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ownloads\"/>
    </mc:Choice>
  </mc:AlternateContent>
  <bookViews>
    <workbookView xWindow="0" yWindow="0" windowWidth="23040" windowHeight="9384"/>
  </bookViews>
  <sheets>
    <sheet name="ANALYSIS" sheetId="4" r:id="rId1"/>
    <sheet name="DASHBOARD" sheetId="5" r:id="rId2"/>
    <sheet name=" sales_orders table" sheetId="1" r:id="rId3"/>
  </sheets>
  <externalReferences>
    <externalReference r:id="rId4"/>
  </externalReferences>
  <definedNames>
    <definedName name="_xlnm._FilterDatabase" localSheetId="2" hidden="1">' sales_orders table'!$A$1:$L$2911</definedName>
    <definedName name="Slicer_MONTH">#N/A</definedName>
    <definedName name="Slicer_QUARTER">#N/A</definedName>
    <definedName name="Slicer_YEAR">#N/A</definedName>
  </definedNames>
  <calcPr calcId="152511"/>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V35" i="4" l="1"/>
  <c r="M62" i="4" l="1"/>
  <c r="M3" i="1" l="1"/>
  <c r="M2"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 r="M2102" i="1"/>
  <c r="M2103" i="1"/>
  <c r="M2104" i="1"/>
  <c r="M2105" i="1"/>
  <c r="M2106" i="1"/>
  <c r="M2107" i="1"/>
  <c r="M2108" i="1"/>
  <c r="M2109" i="1"/>
  <c r="M2110" i="1"/>
  <c r="M2111" i="1"/>
  <c r="M2112" i="1"/>
  <c r="M2113" i="1"/>
  <c r="M2114" i="1"/>
  <c r="M2115" i="1"/>
  <c r="M2116" i="1"/>
  <c r="M2117" i="1"/>
  <c r="M2118" i="1"/>
  <c r="M2119" i="1"/>
  <c r="M2120" i="1"/>
  <c r="M2121" i="1"/>
  <c r="M2122" i="1"/>
  <c r="M2123" i="1"/>
  <c r="M2124" i="1"/>
  <c r="M2125" i="1"/>
  <c r="M2126" i="1"/>
  <c r="M2127" i="1"/>
  <c r="M2128" i="1"/>
  <c r="M2129" i="1"/>
  <c r="M2130" i="1"/>
  <c r="M2131" i="1"/>
  <c r="M2132" i="1"/>
  <c r="M2133" i="1"/>
  <c r="M2134" i="1"/>
  <c r="M2135" i="1"/>
  <c r="M2136" i="1"/>
  <c r="M2137" i="1"/>
  <c r="M2138" i="1"/>
  <c r="M2139" i="1"/>
  <c r="M2140" i="1"/>
  <c r="M2141" i="1"/>
  <c r="M2142" i="1"/>
  <c r="M2143" i="1"/>
  <c r="M2144" i="1"/>
  <c r="M2145" i="1"/>
  <c r="M2146" i="1"/>
  <c r="M2147" i="1"/>
  <c r="M2148" i="1"/>
  <c r="M2149" i="1"/>
  <c r="M2150" i="1"/>
  <c r="M2151" i="1"/>
  <c r="M2152" i="1"/>
  <c r="M2153" i="1"/>
  <c r="M2154" i="1"/>
  <c r="M2155" i="1"/>
  <c r="M2156" i="1"/>
  <c r="M2157" i="1"/>
  <c r="M2158" i="1"/>
  <c r="M2159" i="1"/>
  <c r="M2160" i="1"/>
  <c r="M2161" i="1"/>
  <c r="M2162" i="1"/>
  <c r="M2163" i="1"/>
  <c r="M2164" i="1"/>
  <c r="M2165" i="1"/>
  <c r="M2166" i="1"/>
  <c r="M2167" i="1"/>
  <c r="M2168" i="1"/>
  <c r="M2169" i="1"/>
  <c r="M2170" i="1"/>
  <c r="M2171" i="1"/>
  <c r="M2172" i="1"/>
  <c r="M2173" i="1"/>
  <c r="M2174" i="1"/>
  <c r="M2175" i="1"/>
  <c r="M2176" i="1"/>
  <c r="M2177" i="1"/>
  <c r="M2178" i="1"/>
  <c r="M2179" i="1"/>
  <c r="M2180" i="1"/>
  <c r="M2181" i="1"/>
  <c r="M2182" i="1"/>
  <c r="M2183" i="1"/>
  <c r="M2184" i="1"/>
  <c r="M2185" i="1"/>
  <c r="M2186" i="1"/>
  <c r="M2187" i="1"/>
  <c r="M2188" i="1"/>
  <c r="M2189" i="1"/>
  <c r="M2190" i="1"/>
  <c r="M2191" i="1"/>
  <c r="M2192" i="1"/>
  <c r="M2193" i="1"/>
  <c r="M2194" i="1"/>
  <c r="M2195" i="1"/>
  <c r="M2196" i="1"/>
  <c r="M2197" i="1"/>
  <c r="M2198" i="1"/>
  <c r="M2199" i="1"/>
  <c r="M2200" i="1"/>
  <c r="M2201" i="1"/>
  <c r="M2202" i="1"/>
  <c r="M2203" i="1"/>
  <c r="M2204" i="1"/>
  <c r="M2205" i="1"/>
  <c r="M2206" i="1"/>
  <c r="M2207" i="1"/>
  <c r="M2208" i="1"/>
  <c r="M2209" i="1"/>
  <c r="M2210" i="1"/>
  <c r="M2211" i="1"/>
  <c r="M2212" i="1"/>
  <c r="M2213" i="1"/>
  <c r="M2214" i="1"/>
  <c r="M2215" i="1"/>
  <c r="M2216" i="1"/>
  <c r="M2217" i="1"/>
  <c r="M2218" i="1"/>
  <c r="M2219" i="1"/>
  <c r="M2220" i="1"/>
  <c r="M2221" i="1"/>
  <c r="M2222" i="1"/>
  <c r="M2223" i="1"/>
  <c r="M2224" i="1"/>
  <c r="M2225" i="1"/>
  <c r="M2226" i="1"/>
  <c r="M2227" i="1"/>
  <c r="M2228" i="1"/>
  <c r="M2229" i="1"/>
  <c r="M2230" i="1"/>
  <c r="M2231" i="1"/>
  <c r="M2232" i="1"/>
  <c r="M2233" i="1"/>
  <c r="M2234" i="1"/>
  <c r="M2235" i="1"/>
  <c r="M2236" i="1"/>
  <c r="M2237" i="1"/>
  <c r="M2238" i="1"/>
  <c r="M2239" i="1"/>
  <c r="M2240" i="1"/>
  <c r="M2241" i="1"/>
  <c r="M2242" i="1"/>
  <c r="M2243" i="1"/>
  <c r="M2244" i="1"/>
  <c r="M2245" i="1"/>
  <c r="M2246" i="1"/>
  <c r="M2247" i="1"/>
  <c r="M2248" i="1"/>
  <c r="M2249" i="1"/>
  <c r="M2250" i="1"/>
  <c r="M2251" i="1"/>
  <c r="M2252" i="1"/>
  <c r="M2253" i="1"/>
  <c r="M2254" i="1"/>
  <c r="M2255" i="1"/>
  <c r="M2256" i="1"/>
  <c r="M2257" i="1"/>
  <c r="M2258" i="1"/>
  <c r="M2259" i="1"/>
  <c r="M2260" i="1"/>
  <c r="M2261" i="1"/>
  <c r="M2262" i="1"/>
  <c r="M2263" i="1"/>
  <c r="M2264" i="1"/>
  <c r="M2265" i="1"/>
  <c r="M2266" i="1"/>
  <c r="M2267" i="1"/>
  <c r="M2268" i="1"/>
  <c r="M2269" i="1"/>
  <c r="M2270" i="1"/>
  <c r="M2271" i="1"/>
  <c r="M2272" i="1"/>
  <c r="M2273" i="1"/>
  <c r="M2274" i="1"/>
  <c r="M2275" i="1"/>
  <c r="M2276" i="1"/>
  <c r="M2277" i="1"/>
  <c r="M2278" i="1"/>
  <c r="M2279" i="1"/>
  <c r="M2280" i="1"/>
  <c r="M2281" i="1"/>
  <c r="M2282" i="1"/>
  <c r="M2283" i="1"/>
  <c r="M2284" i="1"/>
  <c r="M2285" i="1"/>
  <c r="M2286" i="1"/>
  <c r="M2287" i="1"/>
  <c r="M2288" i="1"/>
  <c r="M2289" i="1"/>
  <c r="M2290" i="1"/>
  <c r="M2291" i="1"/>
  <c r="M2292" i="1"/>
  <c r="M2293" i="1"/>
  <c r="M2294" i="1"/>
  <c r="M2295" i="1"/>
  <c r="M2296" i="1"/>
  <c r="M2297" i="1"/>
  <c r="M2298" i="1"/>
  <c r="M2299" i="1"/>
  <c r="M2300" i="1"/>
  <c r="M2301" i="1"/>
  <c r="M2302" i="1"/>
  <c r="M2303" i="1"/>
  <c r="M2304" i="1"/>
  <c r="M2305" i="1"/>
  <c r="M2306" i="1"/>
  <c r="M2307" i="1"/>
  <c r="M2308" i="1"/>
  <c r="M2309" i="1"/>
  <c r="M2310" i="1"/>
  <c r="M2311" i="1"/>
  <c r="M2312" i="1"/>
  <c r="M2313" i="1"/>
  <c r="M2314" i="1"/>
  <c r="M2315" i="1"/>
  <c r="M2316" i="1"/>
  <c r="M2317" i="1"/>
  <c r="M2318" i="1"/>
  <c r="M2319" i="1"/>
  <c r="M2320" i="1"/>
  <c r="M2321" i="1"/>
  <c r="M2322" i="1"/>
  <c r="M2323" i="1"/>
  <c r="M2324" i="1"/>
  <c r="M2325" i="1"/>
  <c r="M2326" i="1"/>
  <c r="M2327" i="1"/>
  <c r="M2328" i="1"/>
  <c r="M2329" i="1"/>
  <c r="M2330" i="1"/>
  <c r="M2331" i="1"/>
  <c r="M2332" i="1"/>
  <c r="M2333" i="1"/>
  <c r="M2334" i="1"/>
  <c r="M2335" i="1"/>
  <c r="M2336" i="1"/>
  <c r="M2337" i="1"/>
  <c r="M2338" i="1"/>
  <c r="M2339" i="1"/>
  <c r="M2340" i="1"/>
  <c r="M2341" i="1"/>
  <c r="M2342" i="1"/>
  <c r="M2343" i="1"/>
  <c r="M2344" i="1"/>
  <c r="M2345" i="1"/>
  <c r="M2346" i="1"/>
  <c r="M2347" i="1"/>
  <c r="M2348" i="1"/>
  <c r="M2349" i="1"/>
  <c r="M2350" i="1"/>
  <c r="M2351" i="1"/>
  <c r="M2352" i="1"/>
  <c r="M2353" i="1"/>
  <c r="M2354" i="1"/>
  <c r="M2355" i="1"/>
  <c r="M2356" i="1"/>
  <c r="M2357" i="1"/>
  <c r="M2358" i="1"/>
  <c r="M2359" i="1"/>
  <c r="M2360" i="1"/>
  <c r="M2361" i="1"/>
  <c r="M2362" i="1"/>
  <c r="M2363" i="1"/>
  <c r="M2364" i="1"/>
  <c r="M2365" i="1"/>
  <c r="M2366" i="1"/>
  <c r="M2367" i="1"/>
  <c r="M2368" i="1"/>
  <c r="M2369" i="1"/>
  <c r="M2370" i="1"/>
  <c r="M2371" i="1"/>
  <c r="M2372" i="1"/>
  <c r="M2373" i="1"/>
  <c r="M2374" i="1"/>
  <c r="M2375" i="1"/>
  <c r="M2376" i="1"/>
  <c r="M2377" i="1"/>
  <c r="M2378" i="1"/>
  <c r="M2379" i="1"/>
  <c r="M2380" i="1"/>
  <c r="M2381" i="1"/>
  <c r="M2382" i="1"/>
  <c r="M2383" i="1"/>
  <c r="M2384" i="1"/>
  <c r="M2385" i="1"/>
  <c r="M2386" i="1"/>
  <c r="M2387" i="1"/>
  <c r="M2388" i="1"/>
  <c r="M2389" i="1"/>
  <c r="M2390" i="1"/>
  <c r="M2391" i="1"/>
  <c r="M2392" i="1"/>
  <c r="M2393" i="1"/>
  <c r="M2394" i="1"/>
  <c r="M2395" i="1"/>
  <c r="M2396" i="1"/>
  <c r="M2397" i="1"/>
  <c r="M2398" i="1"/>
  <c r="M2399" i="1"/>
  <c r="M2400" i="1"/>
  <c r="M2401" i="1"/>
  <c r="M2402" i="1"/>
  <c r="M2403" i="1"/>
  <c r="M2404" i="1"/>
  <c r="M2405" i="1"/>
  <c r="M2406" i="1"/>
  <c r="M2407" i="1"/>
  <c r="M2408" i="1"/>
  <c r="M2409" i="1"/>
  <c r="M2410" i="1"/>
  <c r="M2411" i="1"/>
  <c r="M2412" i="1"/>
  <c r="M2413" i="1"/>
  <c r="M2414" i="1"/>
  <c r="M2415" i="1"/>
  <c r="M2416" i="1"/>
  <c r="M2417" i="1"/>
  <c r="M2418" i="1"/>
  <c r="M2419" i="1"/>
  <c r="M2420" i="1"/>
  <c r="M2421" i="1"/>
  <c r="M2422" i="1"/>
  <c r="M2423" i="1"/>
  <c r="M2424" i="1"/>
  <c r="M2425" i="1"/>
  <c r="M2426" i="1"/>
  <c r="M2427" i="1"/>
  <c r="M2428" i="1"/>
  <c r="M2429" i="1"/>
  <c r="M2430" i="1"/>
  <c r="M2431" i="1"/>
  <c r="M2432" i="1"/>
  <c r="M2433" i="1"/>
  <c r="M2434" i="1"/>
  <c r="M2435" i="1"/>
  <c r="M2436" i="1"/>
  <c r="M2437" i="1"/>
  <c r="M2438" i="1"/>
  <c r="M2439" i="1"/>
  <c r="M2440" i="1"/>
  <c r="M2441" i="1"/>
  <c r="M2442" i="1"/>
  <c r="M2443" i="1"/>
  <c r="M2444" i="1"/>
  <c r="M2445" i="1"/>
  <c r="M2446" i="1"/>
  <c r="M2447" i="1"/>
  <c r="M2448" i="1"/>
  <c r="M2449" i="1"/>
  <c r="M2450" i="1"/>
  <c r="M2451" i="1"/>
  <c r="M2452" i="1"/>
  <c r="M2453" i="1"/>
  <c r="M2454" i="1"/>
  <c r="M2455" i="1"/>
  <c r="M2456" i="1"/>
  <c r="M2457" i="1"/>
  <c r="M2458" i="1"/>
  <c r="M2459" i="1"/>
  <c r="M2460" i="1"/>
  <c r="M2461" i="1"/>
  <c r="M2462" i="1"/>
  <c r="M2463" i="1"/>
  <c r="M2464" i="1"/>
  <c r="M2465" i="1"/>
  <c r="M2466" i="1"/>
  <c r="M2467" i="1"/>
  <c r="M2468" i="1"/>
  <c r="M2469" i="1"/>
  <c r="M2470" i="1"/>
  <c r="M2471" i="1"/>
  <c r="M2472" i="1"/>
  <c r="M2473" i="1"/>
  <c r="M2474" i="1"/>
  <c r="M2475" i="1"/>
  <c r="M2476" i="1"/>
  <c r="M2477" i="1"/>
  <c r="M2478" i="1"/>
  <c r="M2479" i="1"/>
  <c r="M2480" i="1"/>
  <c r="M2481" i="1"/>
  <c r="M2482" i="1"/>
  <c r="M2483" i="1"/>
  <c r="M2484" i="1"/>
  <c r="M2485" i="1"/>
  <c r="M2486" i="1"/>
  <c r="M2487" i="1"/>
  <c r="M2488" i="1"/>
  <c r="M2489" i="1"/>
  <c r="M2490" i="1"/>
  <c r="M2491" i="1"/>
  <c r="M2492" i="1"/>
  <c r="M2493" i="1"/>
  <c r="M2494" i="1"/>
  <c r="M2495" i="1"/>
  <c r="M2496" i="1"/>
  <c r="M2497" i="1"/>
  <c r="M2498" i="1"/>
  <c r="M2499" i="1"/>
  <c r="M2500" i="1"/>
  <c r="M2501" i="1"/>
  <c r="M2502" i="1"/>
  <c r="M2503" i="1"/>
  <c r="M2504" i="1"/>
  <c r="M2505" i="1"/>
  <c r="M2506" i="1"/>
  <c r="M2507" i="1"/>
  <c r="M2508" i="1"/>
  <c r="M2509" i="1"/>
  <c r="M2510" i="1"/>
  <c r="M2511" i="1"/>
  <c r="M2512" i="1"/>
  <c r="M2513" i="1"/>
  <c r="M2514" i="1"/>
  <c r="M2515" i="1"/>
  <c r="M2516" i="1"/>
  <c r="M2517" i="1"/>
  <c r="M2518" i="1"/>
  <c r="M2519" i="1"/>
  <c r="M2520" i="1"/>
  <c r="M2521" i="1"/>
  <c r="M2522" i="1"/>
  <c r="M2523" i="1"/>
  <c r="M2524" i="1"/>
  <c r="M2525" i="1"/>
  <c r="M2526" i="1"/>
  <c r="M2527" i="1"/>
  <c r="M2528" i="1"/>
  <c r="M2529" i="1"/>
  <c r="M2530" i="1"/>
  <c r="M2531" i="1"/>
  <c r="M2532" i="1"/>
  <c r="M2533" i="1"/>
  <c r="M2534" i="1"/>
  <c r="M2535" i="1"/>
  <c r="M2536" i="1"/>
  <c r="M2537" i="1"/>
  <c r="M2538" i="1"/>
  <c r="M2539" i="1"/>
  <c r="M2540" i="1"/>
  <c r="M2541" i="1"/>
  <c r="M2542" i="1"/>
  <c r="M2543" i="1"/>
  <c r="M2544" i="1"/>
  <c r="M2545" i="1"/>
  <c r="M2546" i="1"/>
  <c r="M2547" i="1"/>
  <c r="M2548" i="1"/>
  <c r="M2549" i="1"/>
  <c r="M2550" i="1"/>
  <c r="M2551" i="1"/>
  <c r="M2552" i="1"/>
  <c r="M2553" i="1"/>
  <c r="M2554" i="1"/>
  <c r="M2555" i="1"/>
  <c r="M2556" i="1"/>
  <c r="M2557" i="1"/>
  <c r="M2558" i="1"/>
  <c r="M2559" i="1"/>
  <c r="M2560" i="1"/>
  <c r="M2561" i="1"/>
  <c r="M2562" i="1"/>
  <c r="M2563" i="1"/>
  <c r="M2564" i="1"/>
  <c r="M2565" i="1"/>
  <c r="M2566" i="1"/>
  <c r="M2567" i="1"/>
  <c r="M2568" i="1"/>
  <c r="M2569" i="1"/>
  <c r="M2570" i="1"/>
  <c r="M2571" i="1"/>
  <c r="M2572" i="1"/>
  <c r="M2573" i="1"/>
  <c r="M2574" i="1"/>
  <c r="M2575" i="1"/>
  <c r="M2576" i="1"/>
  <c r="M2577" i="1"/>
  <c r="M2578" i="1"/>
  <c r="M2579" i="1"/>
  <c r="M2580" i="1"/>
  <c r="M2581" i="1"/>
  <c r="M2582" i="1"/>
  <c r="M2583" i="1"/>
  <c r="M2584" i="1"/>
  <c r="M2585" i="1"/>
  <c r="M2586" i="1"/>
  <c r="M2587" i="1"/>
  <c r="M2588" i="1"/>
  <c r="M2589" i="1"/>
  <c r="M2590" i="1"/>
  <c r="M2591" i="1"/>
  <c r="M2592" i="1"/>
  <c r="M2593" i="1"/>
  <c r="M2594" i="1"/>
  <c r="M2595" i="1"/>
  <c r="M2596" i="1"/>
  <c r="M2597" i="1"/>
  <c r="M2598" i="1"/>
  <c r="M2599" i="1"/>
  <c r="M2600" i="1"/>
  <c r="M2601" i="1"/>
  <c r="M2602" i="1"/>
  <c r="M2603" i="1"/>
  <c r="M2604" i="1"/>
  <c r="M2605" i="1"/>
  <c r="M2606" i="1"/>
  <c r="M2607" i="1"/>
  <c r="M2608" i="1"/>
  <c r="M2609" i="1"/>
  <c r="M2610" i="1"/>
  <c r="M2611" i="1"/>
  <c r="M2612" i="1"/>
  <c r="M2613" i="1"/>
  <c r="M2614" i="1"/>
  <c r="M2615" i="1"/>
  <c r="M2616" i="1"/>
  <c r="M2617" i="1"/>
  <c r="M2618" i="1"/>
  <c r="M2619" i="1"/>
  <c r="M2620" i="1"/>
  <c r="M2621" i="1"/>
  <c r="M2622" i="1"/>
  <c r="M2623" i="1"/>
  <c r="M2624" i="1"/>
  <c r="M2625" i="1"/>
  <c r="M2626" i="1"/>
  <c r="M2627" i="1"/>
  <c r="M2628" i="1"/>
  <c r="M2629" i="1"/>
  <c r="M2630" i="1"/>
  <c r="M2631" i="1"/>
  <c r="M2632" i="1"/>
  <c r="M2633" i="1"/>
  <c r="M2634" i="1"/>
  <c r="M2635" i="1"/>
  <c r="M2636" i="1"/>
  <c r="M2637" i="1"/>
  <c r="M2638" i="1"/>
  <c r="M2639" i="1"/>
  <c r="M2640" i="1"/>
  <c r="M2641" i="1"/>
  <c r="M2642" i="1"/>
  <c r="M2643" i="1"/>
  <c r="M2644" i="1"/>
  <c r="M2645" i="1"/>
  <c r="M2646" i="1"/>
  <c r="M2647" i="1"/>
  <c r="M2648" i="1"/>
  <c r="M2649" i="1"/>
  <c r="M2650" i="1"/>
  <c r="M2651" i="1"/>
  <c r="M2652" i="1"/>
  <c r="M2653" i="1"/>
  <c r="M2654" i="1"/>
  <c r="M2655" i="1"/>
  <c r="M2656" i="1"/>
  <c r="M2657" i="1"/>
  <c r="M2658" i="1"/>
  <c r="M2659" i="1"/>
  <c r="M2660" i="1"/>
  <c r="M2661" i="1"/>
  <c r="M2662" i="1"/>
  <c r="M2663" i="1"/>
  <c r="M2664" i="1"/>
  <c r="M2665" i="1"/>
  <c r="M2666" i="1"/>
  <c r="M2667" i="1"/>
  <c r="M2668" i="1"/>
  <c r="M2669" i="1"/>
  <c r="M2670" i="1"/>
  <c r="M2671" i="1"/>
  <c r="M2672" i="1"/>
  <c r="M2673" i="1"/>
  <c r="M2674" i="1"/>
  <c r="M2675" i="1"/>
  <c r="M2676" i="1"/>
  <c r="M2677" i="1"/>
  <c r="M2678" i="1"/>
  <c r="M2679" i="1"/>
  <c r="M2680" i="1"/>
  <c r="M2681" i="1"/>
  <c r="M2682" i="1"/>
  <c r="M2683" i="1"/>
  <c r="M2684" i="1"/>
  <c r="M2685" i="1"/>
  <c r="M2686" i="1"/>
  <c r="M2687" i="1"/>
  <c r="M2688" i="1"/>
  <c r="M2689" i="1"/>
  <c r="M2690" i="1"/>
  <c r="M2691" i="1"/>
  <c r="M2692" i="1"/>
  <c r="M2693" i="1"/>
  <c r="M2694" i="1"/>
  <c r="M2695" i="1"/>
  <c r="M2696" i="1"/>
  <c r="M2697" i="1"/>
  <c r="M2698" i="1"/>
  <c r="M2699" i="1"/>
  <c r="M2700" i="1"/>
  <c r="M2701" i="1"/>
  <c r="M2702" i="1"/>
  <c r="M2703" i="1"/>
  <c r="M2704" i="1"/>
  <c r="M2705" i="1"/>
  <c r="M2706" i="1"/>
  <c r="M2707" i="1"/>
  <c r="M2708" i="1"/>
  <c r="M2709" i="1"/>
  <c r="M2710" i="1"/>
  <c r="M2711" i="1"/>
  <c r="M2712" i="1"/>
  <c r="M2713" i="1"/>
  <c r="M2714" i="1"/>
  <c r="M2715" i="1"/>
  <c r="M2716" i="1"/>
  <c r="M2717" i="1"/>
  <c r="M2718" i="1"/>
  <c r="M2719" i="1"/>
  <c r="M2720" i="1"/>
  <c r="M2721" i="1"/>
  <c r="M2722" i="1"/>
  <c r="M2723" i="1"/>
  <c r="M2724" i="1"/>
  <c r="M2725" i="1"/>
  <c r="M2726" i="1"/>
  <c r="M2727" i="1"/>
  <c r="M2728" i="1"/>
  <c r="M2729" i="1"/>
  <c r="M2730" i="1"/>
  <c r="M2731" i="1"/>
  <c r="M2732" i="1"/>
  <c r="M2733" i="1"/>
  <c r="M2734" i="1"/>
  <c r="M2735" i="1"/>
  <c r="M2736" i="1"/>
  <c r="M2737" i="1"/>
  <c r="M2738" i="1"/>
  <c r="M2739" i="1"/>
  <c r="M2740" i="1"/>
  <c r="M2741" i="1"/>
  <c r="M2742" i="1"/>
  <c r="M2743" i="1"/>
  <c r="M2744" i="1"/>
  <c r="M2745" i="1"/>
  <c r="M2746" i="1"/>
  <c r="M2747" i="1"/>
  <c r="M2748" i="1"/>
  <c r="M2749" i="1"/>
  <c r="M2750" i="1"/>
  <c r="M2751" i="1"/>
  <c r="M2752" i="1"/>
  <c r="M2753" i="1"/>
  <c r="M2754" i="1"/>
  <c r="M2755" i="1"/>
  <c r="M2756" i="1"/>
  <c r="M2757" i="1"/>
  <c r="M2758" i="1"/>
  <c r="M2759" i="1"/>
  <c r="M2760" i="1"/>
  <c r="M2761" i="1"/>
  <c r="M2762" i="1"/>
  <c r="M2763" i="1"/>
  <c r="M2764" i="1"/>
  <c r="M2765" i="1"/>
  <c r="M2766" i="1"/>
  <c r="M2767" i="1"/>
  <c r="M2768" i="1"/>
  <c r="M2769" i="1"/>
  <c r="M2770" i="1"/>
  <c r="M2771" i="1"/>
  <c r="M2772" i="1"/>
  <c r="M2773" i="1"/>
  <c r="M2774" i="1"/>
  <c r="M2775" i="1"/>
  <c r="M2776" i="1"/>
  <c r="M2777" i="1"/>
  <c r="M2778" i="1"/>
  <c r="M2779" i="1"/>
  <c r="M2780" i="1"/>
  <c r="M2781" i="1"/>
  <c r="M2782" i="1"/>
  <c r="M2783" i="1"/>
  <c r="M2784" i="1"/>
  <c r="M2785" i="1"/>
  <c r="M2786" i="1"/>
  <c r="M2787" i="1"/>
  <c r="M2788" i="1"/>
  <c r="M2789" i="1"/>
  <c r="M2790" i="1"/>
  <c r="M2791" i="1"/>
  <c r="M2792" i="1"/>
  <c r="M2793" i="1"/>
  <c r="M2794" i="1"/>
  <c r="M2795" i="1"/>
  <c r="M2796" i="1"/>
  <c r="M2797" i="1"/>
  <c r="M2798" i="1"/>
  <c r="M2799" i="1"/>
  <c r="M2800" i="1"/>
  <c r="M2801" i="1"/>
  <c r="M2802" i="1"/>
  <c r="M2803" i="1"/>
  <c r="M2804" i="1"/>
  <c r="M2805" i="1"/>
  <c r="M2806" i="1"/>
  <c r="M2807" i="1"/>
  <c r="M2808" i="1"/>
  <c r="M2809" i="1"/>
  <c r="M2810" i="1"/>
  <c r="M2811" i="1"/>
  <c r="M2812" i="1"/>
  <c r="M2813" i="1"/>
  <c r="M2814" i="1"/>
  <c r="M2815" i="1"/>
  <c r="M2816" i="1"/>
  <c r="M2817" i="1"/>
  <c r="M2818" i="1"/>
  <c r="M2819" i="1"/>
  <c r="M2820" i="1"/>
  <c r="M2821" i="1"/>
  <c r="M2822" i="1"/>
  <c r="M2823" i="1"/>
  <c r="M2824" i="1"/>
  <c r="M2825" i="1"/>
  <c r="M2826" i="1"/>
  <c r="M2827" i="1"/>
  <c r="M2828" i="1"/>
  <c r="M2829" i="1"/>
  <c r="M2830" i="1"/>
  <c r="M2831" i="1"/>
  <c r="M2832" i="1"/>
  <c r="M2833" i="1"/>
  <c r="V9" i="4" l="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002" i="1"/>
  <c r="L2003" i="1"/>
  <c r="L2004" i="1"/>
  <c r="L2005" i="1"/>
  <c r="L2006" i="1"/>
  <c r="L2007" i="1"/>
  <c r="L2008" i="1"/>
  <c r="L2009" i="1"/>
  <c r="L2010" i="1"/>
  <c r="L2011" i="1"/>
  <c r="L2012" i="1"/>
  <c r="L2013" i="1"/>
  <c r="L2014" i="1"/>
  <c r="L2015" i="1"/>
  <c r="L2016" i="1"/>
  <c r="L2017" i="1"/>
  <c r="L2018" i="1"/>
  <c r="L2019" i="1"/>
  <c r="L2020" i="1"/>
  <c r="L2021" i="1"/>
  <c r="L2022" i="1"/>
  <c r="L2023" i="1"/>
  <c r="L2024" i="1"/>
  <c r="L2025" i="1"/>
  <c r="L2026" i="1"/>
  <c r="L2027" i="1"/>
  <c r="L2028" i="1"/>
  <c r="L2029" i="1"/>
  <c r="L2030" i="1"/>
  <c r="L2031" i="1"/>
  <c r="L2032" i="1"/>
  <c r="L2033" i="1"/>
  <c r="L2034" i="1"/>
  <c r="L2035" i="1"/>
  <c r="L2036" i="1"/>
  <c r="L2037" i="1"/>
  <c r="L2038" i="1"/>
  <c r="L2039" i="1"/>
  <c r="L2040" i="1"/>
  <c r="L2041" i="1"/>
  <c r="L2042" i="1"/>
  <c r="L2043" i="1"/>
  <c r="L2044" i="1"/>
  <c r="L2045" i="1"/>
  <c r="L2046" i="1"/>
  <c r="L2047" i="1"/>
  <c r="L2048" i="1"/>
  <c r="L2049" i="1"/>
  <c r="L2050" i="1"/>
  <c r="L2051" i="1"/>
  <c r="L2052" i="1"/>
  <c r="L2053" i="1"/>
  <c r="L2054" i="1"/>
  <c r="L2055" i="1"/>
  <c r="L2056" i="1"/>
  <c r="L2057" i="1"/>
  <c r="L2058" i="1"/>
  <c r="L2059" i="1"/>
  <c r="L2060" i="1"/>
  <c r="L2061" i="1"/>
  <c r="L2062" i="1"/>
  <c r="L2063" i="1"/>
  <c r="L2064" i="1"/>
  <c r="L2065" i="1"/>
  <c r="L2066" i="1"/>
  <c r="L2067" i="1"/>
  <c r="L2068" i="1"/>
  <c r="L2069" i="1"/>
  <c r="L2070" i="1"/>
  <c r="L2071" i="1"/>
  <c r="L2072" i="1"/>
  <c r="L2073" i="1"/>
  <c r="L2074" i="1"/>
  <c r="L2075" i="1"/>
  <c r="L2076" i="1"/>
  <c r="L2077" i="1"/>
  <c r="L2078" i="1"/>
  <c r="L2079" i="1"/>
  <c r="L2080" i="1"/>
  <c r="L2081" i="1"/>
  <c r="L2082" i="1"/>
  <c r="L2083" i="1"/>
  <c r="L2084" i="1"/>
  <c r="L2085" i="1"/>
  <c r="L2086" i="1"/>
  <c r="L2087" i="1"/>
  <c r="L2088" i="1"/>
  <c r="L2089" i="1"/>
  <c r="L2090" i="1"/>
  <c r="L2091" i="1"/>
  <c r="L2092" i="1"/>
  <c r="L2093" i="1"/>
  <c r="L2094" i="1"/>
  <c r="L2095" i="1"/>
  <c r="L2096" i="1"/>
  <c r="L2097" i="1"/>
  <c r="L2098" i="1"/>
  <c r="L2099" i="1"/>
  <c r="L2100" i="1"/>
  <c r="L2101" i="1"/>
  <c r="L2102" i="1"/>
  <c r="L2103" i="1"/>
  <c r="L2104" i="1"/>
  <c r="L2105" i="1"/>
  <c r="L2106" i="1"/>
  <c r="L2107" i="1"/>
  <c r="L2108" i="1"/>
  <c r="L2109" i="1"/>
  <c r="L2110" i="1"/>
  <c r="L2111" i="1"/>
  <c r="L2112" i="1"/>
  <c r="L2113" i="1"/>
  <c r="L2114" i="1"/>
  <c r="L2115" i="1"/>
  <c r="L2116" i="1"/>
  <c r="L2117" i="1"/>
  <c r="L2118" i="1"/>
  <c r="L2119" i="1"/>
  <c r="L2120" i="1"/>
  <c r="L2121" i="1"/>
  <c r="L2122" i="1"/>
  <c r="L2123" i="1"/>
  <c r="L2124" i="1"/>
  <c r="L2125" i="1"/>
  <c r="L2126" i="1"/>
  <c r="L2127" i="1"/>
  <c r="L2128" i="1"/>
  <c r="L2129" i="1"/>
  <c r="L2130" i="1"/>
  <c r="L2131" i="1"/>
  <c r="L2132" i="1"/>
  <c r="L2133" i="1"/>
  <c r="L2134" i="1"/>
  <c r="L2135" i="1"/>
  <c r="L2136" i="1"/>
  <c r="L2137" i="1"/>
  <c r="L2138" i="1"/>
  <c r="L2139" i="1"/>
  <c r="L2140" i="1"/>
  <c r="L2141" i="1"/>
  <c r="L2142" i="1"/>
  <c r="L2143" i="1"/>
  <c r="L2144" i="1"/>
  <c r="L2145" i="1"/>
  <c r="L2146" i="1"/>
  <c r="L2147" i="1"/>
  <c r="L2148" i="1"/>
  <c r="L2149" i="1"/>
  <c r="L2150" i="1"/>
  <c r="L2151" i="1"/>
  <c r="L2152" i="1"/>
  <c r="L2153" i="1"/>
  <c r="L2154" i="1"/>
  <c r="L2155" i="1"/>
  <c r="L2156" i="1"/>
  <c r="L2157" i="1"/>
  <c r="L2158" i="1"/>
  <c r="L2159" i="1"/>
  <c r="L2160" i="1"/>
  <c r="L2161" i="1"/>
  <c r="L2162" i="1"/>
  <c r="L2163" i="1"/>
  <c r="L2164" i="1"/>
  <c r="L2165" i="1"/>
  <c r="L2166" i="1"/>
  <c r="L2167" i="1"/>
  <c r="L2168" i="1"/>
  <c r="L2169" i="1"/>
  <c r="L2170" i="1"/>
  <c r="L2171" i="1"/>
  <c r="L2172" i="1"/>
  <c r="L2173" i="1"/>
  <c r="L2174" i="1"/>
  <c r="L2175" i="1"/>
  <c r="L2176" i="1"/>
  <c r="L2177" i="1"/>
  <c r="L2178" i="1"/>
  <c r="L2179" i="1"/>
  <c r="L2180" i="1"/>
  <c r="L2181" i="1"/>
  <c r="L2182" i="1"/>
  <c r="L2183" i="1"/>
  <c r="L2184" i="1"/>
  <c r="L2185" i="1"/>
  <c r="L2186" i="1"/>
  <c r="L2187" i="1"/>
  <c r="L2188" i="1"/>
  <c r="L2189" i="1"/>
  <c r="L2190" i="1"/>
  <c r="L2191" i="1"/>
  <c r="L2192" i="1"/>
  <c r="L2193" i="1"/>
  <c r="L2194" i="1"/>
  <c r="L2195" i="1"/>
  <c r="L2196" i="1"/>
  <c r="L2197" i="1"/>
  <c r="L2198" i="1"/>
  <c r="L2199" i="1"/>
  <c r="L2200" i="1"/>
  <c r="L2201" i="1"/>
  <c r="L2202" i="1"/>
  <c r="L2203" i="1"/>
  <c r="L2204" i="1"/>
  <c r="L2205" i="1"/>
  <c r="L2206" i="1"/>
  <c r="L2207" i="1"/>
  <c r="L2208" i="1"/>
  <c r="L2209" i="1"/>
  <c r="L2210" i="1"/>
  <c r="L2211" i="1"/>
  <c r="L2212" i="1"/>
  <c r="L2213" i="1"/>
  <c r="L2214" i="1"/>
  <c r="L2215" i="1"/>
  <c r="L2216" i="1"/>
  <c r="L2217" i="1"/>
  <c r="L2218" i="1"/>
  <c r="L2219" i="1"/>
  <c r="L2220" i="1"/>
  <c r="L2221" i="1"/>
  <c r="L2222" i="1"/>
  <c r="L2223" i="1"/>
  <c r="L2224" i="1"/>
  <c r="L2225" i="1"/>
  <c r="L2226" i="1"/>
  <c r="L2227" i="1"/>
  <c r="L2228" i="1"/>
  <c r="L2229" i="1"/>
  <c r="L2230" i="1"/>
  <c r="L2231" i="1"/>
  <c r="L2232" i="1"/>
  <c r="L2233" i="1"/>
  <c r="L2234" i="1"/>
  <c r="L2235" i="1"/>
  <c r="L2236" i="1"/>
  <c r="L2237" i="1"/>
  <c r="L2238" i="1"/>
  <c r="L2239" i="1"/>
  <c r="L2240" i="1"/>
  <c r="L2241" i="1"/>
  <c r="L2242" i="1"/>
  <c r="L2243" i="1"/>
  <c r="L2244" i="1"/>
  <c r="L2245" i="1"/>
  <c r="L2246" i="1"/>
  <c r="L2247" i="1"/>
  <c r="L2248" i="1"/>
  <c r="L2249" i="1"/>
  <c r="L2250" i="1"/>
  <c r="L2251" i="1"/>
  <c r="L2252" i="1"/>
  <c r="L2253" i="1"/>
  <c r="L2254" i="1"/>
  <c r="L2255" i="1"/>
  <c r="L2256" i="1"/>
  <c r="L2257" i="1"/>
  <c r="L2258" i="1"/>
  <c r="L2259" i="1"/>
  <c r="L2260" i="1"/>
  <c r="L2261" i="1"/>
  <c r="L2262" i="1"/>
  <c r="L2263" i="1"/>
  <c r="L2264" i="1"/>
  <c r="L2265" i="1"/>
  <c r="L2266" i="1"/>
  <c r="L2267" i="1"/>
  <c r="L2268" i="1"/>
  <c r="L2269" i="1"/>
  <c r="L2270" i="1"/>
  <c r="L2271" i="1"/>
  <c r="L2272" i="1"/>
  <c r="L2273" i="1"/>
  <c r="L2274" i="1"/>
  <c r="L2275" i="1"/>
  <c r="L2276" i="1"/>
  <c r="L2277" i="1"/>
  <c r="L2278" i="1"/>
  <c r="L2279" i="1"/>
  <c r="L2280" i="1"/>
  <c r="L2281" i="1"/>
  <c r="L2282" i="1"/>
  <c r="L2283" i="1"/>
  <c r="L2284" i="1"/>
  <c r="L2285" i="1"/>
  <c r="L2286" i="1"/>
  <c r="L2287" i="1"/>
  <c r="L2288" i="1"/>
  <c r="L2289" i="1"/>
  <c r="L2290" i="1"/>
  <c r="L2291" i="1"/>
  <c r="L2292" i="1"/>
  <c r="L2293" i="1"/>
  <c r="L2294" i="1"/>
  <c r="L2295" i="1"/>
  <c r="L2296" i="1"/>
  <c r="L2297" i="1"/>
  <c r="L2298" i="1"/>
  <c r="L2299" i="1"/>
  <c r="L2300" i="1"/>
  <c r="L2301" i="1"/>
  <c r="L2302" i="1"/>
  <c r="L2303" i="1"/>
  <c r="L2304" i="1"/>
  <c r="L2305" i="1"/>
  <c r="L2306" i="1"/>
  <c r="L2307" i="1"/>
  <c r="L2308" i="1"/>
  <c r="L2309" i="1"/>
  <c r="L2310" i="1"/>
  <c r="L2311" i="1"/>
  <c r="L2312" i="1"/>
  <c r="L2313" i="1"/>
  <c r="L2314" i="1"/>
  <c r="L2315" i="1"/>
  <c r="L2316" i="1"/>
  <c r="L2317" i="1"/>
  <c r="L2318" i="1"/>
  <c r="L2319" i="1"/>
  <c r="L2320" i="1"/>
  <c r="L2321" i="1"/>
  <c r="L2322" i="1"/>
  <c r="L2323" i="1"/>
  <c r="L2324" i="1"/>
  <c r="L2325" i="1"/>
  <c r="L2326" i="1"/>
  <c r="L2327" i="1"/>
  <c r="L2328" i="1"/>
  <c r="L2329" i="1"/>
  <c r="L2330" i="1"/>
  <c r="L2331" i="1"/>
  <c r="L2332" i="1"/>
  <c r="L2333" i="1"/>
  <c r="L2334" i="1"/>
  <c r="L2335" i="1"/>
  <c r="L2336" i="1"/>
  <c r="L2337" i="1"/>
  <c r="L2338" i="1"/>
  <c r="L2339" i="1"/>
  <c r="L2340" i="1"/>
  <c r="L2341" i="1"/>
  <c r="L2342" i="1"/>
  <c r="L2343" i="1"/>
  <c r="L2344" i="1"/>
  <c r="L2345" i="1"/>
  <c r="L2346" i="1"/>
  <c r="L2347" i="1"/>
  <c r="L2348" i="1"/>
  <c r="L2349" i="1"/>
  <c r="L2350" i="1"/>
  <c r="L2351" i="1"/>
  <c r="L2352" i="1"/>
  <c r="L2353" i="1"/>
  <c r="L2354" i="1"/>
  <c r="L2355" i="1"/>
  <c r="L2356" i="1"/>
  <c r="L2357" i="1"/>
  <c r="L2358" i="1"/>
  <c r="L2359" i="1"/>
  <c r="L2360" i="1"/>
  <c r="L2361" i="1"/>
  <c r="L2362" i="1"/>
  <c r="L2363" i="1"/>
  <c r="L2364" i="1"/>
  <c r="L2365" i="1"/>
  <c r="L2366" i="1"/>
  <c r="L2367" i="1"/>
  <c r="L2368" i="1"/>
  <c r="L2369" i="1"/>
  <c r="L2370" i="1"/>
  <c r="L2371" i="1"/>
  <c r="L2372" i="1"/>
  <c r="L2373" i="1"/>
  <c r="L2374" i="1"/>
  <c r="L2375" i="1"/>
  <c r="L2376" i="1"/>
  <c r="L2377" i="1"/>
  <c r="L2378" i="1"/>
  <c r="L2379" i="1"/>
  <c r="L2380" i="1"/>
  <c r="L2381" i="1"/>
  <c r="L2382" i="1"/>
  <c r="L2383" i="1"/>
  <c r="L2384" i="1"/>
  <c r="L2385" i="1"/>
  <c r="L2386" i="1"/>
  <c r="L2387" i="1"/>
  <c r="L2388" i="1"/>
  <c r="L2389" i="1"/>
  <c r="L2390" i="1"/>
  <c r="L2391" i="1"/>
  <c r="L2392" i="1"/>
  <c r="L2393" i="1"/>
  <c r="L2394" i="1"/>
  <c r="L2395" i="1"/>
  <c r="L2396" i="1"/>
  <c r="L2397" i="1"/>
  <c r="L2398" i="1"/>
  <c r="L2399" i="1"/>
  <c r="L2400" i="1"/>
  <c r="L2401" i="1"/>
  <c r="L2402" i="1"/>
  <c r="L2403" i="1"/>
  <c r="L2404" i="1"/>
  <c r="L2405" i="1"/>
  <c r="L2406" i="1"/>
  <c r="L2407" i="1"/>
  <c r="L2408" i="1"/>
  <c r="L2409" i="1"/>
  <c r="L2410" i="1"/>
  <c r="L2411" i="1"/>
  <c r="L2412" i="1"/>
  <c r="L2413" i="1"/>
  <c r="L2414" i="1"/>
  <c r="L2415" i="1"/>
  <c r="L2416" i="1"/>
  <c r="L2417" i="1"/>
  <c r="L2418" i="1"/>
  <c r="L2419" i="1"/>
  <c r="L2420" i="1"/>
  <c r="L2421" i="1"/>
  <c r="L2422" i="1"/>
  <c r="L2423" i="1"/>
  <c r="L2424" i="1"/>
  <c r="L2425" i="1"/>
  <c r="L2426" i="1"/>
  <c r="L2427" i="1"/>
  <c r="L2428" i="1"/>
  <c r="L2429" i="1"/>
  <c r="L2430" i="1"/>
  <c r="L2431" i="1"/>
  <c r="L2432" i="1"/>
  <c r="L2433" i="1"/>
  <c r="L2434" i="1"/>
  <c r="L2435" i="1"/>
  <c r="L2436" i="1"/>
  <c r="L2437" i="1"/>
  <c r="L2438" i="1"/>
  <c r="L2439" i="1"/>
  <c r="L2440" i="1"/>
  <c r="L2441" i="1"/>
  <c r="L2442" i="1"/>
  <c r="L2443" i="1"/>
  <c r="L2444" i="1"/>
  <c r="L2445" i="1"/>
  <c r="L2446" i="1"/>
  <c r="L2447" i="1"/>
  <c r="L2448" i="1"/>
  <c r="L2449" i="1"/>
  <c r="L2450" i="1"/>
  <c r="L2451" i="1"/>
  <c r="L2452" i="1"/>
  <c r="L2453" i="1"/>
  <c r="L2454" i="1"/>
  <c r="L2455" i="1"/>
  <c r="L2456" i="1"/>
  <c r="L2457" i="1"/>
  <c r="L2458" i="1"/>
  <c r="L2459" i="1"/>
  <c r="L2460" i="1"/>
  <c r="L2461" i="1"/>
  <c r="L2462" i="1"/>
  <c r="L2463" i="1"/>
  <c r="L2464" i="1"/>
  <c r="L2465" i="1"/>
  <c r="L2466" i="1"/>
  <c r="L2467" i="1"/>
  <c r="L2468" i="1"/>
  <c r="L2469" i="1"/>
  <c r="L2470" i="1"/>
  <c r="L2471" i="1"/>
  <c r="L2472" i="1"/>
  <c r="L2473" i="1"/>
  <c r="L2474" i="1"/>
  <c r="L2475" i="1"/>
  <c r="L2476" i="1"/>
  <c r="L2477" i="1"/>
  <c r="L2478" i="1"/>
  <c r="L2479" i="1"/>
  <c r="L2480" i="1"/>
  <c r="L2481" i="1"/>
  <c r="L2482" i="1"/>
  <c r="L2483" i="1"/>
  <c r="L2484" i="1"/>
  <c r="L2485" i="1"/>
  <c r="L2486" i="1"/>
  <c r="L2487" i="1"/>
  <c r="L2488" i="1"/>
  <c r="L2489" i="1"/>
  <c r="L2490" i="1"/>
  <c r="L2491" i="1"/>
  <c r="L2492" i="1"/>
  <c r="L2493" i="1"/>
  <c r="L2494" i="1"/>
  <c r="L2495" i="1"/>
  <c r="L2496" i="1"/>
  <c r="L2497" i="1"/>
  <c r="L2498" i="1"/>
  <c r="L2499" i="1"/>
  <c r="L2500" i="1"/>
  <c r="L2501" i="1"/>
  <c r="L2502" i="1"/>
  <c r="L2503" i="1"/>
  <c r="L2504" i="1"/>
  <c r="L2505" i="1"/>
  <c r="L2506" i="1"/>
  <c r="L2507" i="1"/>
  <c r="L2508" i="1"/>
  <c r="L2509" i="1"/>
  <c r="L2510" i="1"/>
  <c r="L2511" i="1"/>
  <c r="L2512" i="1"/>
  <c r="L2513" i="1"/>
  <c r="L2514" i="1"/>
  <c r="L2515" i="1"/>
  <c r="L2516" i="1"/>
  <c r="L2517" i="1"/>
  <c r="L2518" i="1"/>
  <c r="L2519" i="1"/>
  <c r="L2520" i="1"/>
  <c r="L2521" i="1"/>
  <c r="L2522" i="1"/>
  <c r="L2523" i="1"/>
  <c r="L2524" i="1"/>
  <c r="L2525" i="1"/>
  <c r="L2526" i="1"/>
  <c r="L2527" i="1"/>
  <c r="L2528" i="1"/>
  <c r="L2529" i="1"/>
  <c r="L2530" i="1"/>
  <c r="L2531" i="1"/>
  <c r="L2532" i="1"/>
  <c r="L2533" i="1"/>
  <c r="L2534" i="1"/>
  <c r="L2535" i="1"/>
  <c r="L2536" i="1"/>
  <c r="L2537" i="1"/>
  <c r="L2538" i="1"/>
  <c r="L2539" i="1"/>
  <c r="L2540" i="1"/>
  <c r="L2541" i="1"/>
  <c r="L2542" i="1"/>
  <c r="L2543" i="1"/>
  <c r="L2544" i="1"/>
  <c r="L2545" i="1"/>
  <c r="L2546" i="1"/>
  <c r="L2547" i="1"/>
  <c r="L2548" i="1"/>
  <c r="L2549" i="1"/>
  <c r="L2550" i="1"/>
  <c r="L2551" i="1"/>
  <c r="L2552" i="1"/>
  <c r="L2553" i="1"/>
  <c r="L2554" i="1"/>
  <c r="L2555" i="1"/>
  <c r="L2556" i="1"/>
  <c r="L2557" i="1"/>
  <c r="L2558" i="1"/>
  <c r="L2559" i="1"/>
  <c r="L2560" i="1"/>
  <c r="L2561" i="1"/>
  <c r="L2562" i="1"/>
  <c r="L2563" i="1"/>
  <c r="L2564" i="1"/>
  <c r="L2565" i="1"/>
  <c r="L2566" i="1"/>
  <c r="L2567" i="1"/>
  <c r="L2568" i="1"/>
  <c r="L2569" i="1"/>
  <c r="L2570" i="1"/>
  <c r="L2571" i="1"/>
  <c r="L2572" i="1"/>
  <c r="L2573" i="1"/>
  <c r="L2574" i="1"/>
  <c r="L2575" i="1"/>
  <c r="L2576" i="1"/>
  <c r="L2577" i="1"/>
  <c r="L2578" i="1"/>
  <c r="L2579" i="1"/>
  <c r="L2580" i="1"/>
  <c r="L2581" i="1"/>
  <c r="L2582" i="1"/>
  <c r="L2583" i="1"/>
  <c r="L2584" i="1"/>
  <c r="L2585" i="1"/>
  <c r="L2586" i="1"/>
  <c r="L2587" i="1"/>
  <c r="L2588" i="1"/>
  <c r="L2589" i="1"/>
  <c r="L2590" i="1"/>
  <c r="L2591" i="1"/>
  <c r="L2592" i="1"/>
  <c r="L2593" i="1"/>
  <c r="L2594" i="1"/>
  <c r="L2595" i="1"/>
  <c r="L2596" i="1"/>
  <c r="L2597" i="1"/>
  <c r="L2598" i="1"/>
  <c r="L2599" i="1"/>
  <c r="L2600" i="1"/>
  <c r="L2601" i="1"/>
  <c r="L2602" i="1"/>
  <c r="L2603" i="1"/>
  <c r="L2604" i="1"/>
  <c r="L2605" i="1"/>
  <c r="L2606" i="1"/>
  <c r="L2607" i="1"/>
  <c r="L2608" i="1"/>
  <c r="L2609" i="1"/>
  <c r="L2610" i="1"/>
  <c r="L2611" i="1"/>
  <c r="L2612" i="1"/>
  <c r="L2613" i="1"/>
  <c r="L2614" i="1"/>
  <c r="L2615" i="1"/>
  <c r="L2616" i="1"/>
  <c r="L2617" i="1"/>
  <c r="L2618" i="1"/>
  <c r="L2619" i="1"/>
  <c r="L2620" i="1"/>
  <c r="L2621" i="1"/>
  <c r="L2622" i="1"/>
  <c r="L2623" i="1"/>
  <c r="L2624" i="1"/>
  <c r="L2625" i="1"/>
  <c r="L2626" i="1"/>
  <c r="L2627" i="1"/>
  <c r="L2628" i="1"/>
  <c r="L2629" i="1"/>
  <c r="L2630" i="1"/>
  <c r="L2631" i="1"/>
  <c r="L2632" i="1"/>
  <c r="L2633" i="1"/>
  <c r="L2634" i="1"/>
  <c r="L2635" i="1"/>
  <c r="L2636" i="1"/>
  <c r="L2637" i="1"/>
  <c r="L2638" i="1"/>
  <c r="L2639" i="1"/>
  <c r="L2640" i="1"/>
  <c r="L2641" i="1"/>
  <c r="L2642" i="1"/>
  <c r="L2643" i="1"/>
  <c r="L2644" i="1"/>
  <c r="L2645" i="1"/>
  <c r="L2646" i="1"/>
  <c r="L2647" i="1"/>
  <c r="L2648" i="1"/>
  <c r="L2649" i="1"/>
  <c r="L2650" i="1"/>
  <c r="L2651" i="1"/>
  <c r="L2652" i="1"/>
  <c r="L2653" i="1"/>
  <c r="L2654" i="1"/>
  <c r="L2655" i="1"/>
  <c r="L2656" i="1"/>
  <c r="L2657" i="1"/>
  <c r="L2658" i="1"/>
  <c r="L2659" i="1"/>
  <c r="L2660" i="1"/>
  <c r="L2661" i="1"/>
  <c r="L2662" i="1"/>
  <c r="L2663" i="1"/>
  <c r="L2664" i="1"/>
  <c r="L2665" i="1"/>
  <c r="L2666" i="1"/>
  <c r="L2667" i="1"/>
  <c r="L2668" i="1"/>
  <c r="L2669" i="1"/>
  <c r="L2670" i="1"/>
  <c r="L2671" i="1"/>
  <c r="L2672" i="1"/>
  <c r="L2673" i="1"/>
  <c r="L2674" i="1"/>
  <c r="L2675" i="1"/>
  <c r="L2676" i="1"/>
  <c r="L2677" i="1"/>
  <c r="L2678" i="1"/>
  <c r="L2679" i="1"/>
  <c r="L2680" i="1"/>
  <c r="L2681" i="1"/>
  <c r="L2682" i="1"/>
  <c r="L2683" i="1"/>
  <c r="L2684" i="1"/>
  <c r="L2685" i="1"/>
  <c r="L2686" i="1"/>
  <c r="L2687" i="1"/>
  <c r="L2688" i="1"/>
  <c r="L2689" i="1"/>
  <c r="L2690" i="1"/>
  <c r="L2691" i="1"/>
  <c r="L2692" i="1"/>
  <c r="L2693" i="1"/>
  <c r="L2694" i="1"/>
  <c r="L2695" i="1"/>
  <c r="L2696" i="1"/>
  <c r="L2697" i="1"/>
  <c r="L2698" i="1"/>
  <c r="L2699" i="1"/>
  <c r="L2700" i="1"/>
  <c r="L2701" i="1"/>
  <c r="L2702" i="1"/>
  <c r="L2703" i="1"/>
  <c r="L2704" i="1"/>
  <c r="L2705" i="1"/>
  <c r="L2706" i="1"/>
  <c r="L2707" i="1"/>
  <c r="L2708" i="1"/>
  <c r="L2709" i="1"/>
  <c r="L2710" i="1"/>
  <c r="L2711" i="1"/>
  <c r="L2712" i="1"/>
  <c r="L2713" i="1"/>
  <c r="L2714" i="1"/>
  <c r="L2715" i="1"/>
  <c r="L2716" i="1"/>
  <c r="L2717" i="1"/>
  <c r="L2718" i="1"/>
  <c r="L2719" i="1"/>
  <c r="L2720" i="1"/>
  <c r="L2721" i="1"/>
  <c r="L2722" i="1"/>
  <c r="L2723" i="1"/>
  <c r="L2724" i="1"/>
  <c r="L2725" i="1"/>
  <c r="L2726" i="1"/>
  <c r="L2727" i="1"/>
  <c r="L2728" i="1"/>
  <c r="L2729" i="1"/>
  <c r="L2730" i="1"/>
  <c r="L2731" i="1"/>
  <c r="L2732" i="1"/>
  <c r="L2733" i="1"/>
  <c r="L2734" i="1"/>
  <c r="L2735" i="1"/>
  <c r="L2736" i="1"/>
  <c r="L2737" i="1"/>
  <c r="L2738" i="1"/>
  <c r="L2739" i="1"/>
  <c r="L2740" i="1"/>
  <c r="L2741" i="1"/>
  <c r="L2742" i="1"/>
  <c r="L2743" i="1"/>
  <c r="L2744" i="1"/>
  <c r="L2745" i="1"/>
  <c r="L2746" i="1"/>
  <c r="L2747" i="1"/>
  <c r="L2748" i="1"/>
  <c r="L2749" i="1"/>
  <c r="L2750" i="1"/>
  <c r="L2751" i="1"/>
  <c r="L2752" i="1"/>
  <c r="L2753" i="1"/>
  <c r="L2754" i="1"/>
  <c r="L2755" i="1"/>
  <c r="L2756" i="1"/>
  <c r="L2757" i="1"/>
  <c r="L2758" i="1"/>
  <c r="L2759" i="1"/>
  <c r="L2760" i="1"/>
  <c r="L2761" i="1"/>
  <c r="L2762" i="1"/>
  <c r="L2763" i="1"/>
  <c r="L2764" i="1"/>
  <c r="L2765" i="1"/>
  <c r="L2766" i="1"/>
  <c r="L2767" i="1"/>
  <c r="L2768" i="1"/>
  <c r="L2769" i="1"/>
  <c r="L2770" i="1"/>
  <c r="L2771" i="1"/>
  <c r="L2772" i="1"/>
  <c r="L2773" i="1"/>
  <c r="L2774" i="1"/>
  <c r="L2775" i="1"/>
  <c r="L2776" i="1"/>
  <c r="L2777" i="1"/>
  <c r="L2778" i="1"/>
  <c r="L2779" i="1"/>
  <c r="L2780" i="1"/>
  <c r="L2781" i="1"/>
  <c r="L2782" i="1"/>
  <c r="L2783" i="1"/>
  <c r="L2784" i="1"/>
  <c r="L2785" i="1"/>
  <c r="L2786" i="1"/>
  <c r="L2787" i="1"/>
  <c r="L2788" i="1"/>
  <c r="L2789" i="1"/>
  <c r="L2790" i="1"/>
  <c r="L2791" i="1"/>
  <c r="L2792" i="1"/>
  <c r="L2793" i="1"/>
  <c r="L2794" i="1"/>
  <c r="L2795" i="1"/>
  <c r="L2796" i="1"/>
  <c r="L2797" i="1"/>
  <c r="L2798" i="1"/>
  <c r="L2799" i="1"/>
  <c r="L2800" i="1"/>
  <c r="L2801" i="1"/>
  <c r="L2802" i="1"/>
  <c r="L2803" i="1"/>
  <c r="L2804" i="1"/>
  <c r="L2805" i="1"/>
  <c r="L2806" i="1"/>
  <c r="L2807" i="1"/>
  <c r="L2808" i="1"/>
  <c r="L2809" i="1"/>
  <c r="L2810" i="1"/>
  <c r="L2811" i="1"/>
  <c r="L2812" i="1"/>
  <c r="L2813" i="1"/>
  <c r="L2814" i="1"/>
  <c r="L2815" i="1"/>
  <c r="L2816" i="1"/>
  <c r="L2817" i="1"/>
  <c r="L2818" i="1"/>
  <c r="L2819" i="1"/>
  <c r="L2820" i="1"/>
  <c r="L2821" i="1"/>
  <c r="L2822" i="1"/>
  <c r="L2823" i="1"/>
  <c r="L2824" i="1"/>
  <c r="L2825" i="1"/>
  <c r="L2826" i="1"/>
  <c r="L2827" i="1"/>
  <c r="L2828" i="1"/>
  <c r="L2829" i="1"/>
  <c r="L2830" i="1"/>
  <c r="L2831" i="1"/>
  <c r="L2832" i="1"/>
  <c r="E1755" i="1" l="1"/>
  <c r="N1755" i="1"/>
  <c r="Q1755" i="1"/>
  <c r="O1755" i="1" l="1"/>
  <c r="P1755" i="1" s="1"/>
  <c r="Q2441" i="1"/>
  <c r="Q266" i="1"/>
  <c r="Q2359" i="1"/>
  <c r="Q1684" i="1"/>
  <c r="Q379" i="1"/>
  <c r="Q1574" i="1"/>
  <c r="Q1745" i="1"/>
  <c r="Q781" i="1"/>
  <c r="Q2341" i="1"/>
  <c r="Q69" i="1"/>
  <c r="Q406" i="1"/>
  <c r="Q1035" i="1"/>
  <c r="Q2273" i="1"/>
  <c r="Q1052" i="1"/>
  <c r="Q1387" i="1"/>
  <c r="Q1209" i="1"/>
  <c r="Q2205" i="1"/>
  <c r="Q1815" i="1"/>
  <c r="Q620" i="1"/>
  <c r="Q2751" i="1"/>
  <c r="Q1440" i="1"/>
  <c r="Q1820" i="1"/>
  <c r="Q2387" i="1"/>
  <c r="Q811" i="1"/>
  <c r="Q2011" i="1"/>
  <c r="Q1991" i="1"/>
  <c r="Q1299" i="1"/>
  <c r="Q1657" i="1"/>
  <c r="Q1500" i="1"/>
  <c r="Q1669" i="1"/>
  <c r="Q596" i="1"/>
  <c r="Q494" i="1"/>
  <c r="Q2216" i="1"/>
  <c r="Q998" i="1"/>
  <c r="Q2533" i="1"/>
  <c r="Q2338" i="1"/>
  <c r="Q798" i="1"/>
  <c r="Q373" i="1"/>
  <c r="Q1625" i="1"/>
  <c r="Q121" i="1"/>
  <c r="Q1709" i="1"/>
  <c r="Q2023" i="1"/>
  <c r="Q1971" i="1"/>
  <c r="Q381" i="1"/>
  <c r="Q113" i="1"/>
  <c r="Q1799" i="1"/>
  <c r="Q874" i="1"/>
  <c r="Q2778" i="1"/>
  <c r="Q1164" i="1"/>
  <c r="Q559" i="1"/>
  <c r="Q1534" i="1"/>
  <c r="Q322" i="1"/>
  <c r="Q627" i="1"/>
  <c r="Q2326" i="1"/>
  <c r="Q1318" i="1"/>
  <c r="Q2038" i="1"/>
  <c r="Q1469" i="1"/>
  <c r="Q1711" i="1"/>
  <c r="Q1937" i="1"/>
  <c r="Q663" i="1"/>
  <c r="Q235" i="1"/>
  <c r="Q773" i="1"/>
  <c r="Q2505" i="1"/>
  <c r="Q7" i="1"/>
  <c r="Q1562" i="1"/>
  <c r="Q903" i="1"/>
  <c r="Q1314" i="1"/>
  <c r="Q757" i="1"/>
  <c r="Q699" i="1"/>
  <c r="Q2674" i="1"/>
  <c r="Q1954" i="1"/>
  <c r="Q902" i="1"/>
  <c r="Q204" i="1"/>
  <c r="Q317" i="1"/>
  <c r="Q515" i="1"/>
  <c r="Q671" i="1"/>
  <c r="Q712" i="1"/>
  <c r="Q2110" i="1"/>
  <c r="Q2196" i="1"/>
  <c r="Q251" i="1"/>
  <c r="Q1798" i="1"/>
  <c r="Q692" i="1"/>
  <c r="Q1731" i="1"/>
  <c r="Q1179" i="1"/>
  <c r="Q1666" i="1"/>
  <c r="Q1686" i="1"/>
  <c r="Q2072" i="1"/>
  <c r="Q1553" i="1"/>
  <c r="Q2431" i="1"/>
  <c r="Q375" i="1"/>
  <c r="Q810" i="1"/>
  <c r="Q2267" i="1"/>
  <c r="Q2221" i="1"/>
  <c r="Q2749" i="1"/>
  <c r="Q1128" i="1"/>
  <c r="Q1138" i="1"/>
  <c r="Q2804" i="1"/>
  <c r="Q809" i="1"/>
  <c r="Q1849" i="1"/>
  <c r="Q1524" i="1"/>
  <c r="Q1727" i="1"/>
  <c r="Q1177" i="1"/>
  <c r="Q926" i="1"/>
  <c r="Q2456" i="1"/>
  <c r="Q1060" i="1"/>
  <c r="Q1181" i="1"/>
  <c r="Q2455" i="1"/>
  <c r="Q618" i="1"/>
  <c r="Q838" i="1"/>
  <c r="Q1700" i="1"/>
  <c r="Q2452" i="1"/>
  <c r="Q2154" i="1"/>
  <c r="Q407" i="1"/>
  <c r="Q167" i="1"/>
  <c r="Q1102" i="1"/>
  <c r="Q790" i="1"/>
  <c r="Q1201" i="1"/>
  <c r="Q2793" i="1"/>
  <c r="Q57" i="1"/>
  <c r="Q1696" i="1"/>
  <c r="Q1456" i="1"/>
  <c r="Q1235" i="1"/>
  <c r="Q542" i="1"/>
  <c r="Q1636" i="1"/>
  <c r="Q1329" i="1"/>
  <c r="Q2241" i="1"/>
  <c r="Q2779" i="1"/>
  <c r="Q1904" i="1"/>
  <c r="Q2108" i="1"/>
  <c r="Q1676" i="1"/>
  <c r="Q2744" i="1"/>
  <c r="Q1552" i="1"/>
  <c r="Q2382" i="1"/>
  <c r="Q2385" i="1"/>
  <c r="Q2489" i="1"/>
  <c r="Q721" i="1"/>
  <c r="Q1960" i="1"/>
  <c r="Q832" i="1"/>
  <c r="Q428" i="1"/>
  <c r="Q1589" i="1"/>
  <c r="Q1345" i="1"/>
  <c r="Q2064" i="1"/>
  <c r="Q213" i="1"/>
  <c r="Q2045" i="1"/>
  <c r="Q720" i="1"/>
  <c r="Q1671" i="1"/>
  <c r="Q824" i="1"/>
  <c r="Q2767" i="1"/>
  <c r="Q2336" i="1"/>
  <c r="Q2599" i="1"/>
  <c r="Q434" i="1"/>
  <c r="Q1122" i="1"/>
  <c r="Q2083" i="1"/>
  <c r="Q2318" i="1"/>
  <c r="Q968" i="1"/>
  <c r="Q2268" i="1"/>
  <c r="Q2031" i="1"/>
  <c r="Q751" i="1"/>
  <c r="Q1308" i="1"/>
  <c r="Q1841" i="1"/>
  <c r="Q1708" i="1"/>
  <c r="Q2479" i="1"/>
  <c r="Q2357" i="1"/>
  <c r="Q1950" i="1"/>
  <c r="Q521" i="1"/>
  <c r="Q2709" i="1"/>
  <c r="Q1351" i="1"/>
  <c r="Q1384" i="1"/>
  <c r="Q785" i="1"/>
  <c r="Q1758" i="1"/>
  <c r="Q1420" i="1"/>
  <c r="Q1495" i="1"/>
  <c r="Q1077" i="1"/>
  <c r="Q346" i="1"/>
  <c r="Q1875" i="1"/>
  <c r="Q1614" i="1"/>
  <c r="Q170" i="1"/>
  <c r="Q518" i="1"/>
  <c r="Q750" i="1"/>
  <c r="Q1691" i="1"/>
  <c r="Q2436" i="1"/>
  <c r="Q2830" i="1"/>
  <c r="Q895" i="1"/>
  <c r="Q1706" i="1"/>
  <c r="Q315" i="1"/>
  <c r="Q2545" i="1"/>
  <c r="Q2524" i="1"/>
  <c r="Q222" i="1"/>
  <c r="Q20" i="1"/>
  <c r="Q1769" i="1"/>
  <c r="Q112" i="1"/>
  <c r="Q1532" i="1"/>
  <c r="Q655" i="1"/>
  <c r="Q2635" i="1"/>
  <c r="Q201" i="1"/>
  <c r="Q615" i="1"/>
  <c r="Q1320" i="1"/>
  <c r="Q1496" i="1"/>
  <c r="Q463" i="1"/>
  <c r="Q2570" i="1"/>
  <c r="Q2269" i="1"/>
  <c r="Q2434" i="1"/>
  <c r="Q2701" i="1"/>
  <c r="Q2736" i="1"/>
  <c r="Q2091" i="1"/>
  <c r="Q2" i="1"/>
  <c r="Q677" i="1"/>
  <c r="Q2783" i="1"/>
  <c r="Q110" i="1"/>
  <c r="Q2281" i="1"/>
  <c r="Q2373" i="1"/>
  <c r="Q1199" i="1"/>
  <c r="Q288" i="1"/>
  <c r="Q1492" i="1"/>
  <c r="Q2485" i="1"/>
  <c r="Q1409" i="1"/>
  <c r="Q409" i="1"/>
  <c r="Q2532" i="1"/>
  <c r="Q1722" i="1"/>
  <c r="Q1916" i="1"/>
  <c r="Q132" i="1"/>
  <c r="Q2061" i="1"/>
  <c r="Q28" i="1"/>
  <c r="Q1115" i="1"/>
  <c r="Q316" i="1"/>
  <c r="Q1071" i="1"/>
  <c r="Q718" i="1"/>
  <c r="Q822" i="1"/>
  <c r="Q2484" i="1"/>
  <c r="Q877" i="1"/>
  <c r="Q1973" i="1"/>
  <c r="Q606" i="1"/>
  <c r="Q2590" i="1"/>
  <c r="Q84" i="1"/>
  <c r="Q1261" i="1"/>
  <c r="Q2724" i="1"/>
  <c r="Q1352" i="1"/>
  <c r="Q544" i="1"/>
  <c r="Q1543" i="1"/>
  <c r="Q581" i="1"/>
  <c r="Q1596" i="1"/>
  <c r="Q2695" i="1"/>
  <c r="Q2256" i="1"/>
  <c r="Q788" i="1"/>
  <c r="Q602" i="1"/>
  <c r="Q400" i="1"/>
  <c r="Q876" i="1"/>
  <c r="Q2161" i="1"/>
  <c r="Q1544" i="1"/>
  <c r="Q766" i="1"/>
  <c r="Q10" i="1"/>
  <c r="Q2184" i="1"/>
  <c r="Q133" i="1"/>
  <c r="Q2082" i="1"/>
  <c r="Q1719" i="1"/>
  <c r="Q1283" i="1"/>
  <c r="Q2714" i="1"/>
  <c r="Q657" i="1"/>
  <c r="Q1208" i="1"/>
  <c r="Q1483" i="1"/>
  <c r="Q2304" i="1"/>
  <c r="Q160" i="1"/>
  <c r="Q1196" i="1"/>
  <c r="Q1289" i="1"/>
  <c r="Q55" i="1"/>
  <c r="Q1808" i="1"/>
  <c r="Q76" i="1"/>
  <c r="Q2204" i="1"/>
  <c r="Q658" i="1"/>
  <c r="Q2768" i="1"/>
  <c r="Q2274" i="1"/>
  <c r="Q2517" i="1"/>
  <c r="Q1862" i="1"/>
  <c r="Q19" i="1"/>
  <c r="Q732" i="1"/>
  <c r="Q2817" i="1"/>
  <c r="Q916" i="1"/>
  <c r="Q51" i="1"/>
  <c r="Q2453" i="1"/>
  <c r="Q893" i="1"/>
  <c r="Q1638" i="1"/>
  <c r="Q1674" i="1"/>
  <c r="Q1860" i="1"/>
  <c r="Q1369" i="1"/>
  <c r="Q1765" i="1"/>
  <c r="Q640" i="1"/>
  <c r="Q2079" i="1"/>
  <c r="Q2786" i="1"/>
  <c r="Q2803" i="1"/>
  <c r="Q2511" i="1"/>
  <c r="Q2187" i="1"/>
  <c r="Q994" i="1"/>
  <c r="Q165" i="1"/>
  <c r="Q808" i="1"/>
  <c r="Q1224" i="1"/>
  <c r="Q2363" i="1"/>
  <c r="Q763" i="1"/>
  <c r="Q2808" i="1"/>
  <c r="Q216" i="1"/>
  <c r="Q2384" i="1"/>
  <c r="Q553" i="1"/>
  <c r="Q81" i="1"/>
  <c r="Q2556" i="1"/>
  <c r="Q2065" i="1"/>
  <c r="Q2025" i="1"/>
  <c r="Q948" i="1"/>
  <c r="Q2388" i="1"/>
  <c r="Q568" i="1"/>
  <c r="Q716" i="1"/>
  <c r="Q1529" i="1"/>
  <c r="Q83" i="1"/>
  <c r="Q2024" i="1"/>
  <c r="Q1298" i="1"/>
  <c r="Q1721" i="1"/>
  <c r="Q1036" i="1"/>
  <c r="Q1161" i="1"/>
  <c r="Q1285" i="1"/>
  <c r="Q284" i="1"/>
  <c r="Q2405" i="1"/>
  <c r="Q774" i="1"/>
  <c r="Q443" i="1"/>
  <c r="Q1291" i="1"/>
  <c r="Q1716" i="1"/>
  <c r="Q1555" i="1"/>
  <c r="Q946" i="1"/>
  <c r="Q2152" i="1"/>
  <c r="Q879" i="1"/>
  <c r="Q2366" i="1"/>
  <c r="Q758" i="1"/>
  <c r="Q260" i="1"/>
  <c r="Q856" i="1"/>
  <c r="Q1458" i="1"/>
  <c r="Q2164" i="1"/>
  <c r="Q175" i="1"/>
  <c r="Q703" i="1"/>
  <c r="Q1486" i="1"/>
  <c r="Q2077" i="1"/>
  <c r="Q2389" i="1"/>
  <c r="Q1924" i="1"/>
  <c r="Q2797" i="1"/>
  <c r="Q552" i="1"/>
  <c r="Q1154" i="1"/>
  <c r="Q2376" i="1"/>
  <c r="Q2398" i="1"/>
  <c r="Q828" i="1"/>
  <c r="Q1015" i="1"/>
  <c r="Q481" i="1"/>
  <c r="Q358" i="1"/>
  <c r="Q1517" i="1"/>
  <c r="Q614" i="1"/>
  <c r="Q454" i="1"/>
  <c r="Q815" i="1"/>
  <c r="Q2316" i="1"/>
  <c r="Q2071" i="1"/>
  <c r="Q1990" i="1"/>
  <c r="Q2675" i="1"/>
  <c r="Q2280" i="1"/>
  <c r="Q56" i="1"/>
  <c r="Q857" i="1"/>
  <c r="Q274" i="1"/>
  <c r="Q2459" i="1"/>
  <c r="Q693" i="1"/>
  <c r="Q1265" i="1"/>
  <c r="Q2685" i="1"/>
  <c r="Q1827" i="1"/>
  <c r="Q1864" i="1"/>
  <c r="Q1099" i="1"/>
  <c r="Q1903" i="1"/>
  <c r="Q2399" i="1"/>
  <c r="Q939" i="1"/>
  <c r="Q230" i="1"/>
  <c r="Q1781" i="1"/>
  <c r="Q731" i="1"/>
  <c r="Q2030" i="1"/>
  <c r="Q924" i="1"/>
  <c r="Q1704" i="1"/>
  <c r="Q2137" i="1"/>
  <c r="Q393" i="1"/>
  <c r="Q1626" i="1"/>
  <c r="Q1557" i="1"/>
  <c r="Q1130" i="1"/>
  <c r="Q2552" i="1"/>
  <c r="Q1813" i="1"/>
  <c r="Q2746" i="1"/>
  <c r="Q2265" i="1"/>
  <c r="Q973" i="1"/>
  <c r="Q554" i="1"/>
  <c r="Q47" i="1"/>
  <c r="Q2169" i="1"/>
  <c r="Q2498" i="1"/>
  <c r="Q1187" i="1"/>
  <c r="Q384" i="1"/>
  <c r="Q207" i="1"/>
  <c r="Q1940" i="1"/>
  <c r="Q935" i="1"/>
  <c r="Q2355" i="1"/>
  <c r="Q2596" i="1"/>
  <c r="Q2473" i="1"/>
  <c r="Q2469" i="1"/>
  <c r="Q2598" i="1"/>
  <c r="Q1198" i="1"/>
  <c r="Q339" i="1"/>
  <c r="Q2523" i="1"/>
  <c r="Q1632" i="1"/>
  <c r="Q643" i="1"/>
  <c r="Q1064" i="1"/>
  <c r="Q660" i="1"/>
  <c r="Q281" i="1"/>
  <c r="Q1353" i="1"/>
  <c r="Q2295" i="1"/>
  <c r="Q496" i="1"/>
  <c r="Q819" i="1"/>
  <c r="Q100" i="1"/>
  <c r="Q637" i="1"/>
  <c r="Q183" i="1"/>
  <c r="Q327" i="1"/>
  <c r="Q1536" i="1"/>
  <c r="Q1280" i="1"/>
  <c r="Q1281" i="1"/>
  <c r="Q740" i="1"/>
  <c r="Q1175" i="1"/>
  <c r="Q1105" i="1"/>
  <c r="Q1734" i="1"/>
  <c r="Q2314" i="1"/>
  <c r="Q2290" i="1"/>
  <c r="Q2566" i="1"/>
  <c r="Q1702" i="1"/>
  <c r="Q2116" i="1"/>
  <c r="Q203" i="1"/>
  <c r="Q484" i="1"/>
  <c r="Q1720" i="1"/>
  <c r="Q2007" i="1"/>
  <c r="Q2094" i="1"/>
  <c r="Q1870" i="1"/>
  <c r="Q1159" i="1"/>
  <c r="Q676" i="1"/>
  <c r="Q685" i="1"/>
  <c r="Q2627" i="1"/>
  <c r="Q424" i="1"/>
  <c r="Q2293" i="1"/>
  <c r="Q2288" i="1"/>
  <c r="Q334" i="1"/>
  <c r="Q2058" i="1"/>
  <c r="Q2346" i="1"/>
  <c r="Q1247" i="1"/>
  <c r="Q1796" i="1"/>
  <c r="Q186" i="1"/>
  <c r="Q558" i="1"/>
  <c r="Q1683" i="1"/>
  <c r="Q531" i="1"/>
  <c r="Q1457" i="1"/>
  <c r="Q307" i="1"/>
  <c r="Q656" i="1"/>
  <c r="Q1602" i="1"/>
  <c r="Q232" i="1"/>
  <c r="Q1515" i="1"/>
  <c r="Q2497" i="1"/>
  <c r="Q66" i="1"/>
  <c r="Q1651" i="1"/>
  <c r="Q2210" i="1"/>
  <c r="Q2101" i="1"/>
  <c r="Q447" i="1"/>
  <c r="Q962" i="1"/>
  <c r="Q1124" i="1"/>
  <c r="Q887" i="1"/>
  <c r="Q970" i="1"/>
  <c r="Q1634" i="1"/>
  <c r="Q1817" i="1"/>
  <c r="Q2758" i="1"/>
  <c r="Q2050" i="1"/>
  <c r="Q1782" i="1"/>
  <c r="Q2014" i="1"/>
  <c r="Q2616" i="1"/>
  <c r="Q2134" i="1"/>
  <c r="Q380" i="1"/>
  <c r="Q1876" i="1"/>
  <c r="Q1169" i="1"/>
  <c r="Q1992" i="1"/>
  <c r="Q2415" i="1"/>
  <c r="Q2496" i="1"/>
  <c r="Q1613" i="1"/>
  <c r="Q2425" i="1"/>
  <c r="Q74" i="1"/>
  <c r="Q1266" i="1"/>
  <c r="Q1988" i="1"/>
  <c r="Q2503" i="1"/>
  <c r="Q2334" i="1"/>
  <c r="Q1225" i="1"/>
  <c r="Q1687" i="1"/>
  <c r="Q2509" i="1"/>
  <c r="Q1874" i="1"/>
  <c r="Q1996" i="1"/>
  <c r="Q2711" i="1"/>
  <c r="Q2504" i="1"/>
  <c r="Q2230" i="1"/>
  <c r="Q1968" i="1"/>
  <c r="Q2303" i="1"/>
  <c r="Q2647" i="1"/>
  <c r="Q75" i="1"/>
  <c r="Q861" i="1"/>
  <c r="Q576" i="1"/>
  <c r="Q2747" i="1"/>
  <c r="Q776" i="1"/>
  <c r="Q2245" i="1"/>
  <c r="Q1373" i="1"/>
  <c r="Q1445" i="1"/>
  <c r="Q995" i="1"/>
  <c r="Q2796" i="1"/>
  <c r="Q2235" i="1"/>
  <c r="Q2070" i="1"/>
  <c r="Q878" i="1"/>
  <c r="Q1476" i="1"/>
  <c r="Q1655" i="1"/>
  <c r="Q238" i="1"/>
  <c r="Q1928" i="1"/>
  <c r="Q234" i="1"/>
  <c r="Q2251" i="1"/>
  <c r="Q1386" i="1"/>
  <c r="Q2242" i="1"/>
  <c r="Q834" i="1"/>
  <c r="Q590" i="1"/>
  <c r="Q2811" i="1"/>
  <c r="Q1120" i="1"/>
  <c r="Q77" i="1"/>
  <c r="Q816" i="1"/>
  <c r="Q2370" i="1"/>
  <c r="Q2102" i="1"/>
  <c r="Q1427" i="1"/>
  <c r="Q683" i="1"/>
  <c r="Q1183" i="1"/>
  <c r="Q2168" i="1"/>
  <c r="Q2156" i="1"/>
  <c r="Q1656" i="1"/>
  <c r="Q986" i="1"/>
  <c r="Q2084" i="1"/>
  <c r="Q374" i="1"/>
  <c r="Q2223" i="1"/>
  <c r="Q2105" i="1"/>
  <c r="Q356" i="1"/>
  <c r="Q319" i="1"/>
  <c r="Q2501" i="1"/>
  <c r="Q41" i="1"/>
  <c r="Q2755" i="1"/>
  <c r="Q2607" i="1"/>
  <c r="Q2309" i="1"/>
  <c r="Q872" i="1"/>
  <c r="Q2147" i="1"/>
  <c r="Q741" i="1"/>
  <c r="Q1446" i="1"/>
  <c r="Q1979" i="1"/>
  <c r="Q1246" i="1"/>
  <c r="Q1433" i="1"/>
  <c r="Q947" i="1"/>
  <c r="Q2088" i="1"/>
  <c r="Q1034" i="1"/>
  <c r="Q1245" i="1"/>
  <c r="Q310" i="1"/>
  <c r="Q1800" i="1"/>
  <c r="Q2450" i="1"/>
  <c r="Q2572" i="1"/>
  <c r="Q2249" i="1"/>
  <c r="Q1961" i="1"/>
  <c r="Q729" i="1"/>
  <c r="Q246" i="1"/>
  <c r="Q2480" i="1"/>
  <c r="Q1014" i="1"/>
  <c r="Q899" i="1"/>
  <c r="Q864" i="1"/>
  <c r="Q2392" i="1"/>
  <c r="Q593" i="1"/>
  <c r="Q1188" i="1"/>
  <c r="Q780" i="1"/>
  <c r="Q305" i="1"/>
  <c r="Q2766" i="1"/>
  <c r="Q892" i="1"/>
  <c r="Q624" i="1"/>
  <c r="Q1167" i="1"/>
  <c r="Q580" i="1"/>
  <c r="Q301" i="1"/>
  <c r="Q361" i="1"/>
  <c r="Q2175" i="1"/>
  <c r="Q2611" i="1"/>
  <c r="Q2275" i="1"/>
  <c r="Q250" i="1"/>
  <c r="Q2217" i="1"/>
  <c r="Q1792" i="1"/>
  <c r="Q2689" i="1"/>
  <c r="Q1018" i="1"/>
  <c r="Q2760" i="1"/>
  <c r="Q116" i="1"/>
  <c r="Q293" i="1"/>
  <c r="Q1002" i="1"/>
  <c r="Q2179" i="1"/>
  <c r="Q2121" i="1"/>
  <c r="Q1630" i="1"/>
  <c r="Q292" i="1"/>
  <c r="Q1945" i="1"/>
  <c r="Q2085" i="1"/>
  <c r="Q85" i="1"/>
  <c r="Q115" i="1"/>
  <c r="Q1969" i="1"/>
  <c r="Q1032" i="1"/>
  <c r="Q1653" i="1"/>
  <c r="Q2600" i="1"/>
  <c r="Q2507" i="1"/>
  <c r="Q328" i="1"/>
  <c r="Q2263" i="1"/>
  <c r="Q1248" i="1"/>
  <c r="Q517" i="1"/>
  <c r="Q1861" i="1"/>
  <c r="Q1435" i="1"/>
  <c r="Q1168" i="1"/>
  <c r="Q2107" i="1"/>
  <c r="Q1757" i="1"/>
  <c r="Q1670" i="1"/>
  <c r="Q433" i="1"/>
  <c r="Q2219" i="1"/>
  <c r="Q269" i="1"/>
  <c r="Q2234" i="1"/>
  <c r="Q612" i="1"/>
  <c r="Q600" i="1"/>
  <c r="Q1914" i="1"/>
  <c r="Q150" i="1"/>
  <c r="Q1116" i="1"/>
  <c r="Q2170" i="1"/>
  <c r="Q1748" i="1"/>
  <c r="Q2563" i="1"/>
  <c r="Q2429" i="1"/>
  <c r="Q26" i="1"/>
  <c r="Q1551" i="1"/>
  <c r="Q179" i="1"/>
  <c r="Q1682" i="1"/>
  <c r="Q182" i="1"/>
  <c r="Q2617" i="1"/>
  <c r="Q2020" i="1"/>
  <c r="Q698" i="1"/>
  <c r="Q759" i="1"/>
  <c r="Q124" i="1"/>
  <c r="Q1419" i="1"/>
  <c r="Q1609" i="1"/>
  <c r="Q2728" i="1"/>
  <c r="Q2395" i="1"/>
  <c r="Q2097" i="1"/>
  <c r="Q401" i="1"/>
  <c r="Q64" i="1"/>
  <c r="Q1119" i="1"/>
  <c r="Q509" i="1"/>
  <c r="Q1300" i="1"/>
  <c r="Q2046" i="1"/>
  <c r="Q129" i="1"/>
  <c r="Q2717" i="1"/>
  <c r="Q898" i="1"/>
  <c r="Q931" i="1"/>
  <c r="Q16" i="1"/>
  <c r="Q2565" i="1"/>
  <c r="Q2634" i="1"/>
  <c r="Q569" i="1"/>
  <c r="Q458" i="1"/>
  <c r="Q1101" i="1"/>
  <c r="Q2495" i="1"/>
  <c r="Q452" i="1"/>
  <c r="Q753" i="1"/>
  <c r="Q154" i="1"/>
  <c r="Q1612" i="1"/>
  <c r="Q725" i="1"/>
  <c r="Q2143" i="1"/>
  <c r="Q289" i="1"/>
  <c r="Q491" i="1"/>
  <c r="Q1008" i="1"/>
  <c r="Q422" i="1"/>
  <c r="Q43" i="1"/>
  <c r="Q1984" i="1"/>
  <c r="Q1027" i="1"/>
  <c r="Q1567" i="1"/>
  <c r="Q188" i="1"/>
  <c r="Q2257" i="1"/>
  <c r="Q1587" i="1"/>
  <c r="Q687" i="1"/>
  <c r="Q1089" i="1"/>
  <c r="Q1951" i="1"/>
  <c r="Q870" i="1"/>
  <c r="Q1088" i="1"/>
  <c r="Q863" i="1"/>
  <c r="Q954" i="1"/>
  <c r="Q2344" i="1"/>
  <c r="Q1282" i="1"/>
  <c r="Q2476" i="1"/>
  <c r="Q2297" i="1"/>
  <c r="Q1597" i="1"/>
  <c r="Q1764" i="1"/>
  <c r="Q338" i="1"/>
  <c r="Q858" i="1"/>
  <c r="Q1747" i="1"/>
  <c r="Q672" i="1"/>
  <c r="Q1412" i="1"/>
  <c r="Q1230" i="1"/>
  <c r="Q1947" i="1"/>
  <c r="Q1302" i="1"/>
  <c r="Q2679" i="1"/>
  <c r="Q1319" i="1"/>
  <c r="Q1443" i="1"/>
  <c r="Q1919" i="1"/>
  <c r="Q524" i="1"/>
  <c r="Q1974" i="1"/>
  <c r="Q1650" i="1"/>
  <c r="Q2731" i="1"/>
  <c r="Q2700" i="1"/>
  <c r="Q1836" i="1"/>
  <c r="Q396" i="1"/>
  <c r="Q2019" i="1"/>
  <c r="Q1135" i="1"/>
  <c r="Q1408" i="1"/>
  <c r="Q705" i="1"/>
  <c r="Q2322" i="1"/>
  <c r="Q180" i="1"/>
  <c r="Q1654" i="1"/>
  <c r="Q562" i="1"/>
  <c r="Q629" i="1"/>
  <c r="Q2018" i="1"/>
  <c r="Q891" i="1"/>
  <c r="Q2745" i="1"/>
  <c r="Q1738" i="1"/>
  <c r="Q441" i="1"/>
  <c r="Q429" i="1"/>
  <c r="Q666" i="1"/>
  <c r="Q969" i="1"/>
  <c r="Q1240" i="1"/>
  <c r="Q1713" i="1"/>
  <c r="Q2348" i="1"/>
  <c r="Q1413" i="1"/>
  <c r="Q820" i="1"/>
  <c r="Q1076" i="1"/>
  <c r="Q2614" i="1"/>
  <c r="Q181" i="1"/>
  <c r="Q594" i="1"/>
  <c r="Q2694" i="1"/>
  <c r="Q2559" i="1"/>
  <c r="Q1151" i="1"/>
  <c r="Q2805" i="1"/>
  <c r="Q897" i="1"/>
  <c r="Q842" i="1"/>
  <c r="Q1487" i="1"/>
  <c r="Q1480" i="1"/>
  <c r="Q324" i="1"/>
  <c r="Q1982" i="1"/>
  <c r="Q122" i="1"/>
  <c r="Q276" i="1"/>
  <c r="Q991" i="1"/>
  <c r="Q2041" i="1"/>
  <c r="Q177" i="1"/>
  <c r="Q353" i="1"/>
  <c r="Q1847" i="1"/>
  <c r="Q191" i="1"/>
  <c r="Q868" i="1"/>
  <c r="Q867" i="1"/>
  <c r="Q628" i="1"/>
  <c r="Q2013" i="1"/>
  <c r="Q1694" i="1"/>
  <c r="Q1989" i="1"/>
  <c r="Q1072" i="1"/>
  <c r="Q1217" i="1"/>
  <c r="Q813" i="1"/>
  <c r="Q2099" i="1"/>
  <c r="Q1821" i="1"/>
  <c r="Q1972" i="1"/>
  <c r="Q2816" i="1"/>
  <c r="Q398" i="1"/>
  <c r="Q1380" i="1"/>
  <c r="Q1349" i="1"/>
  <c r="Q909" i="1"/>
  <c r="Q601" i="1"/>
  <c r="Q1540" i="1"/>
  <c r="Q2167" i="1"/>
  <c r="Q749" i="1"/>
  <c r="Q2420" i="1"/>
  <c r="Q1335" i="1"/>
  <c r="Q2822" i="1"/>
  <c r="Q1090" i="1"/>
  <c r="Q2232" i="1"/>
  <c r="Q1173" i="1"/>
  <c r="Q2286" i="1"/>
  <c r="Q1970" i="1"/>
  <c r="Q1229" i="1"/>
  <c r="Q805" i="1"/>
  <c r="Q2602" i="1"/>
  <c r="Q2568" i="1"/>
  <c r="Q1403" i="1"/>
  <c r="Q502" i="1"/>
  <c r="Q1938" i="1"/>
  <c r="Q821" i="1"/>
  <c r="Q719" i="1"/>
  <c r="Q688" i="1"/>
  <c r="Q2308" i="1"/>
  <c r="Q31" i="1"/>
  <c r="Q767" i="1"/>
  <c r="Q1360" i="1"/>
  <c r="Q1429" i="1"/>
  <c r="Q1155" i="1"/>
  <c r="Q2114" i="1"/>
  <c r="Q2296" i="1"/>
  <c r="Q533" i="1"/>
  <c r="Q934" i="1"/>
  <c r="Q942" i="1"/>
  <c r="Q2585" i="1"/>
  <c r="Q1030" i="1"/>
  <c r="Q1232" i="1"/>
  <c r="Q155" i="1"/>
  <c r="Q1290" i="1"/>
  <c r="Q2825" i="1"/>
  <c r="Q2530" i="1"/>
  <c r="Q648" i="1"/>
  <c r="Q983" i="1"/>
  <c r="Q92" i="1"/>
  <c r="Q394" i="1"/>
  <c r="Q287" i="1"/>
  <c r="Q961" i="1"/>
  <c r="Q1756" i="1"/>
  <c r="Q2447" i="1"/>
  <c r="Q1272" i="1"/>
  <c r="Q2757" i="1"/>
  <c r="Q2300" i="1"/>
  <c r="Q252" i="1"/>
  <c r="Q2133" i="1"/>
  <c r="Q2643" i="1"/>
  <c r="Q1473" i="1"/>
  <c r="Q1935" i="1"/>
  <c r="Q1633" i="1"/>
  <c r="Q1962" i="1"/>
  <c r="Q1629" i="1"/>
  <c r="Q700" i="1"/>
  <c r="Q1347" i="1"/>
  <c r="Q2140" i="1"/>
  <c r="Q2144" i="1"/>
  <c r="Q470" i="1"/>
  <c r="Q761" i="1"/>
  <c r="Q1264" i="1"/>
  <c r="Q707" i="1"/>
  <c r="Q795" i="1"/>
  <c r="Q2539" i="1"/>
  <c r="Q2638" i="1"/>
  <c r="Q1145" i="1"/>
  <c r="Q1472" i="1"/>
  <c r="Q1471" i="1"/>
  <c r="Q73" i="1"/>
  <c r="Q577" i="1"/>
  <c r="Q185" i="1"/>
  <c r="Q1010" i="1"/>
  <c r="Q617" i="1"/>
  <c r="Q2737" i="1"/>
  <c r="Q682" i="1"/>
  <c r="Q1301" i="1"/>
  <c r="Q756" i="1"/>
  <c r="Q2785" i="1"/>
  <c r="Q626" i="1"/>
  <c r="Q2362" i="1"/>
  <c r="Q1648" i="1"/>
  <c r="Q2333" i="1"/>
  <c r="Q561" i="1"/>
  <c r="Q1372" i="1"/>
  <c r="Q882" i="1"/>
  <c r="Q645" i="1"/>
  <c r="Q1362" i="1"/>
  <c r="Q1958" i="1"/>
  <c r="Q1736" i="1"/>
  <c r="Q1092" i="1"/>
  <c r="Q1058" i="1"/>
  <c r="Q837" i="1"/>
  <c r="Q272" i="1"/>
  <c r="Q153" i="1"/>
  <c r="Q152" i="1"/>
  <c r="Q2078" i="1"/>
  <c r="Q2353" i="1"/>
  <c r="Q1723" i="1"/>
  <c r="Q794" i="1"/>
  <c r="Q980" i="1"/>
  <c r="Q194" i="1"/>
  <c r="Q599" i="1"/>
  <c r="Q1048" i="1"/>
  <c r="Q1160" i="1"/>
  <c r="Q1038" i="1"/>
  <c r="Q1017" i="1"/>
  <c r="Q413" i="1"/>
  <c r="Q2042" i="1"/>
  <c r="Q335" i="1"/>
  <c r="Q2622" i="1"/>
  <c r="Q139" i="1"/>
  <c r="Q93" i="1"/>
  <c r="Q1394" i="1"/>
  <c r="Q2657" i="1"/>
  <c r="Q157" i="1"/>
  <c r="Q1323" i="1"/>
  <c r="Q480" i="1"/>
  <c r="Q1056" i="1"/>
  <c r="Q675" i="1"/>
  <c r="Q1206" i="1"/>
  <c r="Q746" i="1"/>
  <c r="Q2349" i="1"/>
  <c r="Q669" i="1"/>
  <c r="Q2119" i="1"/>
  <c r="Q392" i="1"/>
  <c r="Q91" i="1"/>
  <c r="Q2115" i="1"/>
  <c r="Q2141" i="1"/>
  <c r="Q337" i="1"/>
  <c r="Q2654" i="1"/>
  <c r="Q2283" i="1"/>
  <c r="Q826" i="1"/>
  <c r="Q2181" i="1"/>
  <c r="Q63" i="1"/>
  <c r="Q2521" i="1"/>
  <c r="Q469" i="1"/>
  <c r="Q2052" i="1"/>
  <c r="Q691" i="1"/>
  <c r="Q1274" i="1"/>
  <c r="Q921" i="1"/>
  <c r="Q639" i="1"/>
  <c r="Q2351" i="1"/>
  <c r="Q1430" i="1"/>
  <c r="Q999" i="1"/>
  <c r="Q2672" i="1"/>
  <c r="Q1195" i="1"/>
  <c r="Q2588" i="1"/>
  <c r="Q1428" i="1"/>
  <c r="Q2337" i="1"/>
  <c r="Q202" i="1"/>
  <c r="Q1606" i="1"/>
  <c r="Q845" i="1"/>
  <c r="Q412" i="1"/>
  <c r="Q2113" i="1"/>
  <c r="Q1133" i="1"/>
  <c r="Q1908" i="1"/>
  <c r="Q2665" i="1"/>
  <c r="Q843" i="1"/>
  <c r="Q1509" i="1"/>
  <c r="Q377" i="1"/>
  <c r="Q2440" i="1"/>
  <c r="Q536" i="1"/>
  <c r="Q437" i="1"/>
  <c r="Q2345" i="1"/>
  <c r="Q1825" i="1"/>
  <c r="Q1065" i="1"/>
  <c r="Q1395" i="1"/>
  <c r="Q771" i="1"/>
  <c r="Q2194" i="1"/>
  <c r="Q2305" i="1"/>
  <c r="Q791" i="1"/>
  <c r="Q156" i="1"/>
  <c r="Q1053" i="1"/>
  <c r="Q265" i="1"/>
  <c r="Q1570" i="1"/>
  <c r="Q450" i="1"/>
  <c r="Q134" i="1"/>
  <c r="Q286" i="1"/>
  <c r="Q2769" i="1"/>
  <c r="Q1307" i="1"/>
  <c r="Q1953" i="1"/>
  <c r="Q2620" i="1"/>
  <c r="Q2569" i="1"/>
  <c r="Q2624" i="1"/>
  <c r="Q508" i="1"/>
  <c r="Q2146" i="1"/>
  <c r="Q915" i="1"/>
  <c r="Q2212" i="1"/>
  <c r="Q42" i="1"/>
  <c r="Q2688" i="1"/>
  <c r="Q1415" i="1"/>
  <c r="Q492" i="1"/>
  <c r="Q1839" i="1"/>
  <c r="Q513" i="1"/>
  <c r="Q1772" i="1"/>
  <c r="Q1104" i="1"/>
  <c r="Q457" i="1"/>
  <c r="Q109" i="1"/>
  <c r="Q989" i="1"/>
  <c r="Q1588" i="1"/>
  <c r="Q519" i="1"/>
  <c r="Q1223" i="1"/>
  <c r="Q2482" i="1"/>
  <c r="Q1886" i="1"/>
  <c r="Q1239" i="1"/>
  <c r="Q2335" i="1"/>
  <c r="Q2661" i="1"/>
  <c r="Q473" i="1"/>
  <c r="Q24" i="1"/>
  <c r="Q649" i="1"/>
  <c r="Q650" i="1"/>
  <c r="Q53" i="1"/>
  <c r="Q1840" i="1"/>
  <c r="Q1838" i="1"/>
  <c r="Q2285" i="1"/>
  <c r="Q1640" i="1"/>
  <c r="Q2604" i="1"/>
  <c r="Q1622" i="1"/>
  <c r="Q2708" i="1"/>
  <c r="Q1377" i="1"/>
  <c r="Q1006" i="1"/>
  <c r="Q102" i="1"/>
  <c r="Q616" i="1"/>
  <c r="Q2206" i="1"/>
  <c r="Q2068" i="1"/>
  <c r="Q1846" i="1"/>
  <c r="Q169" i="1"/>
  <c r="Q1789" i="1"/>
  <c r="Q1768" i="1"/>
  <c r="Q309" i="1"/>
  <c r="Q1955" i="1"/>
  <c r="Q2821" i="1"/>
  <c r="Q1459" i="1"/>
  <c r="Q1889" i="1"/>
  <c r="Q1304" i="1"/>
  <c r="Q2266" i="1"/>
  <c r="Q1461" i="1"/>
  <c r="Q426" i="1"/>
  <c r="Q2369" i="1"/>
  <c r="Q678" i="1"/>
  <c r="Q2621" i="1"/>
  <c r="Q2033" i="1"/>
  <c r="Q2813" i="1"/>
  <c r="Q503" i="1"/>
  <c r="Q27" i="1"/>
  <c r="Q527" i="1"/>
  <c r="Q854" i="1"/>
  <c r="Q304" i="1"/>
  <c r="Q2642" i="1"/>
  <c r="Q79" i="1"/>
  <c r="Q1906" i="1"/>
  <c r="Q1583" i="1"/>
  <c r="Q965" i="1"/>
  <c r="Q694" i="1"/>
  <c r="Q1881" i="1"/>
  <c r="Q1932" i="1"/>
  <c r="Q1957" i="1"/>
  <c r="Q462" i="1"/>
  <c r="Q2010" i="1"/>
  <c r="Q2759" i="1"/>
  <c r="Q1401" i="1"/>
  <c r="Q1082" i="1"/>
  <c r="Q2402" i="1"/>
  <c r="Q1688" i="1"/>
  <c r="Q2827" i="1"/>
  <c r="Q853" i="1"/>
  <c r="Q573" i="1"/>
  <c r="Q1901" i="1"/>
  <c r="Q241" i="1"/>
  <c r="Q1788" i="1"/>
  <c r="Q1400" i="1"/>
  <c r="Q1402" i="1"/>
  <c r="Q526" i="1"/>
  <c r="Q341" i="1"/>
  <c r="Q2512" i="1"/>
  <c r="Q2347" i="1"/>
  <c r="Q2788" i="1"/>
  <c r="Q1276" i="1"/>
  <c r="Q631" i="1"/>
  <c r="Q1514" i="1"/>
  <c r="Q1194" i="1"/>
  <c r="Q1293" i="1"/>
  <c r="Q1882" i="1"/>
  <c r="Q1966" i="1"/>
  <c r="Q789" i="1"/>
  <c r="Q1083" i="1"/>
  <c r="Q197" i="1"/>
  <c r="Q2211" i="1"/>
  <c r="Q212" i="1"/>
  <c r="Q2228" i="1"/>
  <c r="Q2721" i="1"/>
  <c r="Q1499" i="1"/>
  <c r="Q530" i="1"/>
  <c r="Q1344" i="1"/>
  <c r="Q2560" i="1"/>
  <c r="Q1743" i="1"/>
  <c r="Q1365" i="1"/>
  <c r="Q1350" i="1"/>
  <c r="Q760" i="1"/>
  <c r="Q2676" i="1"/>
  <c r="Q2032" i="1"/>
  <c r="Q120" i="1"/>
  <c r="Q2243" i="1"/>
  <c r="Q1141" i="1"/>
  <c r="Q1879" i="1"/>
  <c r="Q1647" i="1"/>
  <c r="Q886" i="1"/>
  <c r="Q2407" i="1"/>
  <c r="Q912" i="1"/>
  <c r="Q2603" i="1"/>
  <c r="Q1751" i="1"/>
  <c r="Q1658" i="1"/>
  <c r="Q1374" i="1"/>
  <c r="Q1221" i="1"/>
  <c r="Q2422" i="1"/>
  <c r="Q2645" i="1"/>
  <c r="Q1312" i="1"/>
  <c r="Q814" i="1"/>
  <c r="Q2680" i="1"/>
  <c r="Q2287" i="1"/>
  <c r="Q2814" i="1"/>
  <c r="Q713" i="1"/>
  <c r="Q2494" i="1"/>
  <c r="Q1043" i="1"/>
  <c r="Q1004" i="1"/>
  <c r="Q444" i="1"/>
  <c r="Q1070" i="1"/>
  <c r="Q1118" i="1"/>
  <c r="Q2764" i="1"/>
  <c r="Q1963" i="1"/>
  <c r="Q1211" i="1"/>
  <c r="Q1045" i="1"/>
  <c r="Q2472" i="1"/>
  <c r="Q1913" i="1"/>
  <c r="Q1642" i="1"/>
  <c r="Q171" i="1"/>
  <c r="Q1455" i="1"/>
  <c r="Q1479" i="1"/>
  <c r="Q368" i="1"/>
  <c r="Q2008" i="1"/>
  <c r="Q1621" i="1"/>
  <c r="Q1794" i="1"/>
  <c r="Q1814" i="1"/>
  <c r="Q1098" i="1"/>
  <c r="Q1909" i="1"/>
  <c r="Q2799" i="1"/>
  <c r="Q2792" i="1"/>
  <c r="Q1000" i="1"/>
  <c r="Q1174" i="1"/>
  <c r="Q1959" i="1"/>
  <c r="Q2400" i="1"/>
  <c r="Q2075" i="1"/>
  <c r="Q329" i="1"/>
  <c r="Q982" i="1"/>
  <c r="Q2608" i="1"/>
  <c r="Q1593" i="1"/>
  <c r="Q2682" i="1"/>
  <c r="Q2199" i="1"/>
  <c r="Q1790" i="1"/>
  <c r="Q2040" i="1"/>
  <c r="Q1742" i="1"/>
  <c r="Q2639" i="1"/>
  <c r="Q2772" i="1"/>
  <c r="Q2748" i="1"/>
  <c r="Q1927" i="1"/>
  <c r="Q1244" i="1"/>
  <c r="Q1296" i="1"/>
  <c r="Q2474" i="1"/>
  <c r="Q706" i="1"/>
  <c r="Q2528" i="1"/>
  <c r="Q385" i="1"/>
  <c r="Q2651" i="1"/>
  <c r="Q907" i="1"/>
  <c r="Q1582" i="1"/>
  <c r="Q1418" i="1"/>
  <c r="Q2106" i="1"/>
  <c r="Q1421" i="1"/>
  <c r="Q1097" i="1"/>
  <c r="Q2261" i="1"/>
  <c r="Q2564" i="1"/>
  <c r="Q1923" i="1"/>
  <c r="Q894" i="1"/>
  <c r="Q2427" i="1"/>
  <c r="Q1867" i="1"/>
  <c r="Q1253" i="1"/>
  <c r="Q2458" i="1"/>
  <c r="Q173" i="1"/>
  <c r="Q52" i="1"/>
  <c r="Q2557" i="1"/>
  <c r="Q516" i="1"/>
  <c r="Q325" i="1"/>
  <c r="Q1645" i="1"/>
  <c r="Q728" i="1"/>
  <c r="Q1191" i="1"/>
  <c r="Q630" i="1"/>
  <c r="Q2352" i="1"/>
  <c r="Q2631" i="1"/>
  <c r="Q1750" i="1"/>
  <c r="Q1370" i="1"/>
  <c r="Q1210" i="1"/>
  <c r="Q840" i="1"/>
  <c r="Q2831" i="1"/>
  <c r="Q2763" i="1"/>
  <c r="Q1804" i="1"/>
  <c r="Q2021" i="1"/>
  <c r="Q1752" i="1"/>
  <c r="Q1055" i="1"/>
  <c r="Q427" i="1"/>
  <c r="Q1212" i="1"/>
  <c r="Q1942" i="1"/>
  <c r="Q1393" i="1"/>
  <c r="Q686" i="1"/>
  <c r="Q1811" i="1"/>
  <c r="Q2518" i="1"/>
  <c r="Q1994" i="1"/>
  <c r="Q632" i="1"/>
  <c r="Q1573" i="1"/>
  <c r="Q478" i="1"/>
  <c r="Q405" i="1"/>
  <c r="Q2238" i="1"/>
  <c r="Q1712" i="1"/>
  <c r="Q1114" i="1"/>
  <c r="Q1434" i="1"/>
  <c r="Q467" i="1"/>
  <c r="Q2522" i="1"/>
  <c r="Q119" i="1"/>
  <c r="Q825" i="1"/>
  <c r="Q2725" i="1"/>
  <c r="Q922" i="1"/>
  <c r="Q1530" i="1"/>
  <c r="Q1080" i="1"/>
  <c r="Q611" i="1"/>
  <c r="Q1735" i="1"/>
  <c r="Q2615" i="1"/>
  <c r="Q2414" i="1"/>
  <c r="Q2752" i="1"/>
  <c r="Q2215" i="1"/>
  <c r="Q2520" i="1"/>
  <c r="Q2812" i="1"/>
  <c r="Q2535" i="1"/>
  <c r="Q803" i="1"/>
  <c r="Q555" i="1"/>
  <c r="Q1575" i="1"/>
  <c r="Q651" i="1"/>
  <c r="Q2762" i="1"/>
  <c r="Q1189" i="1"/>
  <c r="Q2646" i="1"/>
  <c r="Q261" i="1"/>
  <c r="Q2551" i="1"/>
  <c r="Q38" i="1"/>
  <c r="Q2771" i="1"/>
  <c r="Q1075" i="1"/>
  <c r="Q117" i="1"/>
  <c r="Q459" i="1"/>
  <c r="Q1125" i="1"/>
  <c r="Q848" i="1"/>
  <c r="Q1661" i="1"/>
  <c r="Q2379" i="1"/>
  <c r="Q906" i="1"/>
  <c r="Q1541" i="1"/>
  <c r="Q1359" i="1"/>
  <c r="Q2015" i="1"/>
  <c r="Q911" i="1"/>
  <c r="Q107" i="1"/>
  <c r="Q2438" i="1"/>
  <c r="Q94" i="1"/>
  <c r="Q2397" i="1"/>
  <c r="Q277" i="1"/>
  <c r="Q138" i="1"/>
  <c r="Q206" i="1"/>
  <c r="Q306" i="1"/>
  <c r="Q1644" i="1"/>
  <c r="Q2258" i="1"/>
  <c r="Q1310" i="1"/>
  <c r="Q1482" i="1"/>
  <c r="Q1718" i="1"/>
  <c r="Q2574" i="1"/>
  <c r="Q1659" i="1"/>
  <c r="Q769" i="1"/>
  <c r="Q2390" i="1"/>
  <c r="Q2409" i="1"/>
  <c r="Q249" i="1"/>
  <c r="Q357" i="1"/>
  <c r="Q386" i="1"/>
  <c r="Q1677" i="1"/>
  <c r="Q495" i="1"/>
  <c r="Q977" i="1"/>
  <c r="Q184" i="1"/>
  <c r="Q278" i="1"/>
  <c r="Q2239" i="1"/>
  <c r="Q488" i="1"/>
  <c r="Q598" i="1"/>
  <c r="Q2124" i="1"/>
  <c r="Q420" i="1"/>
  <c r="Q36" i="1"/>
  <c r="Q1741" i="1"/>
  <c r="Q6" i="1"/>
  <c r="Q365" i="1"/>
  <c r="Q2470" i="1"/>
  <c r="Q603" i="1"/>
  <c r="Q2343" i="1"/>
  <c r="Q2832" i="1"/>
  <c r="Q1783" i="1"/>
  <c r="Q908" i="1"/>
  <c r="Q1023" i="1"/>
  <c r="Q268" i="1"/>
  <c r="Q1126" i="1"/>
  <c r="Q1976" i="1"/>
  <c r="Q1673" i="1"/>
  <c r="Q2671" i="1"/>
  <c r="Q2066" i="1"/>
  <c r="Q1888" i="1"/>
  <c r="Q2534" i="1"/>
  <c r="Q923" i="1"/>
  <c r="Q659" i="1"/>
  <c r="Q350" i="1"/>
  <c r="Q1981" i="1"/>
  <c r="Q1367" i="1"/>
  <c r="Q2649" i="1"/>
  <c r="Q2741" i="1"/>
  <c r="Q2547" i="1"/>
  <c r="Q209" i="1"/>
  <c r="Q161" i="1"/>
  <c r="Q572" i="1"/>
  <c r="Q436" i="1"/>
  <c r="Q1816" i="1"/>
  <c r="Q499" i="1"/>
  <c r="Q2730" i="1"/>
  <c r="Q940" i="1"/>
  <c r="Q33" i="1"/>
  <c r="Q2612" i="1"/>
  <c r="Q747" i="1"/>
  <c r="Q1111" i="1"/>
  <c r="Q267" i="1"/>
  <c r="Q2483" i="1"/>
  <c r="Q1390" i="1"/>
  <c r="Q1851" i="1"/>
  <c r="Q360" i="1"/>
  <c r="Q1759" i="1"/>
  <c r="Q2468" i="1"/>
  <c r="Q2828" i="1"/>
  <c r="Q1454" i="1"/>
  <c r="Q673" i="1"/>
  <c r="Q2691" i="1"/>
  <c r="Q1830" i="1"/>
  <c r="Q13" i="1"/>
  <c r="Q1009" i="1"/>
  <c r="Q2463" i="1"/>
  <c r="Q1238" i="1"/>
  <c r="Q399" i="1"/>
  <c r="Q2740" i="1"/>
  <c r="Q1331" i="1"/>
  <c r="Q1819" i="1"/>
  <c r="Q247" i="1"/>
  <c r="Q2087" i="1"/>
  <c r="Q128" i="1"/>
  <c r="Q18" i="1"/>
  <c r="Q950" i="1"/>
  <c r="Q2109" i="1"/>
  <c r="Q243" i="1"/>
  <c r="Q4" i="1"/>
  <c r="Q101" i="1"/>
  <c r="Q2650" i="1"/>
  <c r="Q1028" i="1"/>
  <c r="Q2815" i="1"/>
  <c r="Q240" i="1"/>
  <c r="Q2424" i="1"/>
  <c r="Q1263" i="1"/>
  <c r="Q563" i="1"/>
  <c r="Q2317" i="1"/>
  <c r="Q2818" i="1"/>
  <c r="Q1214" i="1"/>
  <c r="Q45" i="1"/>
  <c r="Q1049" i="1"/>
  <c r="Q1806" i="1"/>
  <c r="Q176" i="1"/>
  <c r="Q404" i="1"/>
  <c r="Q2640" i="1"/>
  <c r="Q1338" i="1"/>
  <c r="Q851" i="1"/>
  <c r="Q2306" i="1"/>
  <c r="Q2454" i="1"/>
  <c r="Q734" i="1"/>
  <c r="Q125" i="1"/>
  <c r="Q1590" i="1"/>
  <c r="Q1431" i="1"/>
  <c r="Q468" i="1"/>
  <c r="Q1162" i="1"/>
  <c r="Q299" i="1"/>
  <c r="Q131" i="1"/>
  <c r="Q2549" i="1"/>
  <c r="Q311" i="1"/>
  <c r="Q453" i="1"/>
  <c r="Q609" i="1"/>
  <c r="Q1784" i="1"/>
  <c r="Q952" i="1"/>
  <c r="Q2191" i="1"/>
  <c r="Q1520" i="1"/>
  <c r="Q2183" i="1"/>
  <c r="Q1834" i="1"/>
  <c r="Q2644" i="1"/>
  <c r="Q2448" i="1"/>
  <c r="Q103" i="1"/>
  <c r="Q1732" i="1"/>
  <c r="Q1918" i="1"/>
  <c r="Q2735" i="1"/>
  <c r="Q2189" i="1"/>
  <c r="Q1085" i="1"/>
  <c r="Q511" i="1"/>
  <c r="Q2089" i="1"/>
  <c r="Q431" i="1"/>
  <c r="Q674" i="1"/>
  <c r="Q2591" i="1"/>
  <c r="Q2076" i="1"/>
  <c r="Q849" i="1"/>
  <c r="Q1737" i="1"/>
  <c r="Q507" i="1"/>
  <c r="Q1685" i="1"/>
  <c r="Q2531" i="1"/>
  <c r="Q532" i="1"/>
  <c r="Q582" i="1"/>
  <c r="Q364" i="1"/>
  <c r="Q1542" i="1"/>
  <c r="Q2444" i="1"/>
  <c r="Q1985" i="1"/>
  <c r="Q1884" i="1"/>
  <c r="Q446" i="1"/>
  <c r="Q440" i="1"/>
  <c r="Q827" i="1"/>
  <c r="Q1341" i="1"/>
  <c r="Q500" i="1"/>
  <c r="Q727" i="1"/>
  <c r="Q130" i="1"/>
  <c r="Q118" i="1"/>
  <c r="Q2292" i="1"/>
  <c r="Q1572" i="1"/>
  <c r="Q2197" i="1"/>
  <c r="Q1185" i="1"/>
  <c r="Q2629" i="1"/>
  <c r="Q1207" i="1"/>
  <c r="Q715" i="1"/>
  <c r="Q145" i="1"/>
  <c r="Q1878" i="1"/>
  <c r="Q2016" i="1"/>
  <c r="Q1100" i="1"/>
  <c r="Q1662" i="1"/>
  <c r="Q218" i="1"/>
  <c r="Q2034" i="1"/>
  <c r="Q475" i="1"/>
  <c r="Q2145" i="1"/>
  <c r="Q2426" i="1"/>
  <c r="Q323" i="1"/>
  <c r="Q2558" i="1"/>
  <c r="Q1039" i="1"/>
  <c r="Q228" i="1"/>
  <c r="Q313" i="1"/>
  <c r="Q2609" i="1"/>
  <c r="Q1516" i="1"/>
  <c r="Q783" i="1"/>
  <c r="Q67" i="1"/>
  <c r="Q1941" i="1"/>
  <c r="Q2372" i="1"/>
  <c r="Q2022" i="1"/>
  <c r="Q829" i="1"/>
  <c r="Q1856" i="1"/>
  <c r="Q417" i="1"/>
  <c r="Q2703" i="1"/>
  <c r="Q2461" i="1"/>
  <c r="Q1392" i="1"/>
  <c r="Q1231" i="1"/>
  <c r="Q1327" i="1"/>
  <c r="Q1176" i="1"/>
  <c r="Q2368" i="1"/>
  <c r="Q855" i="1"/>
  <c r="Q2080" i="1"/>
  <c r="Q1343" i="1"/>
  <c r="Q1863" i="1"/>
  <c r="Q1007" i="1"/>
  <c r="Q1424" i="1"/>
  <c r="Q1448" i="1"/>
  <c r="Q1805" i="1"/>
  <c r="Q1664" i="1"/>
  <c r="Q661" i="1"/>
  <c r="Q1649" i="1"/>
  <c r="Q547" i="1"/>
  <c r="Q1383" i="1"/>
  <c r="Q371" i="1"/>
  <c r="Q972" i="1"/>
  <c r="Q498" i="1"/>
  <c r="Q2380" i="1"/>
  <c r="Q2652" i="1"/>
  <c r="Q1697" i="1"/>
  <c r="Q920" i="1"/>
  <c r="Q1810" i="1"/>
  <c r="Q1701" i="1"/>
  <c r="Q466" i="1"/>
  <c r="Q2123" i="1"/>
  <c r="Q2250" i="1"/>
  <c r="Q1902" i="1"/>
  <c r="Q1215" i="1"/>
  <c r="Q1912" i="1"/>
  <c r="Q2593" i="1"/>
  <c r="Q1062" i="1"/>
  <c r="Q347" i="1"/>
  <c r="Q2213" i="1"/>
  <c r="Q1414" i="1"/>
  <c r="Q318" i="1"/>
  <c r="Q1547" i="1"/>
  <c r="Q738" i="1"/>
  <c r="Q1771" i="1"/>
  <c r="Q1474" i="1"/>
  <c r="Q390" i="1"/>
  <c r="Q263" i="1"/>
  <c r="Q49" i="1"/>
  <c r="Q147" i="1"/>
  <c r="Q2428" i="1"/>
  <c r="Q1773" i="1"/>
  <c r="Q237" i="1"/>
  <c r="Q2246" i="1"/>
  <c r="Q1900" i="1"/>
  <c r="Q1481" i="1"/>
  <c r="Q537" i="1"/>
  <c r="Q806" i="1"/>
  <c r="Q2704" i="1"/>
  <c r="Q1012" i="1"/>
  <c r="Q1470" i="1"/>
  <c r="Q2254" i="1"/>
  <c r="Q1269" i="1"/>
  <c r="Q1835" i="1"/>
  <c r="Q623" i="1"/>
  <c r="Q2408" i="1"/>
  <c r="Q884" i="1"/>
  <c r="Q778" i="1"/>
  <c r="Q411" i="1"/>
  <c r="Q2437" i="1"/>
  <c r="Q641" i="1"/>
  <c r="Q2248" i="1"/>
  <c r="Q486" i="1"/>
  <c r="Q546" i="1"/>
  <c r="Q1013" i="1"/>
  <c r="Q1624" i="1"/>
  <c r="Q844" i="1"/>
  <c r="Q1726" i="1"/>
  <c r="Q1087" i="1"/>
  <c r="Q768" i="1"/>
  <c r="Q1218" i="1"/>
  <c r="Q2307" i="1"/>
  <c r="Q2125" i="1"/>
  <c r="Q2059" i="1"/>
  <c r="Q1527" i="1"/>
  <c r="Q951" i="1"/>
  <c r="Q2594" i="1"/>
  <c r="Q1519" i="1"/>
  <c r="Q2278" i="1"/>
  <c r="Q68" i="1"/>
  <c r="Q1730" i="1"/>
  <c r="Q2686" i="1"/>
  <c r="Q2112" i="1"/>
  <c r="Q1260" i="1"/>
  <c r="Q1672" i="1"/>
  <c r="Q1391" i="1"/>
  <c r="Q489" i="1"/>
  <c r="Q395" i="1"/>
  <c r="Q2186" i="1"/>
  <c r="Q2350" i="1"/>
  <c r="Q1267" i="1"/>
  <c r="Q2780" i="1"/>
  <c r="Q2801" i="1"/>
  <c r="Q862" i="1"/>
  <c r="Q1354" i="1"/>
  <c r="Q1256" i="1"/>
  <c r="Q2220" i="1"/>
  <c r="Q415" i="1"/>
  <c r="Q2218" i="1"/>
  <c r="Q1628" i="1"/>
  <c r="Q913" i="1"/>
  <c r="Q833" i="1"/>
  <c r="Q2100" i="1"/>
  <c r="Q1026" i="1"/>
  <c r="Q2699" i="1"/>
  <c r="Q2174" i="1"/>
  <c r="Q2722" i="1"/>
  <c r="Q1508" i="1"/>
  <c r="Q330" i="1"/>
  <c r="Q2081" i="1"/>
  <c r="Q2698" i="1"/>
  <c r="Q1123" i="1"/>
  <c r="Q144" i="1"/>
  <c r="Q104" i="1"/>
  <c r="Q1166" i="1"/>
  <c r="Q25" i="1"/>
  <c r="Q303" i="1"/>
  <c r="Q1563" i="1"/>
  <c r="Q2516" i="1"/>
  <c r="Q2543" i="1"/>
  <c r="Q2162" i="1"/>
  <c r="Q1054" i="1"/>
  <c r="Q1643" i="1"/>
  <c r="Q2502" i="1"/>
  <c r="Q2606" i="1"/>
  <c r="Q1423" i="1"/>
  <c r="Q567" i="1"/>
  <c r="Q259" i="1"/>
  <c r="Q2311" i="1"/>
  <c r="Q1366" i="1"/>
  <c r="Q2464" i="1"/>
  <c r="Q2289" i="1"/>
  <c r="Q2433" i="1"/>
  <c r="Q1364" i="1"/>
  <c r="Q905" i="1"/>
  <c r="Q1340" i="1"/>
  <c r="Q1453" i="1"/>
  <c r="Q1739" i="1"/>
  <c r="Q2054" i="1"/>
  <c r="Q2659" i="1"/>
  <c r="Q352" i="1"/>
  <c r="Q1777" i="1"/>
  <c r="Q2329" i="1"/>
  <c r="Q2163" i="1"/>
  <c r="Q1497" i="1"/>
  <c r="Q1803" i="1"/>
  <c r="Q2039" i="1"/>
  <c r="Q514" i="1"/>
  <c r="Q2374" i="1"/>
  <c r="Q534" i="1"/>
  <c r="Q984" i="1"/>
  <c r="Q2313" i="1"/>
  <c r="Q2203" i="1"/>
  <c r="Q2225" i="1"/>
  <c r="Q1641" i="1"/>
  <c r="Q1943" i="1"/>
  <c r="Q1986" i="1"/>
  <c r="Q2490" i="1"/>
  <c r="Q2519" i="1"/>
  <c r="Q2445" i="1"/>
  <c r="Q88" i="1"/>
  <c r="Q988" i="1"/>
  <c r="Q2776" i="1"/>
  <c r="Q1252" i="1"/>
  <c r="Q111" i="1"/>
  <c r="Q233" i="1"/>
  <c r="Q2579" i="1"/>
  <c r="Q1279" i="1"/>
  <c r="Q78" i="1"/>
  <c r="Q472" i="1"/>
  <c r="Q425" i="1"/>
  <c r="Q376" i="1"/>
  <c r="Q1057" i="1"/>
  <c r="Q1967" i="1"/>
  <c r="Q1603" i="1"/>
  <c r="Q1925" i="1"/>
  <c r="Q1693" i="1"/>
  <c r="Q2573" i="1"/>
  <c r="Q342" i="1"/>
  <c r="Q5" i="1"/>
  <c r="Q29" i="1"/>
  <c r="Q58" i="1"/>
  <c r="Q14" i="1"/>
  <c r="Q635" i="1"/>
  <c r="Q646" i="1"/>
  <c r="Q210" i="1"/>
  <c r="Q1143" i="1"/>
  <c r="Q190" i="1"/>
  <c r="Q2172" i="1"/>
  <c r="Q1220" i="1"/>
  <c r="Q1381" i="1"/>
  <c r="Q2613" i="1"/>
  <c r="Q343" i="1"/>
  <c r="Q2800" i="1"/>
  <c r="Q2375" i="1"/>
  <c r="Q65" i="1"/>
  <c r="Q1905" i="1"/>
  <c r="Q34" i="1"/>
  <c r="Q2541" i="1"/>
  <c r="Q1284" i="1"/>
  <c r="Q726" i="1"/>
  <c r="Q1385" i="1"/>
  <c r="Q2417" i="1"/>
  <c r="Q1828" i="1"/>
  <c r="Q2632" i="1"/>
  <c r="Q50" i="1"/>
  <c r="Q1774" i="1"/>
  <c r="Q2576" i="1"/>
  <c r="Q1464" i="1"/>
  <c r="Q591" i="1"/>
  <c r="Q2499" i="1"/>
  <c r="Q667" i="1"/>
  <c r="Q1436" i="1"/>
  <c r="Q1754" i="1"/>
  <c r="Q1091" i="1"/>
  <c r="Q1449" i="1"/>
  <c r="Q1510" i="1"/>
  <c r="Q1883" i="1"/>
  <c r="Q540" i="1"/>
  <c r="Q711" i="1"/>
  <c r="Q2117" i="1"/>
  <c r="Q583" i="1"/>
  <c r="Q689" i="1"/>
  <c r="Q1491" i="1"/>
  <c r="Q2282" i="1"/>
  <c r="Q2550" i="1"/>
  <c r="Q2702" i="1"/>
  <c r="Q736" i="1"/>
  <c r="Q2327" i="1"/>
  <c r="Q1326" i="1"/>
  <c r="Q1222" i="1"/>
  <c r="Q1489" i="1"/>
  <c r="Q12" i="1"/>
  <c r="Q1729" i="1"/>
  <c r="Q270" i="1"/>
  <c r="Q282" i="1"/>
  <c r="Q1744" i="1"/>
  <c r="Q574" i="1"/>
  <c r="Q1040" i="1"/>
  <c r="Q2406" i="1"/>
  <c r="Q1275" i="1"/>
  <c r="Q1952" i="1"/>
  <c r="Q2460" i="1"/>
  <c r="Q974" i="1"/>
  <c r="Q1504" i="1"/>
  <c r="Q1842" i="1"/>
  <c r="Q587" i="1"/>
  <c r="Q280" i="1"/>
  <c r="Q2451" i="1"/>
  <c r="Q1926" i="1"/>
  <c r="Q967" i="1"/>
  <c r="Q966" i="1"/>
  <c r="Q1980" i="1"/>
  <c r="Q2222" i="1"/>
  <c r="Q1342" i="1"/>
  <c r="Q414" i="1"/>
  <c r="Q1858" i="1"/>
  <c r="Q2664" i="1"/>
  <c r="Q2720" i="1"/>
  <c r="Q264" i="1"/>
  <c r="Q2544" i="1"/>
  <c r="Q148" i="1"/>
  <c r="Q2259" i="1"/>
  <c r="Q2754" i="1"/>
  <c r="Q1233" i="1"/>
  <c r="Q1513" i="1"/>
  <c r="Q2383" i="1"/>
  <c r="Q1591" i="1"/>
  <c r="Q1964" i="1"/>
  <c r="Q1679" i="1"/>
  <c r="Q273" i="1"/>
  <c r="Q930" i="1"/>
  <c r="Q1375" i="1"/>
  <c r="Q2062" i="1"/>
  <c r="Q1137" i="1"/>
  <c r="Q1078" i="1"/>
  <c r="Q1581" i="1"/>
  <c r="Q2418" i="1"/>
  <c r="Q1707" i="1"/>
  <c r="Q2529" i="1"/>
  <c r="Q1538" i="1"/>
  <c r="Q82" i="1"/>
  <c r="Q253" i="1"/>
  <c r="Q2231" i="1"/>
  <c r="Q1521" i="1"/>
  <c r="Q1761" i="1"/>
  <c r="Q1897" i="1"/>
  <c r="Q1558" i="1"/>
  <c r="Q2486" i="1"/>
  <c r="Q2207" i="1"/>
  <c r="Q1313" i="1"/>
  <c r="Q520" i="1"/>
  <c r="Q2775" i="1"/>
  <c r="Q1793" i="1"/>
  <c r="Q2043" i="1"/>
  <c r="Q1438" i="1"/>
  <c r="Q366" i="1"/>
  <c r="Q1560" i="1"/>
  <c r="Q1786" i="1"/>
  <c r="Q2641" i="1"/>
  <c r="Q1144" i="1"/>
  <c r="Q953" i="1"/>
  <c r="Q2696" i="1"/>
  <c r="Q1127" i="1"/>
  <c r="Q964" i="1"/>
  <c r="Q1812" i="1"/>
  <c r="Q2048" i="1"/>
  <c r="Q1845" i="1"/>
  <c r="Q1853" i="1"/>
  <c r="Q283" i="1"/>
  <c r="Q2514" i="1"/>
  <c r="Q369" i="1"/>
  <c r="Q1315" i="1"/>
  <c r="Q2577" i="1"/>
  <c r="Q2037" i="1"/>
  <c r="Q841" i="1"/>
  <c r="Q799" i="1"/>
  <c r="Q2354" i="1"/>
  <c r="Q2412" i="1"/>
  <c r="Q2807" i="1"/>
  <c r="Q1780" i="1"/>
  <c r="Q1993" i="1"/>
  <c r="Q695" i="1"/>
  <c r="Q416" i="1"/>
  <c r="Q2583" i="1"/>
  <c r="Q1855" i="1"/>
  <c r="Q2310" i="1"/>
  <c r="Q1545" i="1"/>
  <c r="Q245" i="1"/>
  <c r="Q1565" i="1"/>
  <c r="Q804" i="1"/>
  <c r="Q1376" i="1"/>
  <c r="Q1578" i="1"/>
  <c r="Q2726" i="1"/>
  <c r="Q928" i="1"/>
  <c r="Q949" i="1"/>
  <c r="Q2553" i="1"/>
  <c r="Q1163" i="1"/>
  <c r="Q2567" i="1"/>
  <c r="Q1585" i="1"/>
  <c r="Q1767" i="1"/>
  <c r="Q345" i="1"/>
  <c r="Q2396" i="1"/>
  <c r="Q644" i="1"/>
  <c r="Q608" i="1"/>
  <c r="Q46" i="1"/>
  <c r="Q2605" i="1"/>
  <c r="Q2150" i="1"/>
  <c r="Q2284" i="1"/>
  <c r="Q2361" i="1"/>
  <c r="Q196" i="1"/>
  <c r="Q889" i="1"/>
  <c r="Q2819" i="1"/>
  <c r="Q2662" i="1"/>
  <c r="Q1170" i="1"/>
  <c r="Q1140" i="1"/>
  <c r="Q2253" i="1"/>
  <c r="Q1294" i="1"/>
  <c r="Q2224" i="1"/>
  <c r="Q1441" i="1"/>
  <c r="Q2192" i="1"/>
  <c r="Q2713" i="1"/>
  <c r="Q2244" i="1"/>
  <c r="Q271" i="1"/>
  <c r="Q1485" i="1"/>
  <c r="Q108" i="1"/>
  <c r="Q1149" i="1"/>
  <c r="Q2185" i="1"/>
  <c r="Q1321" i="1"/>
  <c r="Q290" i="1"/>
  <c r="Q2053" i="1"/>
  <c r="Q23" i="1"/>
  <c r="Q933" i="1"/>
  <c r="Q44" i="1"/>
  <c r="Q1690" i="1"/>
  <c r="Q1680" i="1"/>
  <c r="Q2471" i="1"/>
  <c r="Q996" i="1"/>
  <c r="Q1766" i="1"/>
  <c r="Q1663" i="1"/>
  <c r="Q1577" i="1"/>
  <c r="Q2270" i="1"/>
  <c r="Q383" i="1"/>
  <c r="Q1292" i="1"/>
  <c r="Q137" i="1"/>
  <c r="Q2636" i="1"/>
  <c r="Q2277" i="1"/>
  <c r="Q2302" i="1"/>
  <c r="Q2182" i="1"/>
  <c r="Q1778" i="1"/>
  <c r="Q1714" i="1"/>
  <c r="Q2104" i="1"/>
  <c r="Q1895" i="1"/>
  <c r="Q1463" i="1"/>
  <c r="Q2330" i="1"/>
  <c r="Q1948" i="1"/>
  <c r="Q668" i="1"/>
  <c r="Q2733" i="1"/>
  <c r="Q1288" i="1"/>
  <c r="Q1681" i="1"/>
  <c r="Q1533" i="1"/>
  <c r="Q1190" i="1"/>
  <c r="Q1921" i="1"/>
  <c r="Q592" i="1"/>
  <c r="Q1355" i="1"/>
  <c r="Q1193" i="1"/>
  <c r="Q2028" i="1"/>
  <c r="Q873" i="1"/>
  <c r="Q1003" i="1"/>
  <c r="Q387" i="1"/>
  <c r="Q1094" i="1"/>
  <c r="Q1005" i="1"/>
  <c r="Q2625" i="1"/>
  <c r="Q910" i="1"/>
  <c r="Q1554" i="1"/>
  <c r="Q636" i="1"/>
  <c r="Q1896" i="1"/>
  <c r="Q2026" i="1"/>
  <c r="Q362" i="1"/>
  <c r="Q370" i="1"/>
  <c r="Q224" i="1"/>
  <c r="Q2227" i="1"/>
  <c r="Q1929" i="1"/>
  <c r="Q2743" i="1"/>
  <c r="Q1346" i="1"/>
  <c r="Q1619" i="1"/>
  <c r="Q2820" i="1"/>
  <c r="Q1502" i="1"/>
  <c r="Q2589" i="1"/>
  <c r="Q296" i="1"/>
  <c r="Q1809" i="1"/>
  <c r="Q2411" i="1"/>
  <c r="Q1689" i="1"/>
  <c r="Q919" i="1"/>
  <c r="Q2315" i="1"/>
  <c r="Q1426" i="1"/>
  <c r="Q1880" i="1"/>
  <c r="Q1930" i="1"/>
  <c r="Q904" i="1"/>
  <c r="Q1893" i="1"/>
  <c r="Q1595" i="1"/>
  <c r="Q784" i="1"/>
  <c r="Q622" i="1"/>
  <c r="Q565" i="1"/>
  <c r="Q2809" i="1"/>
  <c r="Q752" i="1"/>
  <c r="Q1512" i="1"/>
  <c r="Q445" i="1"/>
  <c r="Q1760" i="1"/>
  <c r="Q2794" i="1"/>
  <c r="Q442" i="1"/>
  <c r="Q1095" i="1"/>
  <c r="Q32" i="1"/>
  <c r="Q772" i="1"/>
  <c r="Q1608" i="1"/>
  <c r="Q2826" i="1"/>
  <c r="Q97" i="1"/>
  <c r="Q2017" i="1"/>
  <c r="Q1112" i="1"/>
  <c r="Q2067" i="1"/>
  <c r="Q1425" i="1"/>
  <c r="Q198" i="1"/>
  <c r="Q285" i="1"/>
  <c r="Q1303" i="1"/>
  <c r="Q2149" i="1"/>
  <c r="Q1531" i="1"/>
  <c r="Q2271" i="1"/>
  <c r="Q744" i="1"/>
  <c r="Q2750" i="1"/>
  <c r="Q1399" i="1"/>
  <c r="Q2237" i="1"/>
  <c r="Q735" i="1"/>
  <c r="Q1848" i="1"/>
  <c r="Q2128" i="1"/>
  <c r="Q320" i="1"/>
  <c r="Q1171" i="1"/>
  <c r="Q2439" i="1"/>
  <c r="Q487" i="1"/>
  <c r="Q72" i="1"/>
  <c r="Q1488" i="1"/>
  <c r="Q597" i="1"/>
  <c r="Q1442" i="1"/>
  <c r="Q1699" i="1"/>
  <c r="Q586" i="1"/>
  <c r="Q2770" i="1"/>
  <c r="Q1205" i="1"/>
  <c r="Q1717" i="1"/>
  <c r="Q2096" i="1"/>
  <c r="Q1801" i="1"/>
  <c r="Q2739" i="1"/>
  <c r="Q1911" i="1"/>
  <c r="Q1910" i="1"/>
  <c r="Q1068" i="1"/>
  <c r="Q2202" i="1"/>
  <c r="Q525" i="1"/>
  <c r="Q254" i="1"/>
  <c r="Q1852" i="1"/>
  <c r="Q2262" i="1"/>
  <c r="Q2546" i="1"/>
  <c r="Q2404" i="1"/>
  <c r="Q1422" i="1"/>
  <c r="Q1182" i="1"/>
  <c r="Q321" i="1"/>
  <c r="Q1019" i="1"/>
  <c r="Q742" i="1"/>
  <c r="Q1887" i="1"/>
  <c r="Q1620" i="1"/>
  <c r="Q423" i="1"/>
  <c r="Q709" i="1"/>
  <c r="Q1610" i="1"/>
  <c r="Q363" i="1"/>
  <c r="Q2378" i="1"/>
  <c r="Q217" i="1"/>
  <c r="Q1857" i="1"/>
  <c r="Q2478" i="1"/>
  <c r="Q1277" i="1"/>
  <c r="Q869" i="1"/>
  <c r="Q1637" i="1"/>
  <c r="Q2668" i="1"/>
  <c r="Q681" i="1"/>
  <c r="Q1096" i="1"/>
  <c r="Q1770" i="1"/>
  <c r="Q550" i="1"/>
  <c r="Q2208" i="1"/>
  <c r="Q1807" i="1"/>
  <c r="Q2301" i="1"/>
  <c r="Q2325" i="1"/>
  <c r="Q2715" i="1"/>
  <c r="Q2648" i="1"/>
  <c r="Q142" i="1"/>
  <c r="Q704" i="1"/>
  <c r="Q2515" i="1"/>
  <c r="Q2626" i="1"/>
  <c r="Q2095" i="1"/>
  <c r="Q8" i="1"/>
  <c r="Q1550" i="1"/>
  <c r="Q1724" i="1"/>
  <c r="Q449" i="1"/>
  <c r="Q1450" i="1"/>
  <c r="Q2148" i="1"/>
  <c r="Q2252" i="1"/>
  <c r="Q485" i="1"/>
  <c r="Q1268" i="1"/>
  <c r="Q98" i="1"/>
  <c r="Q1042" i="1"/>
  <c r="Q162" i="1"/>
  <c r="Q1378" i="1"/>
  <c r="Q2178" i="1"/>
  <c r="Q1192" i="1"/>
  <c r="Q765" i="1"/>
  <c r="Q1503" i="1"/>
  <c r="Q1451" i="1"/>
  <c r="Q625" i="1"/>
  <c r="Q1129" i="1"/>
  <c r="Q1936" i="1"/>
  <c r="Q557" i="1"/>
  <c r="Q786" i="1"/>
  <c r="Q605" i="1"/>
  <c r="Q2707" i="1"/>
  <c r="Q2795" i="1"/>
  <c r="Q1607" i="1"/>
  <c r="Q482" i="1"/>
  <c r="Q1749" i="1"/>
  <c r="Q2393" i="1"/>
  <c r="Q1255" i="1"/>
  <c r="Q403" i="1"/>
  <c r="Q638" i="1"/>
  <c r="Q1528" i="1"/>
  <c r="Q2057" i="1"/>
  <c r="Q522" i="1"/>
  <c r="Q2111" i="1"/>
  <c r="Q1592" i="1"/>
  <c r="Q2656" i="1"/>
  <c r="Q1627" i="1"/>
  <c r="Q2677" i="1"/>
  <c r="Q529" i="1"/>
  <c r="Q900" i="1"/>
  <c r="Q1868" i="1"/>
  <c r="Q60" i="1"/>
  <c r="Q146" i="1"/>
  <c r="Q607" i="1"/>
  <c r="Q724" i="1"/>
  <c r="Q1152" i="1"/>
  <c r="Q474" i="1"/>
  <c r="Q2829" i="1"/>
  <c r="Q464" i="1"/>
  <c r="Q2236" i="1"/>
  <c r="Q1475" i="1"/>
  <c r="Q1715" i="1"/>
  <c r="Q714" i="1"/>
  <c r="Q17" i="1"/>
  <c r="Q2358" i="1"/>
  <c r="Q1388" i="1"/>
  <c r="Q1564" i="1"/>
  <c r="Q1139" i="1"/>
  <c r="Q1396" i="1"/>
  <c r="Q1410" i="1"/>
  <c r="Q2777" i="1"/>
  <c r="Q1165" i="1"/>
  <c r="Q1631" i="1"/>
  <c r="Q1156" i="1"/>
  <c r="Q158" i="1"/>
  <c r="Q1501" i="1"/>
  <c r="Q1332" i="1"/>
  <c r="Q2781" i="1"/>
  <c r="Q439" i="1"/>
  <c r="Q619" i="1"/>
  <c r="Q1877" i="1"/>
  <c r="Q106" i="1"/>
  <c r="Q2321" i="1"/>
  <c r="Q1029" i="1"/>
  <c r="Q2789" i="1"/>
  <c r="Q1965" i="1"/>
  <c r="Q1228" i="1"/>
  <c r="Q1537" i="1"/>
  <c r="Q1270" i="1"/>
  <c r="Q349" i="1"/>
  <c r="Q1079" i="1"/>
  <c r="Q1995" i="1"/>
  <c r="Q1103" i="1"/>
  <c r="Q2587" i="1"/>
  <c r="Q2756" i="1"/>
  <c r="Q2365" i="1"/>
  <c r="Q510" i="1"/>
  <c r="Q2738" i="1"/>
  <c r="Q2188" i="1"/>
  <c r="Q1106" i="1"/>
  <c r="Q538" i="1"/>
  <c r="Q1180" i="1"/>
  <c r="Q1826" i="1"/>
  <c r="Q2633" i="1"/>
  <c r="Q1024" i="1"/>
  <c r="Q2432" i="1"/>
  <c r="Q764" i="1"/>
  <c r="Q2693" i="1"/>
  <c r="Q1795" i="1"/>
  <c r="Q61" i="1"/>
  <c r="Q793" i="1"/>
  <c r="Q1692" i="1"/>
  <c r="Q1306" i="1"/>
  <c r="Q1762" i="1"/>
  <c r="Q2060" i="1"/>
  <c r="Q1439" i="1"/>
  <c r="Q985" i="1"/>
  <c r="Q1021" i="1"/>
  <c r="Q408" i="1"/>
  <c r="Q1328" i="1"/>
  <c r="Q1850" i="1"/>
  <c r="Q483" i="1"/>
  <c r="Q126" i="1"/>
  <c r="Q2660" i="1"/>
  <c r="Q670" i="1"/>
  <c r="Q1933" i="1"/>
  <c r="Q1250" i="1"/>
  <c r="Q1871" i="1"/>
  <c r="Q2276" i="1"/>
  <c r="Q1600" i="1"/>
  <c r="Q1322" i="1"/>
  <c r="Q2073" i="1"/>
  <c r="Q1779" i="1"/>
  <c r="Q2774" i="1"/>
  <c r="Q1251" i="1"/>
  <c r="Q1368" i="1"/>
  <c r="Q1046" i="1"/>
  <c r="Q1033" i="1"/>
  <c r="Q1467" i="1"/>
  <c r="Q2586" i="1"/>
  <c r="Q1977" i="1"/>
  <c r="Q2086" i="1"/>
  <c r="Q1802" i="1"/>
  <c r="Q2765" i="1"/>
  <c r="Q2381" i="1"/>
  <c r="Q256" i="1"/>
  <c r="Q1623" i="1"/>
  <c r="Q963" i="1"/>
  <c r="Q1763" i="1"/>
  <c r="Q1325" i="1"/>
  <c r="Q2555" i="1"/>
  <c r="Q90" i="1"/>
  <c r="Q1234" i="1"/>
  <c r="Q1001" i="1"/>
  <c r="Q2525" i="1"/>
  <c r="Q1837" i="1"/>
  <c r="Q1869" i="1"/>
  <c r="Q2580" i="1"/>
  <c r="Q2063" i="1"/>
  <c r="Q1660" i="1"/>
  <c r="Q127" i="1"/>
  <c r="Q2582" i="1"/>
  <c r="Q896" i="1"/>
  <c r="Q955" i="1"/>
  <c r="Q2687" i="1"/>
  <c r="Q2601" i="1"/>
  <c r="Q978" i="1"/>
  <c r="Q1061" i="1"/>
  <c r="Q2592" i="1"/>
  <c r="Q621" i="1"/>
  <c r="Q539" i="1"/>
  <c r="Q136" i="1"/>
  <c r="Q2190" i="1"/>
  <c r="Q2173" i="1"/>
  <c r="Q2658" i="1"/>
  <c r="Q308" i="1"/>
  <c r="Q852" i="1"/>
  <c r="Q2029" i="1"/>
  <c r="Q633" i="1"/>
  <c r="Q344" i="1"/>
  <c r="Q15" i="1"/>
  <c r="Q1142" i="1"/>
  <c r="Q535" i="1"/>
  <c r="Q1417" i="1"/>
  <c r="Q885" i="1"/>
  <c r="Q1556" i="1"/>
  <c r="Q1944" i="1"/>
  <c r="Q1227" i="1"/>
  <c r="Q1226" i="1"/>
  <c r="Q1823" i="1"/>
  <c r="Q1241" i="1"/>
  <c r="Q2623" i="1"/>
  <c r="Q1311" i="1"/>
  <c r="Q294" i="1"/>
  <c r="Q1946" i="1"/>
  <c r="Q2279" i="1"/>
  <c r="Q938" i="1"/>
  <c r="Q214" i="1"/>
  <c r="Q1132" i="1"/>
  <c r="Q941" i="1"/>
  <c r="Q2542" i="1"/>
  <c r="Q1615" i="1"/>
  <c r="Q1037" i="1"/>
  <c r="Q1150" i="1"/>
  <c r="Q1117" i="1"/>
  <c r="Q888" i="1"/>
  <c r="Q1047" i="1"/>
  <c r="Q141" i="1"/>
  <c r="Q1158" i="1"/>
  <c r="Q2683" i="1"/>
  <c r="Q1109" i="1"/>
  <c r="Q460" i="1"/>
  <c r="Q2158" i="1"/>
  <c r="Q1978" i="1"/>
  <c r="Q1892" i="1"/>
  <c r="Q2435" i="1"/>
  <c r="Q205" i="1"/>
  <c r="Q1258" i="1"/>
  <c r="Q1949" i="1"/>
  <c r="Q901" i="1"/>
  <c r="Q865" i="1"/>
  <c r="Q372" i="1"/>
  <c r="Q2571" i="1"/>
  <c r="Q3" i="1"/>
  <c r="Q2466" i="1"/>
  <c r="Q438" i="1"/>
  <c r="Q2718" i="1"/>
  <c r="Q2684" i="1"/>
  <c r="Q1339" i="1"/>
  <c r="Q548" i="1"/>
  <c r="Q59" i="1"/>
  <c r="Q2690" i="1"/>
  <c r="Q1598" i="1"/>
  <c r="Q99" i="1"/>
  <c r="Q997" i="1"/>
  <c r="Q332" i="1"/>
  <c r="Q564" i="1"/>
  <c r="Q2012" i="1"/>
  <c r="Q2655" i="1"/>
  <c r="Q1616" i="1"/>
  <c r="Q37" i="1"/>
  <c r="Q187" i="1"/>
  <c r="Q2457" i="1"/>
  <c r="Q1407" i="1"/>
  <c r="Q2324" i="1"/>
  <c r="Q231" i="1"/>
  <c r="Q1898" i="1"/>
  <c r="Q1753" i="1"/>
  <c r="Q1894" i="1"/>
  <c r="Q9" i="1"/>
  <c r="Q2319" i="1"/>
  <c r="Q1915" i="1"/>
  <c r="Q801" i="1"/>
  <c r="Q2165" i="1"/>
  <c r="Q1025" i="1"/>
  <c r="Q2226" i="1"/>
  <c r="Q925" i="1"/>
  <c r="Q823" i="1"/>
  <c r="Q1668" i="1"/>
  <c r="Q1548" i="1"/>
  <c r="Q2171" i="1"/>
  <c r="Q1939" i="1"/>
  <c r="Q497" i="1"/>
  <c r="Q257" i="1"/>
  <c r="Q1646" i="1"/>
  <c r="Q2132" i="1"/>
  <c r="Q1334" i="1"/>
  <c r="Q123" i="1"/>
  <c r="Q430" i="1"/>
  <c r="Q1854" i="1"/>
  <c r="Q1148" i="1"/>
  <c r="Q1987" i="1"/>
  <c r="Q1271" i="1"/>
  <c r="Q11" i="1"/>
  <c r="Q87" i="1"/>
  <c r="Q589" i="1"/>
  <c r="Q2299" i="1"/>
  <c r="Q2787" i="1"/>
  <c r="Q1406" i="1"/>
  <c r="Q2562" i="1"/>
  <c r="Q1465" i="1"/>
  <c r="Q2291" i="1"/>
  <c r="Q1184" i="1"/>
  <c r="Q421" i="1"/>
  <c r="Q2575" i="1"/>
  <c r="Q1093" i="1"/>
  <c r="Q1525" i="1"/>
  <c r="Q2035" i="1"/>
  <c r="Q451" i="1"/>
  <c r="Q575" i="1"/>
  <c r="Q2394" i="1"/>
  <c r="Q2320" i="1"/>
  <c r="Q1389" i="1"/>
  <c r="Q1213" i="1"/>
  <c r="Q2637" i="1"/>
  <c r="Q2488" i="1"/>
  <c r="Q1866" i="1"/>
  <c r="Q1219" i="1"/>
  <c r="Q490" i="1"/>
  <c r="Q1665" i="1"/>
  <c r="Q493" i="1"/>
  <c r="Q1601" i="1"/>
  <c r="Q1999" i="1"/>
  <c r="Q665" i="1"/>
  <c r="Q1983" i="1"/>
  <c r="Q595" i="1"/>
  <c r="Q993" i="1"/>
  <c r="Q1242" i="1"/>
  <c r="Q2151" i="1"/>
  <c r="Q505" i="1"/>
  <c r="Q1535" i="1"/>
  <c r="Q1216" i="1"/>
  <c r="Q684" i="1"/>
  <c r="Q1833" i="1"/>
  <c r="Q570" i="1"/>
  <c r="Q178" i="1"/>
  <c r="Q697" i="1"/>
  <c r="Q1652" i="1"/>
  <c r="Q435" i="1"/>
  <c r="Q2491" i="1"/>
  <c r="Q1580" i="1"/>
  <c r="Q647" i="1"/>
  <c r="Q2784" i="1"/>
  <c r="Q1518" i="1"/>
  <c r="Q340" i="1"/>
  <c r="Q1405" i="1"/>
  <c r="Q2742" i="1"/>
  <c r="Q1468" i="1"/>
  <c r="Q1639" i="1"/>
  <c r="Q1859" i="1"/>
  <c r="Q1822" i="1"/>
  <c r="Q1733" i="1"/>
  <c r="Q2129" i="1"/>
  <c r="Q1153" i="1"/>
  <c r="Q1703" i="1"/>
  <c r="Q1891" i="1"/>
  <c r="Q2727" i="1"/>
  <c r="Q2798" i="1"/>
  <c r="Q477" i="1"/>
  <c r="Q2367" i="1"/>
  <c r="Q1204" i="1"/>
  <c r="Q2157" i="1"/>
  <c r="Q1539" i="1"/>
  <c r="Q1110" i="1"/>
  <c r="Q1710" i="1"/>
  <c r="Q2155" i="1"/>
  <c r="Q2500" i="1"/>
  <c r="Q227" i="1"/>
  <c r="Q2513" i="1"/>
  <c r="Q723" i="1"/>
  <c r="Q708" i="1"/>
  <c r="Q1698" i="1"/>
  <c r="Q2130" i="1"/>
  <c r="Q730" i="1"/>
  <c r="Q1484" i="1"/>
  <c r="Q835" i="1"/>
  <c r="Q2166" i="1"/>
  <c r="Q244" i="1"/>
  <c r="Q262" i="1"/>
  <c r="Q2209" i="1"/>
  <c r="Q1382" i="1"/>
  <c r="Q2667" i="1"/>
  <c r="Q653" i="1"/>
  <c r="Q382" i="1"/>
  <c r="Q2773" i="1"/>
  <c r="Q2001" i="1"/>
  <c r="Q2790" i="1"/>
  <c r="Q1829" i="1"/>
  <c r="Q523" i="1"/>
  <c r="Q2729" i="1"/>
  <c r="Q2446" i="1"/>
  <c r="Q2673" i="1"/>
  <c r="Q579" i="1"/>
  <c r="Q314" i="1"/>
  <c r="Q2536" i="1"/>
  <c r="Q2312" i="1"/>
  <c r="Q1571" i="1"/>
  <c r="Q2056" i="1"/>
  <c r="Q914" i="1"/>
  <c r="Q2506" i="1"/>
  <c r="Q1411" i="1"/>
  <c r="Q312" i="1"/>
  <c r="Q1444" i="1"/>
  <c r="Q391" i="1"/>
  <c r="Q2160" i="1"/>
  <c r="Q787" i="1"/>
  <c r="Q1477" i="1"/>
  <c r="Q1775" i="1"/>
  <c r="Q1576" i="1"/>
  <c r="Q1917" i="1"/>
  <c r="Q1579" i="1"/>
  <c r="Q981" i="1"/>
  <c r="Q2339" i="1"/>
  <c r="Q1404" i="1"/>
  <c r="Q812" i="1"/>
  <c r="Q929" i="1"/>
  <c r="Q2510" i="1"/>
  <c r="Q2131" i="1"/>
  <c r="Q762" i="1"/>
  <c r="Q960" i="1"/>
  <c r="Q1016" i="1"/>
  <c r="Q1286" i="1"/>
  <c r="Q1356" i="1"/>
  <c r="Q2260" i="1"/>
  <c r="Q866" i="1"/>
  <c r="Q2678" i="1"/>
  <c r="Q745" i="1"/>
  <c r="Q802" i="1"/>
  <c r="Q1358" i="1"/>
  <c r="Q717" i="1"/>
  <c r="Q2561" i="1"/>
  <c r="Q2581" i="1"/>
  <c r="Q1305" i="1"/>
  <c r="Q566" i="1"/>
  <c r="Q2618" i="1"/>
  <c r="Q1725" i="1"/>
  <c r="Q990" i="1"/>
  <c r="Q2000" i="1"/>
  <c r="Q2371" i="1"/>
  <c r="Q1202" i="1"/>
  <c r="Q448" i="1"/>
  <c r="Q956" i="1"/>
  <c r="Q839" i="1"/>
  <c r="Q2419" i="1"/>
  <c r="Q2044" i="1"/>
  <c r="Q174" i="1"/>
  <c r="Q992" i="1"/>
  <c r="Q2332" i="1"/>
  <c r="Q410" i="1"/>
  <c r="Q2294" i="1"/>
  <c r="Q2410" i="1"/>
  <c r="Q1243" i="1"/>
  <c r="Q1324" i="1"/>
  <c r="Q1899" i="1"/>
  <c r="Q1081" i="1"/>
  <c r="Q39" i="1"/>
  <c r="Q613" i="1"/>
  <c r="Q192" i="1"/>
  <c r="Q1523" i="1"/>
  <c r="Q817" i="1"/>
  <c r="Q2526" i="1"/>
  <c r="Q476" i="1"/>
  <c r="Q163" i="1"/>
  <c r="Q696" i="1"/>
  <c r="Q2214" i="1"/>
  <c r="Q2538" i="1"/>
  <c r="Q2487" i="1"/>
  <c r="Q1605" i="1"/>
  <c r="Q737" i="1"/>
  <c r="Q975" i="1"/>
  <c r="Q1022" i="1"/>
  <c r="Q2597" i="1"/>
  <c r="Q456" i="1"/>
  <c r="Q1922" i="1"/>
  <c r="Q164" i="1"/>
  <c r="Q1549" i="1"/>
  <c r="Q1522" i="1"/>
  <c r="Q1432" i="1"/>
  <c r="Q976" i="1"/>
  <c r="Q2159" i="1"/>
  <c r="Q236" i="1"/>
  <c r="Q333" i="1"/>
  <c r="Q2002" i="1"/>
  <c r="Q2712" i="1"/>
  <c r="Q1695" i="1"/>
  <c r="Q875" i="1"/>
  <c r="Q2142" i="1"/>
  <c r="Q1705" i="1"/>
  <c r="Q1611" i="1"/>
  <c r="Q2610" i="1"/>
  <c r="Q2103" i="1"/>
  <c r="Q1398" i="1"/>
  <c r="Q96" i="1"/>
  <c r="Q2692" i="1"/>
  <c r="Q807" i="1"/>
  <c r="Q1203" i="1"/>
  <c r="Q937" i="1"/>
  <c r="Q2462" i="1"/>
  <c r="Q2492" i="1"/>
  <c r="Q1599" i="1"/>
  <c r="Q2264" i="1"/>
  <c r="Q297" i="1"/>
  <c r="Q754" i="1"/>
  <c r="Q1506" i="1"/>
  <c r="Q195" i="1"/>
  <c r="Q818" i="1"/>
  <c r="Q48" i="1"/>
  <c r="Q359" i="1"/>
  <c r="Q859" i="1"/>
  <c r="Q2069" i="1"/>
  <c r="Q2423" i="1"/>
  <c r="Q1618" i="1"/>
  <c r="Q1635" i="1"/>
  <c r="Q2195" i="1"/>
  <c r="Q770" i="1"/>
  <c r="Q957" i="1"/>
  <c r="Q2443" i="1"/>
  <c r="Q2477" i="1"/>
  <c r="Q2527" i="1"/>
  <c r="Q2584" i="1"/>
  <c r="Q70" i="1"/>
  <c r="Q1831" i="1"/>
  <c r="Q2823" i="1"/>
  <c r="Q1178" i="1"/>
  <c r="Q2180" i="1"/>
  <c r="Q151" i="1"/>
  <c r="Q354" i="1"/>
  <c r="Q2193" i="1"/>
  <c r="Q1131" i="1"/>
  <c r="Q1678" i="1"/>
  <c r="Q2055" i="1"/>
  <c r="Q743" i="1"/>
  <c r="Q300" i="1"/>
  <c r="Q2734" i="1"/>
  <c r="Q291" i="1"/>
  <c r="Q1416" i="1"/>
  <c r="Q2051" i="1"/>
  <c r="Q2074" i="1"/>
  <c r="Q918" i="1"/>
  <c r="Q545" i="1"/>
  <c r="Q80" i="1"/>
  <c r="Q1186" i="1"/>
  <c r="Q1295" i="1"/>
  <c r="Q584" i="1"/>
  <c r="Q2824" i="1"/>
  <c r="Q1511" i="1"/>
  <c r="Q971" i="1"/>
  <c r="Q2047" i="1"/>
  <c r="Q226" i="1"/>
  <c r="Q551" i="1"/>
  <c r="Q679" i="1"/>
  <c r="Q1059" i="1"/>
  <c r="Q1297" i="1"/>
  <c r="Q1934" i="1"/>
  <c r="Q166" i="1"/>
  <c r="Q275" i="1"/>
  <c r="Q571" i="1"/>
  <c r="Q1107" i="1"/>
  <c r="Q1379" i="1"/>
  <c r="Q331" i="1"/>
  <c r="Q748" i="1"/>
  <c r="Q959" i="1"/>
  <c r="Q1791" i="1"/>
  <c r="Q1797" i="1"/>
  <c r="Q1044" i="1"/>
  <c r="Q585" i="1"/>
  <c r="Q2681" i="1"/>
  <c r="Q2401" i="1"/>
  <c r="Q2493" i="1"/>
  <c r="Q2049" i="1"/>
  <c r="Q1498" i="1"/>
  <c r="Q1357" i="1"/>
  <c r="Q2386" i="1"/>
  <c r="Q2240" i="1"/>
  <c r="Q1526" i="1"/>
  <c r="Q479" i="1"/>
  <c r="Q1317" i="1"/>
  <c r="Q883" i="1"/>
  <c r="Q1675" i="1"/>
  <c r="Q2697" i="1"/>
  <c r="Q21" i="1"/>
  <c r="Q2723" i="1"/>
  <c r="Q2027" i="1"/>
  <c r="Q200" i="1"/>
  <c r="Q2430" i="1"/>
  <c r="Q2328" i="1"/>
  <c r="Q302" i="1"/>
  <c r="Q917" i="1"/>
  <c r="Q739" i="1"/>
  <c r="Q2356" i="1"/>
  <c r="Q1490" i="1"/>
  <c r="Q881" i="1"/>
  <c r="Q1568" i="1"/>
  <c r="Q336" i="1"/>
  <c r="Q846" i="1"/>
  <c r="Q1586" i="1"/>
  <c r="Q2136" i="1"/>
  <c r="Q1200" i="1"/>
  <c r="Q1146" i="1"/>
  <c r="Q2176" i="1"/>
  <c r="Q890" i="1"/>
  <c r="Q258" i="1"/>
  <c r="Q779" i="1"/>
  <c r="Q388" i="1"/>
  <c r="Q2005" i="1"/>
  <c r="Q2200" i="1"/>
  <c r="Q2009" i="1"/>
  <c r="Q2669" i="1"/>
  <c r="Q2508" i="1"/>
  <c r="Q831" i="1"/>
  <c r="Q71" i="1"/>
  <c r="Q2003" i="1"/>
  <c r="Q1134" i="1"/>
  <c r="Q140" i="1"/>
  <c r="Q2403" i="1"/>
  <c r="Q193" i="1"/>
  <c r="Q239" i="1"/>
  <c r="Q1667" i="1"/>
  <c r="Q1920" i="1"/>
  <c r="Q1478" i="1"/>
  <c r="Q248" i="1"/>
  <c r="Q1559" i="1"/>
  <c r="Q1566" i="1"/>
  <c r="Q2413" i="1"/>
  <c r="Q54" i="1"/>
  <c r="Q2806" i="1"/>
  <c r="Q2663" i="1"/>
  <c r="Q958" i="1"/>
  <c r="Q1594" i="1"/>
  <c r="Q1273" i="1"/>
  <c r="Q397" i="1"/>
  <c r="Q242" i="1"/>
  <c r="Q419" i="1"/>
  <c r="Q86" i="1"/>
  <c r="Q2710" i="1"/>
  <c r="Q2705" i="1"/>
  <c r="Q105" i="1"/>
  <c r="Q223" i="1"/>
  <c r="Q2364" i="1"/>
  <c r="Q1569" i="1"/>
  <c r="Q610" i="1"/>
  <c r="Q2377" i="1"/>
  <c r="Q2628" i="1"/>
  <c r="Q2481" i="1"/>
  <c r="Q62" i="1"/>
  <c r="Q777" i="1"/>
  <c r="Q1956" i="1"/>
  <c r="Q1776" i="1"/>
  <c r="Q1890" i="1"/>
  <c r="Q2118" i="1"/>
  <c r="Q2706" i="1"/>
  <c r="Q2342" i="1"/>
  <c r="Q1447" i="1"/>
  <c r="Q797" i="1"/>
  <c r="Q220" i="1"/>
  <c r="Q987" i="1"/>
  <c r="Q2761" i="1"/>
  <c r="Q2004" i="1"/>
  <c r="Q1333" i="1"/>
  <c r="Q2360" i="1"/>
  <c r="Q367" i="1"/>
  <c r="Q604" i="1"/>
  <c r="Q2630" i="1"/>
  <c r="Q836" i="1"/>
  <c r="Q1787" i="1"/>
  <c r="Q1348" i="1"/>
  <c r="Q2416" i="1"/>
  <c r="Q355" i="1"/>
  <c r="Q168" i="1"/>
  <c r="Q1086" i="1"/>
  <c r="Q2719" i="1"/>
  <c r="Q2135" i="1"/>
  <c r="Q1197" i="1"/>
  <c r="Q2449" i="1"/>
  <c r="Q800" i="1"/>
  <c r="Q1050" i="1"/>
  <c r="Q1067" i="1"/>
  <c r="Q1113" i="1"/>
  <c r="Q710" i="1"/>
  <c r="Q664" i="1"/>
  <c r="Q1818" i="1"/>
  <c r="Q1278" i="1"/>
  <c r="Q189" i="1"/>
  <c r="Q860" i="1"/>
  <c r="Q2201" i="1"/>
  <c r="Q932" i="1"/>
  <c r="Q2732" i="1"/>
  <c r="Q149" i="1"/>
  <c r="Q652" i="1"/>
  <c r="Q775" i="1"/>
  <c r="Q1746" i="1"/>
  <c r="Q211" i="1"/>
  <c r="Q1172" i="1"/>
  <c r="Q30" i="1"/>
  <c r="Q654" i="1"/>
  <c r="Q2139" i="1"/>
  <c r="Q1873" i="1"/>
  <c r="Q389" i="1"/>
  <c r="Q1084" i="1"/>
  <c r="Q501" i="1"/>
  <c r="Q378" i="1"/>
  <c r="Q2006" i="1"/>
  <c r="Q135" i="1"/>
  <c r="Q2442" i="1"/>
  <c r="Q2127" i="1"/>
  <c r="Q1363" i="1"/>
  <c r="Q588" i="1"/>
  <c r="Q2619" i="1"/>
  <c r="Q690" i="1"/>
  <c r="Q2120" i="1"/>
  <c r="Q1069" i="1"/>
  <c r="Q945" i="1"/>
  <c r="Q1074" i="1"/>
  <c r="Q40" i="1"/>
  <c r="Q1998" i="1"/>
  <c r="Q755" i="1"/>
  <c r="Q1361" i="1"/>
  <c r="Q1031" i="1"/>
  <c r="Q943" i="1"/>
  <c r="Q326" i="1"/>
  <c r="Q2548" i="1"/>
  <c r="Q255" i="1"/>
  <c r="Q1824" i="1"/>
  <c r="Q1254" i="1"/>
  <c r="Q2331" i="1"/>
  <c r="Q455" i="1"/>
  <c r="Q979" i="1"/>
  <c r="Q1066" i="1"/>
  <c r="Q850" i="1"/>
  <c r="Q2255" i="1"/>
  <c r="Q1505" i="1"/>
  <c r="Q1330" i="1"/>
  <c r="Q1844" i="1"/>
  <c r="Q2247" i="1"/>
  <c r="Q1785" i="1"/>
  <c r="Q1259" i="1"/>
  <c r="Q541" i="1"/>
  <c r="Q1309" i="1"/>
  <c r="Q215" i="1"/>
  <c r="Q528" i="1"/>
  <c r="Q2093" i="1"/>
  <c r="Q1316" i="1"/>
  <c r="Q298" i="1"/>
  <c r="Q1157" i="1"/>
  <c r="Q35" i="1"/>
  <c r="Q159" i="1"/>
  <c r="Q1843" i="1"/>
  <c r="Q701" i="1"/>
  <c r="Q2298" i="1"/>
  <c r="Q114" i="1"/>
  <c r="Q1249" i="1"/>
  <c r="Q634" i="1"/>
  <c r="Q2122" i="1"/>
  <c r="Q465" i="1"/>
  <c r="Q1397" i="1"/>
  <c r="Q1997" i="1"/>
  <c r="Q295" i="1"/>
  <c r="Q2177" i="1"/>
  <c r="Q796" i="1"/>
  <c r="Q1493" i="1"/>
  <c r="Q1257" i="1"/>
  <c r="Q1885" i="1"/>
  <c r="Q418" i="1"/>
  <c r="Q1336" i="1"/>
  <c r="Q225" i="1"/>
  <c r="Q1931" i="1"/>
  <c r="Q2465" i="1"/>
  <c r="Q2391" i="1"/>
  <c r="Q560" i="1"/>
  <c r="Q936" i="1"/>
  <c r="Q2540" i="1"/>
  <c r="Q95" i="1"/>
  <c r="Q1237" i="1"/>
  <c r="Q1494" i="1"/>
  <c r="Q1108" i="1"/>
  <c r="Q1452" i="1"/>
  <c r="Q2810" i="1"/>
  <c r="Q871" i="1"/>
  <c r="Q2782" i="1"/>
  <c r="Q880" i="1"/>
  <c r="Q1561" i="1"/>
  <c r="Q2670" i="1"/>
  <c r="Q782" i="1"/>
  <c r="Q2323" i="1"/>
  <c r="Q2198" i="1"/>
  <c r="Q2098" i="1"/>
  <c r="Q2791" i="1"/>
  <c r="Q1063" i="1"/>
  <c r="Q642" i="1"/>
  <c r="Q199" i="1"/>
  <c r="Q2554" i="1"/>
  <c r="Q2092" i="1"/>
  <c r="Q1617" i="1"/>
  <c r="Q471" i="1"/>
  <c r="Q1466" i="1"/>
  <c r="Q556" i="1"/>
  <c r="Q1041" i="1"/>
  <c r="Q1740" i="1"/>
  <c r="Q830" i="1"/>
  <c r="Q143" i="1"/>
  <c r="Q1136" i="1"/>
  <c r="Q1011" i="1"/>
  <c r="Q549" i="1"/>
  <c r="Q2233" i="1"/>
  <c r="Q680" i="1"/>
  <c r="Q2802" i="1"/>
  <c r="Q1020" i="1"/>
  <c r="Q1584" i="1"/>
  <c r="Q2653" i="1"/>
  <c r="Q1121" i="1"/>
  <c r="Q2537" i="1"/>
  <c r="Q1907" i="1"/>
  <c r="Q89" i="1"/>
  <c r="Q1546" i="1"/>
  <c r="Q2229" i="1"/>
  <c r="Q543" i="1"/>
  <c r="Q2421" i="1"/>
  <c r="Q172" i="1"/>
  <c r="Q2153" i="1"/>
  <c r="Q402" i="1"/>
  <c r="Q1865" i="1"/>
  <c r="Q221" i="1"/>
  <c r="Q722" i="1"/>
  <c r="Q2138" i="1"/>
  <c r="Q2595" i="1"/>
  <c r="Q1051" i="1"/>
  <c r="Q504" i="1"/>
  <c r="Q2126" i="1"/>
  <c r="Q229" i="1"/>
  <c r="Q1507" i="1"/>
  <c r="Q1462" i="1"/>
  <c r="Q2716" i="1"/>
  <c r="Q927" i="1"/>
  <c r="Q2578" i="1"/>
  <c r="Q944" i="1"/>
  <c r="Q1872" i="1"/>
  <c r="Q279" i="1"/>
  <c r="Q2090" i="1"/>
  <c r="Q512" i="1"/>
  <c r="Q461" i="1"/>
  <c r="Q22" i="1"/>
  <c r="Q1975" i="1"/>
  <c r="Q348" i="1"/>
  <c r="Q506" i="1"/>
  <c r="Q792" i="1"/>
  <c r="Q2340" i="1"/>
  <c r="Q702" i="1"/>
  <c r="Q662" i="1"/>
  <c r="Q1236" i="1"/>
  <c r="Q2272" i="1"/>
  <c r="Q208" i="1"/>
  <c r="Q219" i="1"/>
  <c r="Q1460" i="1"/>
  <c r="Q432" i="1"/>
  <c r="Q351" i="1"/>
  <c r="Q1262" i="1"/>
  <c r="Q1147" i="1"/>
  <c r="Q1287" i="1"/>
  <c r="Q2036" i="1"/>
  <c r="Q1337" i="1"/>
  <c r="Q1604" i="1"/>
  <c r="Q2475" i="1"/>
  <c r="Q578" i="1"/>
  <c r="Q1437" i="1"/>
  <c r="Q1728" i="1"/>
  <c r="Q733" i="1"/>
  <c r="Q847" i="1"/>
  <c r="Q1832" i="1"/>
  <c r="Q1371" i="1"/>
  <c r="Q1073" i="1"/>
  <c r="Q2467" i="1"/>
  <c r="Q2753" i="1"/>
  <c r="Q2666" i="1"/>
  <c r="E1669" i="1" l="1"/>
  <c r="E596" i="1"/>
  <c r="E494" i="1"/>
  <c r="E2216" i="1"/>
  <c r="E998" i="1"/>
  <c r="E2533" i="1"/>
  <c r="E2338" i="1"/>
  <c r="E798" i="1"/>
  <c r="E373" i="1"/>
  <c r="E1625" i="1"/>
  <c r="E121" i="1"/>
  <c r="E1709" i="1"/>
  <c r="E2023" i="1"/>
  <c r="E1971" i="1"/>
  <c r="E381" i="1"/>
  <c r="E113" i="1"/>
  <c r="E1799" i="1"/>
  <c r="E874" i="1"/>
  <c r="E2778" i="1"/>
  <c r="E1164" i="1"/>
  <c r="E559" i="1"/>
  <c r="E1534" i="1"/>
  <c r="E322" i="1"/>
  <c r="E627" i="1"/>
  <c r="E2326" i="1"/>
  <c r="E1318" i="1"/>
  <c r="E2038" i="1"/>
  <c r="E1469" i="1"/>
  <c r="E1711" i="1"/>
  <c r="E1937" i="1"/>
  <c r="E663" i="1"/>
  <c r="E235" i="1"/>
  <c r="E773" i="1"/>
  <c r="E2505" i="1"/>
  <c r="E7" i="1"/>
  <c r="E1562" i="1"/>
  <c r="E903" i="1"/>
  <c r="E1314" i="1"/>
  <c r="E757" i="1"/>
  <c r="E699" i="1"/>
  <c r="E2674" i="1"/>
  <c r="E1954" i="1"/>
  <c r="E902" i="1"/>
  <c r="E204" i="1"/>
  <c r="E317" i="1"/>
  <c r="E515" i="1"/>
  <c r="E671" i="1"/>
  <c r="E712" i="1"/>
  <c r="E2110" i="1"/>
  <c r="E2196" i="1"/>
  <c r="E251" i="1"/>
  <c r="E1798" i="1"/>
  <c r="E692" i="1"/>
  <c r="E1731" i="1"/>
  <c r="E1179" i="1"/>
  <c r="E1666" i="1"/>
  <c r="E1686" i="1"/>
  <c r="E2072" i="1"/>
  <c r="E1553" i="1"/>
  <c r="E2431" i="1"/>
  <c r="E375" i="1"/>
  <c r="E810" i="1"/>
  <c r="E2267" i="1"/>
  <c r="E2221" i="1"/>
  <c r="E2749" i="1"/>
  <c r="E1128" i="1"/>
  <c r="E1138" i="1"/>
  <c r="E2804" i="1"/>
  <c r="E809" i="1"/>
  <c r="E1849" i="1"/>
  <c r="E1524" i="1"/>
  <c r="E1727" i="1"/>
  <c r="E1177" i="1"/>
  <c r="E926" i="1"/>
  <c r="E2456" i="1"/>
  <c r="E1060" i="1"/>
  <c r="E1181" i="1"/>
  <c r="E2455" i="1"/>
  <c r="E618" i="1"/>
  <c r="E838" i="1"/>
  <c r="E1700" i="1"/>
  <c r="E2452" i="1"/>
  <c r="E2154" i="1"/>
  <c r="E407" i="1"/>
  <c r="E167" i="1"/>
  <c r="E1102" i="1"/>
  <c r="E790" i="1"/>
  <c r="E1201" i="1"/>
  <c r="E2793" i="1"/>
  <c r="E57" i="1"/>
  <c r="E1696" i="1"/>
  <c r="E1456" i="1"/>
  <c r="E1235" i="1"/>
  <c r="E542" i="1"/>
  <c r="E1636" i="1"/>
  <c r="E1329" i="1"/>
  <c r="E2241" i="1"/>
  <c r="E2779" i="1"/>
  <c r="E1904" i="1"/>
  <c r="E2108" i="1"/>
  <c r="E1676" i="1"/>
  <c r="E2744" i="1"/>
  <c r="E1552" i="1"/>
  <c r="E2382" i="1"/>
  <c r="E2385" i="1"/>
  <c r="E2489" i="1"/>
  <c r="E721" i="1"/>
  <c r="E1960" i="1"/>
  <c r="E832" i="1"/>
  <c r="E428" i="1"/>
  <c r="E1589" i="1"/>
  <c r="E1345" i="1"/>
  <c r="E2064" i="1"/>
  <c r="E213" i="1"/>
  <c r="E2045" i="1"/>
  <c r="E720" i="1"/>
  <c r="E1671" i="1"/>
  <c r="E824" i="1"/>
  <c r="E2767" i="1"/>
  <c r="E2336" i="1"/>
  <c r="E2599" i="1"/>
  <c r="E434" i="1"/>
  <c r="E1122" i="1"/>
  <c r="E2083" i="1"/>
  <c r="E2318" i="1"/>
  <c r="E968" i="1"/>
  <c r="E2268" i="1"/>
  <c r="E2031" i="1"/>
  <c r="E751" i="1"/>
  <c r="E1308" i="1"/>
  <c r="E1841" i="1"/>
  <c r="E1708" i="1"/>
  <c r="E2479" i="1"/>
  <c r="E2357" i="1"/>
  <c r="E1950" i="1"/>
  <c r="E521" i="1"/>
  <c r="E2709" i="1"/>
  <c r="E1351" i="1"/>
  <c r="E1384" i="1"/>
  <c r="E785" i="1"/>
  <c r="E1758" i="1"/>
  <c r="E1420" i="1"/>
  <c r="E1495" i="1"/>
  <c r="E1077" i="1"/>
  <c r="E346" i="1"/>
  <c r="E1875" i="1"/>
  <c r="E1614" i="1"/>
  <c r="E170" i="1"/>
  <c r="E518" i="1"/>
  <c r="E750" i="1"/>
  <c r="E1691" i="1"/>
  <c r="E2436" i="1"/>
  <c r="E2830" i="1"/>
  <c r="E895" i="1"/>
  <c r="E1706" i="1"/>
  <c r="E315" i="1"/>
  <c r="E2545" i="1"/>
  <c r="E2524" i="1"/>
  <c r="E222" i="1"/>
  <c r="E20" i="1"/>
  <c r="E1769" i="1"/>
  <c r="E112" i="1"/>
  <c r="E1532" i="1"/>
  <c r="E655" i="1"/>
  <c r="E2635" i="1"/>
  <c r="E201" i="1"/>
  <c r="E615" i="1"/>
  <c r="E1320" i="1"/>
  <c r="E1496" i="1"/>
  <c r="E463" i="1"/>
  <c r="E2570" i="1"/>
  <c r="E2269" i="1"/>
  <c r="E2434" i="1"/>
  <c r="E2701" i="1"/>
  <c r="E2736" i="1"/>
  <c r="E2091" i="1"/>
  <c r="E2" i="1"/>
  <c r="E677" i="1"/>
  <c r="E2783" i="1"/>
  <c r="E110" i="1"/>
  <c r="E2281" i="1"/>
  <c r="E2373" i="1"/>
  <c r="E1199" i="1"/>
  <c r="E288" i="1"/>
  <c r="E1492" i="1"/>
  <c r="E2485" i="1"/>
  <c r="E1409" i="1"/>
  <c r="E409" i="1"/>
  <c r="E2532" i="1"/>
  <c r="E1722" i="1"/>
  <c r="E1916" i="1"/>
  <c r="E132" i="1"/>
  <c r="E2061" i="1"/>
  <c r="E28" i="1"/>
  <c r="E1115" i="1"/>
  <c r="E316" i="1"/>
  <c r="E1071" i="1"/>
  <c r="E718" i="1"/>
  <c r="E822" i="1"/>
  <c r="E2484" i="1"/>
  <c r="E877" i="1"/>
  <c r="E1973" i="1"/>
  <c r="E606" i="1"/>
  <c r="E2590" i="1"/>
  <c r="E84" i="1"/>
  <c r="E1261" i="1"/>
  <c r="E2724" i="1"/>
  <c r="E1352" i="1"/>
  <c r="E544" i="1"/>
  <c r="E1543" i="1"/>
  <c r="E581" i="1"/>
  <c r="E1596" i="1"/>
  <c r="E2695" i="1"/>
  <c r="E2256" i="1"/>
  <c r="E788" i="1"/>
  <c r="E602" i="1"/>
  <c r="E400" i="1"/>
  <c r="E876" i="1"/>
  <c r="E2161" i="1"/>
  <c r="E1544" i="1"/>
  <c r="E766" i="1"/>
  <c r="E10" i="1"/>
  <c r="E2184" i="1"/>
  <c r="E133" i="1"/>
  <c r="E2082" i="1"/>
  <c r="E1719" i="1"/>
  <c r="E1283" i="1"/>
  <c r="E2714" i="1"/>
  <c r="E657" i="1"/>
  <c r="E1208" i="1"/>
  <c r="E1483" i="1"/>
  <c r="E2304" i="1"/>
  <c r="E160" i="1"/>
  <c r="E1196" i="1"/>
  <c r="E1289" i="1"/>
  <c r="E55" i="1"/>
  <c r="E1808" i="1"/>
  <c r="E76" i="1"/>
  <c r="E2204" i="1"/>
  <c r="E658" i="1"/>
  <c r="E2768" i="1"/>
  <c r="E2274" i="1"/>
  <c r="E2517" i="1"/>
  <c r="E1862" i="1"/>
  <c r="E19" i="1"/>
  <c r="E732" i="1"/>
  <c r="E2817" i="1"/>
  <c r="E916" i="1"/>
  <c r="E51" i="1"/>
  <c r="E2453" i="1"/>
  <c r="E893" i="1"/>
  <c r="E1638" i="1"/>
  <c r="E1674" i="1"/>
  <c r="E1860" i="1"/>
  <c r="E1369" i="1"/>
  <c r="E1765" i="1"/>
  <c r="E640" i="1"/>
  <c r="E2079" i="1"/>
  <c r="E2786" i="1"/>
  <c r="E2803" i="1"/>
  <c r="E2511" i="1"/>
  <c r="E2187" i="1"/>
  <c r="E994" i="1"/>
  <c r="E165" i="1"/>
  <c r="E808" i="1"/>
  <c r="E1224" i="1"/>
  <c r="E2363" i="1"/>
  <c r="E763" i="1"/>
  <c r="E2808" i="1"/>
  <c r="E216" i="1"/>
  <c r="E2384" i="1"/>
  <c r="E553" i="1"/>
  <c r="E81" i="1"/>
  <c r="E2556" i="1"/>
  <c r="E2065" i="1"/>
  <c r="E2025" i="1"/>
  <c r="E948" i="1"/>
  <c r="E2388" i="1"/>
  <c r="E568" i="1"/>
  <c r="E716" i="1"/>
  <c r="E1529" i="1"/>
  <c r="E83" i="1"/>
  <c r="E2024" i="1"/>
  <c r="E1298" i="1"/>
  <c r="E1721" i="1"/>
  <c r="E1036" i="1"/>
  <c r="E1161" i="1"/>
  <c r="E1285" i="1"/>
  <c r="E284" i="1"/>
  <c r="E2405" i="1"/>
  <c r="E774" i="1"/>
  <c r="E443" i="1"/>
  <c r="E1291" i="1"/>
  <c r="E1716" i="1"/>
  <c r="E1555" i="1"/>
  <c r="E946" i="1"/>
  <c r="E2152" i="1"/>
  <c r="E879" i="1"/>
  <c r="E2366" i="1"/>
  <c r="E758" i="1"/>
  <c r="E260" i="1"/>
  <c r="E856" i="1"/>
  <c r="E1458" i="1"/>
  <c r="E2164" i="1"/>
  <c r="E175" i="1"/>
  <c r="E703" i="1"/>
  <c r="E1486" i="1"/>
  <c r="E2077" i="1"/>
  <c r="E2389" i="1"/>
  <c r="E1924" i="1"/>
  <c r="E2797" i="1"/>
  <c r="E552" i="1"/>
  <c r="E1154" i="1"/>
  <c r="E2376" i="1"/>
  <c r="E2398" i="1"/>
  <c r="E828" i="1"/>
  <c r="E1015" i="1"/>
  <c r="E481" i="1"/>
  <c r="E358" i="1"/>
  <c r="E1517" i="1"/>
  <c r="E614" i="1"/>
  <c r="E454" i="1"/>
  <c r="E815" i="1"/>
  <c r="E2316" i="1"/>
  <c r="E2071" i="1"/>
  <c r="E1990" i="1"/>
  <c r="E2675" i="1"/>
  <c r="E2280" i="1"/>
  <c r="E56" i="1"/>
  <c r="E857" i="1"/>
  <c r="E274" i="1"/>
  <c r="E2459" i="1"/>
  <c r="E693" i="1"/>
  <c r="E1265" i="1"/>
  <c r="E2685" i="1"/>
  <c r="E1827" i="1"/>
  <c r="E1864" i="1"/>
  <c r="E1099" i="1"/>
  <c r="E1903" i="1"/>
  <c r="E2399" i="1"/>
  <c r="E939" i="1"/>
  <c r="E230" i="1"/>
  <c r="E1781" i="1"/>
  <c r="E731" i="1"/>
  <c r="E2030" i="1"/>
  <c r="E924" i="1"/>
  <c r="E1704" i="1"/>
  <c r="E2137" i="1"/>
  <c r="E393" i="1"/>
  <c r="E1626" i="1"/>
  <c r="E1557" i="1"/>
  <c r="E1130" i="1"/>
  <c r="E2552" i="1"/>
  <c r="E1813" i="1"/>
  <c r="E2746" i="1"/>
  <c r="E2265" i="1"/>
  <c r="E973" i="1"/>
  <c r="E554" i="1"/>
  <c r="E47" i="1"/>
  <c r="E2169" i="1"/>
  <c r="E2498" i="1"/>
  <c r="E1187" i="1"/>
  <c r="E384" i="1"/>
  <c r="E207" i="1"/>
  <c r="E1940" i="1"/>
  <c r="E935" i="1"/>
  <c r="E2355" i="1"/>
  <c r="E2596" i="1"/>
  <c r="E2473" i="1"/>
  <c r="E2469" i="1"/>
  <c r="E2598" i="1"/>
  <c r="E1198" i="1"/>
  <c r="E339" i="1"/>
  <c r="E2523" i="1"/>
  <c r="E1632" i="1"/>
  <c r="E643" i="1"/>
  <c r="E1064" i="1"/>
  <c r="E660" i="1"/>
  <c r="E281" i="1"/>
  <c r="E1353" i="1"/>
  <c r="E2295" i="1"/>
  <c r="E496" i="1"/>
  <c r="E819" i="1"/>
  <c r="E100" i="1"/>
  <c r="E637" i="1"/>
  <c r="E183" i="1"/>
  <c r="E327" i="1"/>
  <c r="E1536" i="1"/>
  <c r="E1280" i="1"/>
  <c r="E1281" i="1"/>
  <c r="E740" i="1"/>
  <c r="E1175" i="1"/>
  <c r="E1105" i="1"/>
  <c r="E1734" i="1"/>
  <c r="E2314" i="1"/>
  <c r="E2290" i="1"/>
  <c r="E2566" i="1"/>
  <c r="E1702" i="1"/>
  <c r="E2116" i="1"/>
  <c r="E203" i="1"/>
  <c r="E484" i="1"/>
  <c r="E1720" i="1"/>
  <c r="E2007" i="1"/>
  <c r="E2094" i="1"/>
  <c r="E1870" i="1"/>
  <c r="E1159" i="1"/>
  <c r="E676" i="1"/>
  <c r="E685" i="1"/>
  <c r="E2627" i="1"/>
  <c r="E424" i="1"/>
  <c r="E2293" i="1"/>
  <c r="E2288" i="1"/>
  <c r="E334" i="1"/>
  <c r="E2058" i="1"/>
  <c r="E2346" i="1"/>
  <c r="E1247" i="1"/>
  <c r="E1796" i="1"/>
  <c r="E186" i="1"/>
  <c r="E558" i="1"/>
  <c r="E1683" i="1"/>
  <c r="E531" i="1"/>
  <c r="E1457" i="1"/>
  <c r="E307" i="1"/>
  <c r="E656" i="1"/>
  <c r="E1602" i="1"/>
  <c r="E232" i="1"/>
  <c r="E1515" i="1"/>
  <c r="E2497" i="1"/>
  <c r="E66" i="1"/>
  <c r="E1651" i="1"/>
  <c r="E2210" i="1"/>
  <c r="E2101" i="1"/>
  <c r="E447" i="1"/>
  <c r="E962" i="1"/>
  <c r="E1124" i="1"/>
  <c r="E887" i="1"/>
  <c r="E970" i="1"/>
  <c r="E1634" i="1"/>
  <c r="E1817" i="1"/>
  <c r="E2758" i="1"/>
  <c r="E2050" i="1"/>
  <c r="E1782" i="1"/>
  <c r="E2014" i="1"/>
  <c r="E2616" i="1"/>
  <c r="E2134" i="1"/>
  <c r="E380" i="1"/>
  <c r="E1876" i="1"/>
  <c r="E1169" i="1"/>
  <c r="E1992" i="1"/>
  <c r="E2415" i="1"/>
  <c r="E2496" i="1"/>
  <c r="E1613" i="1"/>
  <c r="E2425" i="1"/>
  <c r="E74" i="1"/>
  <c r="E1266" i="1"/>
  <c r="E1988" i="1"/>
  <c r="E2503" i="1"/>
  <c r="E2334" i="1"/>
  <c r="E1225" i="1"/>
  <c r="E1687" i="1"/>
  <c r="E2509" i="1"/>
  <c r="E1874" i="1"/>
  <c r="E1996" i="1"/>
  <c r="E2711" i="1"/>
  <c r="E2504" i="1"/>
  <c r="E2230" i="1"/>
  <c r="E1968" i="1"/>
  <c r="E2303" i="1"/>
  <c r="E2647" i="1"/>
  <c r="E75" i="1"/>
  <c r="E861" i="1"/>
  <c r="E576" i="1"/>
  <c r="E2747" i="1"/>
  <c r="E776" i="1"/>
  <c r="E2245" i="1"/>
  <c r="E1373" i="1"/>
  <c r="E1445" i="1"/>
  <c r="E995" i="1"/>
  <c r="E2796" i="1"/>
  <c r="E2235" i="1"/>
  <c r="E2070" i="1"/>
  <c r="E878" i="1"/>
  <c r="E1476" i="1"/>
  <c r="E1655" i="1"/>
  <c r="E238" i="1"/>
  <c r="E1928" i="1"/>
  <c r="E234" i="1"/>
  <c r="E2251" i="1"/>
  <c r="E1386" i="1"/>
  <c r="E2242" i="1"/>
  <c r="E834" i="1"/>
  <c r="E590" i="1"/>
  <c r="E2811" i="1"/>
  <c r="E1120" i="1"/>
  <c r="E77" i="1"/>
  <c r="E816" i="1"/>
  <c r="E2370" i="1"/>
  <c r="E2102" i="1"/>
  <c r="E1427" i="1"/>
  <c r="E683" i="1"/>
  <c r="E1183" i="1"/>
  <c r="E2168" i="1"/>
  <c r="E2156" i="1"/>
  <c r="E1656" i="1"/>
  <c r="E986" i="1"/>
  <c r="E2084" i="1"/>
  <c r="E374" i="1"/>
  <c r="E2223" i="1"/>
  <c r="E2105" i="1"/>
  <c r="E356" i="1"/>
  <c r="E319" i="1"/>
  <c r="E2501" i="1"/>
  <c r="E41" i="1"/>
  <c r="E2755" i="1"/>
  <c r="E2607" i="1"/>
  <c r="E2309" i="1"/>
  <c r="E872" i="1"/>
  <c r="E2147" i="1"/>
  <c r="E741" i="1"/>
  <c r="E1446" i="1"/>
  <c r="E1979" i="1"/>
  <c r="E1246" i="1"/>
  <c r="E1433" i="1"/>
  <c r="E947" i="1"/>
  <c r="E2088" i="1"/>
  <c r="E1034" i="1"/>
  <c r="E1245" i="1"/>
  <c r="E310" i="1"/>
  <c r="E1800" i="1"/>
  <c r="E2450" i="1"/>
  <c r="E2572" i="1"/>
  <c r="E2249" i="1"/>
  <c r="E1961" i="1"/>
  <c r="E729" i="1"/>
  <c r="E246" i="1"/>
  <c r="E2480" i="1"/>
  <c r="E1014" i="1"/>
  <c r="E899" i="1"/>
  <c r="E864" i="1"/>
  <c r="E2392" i="1"/>
  <c r="E593" i="1"/>
  <c r="E1188" i="1"/>
  <c r="E780" i="1"/>
  <c r="E305" i="1"/>
  <c r="E2766" i="1"/>
  <c r="E892" i="1"/>
  <c r="E624" i="1"/>
  <c r="E1167" i="1"/>
  <c r="E580" i="1"/>
  <c r="E301" i="1"/>
  <c r="E361" i="1"/>
  <c r="E2175" i="1"/>
  <c r="E2611" i="1"/>
  <c r="E2275" i="1"/>
  <c r="E250" i="1"/>
  <c r="E2217" i="1"/>
  <c r="E1792" i="1"/>
  <c r="E2689" i="1"/>
  <c r="E1018" i="1"/>
  <c r="E2760" i="1"/>
  <c r="E116" i="1"/>
  <c r="E293" i="1"/>
  <c r="E1002" i="1"/>
  <c r="E2179" i="1"/>
  <c r="E2121" i="1"/>
  <c r="E1630" i="1"/>
  <c r="E292" i="1"/>
  <c r="E1945" i="1"/>
  <c r="E2085" i="1"/>
  <c r="E85" i="1"/>
  <c r="E115" i="1"/>
  <c r="E1969" i="1"/>
  <c r="E1032" i="1"/>
  <c r="E1653" i="1"/>
  <c r="E2600" i="1"/>
  <c r="E2507" i="1"/>
  <c r="E328" i="1"/>
  <c r="E2263" i="1"/>
  <c r="E1248" i="1"/>
  <c r="E517" i="1"/>
  <c r="E1861" i="1"/>
  <c r="E1435" i="1"/>
  <c r="E1168" i="1"/>
  <c r="E2107" i="1"/>
  <c r="E1757" i="1"/>
  <c r="E1670" i="1"/>
  <c r="E433" i="1"/>
  <c r="E2219" i="1"/>
  <c r="E269" i="1"/>
  <c r="E2234" i="1"/>
  <c r="E612" i="1"/>
  <c r="E600" i="1"/>
  <c r="E1914" i="1"/>
  <c r="E150" i="1"/>
  <c r="E1116" i="1"/>
  <c r="E2170" i="1"/>
  <c r="E1748" i="1"/>
  <c r="E2563" i="1"/>
  <c r="E2429" i="1"/>
  <c r="E26" i="1"/>
  <c r="E1551" i="1"/>
  <c r="E179" i="1"/>
  <c r="E1682" i="1"/>
  <c r="E182" i="1"/>
  <c r="E2617" i="1"/>
  <c r="E2020" i="1"/>
  <c r="E698" i="1"/>
  <c r="E759" i="1"/>
  <c r="E124" i="1"/>
  <c r="E1419" i="1"/>
  <c r="E1609" i="1"/>
  <c r="E2728" i="1"/>
  <c r="E2395" i="1"/>
  <c r="E2097" i="1"/>
  <c r="E401" i="1"/>
  <c r="E64" i="1"/>
  <c r="E1119" i="1"/>
  <c r="E509" i="1"/>
  <c r="E1300" i="1"/>
  <c r="E2046" i="1"/>
  <c r="E129" i="1"/>
  <c r="E2717" i="1"/>
  <c r="E898" i="1"/>
  <c r="E931" i="1"/>
  <c r="E16" i="1"/>
  <c r="E2565" i="1"/>
  <c r="E2634" i="1"/>
  <c r="E569" i="1"/>
  <c r="E458" i="1"/>
  <c r="E1101" i="1"/>
  <c r="E2495" i="1"/>
  <c r="E452" i="1"/>
  <c r="E753" i="1"/>
  <c r="E154" i="1"/>
  <c r="E1612" i="1"/>
  <c r="E725" i="1"/>
  <c r="E2143" i="1"/>
  <c r="E289" i="1"/>
  <c r="E491" i="1"/>
  <c r="E1008" i="1"/>
  <c r="E422" i="1"/>
  <c r="E43" i="1"/>
  <c r="E1984" i="1"/>
  <c r="E1027" i="1"/>
  <c r="E1567" i="1"/>
  <c r="E188" i="1"/>
  <c r="E2257" i="1"/>
  <c r="E1587" i="1"/>
  <c r="E687" i="1"/>
  <c r="E1089" i="1"/>
  <c r="E1951" i="1"/>
  <c r="E870" i="1"/>
  <c r="E1088" i="1"/>
  <c r="E863" i="1"/>
  <c r="E954" i="1"/>
  <c r="E2344" i="1"/>
  <c r="E1282" i="1"/>
  <c r="E2476" i="1"/>
  <c r="E2297" i="1"/>
  <c r="E1597" i="1"/>
  <c r="E1764" i="1"/>
  <c r="E338" i="1"/>
  <c r="E858" i="1"/>
  <c r="E1747" i="1"/>
  <c r="E672" i="1"/>
  <c r="E1412" i="1"/>
  <c r="E1230" i="1"/>
  <c r="E1947" i="1"/>
  <c r="E1302" i="1"/>
  <c r="E2679" i="1"/>
  <c r="E1319" i="1"/>
  <c r="E1443" i="1"/>
  <c r="E1919" i="1"/>
  <c r="E524" i="1"/>
  <c r="E1974" i="1"/>
  <c r="E1650" i="1"/>
  <c r="E2731" i="1"/>
  <c r="E2700" i="1"/>
  <c r="E1836" i="1"/>
  <c r="E396" i="1"/>
  <c r="E2019" i="1"/>
  <c r="E1135" i="1"/>
  <c r="E1408" i="1"/>
  <c r="E705" i="1"/>
  <c r="E2322" i="1"/>
  <c r="E180" i="1"/>
  <c r="E1654" i="1"/>
  <c r="E562" i="1"/>
  <c r="E629" i="1"/>
  <c r="E2018" i="1"/>
  <c r="E891" i="1"/>
  <c r="E2745" i="1"/>
  <c r="E1738" i="1"/>
  <c r="E441" i="1"/>
  <c r="E429" i="1"/>
  <c r="E666" i="1"/>
  <c r="E969" i="1"/>
  <c r="E1240" i="1"/>
  <c r="E1713" i="1"/>
  <c r="E2348" i="1"/>
  <c r="E1413" i="1"/>
  <c r="E820" i="1"/>
  <c r="E1076" i="1"/>
  <c r="E2614" i="1"/>
  <c r="E181" i="1"/>
  <c r="E594" i="1"/>
  <c r="E2694" i="1"/>
  <c r="E2559" i="1"/>
  <c r="E1151" i="1"/>
  <c r="E2805" i="1"/>
  <c r="E897" i="1"/>
  <c r="E842" i="1"/>
  <c r="E1487" i="1"/>
  <c r="E1480" i="1"/>
  <c r="E324" i="1"/>
  <c r="E1982" i="1"/>
  <c r="E122" i="1"/>
  <c r="E276" i="1"/>
  <c r="E991" i="1"/>
  <c r="E2041" i="1"/>
  <c r="E177" i="1"/>
  <c r="E353" i="1"/>
  <c r="E1847" i="1"/>
  <c r="E191" i="1"/>
  <c r="E868" i="1"/>
  <c r="E867" i="1"/>
  <c r="E628" i="1"/>
  <c r="E2013" i="1"/>
  <c r="E1694" i="1"/>
  <c r="E1989" i="1"/>
  <c r="E1072" i="1"/>
  <c r="E1217" i="1"/>
  <c r="E813" i="1"/>
  <c r="E2099" i="1"/>
  <c r="E1821" i="1"/>
  <c r="E1972" i="1"/>
  <c r="E2816" i="1"/>
  <c r="E398" i="1"/>
  <c r="E1380" i="1"/>
  <c r="E1349" i="1"/>
  <c r="E909" i="1"/>
  <c r="E601" i="1"/>
  <c r="E1540" i="1"/>
  <c r="E2167" i="1"/>
  <c r="E749" i="1"/>
  <c r="E2420" i="1"/>
  <c r="E1335" i="1"/>
  <c r="E2822" i="1"/>
  <c r="E1090" i="1"/>
  <c r="E2232" i="1"/>
  <c r="E1173" i="1"/>
  <c r="E2286" i="1"/>
  <c r="E1970" i="1"/>
  <c r="E1229" i="1"/>
  <c r="E805" i="1"/>
  <c r="E2602" i="1"/>
  <c r="E2568" i="1"/>
  <c r="E1403" i="1"/>
  <c r="E502" i="1"/>
  <c r="E1938" i="1"/>
  <c r="E821" i="1"/>
  <c r="E719" i="1"/>
  <c r="E688" i="1"/>
  <c r="E2308" i="1"/>
  <c r="E31" i="1"/>
  <c r="E767" i="1"/>
  <c r="E1360" i="1"/>
  <c r="E1429" i="1"/>
  <c r="E1155" i="1"/>
  <c r="E2114" i="1"/>
  <c r="E2296" i="1"/>
  <c r="E533" i="1"/>
  <c r="E934" i="1"/>
  <c r="E942" i="1"/>
  <c r="E2585" i="1"/>
  <c r="E1030" i="1"/>
  <c r="E1232" i="1"/>
  <c r="E155" i="1"/>
  <c r="E1290" i="1"/>
  <c r="E2825" i="1"/>
  <c r="E2530" i="1"/>
  <c r="E648" i="1"/>
  <c r="E983" i="1"/>
  <c r="E92" i="1"/>
  <c r="E394" i="1"/>
  <c r="E287" i="1"/>
  <c r="E961" i="1"/>
  <c r="E1756" i="1"/>
  <c r="E2447" i="1"/>
  <c r="E1272" i="1"/>
  <c r="E2757" i="1"/>
  <c r="E2300" i="1"/>
  <c r="E252" i="1"/>
  <c r="E2133" i="1"/>
  <c r="E2643" i="1"/>
  <c r="E1473" i="1"/>
  <c r="E1935" i="1"/>
  <c r="E1633" i="1"/>
  <c r="E1962" i="1"/>
  <c r="E1629" i="1"/>
  <c r="E700" i="1"/>
  <c r="E1347" i="1"/>
  <c r="E2140" i="1"/>
  <c r="E2144" i="1"/>
  <c r="E470" i="1"/>
  <c r="E761" i="1"/>
  <c r="E1264" i="1"/>
  <c r="E707" i="1"/>
  <c r="E795" i="1"/>
  <c r="E2539" i="1"/>
  <c r="E2638" i="1"/>
  <c r="E1145" i="1"/>
  <c r="E1472" i="1"/>
  <c r="E1471" i="1"/>
  <c r="E73" i="1"/>
  <c r="E577" i="1"/>
  <c r="E185" i="1"/>
  <c r="E1010" i="1"/>
  <c r="E617" i="1"/>
  <c r="E2737" i="1"/>
  <c r="E682" i="1"/>
  <c r="E1301" i="1"/>
  <c r="E756" i="1"/>
  <c r="E2785" i="1"/>
  <c r="E626" i="1"/>
  <c r="E2362" i="1"/>
  <c r="E1648" i="1"/>
  <c r="E2333" i="1"/>
  <c r="E561" i="1"/>
  <c r="E1372" i="1"/>
  <c r="E882" i="1"/>
  <c r="E645" i="1"/>
  <c r="E1362" i="1"/>
  <c r="E1958" i="1"/>
  <c r="E1736" i="1"/>
  <c r="E1092" i="1"/>
  <c r="E1058" i="1"/>
  <c r="E837" i="1"/>
  <c r="E272" i="1"/>
  <c r="E153" i="1"/>
  <c r="E152" i="1"/>
  <c r="E2078" i="1"/>
  <c r="E2353" i="1"/>
  <c r="E1723" i="1"/>
  <c r="E794" i="1"/>
  <c r="E980" i="1"/>
  <c r="E194" i="1"/>
  <c r="E599" i="1"/>
  <c r="E1048" i="1"/>
  <c r="E1160" i="1"/>
  <c r="E1038" i="1"/>
  <c r="E1017" i="1"/>
  <c r="E413" i="1"/>
  <c r="E2042" i="1"/>
  <c r="E335" i="1"/>
  <c r="E2622" i="1"/>
  <c r="E139" i="1"/>
  <c r="E93" i="1"/>
  <c r="E1394" i="1"/>
  <c r="E2657" i="1"/>
  <c r="E157" i="1"/>
  <c r="E1323" i="1"/>
  <c r="E480" i="1"/>
  <c r="E1056" i="1"/>
  <c r="E675" i="1"/>
  <c r="E1206" i="1"/>
  <c r="E746" i="1"/>
  <c r="E2349" i="1"/>
  <c r="E669" i="1"/>
  <c r="E2119" i="1"/>
  <c r="E392" i="1"/>
  <c r="E91" i="1"/>
  <c r="E2115" i="1"/>
  <c r="E2141" i="1"/>
  <c r="E337" i="1"/>
  <c r="E2654" i="1"/>
  <c r="E2283" i="1"/>
  <c r="E826" i="1"/>
  <c r="E2181" i="1"/>
  <c r="E63" i="1"/>
  <c r="E2521" i="1"/>
  <c r="E469" i="1"/>
  <c r="E2052" i="1"/>
  <c r="E691" i="1"/>
  <c r="E1274" i="1"/>
  <c r="E921" i="1"/>
  <c r="E639" i="1"/>
  <c r="E2351" i="1"/>
  <c r="E1430" i="1"/>
  <c r="E999" i="1"/>
  <c r="E2672" i="1"/>
  <c r="E1195" i="1"/>
  <c r="E2588" i="1"/>
  <c r="E1428" i="1"/>
  <c r="E2337" i="1"/>
  <c r="E202" i="1"/>
  <c r="E1606" i="1"/>
  <c r="E845" i="1"/>
  <c r="E412" i="1"/>
  <c r="E2113" i="1"/>
  <c r="E1133" i="1"/>
  <c r="E1908" i="1"/>
  <c r="E2665" i="1"/>
  <c r="E843" i="1"/>
  <c r="E1509" i="1"/>
  <c r="E377" i="1"/>
  <c r="E2440" i="1"/>
  <c r="E536" i="1"/>
  <c r="E437" i="1"/>
  <c r="E2345" i="1"/>
  <c r="E1825" i="1"/>
  <c r="E1065" i="1"/>
  <c r="E1395" i="1"/>
  <c r="E771" i="1"/>
  <c r="E2194" i="1"/>
  <c r="E2305" i="1"/>
  <c r="E791" i="1"/>
  <c r="E156" i="1"/>
  <c r="E1053" i="1"/>
  <c r="E265" i="1"/>
  <c r="E1570" i="1"/>
  <c r="E450" i="1"/>
  <c r="E134" i="1"/>
  <c r="E286" i="1"/>
  <c r="E2769" i="1"/>
  <c r="E1307" i="1"/>
  <c r="E1953" i="1"/>
  <c r="E2620" i="1"/>
  <c r="E2569" i="1"/>
  <c r="E2624" i="1"/>
  <c r="E508" i="1"/>
  <c r="E2146" i="1"/>
  <c r="E915" i="1"/>
  <c r="E2212" i="1"/>
  <c r="E42" i="1"/>
  <c r="E2688" i="1"/>
  <c r="E1415" i="1"/>
  <c r="E492" i="1"/>
  <c r="E1839" i="1"/>
  <c r="E513" i="1"/>
  <c r="E1772" i="1"/>
  <c r="E1104" i="1"/>
  <c r="E457" i="1"/>
  <c r="E109" i="1"/>
  <c r="E989" i="1"/>
  <c r="E1588" i="1"/>
  <c r="E519" i="1"/>
  <c r="E1223" i="1"/>
  <c r="E2482" i="1"/>
  <c r="E1886" i="1"/>
  <c r="E1239" i="1"/>
  <c r="E2335" i="1"/>
  <c r="E2661" i="1"/>
  <c r="E473" i="1"/>
  <c r="E24" i="1"/>
  <c r="E649" i="1"/>
  <c r="E650" i="1"/>
  <c r="E53" i="1"/>
  <c r="E1840" i="1"/>
  <c r="E1838" i="1"/>
  <c r="E2285" i="1"/>
  <c r="E1640" i="1"/>
  <c r="E2604" i="1"/>
  <c r="E1622" i="1"/>
  <c r="E2708" i="1"/>
  <c r="E1377" i="1"/>
  <c r="E1006" i="1"/>
  <c r="E102" i="1"/>
  <c r="E616" i="1"/>
  <c r="E2206" i="1"/>
  <c r="E2068" i="1"/>
  <c r="E1846" i="1"/>
  <c r="E169" i="1"/>
  <c r="E1789" i="1"/>
  <c r="E1768" i="1"/>
  <c r="E309" i="1"/>
  <c r="E1955" i="1"/>
  <c r="E2821" i="1"/>
  <c r="E1459" i="1"/>
  <c r="E1889" i="1"/>
  <c r="E1304" i="1"/>
  <c r="E2266" i="1"/>
  <c r="E1461" i="1"/>
  <c r="E426" i="1"/>
  <c r="E2369" i="1"/>
  <c r="E678" i="1"/>
  <c r="E2621" i="1"/>
  <c r="E2033" i="1"/>
  <c r="E2813" i="1"/>
  <c r="E503" i="1"/>
  <c r="E27" i="1"/>
  <c r="E527" i="1"/>
  <c r="E854" i="1"/>
  <c r="E304" i="1"/>
  <c r="E2642" i="1"/>
  <c r="E79" i="1"/>
  <c r="E1906" i="1"/>
  <c r="E1583" i="1"/>
  <c r="E965" i="1"/>
  <c r="E694" i="1"/>
  <c r="E1881" i="1"/>
  <c r="E1932" i="1"/>
  <c r="E1957" i="1"/>
  <c r="E462" i="1"/>
  <c r="E2010" i="1"/>
  <c r="E2759" i="1"/>
  <c r="E1401" i="1"/>
  <c r="E1082" i="1"/>
  <c r="E2402" i="1"/>
  <c r="E1688" i="1"/>
  <c r="E2827" i="1"/>
  <c r="E853" i="1"/>
  <c r="E573" i="1"/>
  <c r="E1901" i="1"/>
  <c r="E241" i="1"/>
  <c r="E1788" i="1"/>
  <c r="E1400" i="1"/>
  <c r="E1402" i="1"/>
  <c r="E526" i="1"/>
  <c r="E341" i="1"/>
  <c r="E2512" i="1"/>
  <c r="E2347" i="1"/>
  <c r="E2788" i="1"/>
  <c r="E1276" i="1"/>
  <c r="E631" i="1"/>
  <c r="E1514" i="1"/>
  <c r="E1194" i="1"/>
  <c r="E1293" i="1"/>
  <c r="E1882" i="1"/>
  <c r="E1966" i="1"/>
  <c r="E789" i="1"/>
  <c r="E1083" i="1"/>
  <c r="E197" i="1"/>
  <c r="E2211" i="1"/>
  <c r="E212" i="1"/>
  <c r="E2228" i="1"/>
  <c r="E2721" i="1"/>
  <c r="E1499" i="1"/>
  <c r="E530" i="1"/>
  <c r="E1344" i="1"/>
  <c r="E2560" i="1"/>
  <c r="E1743" i="1"/>
  <c r="E1365" i="1"/>
  <c r="E1350" i="1"/>
  <c r="E760" i="1"/>
  <c r="E2676" i="1"/>
  <c r="E2032" i="1"/>
  <c r="E120" i="1"/>
  <c r="E2243" i="1"/>
  <c r="E1141" i="1"/>
  <c r="E1879" i="1"/>
  <c r="E1647" i="1"/>
  <c r="E886" i="1"/>
  <c r="E2407" i="1"/>
  <c r="E912" i="1"/>
  <c r="E2603" i="1"/>
  <c r="E1751" i="1"/>
  <c r="E1658" i="1"/>
  <c r="E1374" i="1"/>
  <c r="E1221" i="1"/>
  <c r="E2422" i="1"/>
  <c r="E2645" i="1"/>
  <c r="E1312" i="1"/>
  <c r="E814" i="1"/>
  <c r="E2680" i="1"/>
  <c r="E2287" i="1"/>
  <c r="E2814" i="1"/>
  <c r="E713" i="1"/>
  <c r="E2494" i="1"/>
  <c r="E1043" i="1"/>
  <c r="E1004" i="1"/>
  <c r="E444" i="1"/>
  <c r="E1070" i="1"/>
  <c r="E1118" i="1"/>
  <c r="E2764" i="1"/>
  <c r="E1963" i="1"/>
  <c r="E1211" i="1"/>
  <c r="E1045" i="1"/>
  <c r="E2472" i="1"/>
  <c r="E1913" i="1"/>
  <c r="E1642" i="1"/>
  <c r="E171" i="1"/>
  <c r="E1455" i="1"/>
  <c r="E1479" i="1"/>
  <c r="E368" i="1"/>
  <c r="E2008" i="1"/>
  <c r="E1621" i="1"/>
  <c r="E1794" i="1"/>
  <c r="E1814" i="1"/>
  <c r="E1098" i="1"/>
  <c r="E1909" i="1"/>
  <c r="E2799" i="1"/>
  <c r="E2792" i="1"/>
  <c r="E1000" i="1"/>
  <c r="E1174" i="1"/>
  <c r="E1959" i="1"/>
  <c r="E2400" i="1"/>
  <c r="E2075" i="1"/>
  <c r="E329" i="1"/>
  <c r="E982" i="1"/>
  <c r="E2608" i="1"/>
  <c r="E1593" i="1"/>
  <c r="E2682" i="1"/>
  <c r="E2199" i="1"/>
  <c r="E1790" i="1"/>
  <c r="E2040" i="1"/>
  <c r="E1742" i="1"/>
  <c r="E2639" i="1"/>
  <c r="E2772" i="1"/>
  <c r="E2748" i="1"/>
  <c r="E1927" i="1"/>
  <c r="E1244" i="1"/>
  <c r="E1296" i="1"/>
  <c r="E2474" i="1"/>
  <c r="E706" i="1"/>
  <c r="E2528" i="1"/>
  <c r="E385" i="1"/>
  <c r="E2651" i="1"/>
  <c r="E907" i="1"/>
  <c r="E1582" i="1"/>
  <c r="E1418" i="1"/>
  <c r="E2106" i="1"/>
  <c r="E1421" i="1"/>
  <c r="E1097" i="1"/>
  <c r="E2261" i="1"/>
  <c r="E2564" i="1"/>
  <c r="E1923" i="1"/>
  <c r="E894" i="1"/>
  <c r="E2427" i="1"/>
  <c r="E1867" i="1"/>
  <c r="E1253" i="1"/>
  <c r="E2458" i="1"/>
  <c r="E173" i="1"/>
  <c r="E52" i="1"/>
  <c r="E2557" i="1"/>
  <c r="E516" i="1"/>
  <c r="E325" i="1"/>
  <c r="E1645" i="1"/>
  <c r="E728" i="1"/>
  <c r="E1191" i="1"/>
  <c r="E630" i="1"/>
  <c r="E2352" i="1"/>
  <c r="E2631" i="1"/>
  <c r="E1750" i="1"/>
  <c r="E1370" i="1"/>
  <c r="E1210" i="1"/>
  <c r="E840" i="1"/>
  <c r="E2831" i="1"/>
  <c r="E2763" i="1"/>
  <c r="E1804" i="1"/>
  <c r="E2021" i="1"/>
  <c r="E1752" i="1"/>
  <c r="E1055" i="1"/>
  <c r="E427" i="1"/>
  <c r="E1212" i="1"/>
  <c r="E1942" i="1"/>
  <c r="E1393" i="1"/>
  <c r="E686" i="1"/>
  <c r="E1811" i="1"/>
  <c r="E2518" i="1"/>
  <c r="E1994" i="1"/>
  <c r="E632" i="1"/>
  <c r="E1573" i="1"/>
  <c r="E478" i="1"/>
  <c r="E405" i="1"/>
  <c r="E2238" i="1"/>
  <c r="E1712" i="1"/>
  <c r="E1114" i="1"/>
  <c r="E1434" i="1"/>
  <c r="E467" i="1"/>
  <c r="E2522" i="1"/>
  <c r="E119" i="1"/>
  <c r="E825" i="1"/>
  <c r="E2725" i="1"/>
  <c r="E922" i="1"/>
  <c r="E1530" i="1"/>
  <c r="E1080" i="1"/>
  <c r="E611" i="1"/>
  <c r="E1735" i="1"/>
  <c r="E2615" i="1"/>
  <c r="E2414" i="1"/>
  <c r="E2752" i="1"/>
  <c r="E2215" i="1"/>
  <c r="E2520" i="1"/>
  <c r="E2812" i="1"/>
  <c r="E2535" i="1"/>
  <c r="E803" i="1"/>
  <c r="E555" i="1"/>
  <c r="E1575" i="1"/>
  <c r="E651" i="1"/>
  <c r="E2762" i="1"/>
  <c r="E1189" i="1"/>
  <c r="E2646" i="1"/>
  <c r="E261" i="1"/>
  <c r="E2551" i="1"/>
  <c r="E38" i="1"/>
  <c r="E2771" i="1"/>
  <c r="E1075" i="1"/>
  <c r="E117" i="1"/>
  <c r="E459" i="1"/>
  <c r="E1125" i="1"/>
  <c r="E848" i="1"/>
  <c r="E1661" i="1"/>
  <c r="E2379" i="1"/>
  <c r="E906" i="1"/>
  <c r="E1541" i="1"/>
  <c r="E1359" i="1"/>
  <c r="E2015" i="1"/>
  <c r="E911" i="1"/>
  <c r="E107" i="1"/>
  <c r="E2438" i="1"/>
  <c r="E94" i="1"/>
  <c r="E2397" i="1"/>
  <c r="E277" i="1"/>
  <c r="E138" i="1"/>
  <c r="E206" i="1"/>
  <c r="E306" i="1"/>
  <c r="E1644" i="1"/>
  <c r="E2258" i="1"/>
  <c r="E1310" i="1"/>
  <c r="E1482" i="1"/>
  <c r="E1718" i="1"/>
  <c r="E2574" i="1"/>
  <c r="E1659" i="1"/>
  <c r="E769" i="1"/>
  <c r="E2390" i="1"/>
  <c r="E2409" i="1"/>
  <c r="E249" i="1"/>
  <c r="E357" i="1"/>
  <c r="E386" i="1"/>
  <c r="E1677" i="1"/>
  <c r="E495" i="1"/>
  <c r="E977" i="1"/>
  <c r="E184" i="1"/>
  <c r="E278" i="1"/>
  <c r="E2239" i="1"/>
  <c r="E488" i="1"/>
  <c r="E598" i="1"/>
  <c r="E2124" i="1"/>
  <c r="E420" i="1"/>
  <c r="E36" i="1"/>
  <c r="E1741" i="1"/>
  <c r="E6" i="1"/>
  <c r="E365" i="1"/>
  <c r="E2470" i="1"/>
  <c r="E603" i="1"/>
  <c r="E2343" i="1"/>
  <c r="E2832" i="1"/>
  <c r="E1783" i="1"/>
  <c r="E908" i="1"/>
  <c r="E1023" i="1"/>
  <c r="E268" i="1"/>
  <c r="E1126" i="1"/>
  <c r="E1976" i="1"/>
  <c r="E1673" i="1"/>
  <c r="E2671" i="1"/>
  <c r="E2066" i="1"/>
  <c r="E1888" i="1"/>
  <c r="E2534" i="1"/>
  <c r="E923" i="1"/>
  <c r="E659" i="1"/>
  <c r="E350" i="1"/>
  <c r="E1981" i="1"/>
  <c r="E1367" i="1"/>
  <c r="E2649" i="1"/>
  <c r="E2741" i="1"/>
  <c r="E2547" i="1"/>
  <c r="E209" i="1"/>
  <c r="E161" i="1"/>
  <c r="E572" i="1"/>
  <c r="E436" i="1"/>
  <c r="E1816" i="1"/>
  <c r="E499" i="1"/>
  <c r="E2730" i="1"/>
  <c r="E940" i="1"/>
  <c r="E33" i="1"/>
  <c r="E2612" i="1"/>
  <c r="E747" i="1"/>
  <c r="E1111" i="1"/>
  <c r="E267" i="1"/>
  <c r="E2483" i="1"/>
  <c r="E1390" i="1"/>
  <c r="E1851" i="1"/>
  <c r="E360" i="1"/>
  <c r="E1759" i="1"/>
  <c r="E2468" i="1"/>
  <c r="E2828" i="1"/>
  <c r="E1454" i="1"/>
  <c r="E673" i="1"/>
  <c r="E2691" i="1"/>
  <c r="E1830" i="1"/>
  <c r="E13" i="1"/>
  <c r="E1009" i="1"/>
  <c r="E2463" i="1"/>
  <c r="E1238" i="1"/>
  <c r="E399" i="1"/>
  <c r="E2740" i="1"/>
  <c r="E1331" i="1"/>
  <c r="E1819" i="1"/>
  <c r="E247" i="1"/>
  <c r="E2087" i="1"/>
  <c r="E128" i="1"/>
  <c r="E18" i="1"/>
  <c r="E950" i="1"/>
  <c r="E2109" i="1"/>
  <c r="E243" i="1"/>
  <c r="E4" i="1"/>
  <c r="E101" i="1"/>
  <c r="E2650" i="1"/>
  <c r="E1028" i="1"/>
  <c r="E2815" i="1"/>
  <c r="E240" i="1"/>
  <c r="E2424" i="1"/>
  <c r="E1263" i="1"/>
  <c r="E563" i="1"/>
  <c r="E2317" i="1"/>
  <c r="E2818" i="1"/>
  <c r="E1214" i="1"/>
  <c r="E45" i="1"/>
  <c r="E1049" i="1"/>
  <c r="E1806" i="1"/>
  <c r="E176" i="1"/>
  <c r="E404" i="1"/>
  <c r="E2640" i="1"/>
  <c r="E1338" i="1"/>
  <c r="E851" i="1"/>
  <c r="E2306" i="1"/>
  <c r="E2454" i="1"/>
  <c r="E734" i="1"/>
  <c r="E125" i="1"/>
  <c r="E1590" i="1"/>
  <c r="E1431" i="1"/>
  <c r="E468" i="1"/>
  <c r="E1162" i="1"/>
  <c r="E299" i="1"/>
  <c r="E131" i="1"/>
  <c r="E2549" i="1"/>
  <c r="E311" i="1"/>
  <c r="E453" i="1"/>
  <c r="E609" i="1"/>
  <c r="E1784" i="1"/>
  <c r="E952" i="1"/>
  <c r="E2191" i="1"/>
  <c r="E1520" i="1"/>
  <c r="E2183" i="1"/>
  <c r="E1834" i="1"/>
  <c r="E2644" i="1"/>
  <c r="E2448" i="1"/>
  <c r="E103" i="1"/>
  <c r="E1732" i="1"/>
  <c r="E1918" i="1"/>
  <c r="E2735" i="1"/>
  <c r="E2189" i="1"/>
  <c r="E1085" i="1"/>
  <c r="E511" i="1"/>
  <c r="E2089" i="1"/>
  <c r="E431" i="1"/>
  <c r="E674" i="1"/>
  <c r="E2591" i="1"/>
  <c r="E2076" i="1"/>
  <c r="E849" i="1"/>
  <c r="E1737" i="1"/>
  <c r="E507" i="1"/>
  <c r="E1685" i="1"/>
  <c r="E2531" i="1"/>
  <c r="E532" i="1"/>
  <c r="E582" i="1"/>
  <c r="E364" i="1"/>
  <c r="E1542" i="1"/>
  <c r="E2444" i="1"/>
  <c r="E1985" i="1"/>
  <c r="E1884" i="1"/>
  <c r="E446" i="1"/>
  <c r="E440" i="1"/>
  <c r="E827" i="1"/>
  <c r="E1341" i="1"/>
  <c r="E500" i="1"/>
  <c r="E727" i="1"/>
  <c r="E130" i="1"/>
  <c r="E118" i="1"/>
  <c r="E2292" i="1"/>
  <c r="E1572" i="1"/>
  <c r="E2197" i="1"/>
  <c r="E1185" i="1"/>
  <c r="E2629" i="1"/>
  <c r="E1207" i="1"/>
  <c r="E715" i="1"/>
  <c r="E145" i="1"/>
  <c r="E1878" i="1"/>
  <c r="E2016" i="1"/>
  <c r="E1100" i="1"/>
  <c r="E1662" i="1"/>
  <c r="E218" i="1"/>
  <c r="E2034" i="1"/>
  <c r="E475" i="1"/>
  <c r="E2145" i="1"/>
  <c r="E2426" i="1"/>
  <c r="E323" i="1"/>
  <c r="E2558" i="1"/>
  <c r="E1039" i="1"/>
  <c r="E228" i="1"/>
  <c r="E313" i="1"/>
  <c r="E2609" i="1"/>
  <c r="E1516" i="1"/>
  <c r="E783" i="1"/>
  <c r="E67" i="1"/>
  <c r="E1941" i="1"/>
  <c r="E2372" i="1"/>
  <c r="E2022" i="1"/>
  <c r="E829" i="1"/>
  <c r="E1856" i="1"/>
  <c r="E417" i="1"/>
  <c r="E2703" i="1"/>
  <c r="E2461" i="1"/>
  <c r="E1392" i="1"/>
  <c r="E1231" i="1"/>
  <c r="E1327" i="1"/>
  <c r="E1176" i="1"/>
  <c r="E2368" i="1"/>
  <c r="E855" i="1"/>
  <c r="E2080" i="1"/>
  <c r="E1343" i="1"/>
  <c r="E1863" i="1"/>
  <c r="E1007" i="1"/>
  <c r="E1424" i="1"/>
  <c r="E1448" i="1"/>
  <c r="E1805" i="1"/>
  <c r="E1664" i="1"/>
  <c r="E661" i="1"/>
  <c r="E1649" i="1"/>
  <c r="E547" i="1"/>
  <c r="E1383" i="1"/>
  <c r="E371" i="1"/>
  <c r="E972" i="1"/>
  <c r="E498" i="1"/>
  <c r="E2380" i="1"/>
  <c r="E2652" i="1"/>
  <c r="E1697" i="1"/>
  <c r="E920" i="1"/>
  <c r="E1810" i="1"/>
  <c r="E1701" i="1"/>
  <c r="E466" i="1"/>
  <c r="E2123" i="1"/>
  <c r="E2250" i="1"/>
  <c r="E1902" i="1"/>
  <c r="E1215" i="1"/>
  <c r="E1912" i="1"/>
  <c r="E2593" i="1"/>
  <c r="E1062" i="1"/>
  <c r="E347" i="1"/>
  <c r="E2213" i="1"/>
  <c r="E1414" i="1"/>
  <c r="E318" i="1"/>
  <c r="E1547" i="1"/>
  <c r="E738" i="1"/>
  <c r="E1771" i="1"/>
  <c r="E1474" i="1"/>
  <c r="E390" i="1"/>
  <c r="E263" i="1"/>
  <c r="E49" i="1"/>
  <c r="E147" i="1"/>
  <c r="E2428" i="1"/>
  <c r="E1773" i="1"/>
  <c r="E237" i="1"/>
  <c r="E2246" i="1"/>
  <c r="E1900" i="1"/>
  <c r="E1481" i="1"/>
  <c r="E537" i="1"/>
  <c r="E806" i="1"/>
  <c r="E2704" i="1"/>
  <c r="E1012" i="1"/>
  <c r="E1470" i="1"/>
  <c r="E2254" i="1"/>
  <c r="E1269" i="1"/>
  <c r="E1835" i="1"/>
  <c r="E623" i="1"/>
  <c r="E2408" i="1"/>
  <c r="E884" i="1"/>
  <c r="E778" i="1"/>
  <c r="E411" i="1"/>
  <c r="E2437" i="1"/>
  <c r="E641" i="1"/>
  <c r="E2248" i="1"/>
  <c r="E486" i="1"/>
  <c r="E546" i="1"/>
  <c r="E1013" i="1"/>
  <c r="E1624" i="1"/>
  <c r="E844" i="1"/>
  <c r="E1726" i="1"/>
  <c r="E1087" i="1"/>
  <c r="E768" i="1"/>
  <c r="E1218" i="1"/>
  <c r="E2307" i="1"/>
  <c r="E2125" i="1"/>
  <c r="E2059" i="1"/>
  <c r="E1527" i="1"/>
  <c r="E951" i="1"/>
  <c r="E2594" i="1"/>
  <c r="E1519" i="1"/>
  <c r="E2278" i="1"/>
  <c r="E68" i="1"/>
  <c r="E1730" i="1"/>
  <c r="E2686" i="1"/>
  <c r="E2112" i="1"/>
  <c r="E1260" i="1"/>
  <c r="E1672" i="1"/>
  <c r="E1391" i="1"/>
  <c r="E489" i="1"/>
  <c r="E395" i="1"/>
  <c r="E2186" i="1"/>
  <c r="E2350" i="1"/>
  <c r="E1267" i="1"/>
  <c r="E2780" i="1"/>
  <c r="E2801" i="1"/>
  <c r="E862" i="1"/>
  <c r="E1354" i="1"/>
  <c r="E1256" i="1"/>
  <c r="E2220" i="1"/>
  <c r="E415" i="1"/>
  <c r="E2218" i="1"/>
  <c r="E1628" i="1"/>
  <c r="E913" i="1"/>
  <c r="E833" i="1"/>
  <c r="E2100" i="1"/>
  <c r="E1026" i="1"/>
  <c r="E2699" i="1"/>
  <c r="E2174" i="1"/>
  <c r="E2722" i="1"/>
  <c r="E1508" i="1"/>
  <c r="E330" i="1"/>
  <c r="E2081" i="1"/>
  <c r="E2698" i="1"/>
  <c r="E1123" i="1"/>
  <c r="E144" i="1"/>
  <c r="E104" i="1"/>
  <c r="E1166" i="1"/>
  <c r="E25" i="1"/>
  <c r="E303" i="1"/>
  <c r="E1563" i="1"/>
  <c r="E2516" i="1"/>
  <c r="E2543" i="1"/>
  <c r="E2162" i="1"/>
  <c r="E1054" i="1"/>
  <c r="E1643" i="1"/>
  <c r="E2502" i="1"/>
  <c r="E2606" i="1"/>
  <c r="E1423" i="1"/>
  <c r="E567" i="1"/>
  <c r="E259" i="1"/>
  <c r="E2311" i="1"/>
  <c r="E1366" i="1"/>
  <c r="E2464" i="1"/>
  <c r="E2289" i="1"/>
  <c r="E2433" i="1"/>
  <c r="E1364" i="1"/>
  <c r="E905" i="1"/>
  <c r="E1340" i="1"/>
  <c r="E1453" i="1"/>
  <c r="E1739" i="1"/>
  <c r="E2054" i="1"/>
  <c r="E2659" i="1"/>
  <c r="E352" i="1"/>
  <c r="E1777" i="1"/>
  <c r="E2329" i="1"/>
  <c r="E2163" i="1"/>
  <c r="E1497" i="1"/>
  <c r="E1803" i="1"/>
  <c r="E2039" i="1"/>
  <c r="E514" i="1"/>
  <c r="E2374" i="1"/>
  <c r="E534" i="1"/>
  <c r="E984" i="1"/>
  <c r="E2313" i="1"/>
  <c r="E2203" i="1"/>
  <c r="E2225" i="1"/>
  <c r="E1641" i="1"/>
  <c r="E1943" i="1"/>
  <c r="E1986" i="1"/>
  <c r="E2490" i="1"/>
  <c r="E2519" i="1"/>
  <c r="E2445" i="1"/>
  <c r="E88" i="1"/>
  <c r="E988" i="1"/>
  <c r="E2776" i="1"/>
  <c r="E1252" i="1"/>
  <c r="E111" i="1"/>
  <c r="E233" i="1"/>
  <c r="E2579" i="1"/>
  <c r="E1279" i="1"/>
  <c r="E78" i="1"/>
  <c r="E472" i="1"/>
  <c r="E425" i="1"/>
  <c r="E376" i="1"/>
  <c r="E1057" i="1"/>
  <c r="E1967" i="1"/>
  <c r="E1603" i="1"/>
  <c r="E1925" i="1"/>
  <c r="E1693" i="1"/>
  <c r="E2573" i="1"/>
  <c r="E342" i="1"/>
  <c r="E5" i="1"/>
  <c r="E29" i="1"/>
  <c r="E58" i="1"/>
  <c r="E14" i="1"/>
  <c r="E635" i="1"/>
  <c r="E646" i="1"/>
  <c r="E210" i="1"/>
  <c r="E1143" i="1"/>
  <c r="E190" i="1"/>
  <c r="E2172" i="1"/>
  <c r="E1220" i="1"/>
  <c r="E1381" i="1"/>
  <c r="E2613" i="1"/>
  <c r="E343" i="1"/>
  <c r="E2800" i="1"/>
  <c r="E2375" i="1"/>
  <c r="E65" i="1"/>
  <c r="E1905" i="1"/>
  <c r="E34" i="1"/>
  <c r="E2541" i="1"/>
  <c r="E1284" i="1"/>
  <c r="E726" i="1"/>
  <c r="E1385" i="1"/>
  <c r="E2417" i="1"/>
  <c r="E1828" i="1"/>
  <c r="E2632" i="1"/>
  <c r="E50" i="1"/>
  <c r="E1774" i="1"/>
  <c r="E2576" i="1"/>
  <c r="E1464" i="1"/>
  <c r="E591" i="1"/>
  <c r="E2499" i="1"/>
  <c r="E667" i="1"/>
  <c r="E1436" i="1"/>
  <c r="E1754" i="1"/>
  <c r="E1091" i="1"/>
  <c r="E1449" i="1"/>
  <c r="E1510" i="1"/>
  <c r="E1883" i="1"/>
  <c r="E540" i="1"/>
  <c r="E711" i="1"/>
  <c r="E2117" i="1"/>
  <c r="E583" i="1"/>
  <c r="E689" i="1"/>
  <c r="E1491" i="1"/>
  <c r="E2282" i="1"/>
  <c r="E2550" i="1"/>
  <c r="E2702" i="1"/>
  <c r="E736" i="1"/>
  <c r="E2327" i="1"/>
  <c r="E1326" i="1"/>
  <c r="E1222" i="1"/>
  <c r="E1489" i="1"/>
  <c r="E12" i="1"/>
  <c r="E1729" i="1"/>
  <c r="E270" i="1"/>
  <c r="E282" i="1"/>
  <c r="E1744" i="1"/>
  <c r="E574" i="1"/>
  <c r="E1040" i="1"/>
  <c r="E2406" i="1"/>
  <c r="E1275" i="1"/>
  <c r="E1952" i="1"/>
  <c r="E2460" i="1"/>
  <c r="E974" i="1"/>
  <c r="E1504" i="1"/>
  <c r="E1842" i="1"/>
  <c r="E587" i="1"/>
  <c r="E280" i="1"/>
  <c r="E2451" i="1"/>
  <c r="E1926" i="1"/>
  <c r="E967" i="1"/>
  <c r="E966" i="1"/>
  <c r="E1980" i="1"/>
  <c r="E2222" i="1"/>
  <c r="E1342" i="1"/>
  <c r="E414" i="1"/>
  <c r="E1858" i="1"/>
  <c r="E2664" i="1"/>
  <c r="E2720" i="1"/>
  <c r="E264" i="1"/>
  <c r="E2544" i="1"/>
  <c r="E148" i="1"/>
  <c r="E2259" i="1"/>
  <c r="E2754" i="1"/>
  <c r="E1233" i="1"/>
  <c r="E1513" i="1"/>
  <c r="E2383" i="1"/>
  <c r="E1591" i="1"/>
  <c r="E1964" i="1"/>
  <c r="E1679" i="1"/>
  <c r="E273" i="1"/>
  <c r="E930" i="1"/>
  <c r="E1375" i="1"/>
  <c r="E2062" i="1"/>
  <c r="E1137" i="1"/>
  <c r="E1078" i="1"/>
  <c r="E1581" i="1"/>
  <c r="E2418" i="1"/>
  <c r="E1707" i="1"/>
  <c r="E2529" i="1"/>
  <c r="E1538" i="1"/>
  <c r="E82" i="1"/>
  <c r="E253" i="1"/>
  <c r="E2231" i="1"/>
  <c r="E1521" i="1"/>
  <c r="E1761" i="1"/>
  <c r="E1897" i="1"/>
  <c r="E1558" i="1"/>
  <c r="E2486" i="1"/>
  <c r="E2207" i="1"/>
  <c r="E1313" i="1"/>
  <c r="E520" i="1"/>
  <c r="E2775" i="1"/>
  <c r="E1793" i="1"/>
  <c r="E2043" i="1"/>
  <c r="E1438" i="1"/>
  <c r="E366" i="1"/>
  <c r="E1560" i="1"/>
  <c r="E1786" i="1"/>
  <c r="E2641" i="1"/>
  <c r="E1144" i="1"/>
  <c r="E953" i="1"/>
  <c r="E2696" i="1"/>
  <c r="E1127" i="1"/>
  <c r="E964" i="1"/>
  <c r="E1812" i="1"/>
  <c r="E2048" i="1"/>
  <c r="E1845" i="1"/>
  <c r="E1853" i="1"/>
  <c r="E283" i="1"/>
  <c r="E2514" i="1"/>
  <c r="E369" i="1"/>
  <c r="E1315" i="1"/>
  <c r="E2577" i="1"/>
  <c r="E2037" i="1"/>
  <c r="E841" i="1"/>
  <c r="E799" i="1"/>
  <c r="E2354" i="1"/>
  <c r="E2412" i="1"/>
  <c r="E2807" i="1"/>
  <c r="E1780" i="1"/>
  <c r="E1993" i="1"/>
  <c r="E695" i="1"/>
  <c r="E416" i="1"/>
  <c r="E2583" i="1"/>
  <c r="E1855" i="1"/>
  <c r="E2310" i="1"/>
  <c r="E1545" i="1"/>
  <c r="E245" i="1"/>
  <c r="E1565" i="1"/>
  <c r="E804" i="1"/>
  <c r="E1376" i="1"/>
  <c r="E1578" i="1"/>
  <c r="E2726" i="1"/>
  <c r="E928" i="1"/>
  <c r="E949" i="1"/>
  <c r="E2553" i="1"/>
  <c r="E1163" i="1"/>
  <c r="E2567" i="1"/>
  <c r="E1585" i="1"/>
  <c r="E1767" i="1"/>
  <c r="E345" i="1"/>
  <c r="E2396" i="1"/>
  <c r="E644" i="1"/>
  <c r="E608" i="1"/>
  <c r="E46" i="1"/>
  <c r="E2605" i="1"/>
  <c r="E2150" i="1"/>
  <c r="E2284" i="1"/>
  <c r="E2361" i="1"/>
  <c r="E196" i="1"/>
  <c r="E889" i="1"/>
  <c r="E2819" i="1"/>
  <c r="E2662" i="1"/>
  <c r="E1170" i="1"/>
  <c r="E1140" i="1"/>
  <c r="E2253" i="1"/>
  <c r="E1294" i="1"/>
  <c r="E2224" i="1"/>
  <c r="E1441" i="1"/>
  <c r="E2192" i="1"/>
  <c r="E2713" i="1"/>
  <c r="E2244" i="1"/>
  <c r="E271" i="1"/>
  <c r="E1485" i="1"/>
  <c r="E108" i="1"/>
  <c r="E1149" i="1"/>
  <c r="E2185" i="1"/>
  <c r="E1321" i="1"/>
  <c r="E290" i="1"/>
  <c r="E2053" i="1"/>
  <c r="E23" i="1"/>
  <c r="E933" i="1"/>
  <c r="E44" i="1"/>
  <c r="E1690" i="1"/>
  <c r="E1680" i="1"/>
  <c r="E2471" i="1"/>
  <c r="E996" i="1"/>
  <c r="E1766" i="1"/>
  <c r="E1663" i="1"/>
  <c r="E1577" i="1"/>
  <c r="E2270" i="1"/>
  <c r="E383" i="1"/>
  <c r="E1292" i="1"/>
  <c r="E137" i="1"/>
  <c r="E2636" i="1"/>
  <c r="E2277" i="1"/>
  <c r="E2302" i="1"/>
  <c r="E2182" i="1"/>
  <c r="E1778" i="1"/>
  <c r="E1714" i="1"/>
  <c r="E2104" i="1"/>
  <c r="E1895" i="1"/>
  <c r="E1463" i="1"/>
  <c r="E2330" i="1"/>
  <c r="E1948" i="1"/>
  <c r="E668" i="1"/>
  <c r="E2733" i="1"/>
  <c r="E1288" i="1"/>
  <c r="E1681" i="1"/>
  <c r="E1533" i="1"/>
  <c r="E1190" i="1"/>
  <c r="E1921" i="1"/>
  <c r="E592" i="1"/>
  <c r="E1355" i="1"/>
  <c r="E1193" i="1"/>
  <c r="E2028" i="1"/>
  <c r="E873" i="1"/>
  <c r="E1003" i="1"/>
  <c r="E387" i="1"/>
  <c r="E1094" i="1"/>
  <c r="E1005" i="1"/>
  <c r="E2625" i="1"/>
  <c r="E910" i="1"/>
  <c r="E1554" i="1"/>
  <c r="E636" i="1"/>
  <c r="E1896" i="1"/>
  <c r="E2026" i="1"/>
  <c r="E362" i="1"/>
  <c r="E370" i="1"/>
  <c r="E224" i="1"/>
  <c r="E2227" i="1"/>
  <c r="E1929" i="1"/>
  <c r="E2743" i="1"/>
  <c r="E1346" i="1"/>
  <c r="E1619" i="1"/>
  <c r="E2820" i="1"/>
  <c r="E1502" i="1"/>
  <c r="E2589" i="1"/>
  <c r="E296" i="1"/>
  <c r="E1809" i="1"/>
  <c r="E2411" i="1"/>
  <c r="E1689" i="1"/>
  <c r="E919" i="1"/>
  <c r="E2315" i="1"/>
  <c r="E1426" i="1"/>
  <c r="E1880" i="1"/>
  <c r="E1930" i="1"/>
  <c r="E904" i="1"/>
  <c r="E1893" i="1"/>
  <c r="E1595" i="1"/>
  <c r="E784" i="1"/>
  <c r="E622" i="1"/>
  <c r="E565" i="1"/>
  <c r="E2809" i="1"/>
  <c r="E752" i="1"/>
  <c r="E1512" i="1"/>
  <c r="E445" i="1"/>
  <c r="E1760" i="1"/>
  <c r="E2794" i="1"/>
  <c r="E442" i="1"/>
  <c r="E1095" i="1"/>
  <c r="E32" i="1"/>
  <c r="E772" i="1"/>
  <c r="E1608" i="1"/>
  <c r="E2826" i="1"/>
  <c r="E97" i="1"/>
  <c r="E2017" i="1"/>
  <c r="E1112" i="1"/>
  <c r="E2067" i="1"/>
  <c r="E1425" i="1"/>
  <c r="E198" i="1"/>
  <c r="E285" i="1"/>
  <c r="E1303" i="1"/>
  <c r="E2149" i="1"/>
  <c r="E1531" i="1"/>
  <c r="E2271" i="1"/>
  <c r="E744" i="1"/>
  <c r="E2750" i="1"/>
  <c r="E1399" i="1"/>
  <c r="E2237" i="1"/>
  <c r="E735" i="1"/>
  <c r="E1848" i="1"/>
  <c r="E2128" i="1"/>
  <c r="E320" i="1"/>
  <c r="E1171" i="1"/>
  <c r="E2439" i="1"/>
  <c r="E487" i="1"/>
  <c r="E72" i="1"/>
  <c r="E1488" i="1"/>
  <c r="E597" i="1"/>
  <c r="E1442" i="1"/>
  <c r="E1699" i="1"/>
  <c r="E586" i="1"/>
  <c r="E2770" i="1"/>
  <c r="E1205" i="1"/>
  <c r="E1717" i="1"/>
  <c r="E2096" i="1"/>
  <c r="E1801" i="1"/>
  <c r="E2739" i="1"/>
  <c r="E1911" i="1"/>
  <c r="E1910" i="1"/>
  <c r="E1068" i="1"/>
  <c r="E2202" i="1"/>
  <c r="E525" i="1"/>
  <c r="E254" i="1"/>
  <c r="E1852" i="1"/>
  <c r="E2262" i="1"/>
  <c r="E2546" i="1"/>
  <c r="E2404" i="1"/>
  <c r="E1422" i="1"/>
  <c r="E1182" i="1"/>
  <c r="E321" i="1"/>
  <c r="E1019" i="1"/>
  <c r="E742" i="1"/>
  <c r="E1887" i="1"/>
  <c r="E1620" i="1"/>
  <c r="E423" i="1"/>
  <c r="E709" i="1"/>
  <c r="E1610" i="1"/>
  <c r="E363" i="1"/>
  <c r="E2378" i="1"/>
  <c r="E217" i="1"/>
  <c r="E1857" i="1"/>
  <c r="E2478" i="1"/>
  <c r="E1277" i="1"/>
  <c r="E869" i="1"/>
  <c r="E1637" i="1"/>
  <c r="E2668" i="1"/>
  <c r="E681" i="1"/>
  <c r="E1096" i="1"/>
  <c r="E1770" i="1"/>
  <c r="E550" i="1"/>
  <c r="E2208" i="1"/>
  <c r="E1807" i="1"/>
  <c r="E2301" i="1"/>
  <c r="E2325" i="1"/>
  <c r="E2715" i="1"/>
  <c r="E2648" i="1"/>
  <c r="E142" i="1"/>
  <c r="E704" i="1"/>
  <c r="E2515" i="1"/>
  <c r="E2626" i="1"/>
  <c r="E2095" i="1"/>
  <c r="E8" i="1"/>
  <c r="E1550" i="1"/>
  <c r="E1724" i="1"/>
  <c r="E449" i="1"/>
  <c r="E1450" i="1"/>
  <c r="E2148" i="1"/>
  <c r="E2252" i="1"/>
  <c r="E485" i="1"/>
  <c r="E1268" i="1"/>
  <c r="E98" i="1"/>
  <c r="E1042" i="1"/>
  <c r="E162" i="1"/>
  <c r="E1378" i="1"/>
  <c r="E2178" i="1"/>
  <c r="E1192" i="1"/>
  <c r="E765" i="1"/>
  <c r="E1503" i="1"/>
  <c r="E1451" i="1"/>
  <c r="E625" i="1"/>
  <c r="E1129" i="1"/>
  <c r="E1936" i="1"/>
  <c r="E557" i="1"/>
  <c r="E786" i="1"/>
  <c r="E605" i="1"/>
  <c r="E2707" i="1"/>
  <c r="E2795" i="1"/>
  <c r="E1607" i="1"/>
  <c r="E482" i="1"/>
  <c r="E1749" i="1"/>
  <c r="E2393" i="1"/>
  <c r="E1255" i="1"/>
  <c r="E403" i="1"/>
  <c r="E638" i="1"/>
  <c r="E1528" i="1"/>
  <c r="E2057" i="1"/>
  <c r="E522" i="1"/>
  <c r="E2111" i="1"/>
  <c r="E1592" i="1"/>
  <c r="E2656" i="1"/>
  <c r="E1627" i="1"/>
  <c r="E2677" i="1"/>
  <c r="E529" i="1"/>
  <c r="E900" i="1"/>
  <c r="E1868" i="1"/>
  <c r="E60" i="1"/>
  <c r="E146" i="1"/>
  <c r="E607" i="1"/>
  <c r="E724" i="1"/>
  <c r="E1152" i="1"/>
  <c r="E474" i="1"/>
  <c r="E2829" i="1"/>
  <c r="E464" i="1"/>
  <c r="E2236" i="1"/>
  <c r="E1475" i="1"/>
  <c r="E1715" i="1"/>
  <c r="E714" i="1"/>
  <c r="E17" i="1"/>
  <c r="E2358" i="1"/>
  <c r="E1388" i="1"/>
  <c r="E1564" i="1"/>
  <c r="E1139" i="1"/>
  <c r="E1396" i="1"/>
  <c r="E1410" i="1"/>
  <c r="E2777" i="1"/>
  <c r="E1165" i="1"/>
  <c r="E1631" i="1"/>
  <c r="E1156" i="1"/>
  <c r="E158" i="1"/>
  <c r="E1501" i="1"/>
  <c r="E1332" i="1"/>
  <c r="E2781" i="1"/>
  <c r="E439" i="1"/>
  <c r="E619" i="1"/>
  <c r="E1877" i="1"/>
  <c r="E106" i="1"/>
  <c r="E2321" i="1"/>
  <c r="E1029" i="1"/>
  <c r="E2789" i="1"/>
  <c r="E1965" i="1"/>
  <c r="E1228" i="1"/>
  <c r="E1537" i="1"/>
  <c r="E1270" i="1"/>
  <c r="E349" i="1"/>
  <c r="E1079" i="1"/>
  <c r="E1995" i="1"/>
  <c r="E1103" i="1"/>
  <c r="E2587" i="1"/>
  <c r="E2756" i="1"/>
  <c r="E2365" i="1"/>
  <c r="E510" i="1"/>
  <c r="E2738" i="1"/>
  <c r="E2188" i="1"/>
  <c r="E1106" i="1"/>
  <c r="E538" i="1"/>
  <c r="E1180" i="1"/>
  <c r="E1826" i="1"/>
  <c r="E2633" i="1"/>
  <c r="E1024" i="1"/>
  <c r="E2432" i="1"/>
  <c r="E764" i="1"/>
  <c r="E2693" i="1"/>
  <c r="E1795" i="1"/>
  <c r="E61" i="1"/>
  <c r="E793" i="1"/>
  <c r="E1692" i="1"/>
  <c r="E1306" i="1"/>
  <c r="E1762" i="1"/>
  <c r="E2060" i="1"/>
  <c r="E1439" i="1"/>
  <c r="E985" i="1"/>
  <c r="E1021" i="1"/>
  <c r="E408" i="1"/>
  <c r="E1328" i="1"/>
  <c r="E1850" i="1"/>
  <c r="E483" i="1"/>
  <c r="E126" i="1"/>
  <c r="E2660" i="1"/>
  <c r="E670" i="1"/>
  <c r="E1933" i="1"/>
  <c r="E1250" i="1"/>
  <c r="E1871" i="1"/>
  <c r="E2276" i="1"/>
  <c r="E1600" i="1"/>
  <c r="E1322" i="1"/>
  <c r="E2073" i="1"/>
  <c r="E1779" i="1"/>
  <c r="E2774" i="1"/>
  <c r="E1251" i="1"/>
  <c r="E1368" i="1"/>
  <c r="E1046" i="1"/>
  <c r="E1033" i="1"/>
  <c r="E1467" i="1"/>
  <c r="E2586" i="1"/>
  <c r="E1977" i="1"/>
  <c r="E2086" i="1"/>
  <c r="E1802" i="1"/>
  <c r="E2765" i="1"/>
  <c r="E2381" i="1"/>
  <c r="E256" i="1"/>
  <c r="E1623" i="1"/>
  <c r="E963" i="1"/>
  <c r="E1763" i="1"/>
  <c r="E1325" i="1"/>
  <c r="E2555" i="1"/>
  <c r="E90" i="1"/>
  <c r="E1234" i="1"/>
  <c r="E1001" i="1"/>
  <c r="E2525" i="1"/>
  <c r="E1837" i="1"/>
  <c r="E1869" i="1"/>
  <c r="E2580" i="1"/>
  <c r="E2063" i="1"/>
  <c r="E1660" i="1"/>
  <c r="E127" i="1"/>
  <c r="E2582" i="1"/>
  <c r="E896" i="1"/>
  <c r="E955" i="1"/>
  <c r="E2687" i="1"/>
  <c r="E2601" i="1"/>
  <c r="E978" i="1"/>
  <c r="E1061" i="1"/>
  <c r="E2592" i="1"/>
  <c r="E621" i="1"/>
  <c r="E539" i="1"/>
  <c r="E136" i="1"/>
  <c r="E2190" i="1"/>
  <c r="E2173" i="1"/>
  <c r="E2658" i="1"/>
  <c r="E308" i="1"/>
  <c r="E852" i="1"/>
  <c r="E2029" i="1"/>
  <c r="E633" i="1"/>
  <c r="E344" i="1"/>
  <c r="E15" i="1"/>
  <c r="E1142" i="1"/>
  <c r="E535" i="1"/>
  <c r="E1417" i="1"/>
  <c r="E885" i="1"/>
  <c r="E1556" i="1"/>
  <c r="E1944" i="1"/>
  <c r="E1227" i="1"/>
  <c r="E1226" i="1"/>
  <c r="E1823" i="1"/>
  <c r="E1241" i="1"/>
  <c r="E2623" i="1"/>
  <c r="E1311" i="1"/>
  <c r="E294" i="1"/>
  <c r="E1946" i="1"/>
  <c r="E2279" i="1"/>
  <c r="E938" i="1"/>
  <c r="E214" i="1"/>
  <c r="E1132" i="1"/>
  <c r="E941" i="1"/>
  <c r="E2542" i="1"/>
  <c r="E1615" i="1"/>
  <c r="E1037" i="1"/>
  <c r="E1150" i="1"/>
  <c r="E1117" i="1"/>
  <c r="E888" i="1"/>
  <c r="E1047" i="1"/>
  <c r="E141" i="1"/>
  <c r="E1158" i="1"/>
  <c r="E2683" i="1"/>
  <c r="E1109" i="1"/>
  <c r="E460" i="1"/>
  <c r="E2158" i="1"/>
  <c r="E1978" i="1"/>
  <c r="E1892" i="1"/>
  <c r="E2435" i="1"/>
  <c r="E205" i="1"/>
  <c r="E1258" i="1"/>
  <c r="E1949" i="1"/>
  <c r="E901" i="1"/>
  <c r="E865" i="1"/>
  <c r="E372" i="1"/>
  <c r="E2571" i="1"/>
  <c r="E3" i="1"/>
  <c r="E2466" i="1"/>
  <c r="E438" i="1"/>
  <c r="E2718" i="1"/>
  <c r="E2684" i="1"/>
  <c r="E1339" i="1"/>
  <c r="E548" i="1"/>
  <c r="E59" i="1"/>
  <c r="E2690" i="1"/>
  <c r="E1598" i="1"/>
  <c r="E99" i="1"/>
  <c r="E997" i="1"/>
  <c r="E332" i="1"/>
  <c r="E564" i="1"/>
  <c r="E2012" i="1"/>
  <c r="E2655" i="1"/>
  <c r="E1616" i="1"/>
  <c r="E37" i="1"/>
  <c r="E187" i="1"/>
  <c r="E2457" i="1"/>
  <c r="E1407" i="1"/>
  <c r="E2324" i="1"/>
  <c r="E231" i="1"/>
  <c r="E1898" i="1"/>
  <c r="E1753" i="1"/>
  <c r="E1894" i="1"/>
  <c r="E9" i="1"/>
  <c r="E2319" i="1"/>
  <c r="E1915" i="1"/>
  <c r="E801" i="1"/>
  <c r="E2165" i="1"/>
  <c r="E1025" i="1"/>
  <c r="E2226" i="1"/>
  <c r="E925" i="1"/>
  <c r="E823" i="1"/>
  <c r="E1668" i="1"/>
  <c r="E1548" i="1"/>
  <c r="E2171" i="1"/>
  <c r="E1939" i="1"/>
  <c r="E497" i="1"/>
  <c r="E257" i="1"/>
  <c r="E1646" i="1"/>
  <c r="E2132" i="1"/>
  <c r="E1334" i="1"/>
  <c r="E123" i="1"/>
  <c r="E430" i="1"/>
  <c r="E1854" i="1"/>
  <c r="E1148" i="1"/>
  <c r="E1987" i="1"/>
  <c r="E1271" i="1"/>
  <c r="E11" i="1"/>
  <c r="E87" i="1"/>
  <c r="E589" i="1"/>
  <c r="E2299" i="1"/>
  <c r="E2787" i="1"/>
  <c r="E1406" i="1"/>
  <c r="E2562" i="1"/>
  <c r="E1465" i="1"/>
  <c r="E2291" i="1"/>
  <c r="E1184" i="1"/>
  <c r="E421" i="1"/>
  <c r="E2575" i="1"/>
  <c r="E1093" i="1"/>
  <c r="E1525" i="1"/>
  <c r="E2035" i="1"/>
  <c r="E451" i="1"/>
  <c r="E575" i="1"/>
  <c r="E2394" i="1"/>
  <c r="E2320" i="1"/>
  <c r="E1389" i="1"/>
  <c r="E1213" i="1"/>
  <c r="E2637" i="1"/>
  <c r="E2488" i="1"/>
  <c r="E1866" i="1"/>
  <c r="E1219" i="1"/>
  <c r="E490" i="1"/>
  <c r="E1665" i="1"/>
  <c r="E493" i="1"/>
  <c r="E1601" i="1"/>
  <c r="E1999" i="1"/>
  <c r="E665" i="1"/>
  <c r="E1983" i="1"/>
  <c r="E595" i="1"/>
  <c r="E993" i="1"/>
  <c r="E1242" i="1"/>
  <c r="E2151" i="1"/>
  <c r="E505" i="1"/>
  <c r="E1535" i="1"/>
  <c r="E1216" i="1"/>
  <c r="E684" i="1"/>
  <c r="E1833" i="1"/>
  <c r="E570" i="1"/>
  <c r="E178" i="1"/>
  <c r="E697" i="1"/>
  <c r="E1652" i="1"/>
  <c r="E435" i="1"/>
  <c r="E2491" i="1"/>
  <c r="E1580" i="1"/>
  <c r="E647" i="1"/>
  <c r="E2784" i="1"/>
  <c r="E1518" i="1"/>
  <c r="E340" i="1"/>
  <c r="E1405" i="1"/>
  <c r="E2742" i="1"/>
  <c r="E1468" i="1"/>
  <c r="E1639" i="1"/>
  <c r="E1859" i="1"/>
  <c r="E1822" i="1"/>
  <c r="E1733" i="1"/>
  <c r="E2129" i="1"/>
  <c r="E1153" i="1"/>
  <c r="E1703" i="1"/>
  <c r="E1891" i="1"/>
  <c r="E2727" i="1"/>
  <c r="E2798" i="1"/>
  <c r="E477" i="1"/>
  <c r="E2367" i="1"/>
  <c r="E1204" i="1"/>
  <c r="E2157" i="1"/>
  <c r="E1539" i="1"/>
  <c r="E1110" i="1"/>
  <c r="E1710" i="1"/>
  <c r="E2155" i="1"/>
  <c r="E2500" i="1"/>
  <c r="E227" i="1"/>
  <c r="E2513" i="1"/>
  <c r="E723" i="1"/>
  <c r="E708" i="1"/>
  <c r="E1698" i="1"/>
  <c r="E2130" i="1"/>
  <c r="E730" i="1"/>
  <c r="E1484" i="1"/>
  <c r="E835" i="1"/>
  <c r="E2166" i="1"/>
  <c r="E244" i="1"/>
  <c r="E262" i="1"/>
  <c r="E2209" i="1"/>
  <c r="E1382" i="1"/>
  <c r="E2667" i="1"/>
  <c r="E653" i="1"/>
  <c r="E382" i="1"/>
  <c r="E2773" i="1"/>
  <c r="E2001" i="1"/>
  <c r="E2790" i="1"/>
  <c r="E1829" i="1"/>
  <c r="E523" i="1"/>
  <c r="E2729" i="1"/>
  <c r="E2446" i="1"/>
  <c r="E2673" i="1"/>
  <c r="E579" i="1"/>
  <c r="E314" i="1"/>
  <c r="E2536" i="1"/>
  <c r="E2312" i="1"/>
  <c r="E1571" i="1"/>
  <c r="E2056" i="1"/>
  <c r="E914" i="1"/>
  <c r="E2506" i="1"/>
  <c r="E1411" i="1"/>
  <c r="E312" i="1"/>
  <c r="E1444" i="1"/>
  <c r="E391" i="1"/>
  <c r="E2160" i="1"/>
  <c r="E787" i="1"/>
  <c r="E1477" i="1"/>
  <c r="E1775" i="1"/>
  <c r="E1576" i="1"/>
  <c r="E1917" i="1"/>
  <c r="E1579" i="1"/>
  <c r="E981" i="1"/>
  <c r="E2339" i="1"/>
  <c r="E1404" i="1"/>
  <c r="E812" i="1"/>
  <c r="E929" i="1"/>
  <c r="E2510" i="1"/>
  <c r="E2131" i="1"/>
  <c r="E762" i="1"/>
  <c r="E960" i="1"/>
  <c r="E1016" i="1"/>
  <c r="E1286" i="1"/>
  <c r="E1356" i="1"/>
  <c r="E2260" i="1"/>
  <c r="E866" i="1"/>
  <c r="E2678" i="1"/>
  <c r="E745" i="1"/>
  <c r="E802" i="1"/>
  <c r="E1358" i="1"/>
  <c r="E717" i="1"/>
  <c r="E2561" i="1"/>
  <c r="E2581" i="1"/>
  <c r="E1305" i="1"/>
  <c r="E566" i="1"/>
  <c r="E2618" i="1"/>
  <c r="E1725" i="1"/>
  <c r="E990" i="1"/>
  <c r="E2000" i="1"/>
  <c r="E2371" i="1"/>
  <c r="E1202" i="1"/>
  <c r="E448" i="1"/>
  <c r="E956" i="1"/>
  <c r="E839" i="1"/>
  <c r="E2419" i="1"/>
  <c r="E2044" i="1"/>
  <c r="E174" i="1"/>
  <c r="E992" i="1"/>
  <c r="E2332" i="1"/>
  <c r="E410" i="1"/>
  <c r="E2294" i="1"/>
  <c r="E2410" i="1"/>
  <c r="E1243" i="1"/>
  <c r="E1324" i="1"/>
  <c r="E1899" i="1"/>
  <c r="E1081" i="1"/>
  <c r="E39" i="1"/>
  <c r="E613" i="1"/>
  <c r="E192" i="1"/>
  <c r="E1523" i="1"/>
  <c r="E817" i="1"/>
  <c r="E2526" i="1"/>
  <c r="E476" i="1"/>
  <c r="E163" i="1"/>
  <c r="E696" i="1"/>
  <c r="E2214" i="1"/>
  <c r="E2538" i="1"/>
  <c r="E2487" i="1"/>
  <c r="E1605" i="1"/>
  <c r="E737" i="1"/>
  <c r="E975" i="1"/>
  <c r="E1022" i="1"/>
  <c r="E2597" i="1"/>
  <c r="E456" i="1"/>
  <c r="E1922" i="1"/>
  <c r="E164" i="1"/>
  <c r="E1549" i="1"/>
  <c r="E1522" i="1"/>
  <c r="E1432" i="1"/>
  <c r="E976" i="1"/>
  <c r="E2159" i="1"/>
  <c r="E236" i="1"/>
  <c r="E333" i="1"/>
  <c r="E2002" i="1"/>
  <c r="E2712" i="1"/>
  <c r="E1695" i="1"/>
  <c r="E875" i="1"/>
  <c r="E2142" i="1"/>
  <c r="E1705" i="1"/>
  <c r="E1611" i="1"/>
  <c r="E2610" i="1"/>
  <c r="E2103" i="1"/>
  <c r="E1398" i="1"/>
  <c r="E96" i="1"/>
  <c r="E2692" i="1"/>
  <c r="E807" i="1"/>
  <c r="E1203" i="1"/>
  <c r="E937" i="1"/>
  <c r="E2462" i="1"/>
  <c r="E2492" i="1"/>
  <c r="E1599" i="1"/>
  <c r="E2264" i="1"/>
  <c r="E297" i="1"/>
  <c r="E754" i="1"/>
  <c r="E1506" i="1"/>
  <c r="E195" i="1"/>
  <c r="E818" i="1"/>
  <c r="E48" i="1"/>
  <c r="E359" i="1"/>
  <c r="E859" i="1"/>
  <c r="E2069" i="1"/>
  <c r="E2423" i="1"/>
  <c r="E1618" i="1"/>
  <c r="E1635" i="1"/>
  <c r="E2195" i="1"/>
  <c r="E770" i="1"/>
  <c r="E957" i="1"/>
  <c r="E2443" i="1"/>
  <c r="E2477" i="1"/>
  <c r="E2527" i="1"/>
  <c r="E2584" i="1"/>
  <c r="E70" i="1"/>
  <c r="E1831" i="1"/>
  <c r="E2823" i="1"/>
  <c r="E1178" i="1"/>
  <c r="E2180" i="1"/>
  <c r="E151" i="1"/>
  <c r="E354" i="1"/>
  <c r="E2193" i="1"/>
  <c r="E1131" i="1"/>
  <c r="E1678" i="1"/>
  <c r="E2055" i="1"/>
  <c r="E743" i="1"/>
  <c r="E300" i="1"/>
  <c r="E2734" i="1"/>
  <c r="E291" i="1"/>
  <c r="E1416" i="1"/>
  <c r="E2051" i="1"/>
  <c r="E2074" i="1"/>
  <c r="E918" i="1"/>
  <c r="E545" i="1"/>
  <c r="E80" i="1"/>
  <c r="E1186" i="1"/>
  <c r="E1295" i="1"/>
  <c r="E584" i="1"/>
  <c r="E2824" i="1"/>
  <c r="E1511" i="1"/>
  <c r="E971" i="1"/>
  <c r="E2047" i="1"/>
  <c r="E226" i="1"/>
  <c r="E551" i="1"/>
  <c r="E679" i="1"/>
  <c r="E1059" i="1"/>
  <c r="E1297" i="1"/>
  <c r="E1934" i="1"/>
  <c r="E166" i="1"/>
  <c r="E275" i="1"/>
  <c r="E571" i="1"/>
  <c r="E1107" i="1"/>
  <c r="E1379" i="1"/>
  <c r="E331" i="1"/>
  <c r="E748" i="1"/>
  <c r="E959" i="1"/>
  <c r="E1791" i="1"/>
  <c r="E1797" i="1"/>
  <c r="E1044" i="1"/>
  <c r="E585" i="1"/>
  <c r="E2681" i="1"/>
  <c r="E2401" i="1"/>
  <c r="E2493" i="1"/>
  <c r="E2049" i="1"/>
  <c r="E1498" i="1"/>
  <c r="E1357" i="1"/>
  <c r="E2386" i="1"/>
  <c r="E2240" i="1"/>
  <c r="E1526" i="1"/>
  <c r="E479" i="1"/>
  <c r="E1317" i="1"/>
  <c r="E883" i="1"/>
  <c r="E1675" i="1"/>
  <c r="E2697" i="1"/>
  <c r="E21" i="1"/>
  <c r="E2723" i="1"/>
  <c r="E2027" i="1"/>
  <c r="E200" i="1"/>
  <c r="E2430" i="1"/>
  <c r="E2328" i="1"/>
  <c r="E302" i="1"/>
  <c r="E917" i="1"/>
  <c r="E739" i="1"/>
  <c r="E2356" i="1"/>
  <c r="E1490" i="1"/>
  <c r="E881" i="1"/>
  <c r="E1568" i="1"/>
  <c r="E336" i="1"/>
  <c r="E846" i="1"/>
  <c r="E1586" i="1"/>
  <c r="E2136" i="1"/>
  <c r="E1200" i="1"/>
  <c r="E1146" i="1"/>
  <c r="E2176" i="1"/>
  <c r="E890" i="1"/>
  <c r="E258" i="1"/>
  <c r="E779" i="1"/>
  <c r="E388" i="1"/>
  <c r="E2005" i="1"/>
  <c r="E2200" i="1"/>
  <c r="E2009" i="1"/>
  <c r="E2669" i="1"/>
  <c r="E2508" i="1"/>
  <c r="E831" i="1"/>
  <c r="E71" i="1"/>
  <c r="E2003" i="1"/>
  <c r="E1134" i="1"/>
  <c r="E140" i="1"/>
  <c r="E2403" i="1"/>
  <c r="E193" i="1"/>
  <c r="E239" i="1"/>
  <c r="E1667" i="1"/>
  <c r="E1920" i="1"/>
  <c r="E1478" i="1"/>
  <c r="E248" i="1"/>
  <c r="E1559" i="1"/>
  <c r="E1566" i="1"/>
  <c r="E2413" i="1"/>
  <c r="E54" i="1"/>
  <c r="E2806" i="1"/>
  <c r="E2663" i="1"/>
  <c r="E958" i="1"/>
  <c r="E1594" i="1"/>
  <c r="E1273" i="1"/>
  <c r="E397" i="1"/>
  <c r="E242" i="1"/>
  <c r="E419" i="1"/>
  <c r="E86" i="1"/>
  <c r="E2710" i="1"/>
  <c r="E2705" i="1"/>
  <c r="E105" i="1"/>
  <c r="E223" i="1"/>
  <c r="E2364" i="1"/>
  <c r="E1569" i="1"/>
  <c r="E610" i="1"/>
  <c r="E2377" i="1"/>
  <c r="E2628" i="1"/>
  <c r="E2481" i="1"/>
  <c r="E62" i="1"/>
  <c r="E777" i="1"/>
  <c r="E1956" i="1"/>
  <c r="E1776" i="1"/>
  <c r="E1890" i="1"/>
  <c r="E2118" i="1"/>
  <c r="E2706" i="1"/>
  <c r="E2342" i="1"/>
  <c r="E1447" i="1"/>
  <c r="E797" i="1"/>
  <c r="E220" i="1"/>
  <c r="E987" i="1"/>
  <c r="E2761" i="1"/>
  <c r="E2004" i="1"/>
  <c r="E1333" i="1"/>
  <c r="E2360" i="1"/>
  <c r="E367" i="1"/>
  <c r="E604" i="1"/>
  <c r="E2630" i="1"/>
  <c r="E836" i="1"/>
  <c r="E1787" i="1"/>
  <c r="E1348" i="1"/>
  <c r="E2416" i="1"/>
  <c r="E355" i="1"/>
  <c r="E168" i="1"/>
  <c r="E1086" i="1"/>
  <c r="E2719" i="1"/>
  <c r="E2135" i="1"/>
  <c r="E1197" i="1"/>
  <c r="E2449" i="1"/>
  <c r="E800" i="1"/>
  <c r="E1050" i="1"/>
  <c r="E1067" i="1"/>
  <c r="E1113" i="1"/>
  <c r="E710" i="1"/>
  <c r="E664" i="1"/>
  <c r="E1818" i="1"/>
  <c r="E1278" i="1"/>
  <c r="E189" i="1"/>
  <c r="E860" i="1"/>
  <c r="E2201" i="1"/>
  <c r="E932" i="1"/>
  <c r="E2732" i="1"/>
  <c r="E149" i="1"/>
  <c r="E652" i="1"/>
  <c r="E775" i="1"/>
  <c r="E1746" i="1"/>
  <c r="E211" i="1"/>
  <c r="E1172" i="1"/>
  <c r="E30" i="1"/>
  <c r="E654" i="1"/>
  <c r="E2139" i="1"/>
  <c r="E1873" i="1"/>
  <c r="E389" i="1"/>
  <c r="E1084" i="1"/>
  <c r="E501" i="1"/>
  <c r="E378" i="1"/>
  <c r="E2006" i="1"/>
  <c r="E135" i="1"/>
  <c r="E2442" i="1"/>
  <c r="E2127" i="1"/>
  <c r="E1363" i="1"/>
  <c r="E588" i="1"/>
  <c r="E2619" i="1"/>
  <c r="E690" i="1"/>
  <c r="E2120" i="1"/>
  <c r="E1069" i="1"/>
  <c r="E945" i="1"/>
  <c r="E1074" i="1"/>
  <c r="E40" i="1"/>
  <c r="E1998" i="1"/>
  <c r="E755" i="1"/>
  <c r="E1361" i="1"/>
  <c r="E1031" i="1"/>
  <c r="E943" i="1"/>
  <c r="E326" i="1"/>
  <c r="E2548" i="1"/>
  <c r="E255" i="1"/>
  <c r="E1824" i="1"/>
  <c r="E1254" i="1"/>
  <c r="E2331" i="1"/>
  <c r="E455" i="1"/>
  <c r="E979" i="1"/>
  <c r="E1066" i="1"/>
  <c r="E850" i="1"/>
  <c r="E2255" i="1"/>
  <c r="E1505" i="1"/>
  <c r="E1330" i="1"/>
  <c r="E1844" i="1"/>
  <c r="E2247" i="1"/>
  <c r="E1785" i="1"/>
  <c r="E1259" i="1"/>
  <c r="E541" i="1"/>
  <c r="E1309" i="1"/>
  <c r="E215" i="1"/>
  <c r="E528" i="1"/>
  <c r="E2093" i="1"/>
  <c r="E1316" i="1"/>
  <c r="E298" i="1"/>
  <c r="E1157" i="1"/>
  <c r="E35" i="1"/>
  <c r="E159" i="1"/>
  <c r="E1843" i="1"/>
  <c r="E701" i="1"/>
  <c r="E2298" i="1"/>
  <c r="E114" i="1"/>
  <c r="E1249" i="1"/>
  <c r="E634" i="1"/>
  <c r="E2122" i="1"/>
  <c r="E465" i="1"/>
  <c r="E1397" i="1"/>
  <c r="E1997" i="1"/>
  <c r="E295" i="1"/>
  <c r="E2177" i="1"/>
  <c r="E796" i="1"/>
  <c r="E1493" i="1"/>
  <c r="E1257" i="1"/>
  <c r="E1885" i="1"/>
  <c r="E418" i="1"/>
  <c r="E1336" i="1"/>
  <c r="E225" i="1"/>
  <c r="E1931" i="1"/>
  <c r="E2465" i="1"/>
  <c r="E2391" i="1"/>
  <c r="E560" i="1"/>
  <c r="E936" i="1"/>
  <c r="E2540" i="1"/>
  <c r="E95" i="1"/>
  <c r="E1237" i="1"/>
  <c r="E1494" i="1"/>
  <c r="E1108" i="1"/>
  <c r="E1452" i="1"/>
  <c r="E2810" i="1"/>
  <c r="E871" i="1"/>
  <c r="E2782" i="1"/>
  <c r="E880" i="1"/>
  <c r="E1561" i="1"/>
  <c r="E2670" i="1"/>
  <c r="E782" i="1"/>
  <c r="E2323" i="1"/>
  <c r="E2198" i="1"/>
  <c r="E2098" i="1"/>
  <c r="E2791" i="1"/>
  <c r="E1063" i="1"/>
  <c r="E642" i="1"/>
  <c r="E199" i="1"/>
  <c r="E2554" i="1"/>
  <c r="E2092" i="1"/>
  <c r="E1617" i="1"/>
  <c r="E471" i="1"/>
  <c r="E1466" i="1"/>
  <c r="E556" i="1"/>
  <c r="E1041" i="1"/>
  <c r="E1740" i="1"/>
  <c r="E830" i="1"/>
  <c r="E143" i="1"/>
  <c r="E1136" i="1"/>
  <c r="E1011" i="1"/>
  <c r="E549" i="1"/>
  <c r="E2233" i="1"/>
  <c r="E680" i="1"/>
  <c r="E2802" i="1"/>
  <c r="E1020" i="1"/>
  <c r="E1584" i="1"/>
  <c r="E2653" i="1"/>
  <c r="E1121" i="1"/>
  <c r="E2537" i="1"/>
  <c r="E1907" i="1"/>
  <c r="E89" i="1"/>
  <c r="E1546" i="1"/>
  <c r="E2229" i="1"/>
  <c r="E543" i="1"/>
  <c r="E2421" i="1"/>
  <c r="E172" i="1"/>
  <c r="E2153" i="1"/>
  <c r="E402" i="1"/>
  <c r="E1865" i="1"/>
  <c r="E221" i="1"/>
  <c r="E722" i="1"/>
  <c r="E2138" i="1"/>
  <c r="E2595" i="1"/>
  <c r="E1051" i="1"/>
  <c r="E504" i="1"/>
  <c r="E2126" i="1"/>
  <c r="E229" i="1"/>
  <c r="E1507" i="1"/>
  <c r="E1462" i="1"/>
  <c r="E2716" i="1"/>
  <c r="E927" i="1"/>
  <c r="E2578" i="1"/>
  <c r="E944" i="1"/>
  <c r="E1872" i="1"/>
  <c r="E279" i="1"/>
  <c r="E2090" i="1"/>
  <c r="E512" i="1"/>
  <c r="E461" i="1"/>
  <c r="E22" i="1"/>
  <c r="E1975" i="1"/>
  <c r="E348" i="1"/>
  <c r="E506" i="1"/>
  <c r="E792" i="1"/>
  <c r="E2340" i="1"/>
  <c r="E702" i="1"/>
  <c r="E662" i="1"/>
  <c r="E1236" i="1"/>
  <c r="E2272" i="1"/>
  <c r="E208" i="1"/>
  <c r="E219" i="1"/>
  <c r="E1460" i="1"/>
  <c r="E432" i="1"/>
  <c r="E351" i="1"/>
  <c r="E1262" i="1"/>
  <c r="E1147" i="1"/>
  <c r="E1287" i="1"/>
  <c r="E2036" i="1"/>
  <c r="E1337" i="1"/>
  <c r="E1604" i="1"/>
  <c r="E2475" i="1"/>
  <c r="E578" i="1"/>
  <c r="E1437" i="1"/>
  <c r="E1728" i="1"/>
  <c r="E733" i="1"/>
  <c r="E847" i="1"/>
  <c r="E1832" i="1"/>
  <c r="E1371" i="1"/>
  <c r="E1073" i="1"/>
  <c r="E2467" i="1"/>
  <c r="E2753" i="1"/>
  <c r="E2666" i="1"/>
  <c r="E2441" i="1"/>
  <c r="E266" i="1"/>
  <c r="E2359" i="1"/>
  <c r="E1684" i="1"/>
  <c r="E379" i="1"/>
  <c r="E1574" i="1"/>
  <c r="E1745" i="1"/>
  <c r="E781" i="1"/>
  <c r="E2341" i="1"/>
  <c r="E69" i="1"/>
  <c r="E406" i="1"/>
  <c r="E1035" i="1"/>
  <c r="E2273" i="1"/>
  <c r="E1052" i="1"/>
  <c r="E1387" i="1"/>
  <c r="E1209" i="1"/>
  <c r="E2205" i="1"/>
  <c r="E1815" i="1"/>
  <c r="E620" i="1"/>
  <c r="E2751" i="1"/>
  <c r="E1440" i="1"/>
  <c r="E1820" i="1"/>
  <c r="E2387" i="1"/>
  <c r="E811" i="1"/>
  <c r="E2011" i="1"/>
  <c r="E1991" i="1"/>
  <c r="E1299" i="1"/>
  <c r="E1657" i="1"/>
  <c r="E1500" i="1"/>
  <c r="N1669" i="1"/>
  <c r="O1669" i="1" s="1"/>
  <c r="P1669" i="1" s="1"/>
  <c r="N596" i="1"/>
  <c r="O596" i="1" s="1"/>
  <c r="P596" i="1" s="1"/>
  <c r="N494" i="1"/>
  <c r="O494" i="1" s="1"/>
  <c r="P494" i="1" s="1"/>
  <c r="N2216" i="1"/>
  <c r="O2216" i="1" s="1"/>
  <c r="P2216" i="1" s="1"/>
  <c r="N998" i="1"/>
  <c r="O998" i="1" s="1"/>
  <c r="P998" i="1" s="1"/>
  <c r="N2533" i="1"/>
  <c r="O2533" i="1" s="1"/>
  <c r="P2533" i="1" s="1"/>
  <c r="N2338" i="1"/>
  <c r="O2338" i="1" s="1"/>
  <c r="P2338" i="1" s="1"/>
  <c r="N798" i="1"/>
  <c r="O798" i="1" s="1"/>
  <c r="P798" i="1" s="1"/>
  <c r="N373" i="1"/>
  <c r="O373" i="1" s="1"/>
  <c r="P373" i="1" s="1"/>
  <c r="N1625" i="1"/>
  <c r="O1625" i="1" s="1"/>
  <c r="P1625" i="1" s="1"/>
  <c r="N121" i="1"/>
  <c r="O121" i="1" s="1"/>
  <c r="P121" i="1" s="1"/>
  <c r="N1709" i="1"/>
  <c r="O1709" i="1" s="1"/>
  <c r="P1709" i="1" s="1"/>
  <c r="N2023" i="1"/>
  <c r="O2023" i="1" s="1"/>
  <c r="P2023" i="1" s="1"/>
  <c r="N1971" i="1"/>
  <c r="O1971" i="1" s="1"/>
  <c r="P1971" i="1" s="1"/>
  <c r="N381" i="1"/>
  <c r="O381" i="1" s="1"/>
  <c r="P381" i="1" s="1"/>
  <c r="N113" i="1"/>
  <c r="O113" i="1" s="1"/>
  <c r="P113" i="1" s="1"/>
  <c r="N1799" i="1"/>
  <c r="O1799" i="1" s="1"/>
  <c r="P1799" i="1" s="1"/>
  <c r="N874" i="1"/>
  <c r="O874" i="1" s="1"/>
  <c r="P874" i="1" s="1"/>
  <c r="N2778" i="1"/>
  <c r="O2778" i="1" s="1"/>
  <c r="P2778" i="1" s="1"/>
  <c r="N1164" i="1"/>
  <c r="O1164" i="1" s="1"/>
  <c r="P1164" i="1" s="1"/>
  <c r="N559" i="1"/>
  <c r="O559" i="1" s="1"/>
  <c r="P559" i="1" s="1"/>
  <c r="N1534" i="1"/>
  <c r="O1534" i="1" s="1"/>
  <c r="P1534" i="1" s="1"/>
  <c r="N322" i="1"/>
  <c r="O322" i="1" s="1"/>
  <c r="P322" i="1" s="1"/>
  <c r="N627" i="1"/>
  <c r="O627" i="1" s="1"/>
  <c r="P627" i="1" s="1"/>
  <c r="N2326" i="1"/>
  <c r="O2326" i="1" s="1"/>
  <c r="P2326" i="1" s="1"/>
  <c r="N1318" i="1"/>
  <c r="O1318" i="1" s="1"/>
  <c r="P1318" i="1" s="1"/>
  <c r="N2038" i="1"/>
  <c r="O2038" i="1" s="1"/>
  <c r="P2038" i="1" s="1"/>
  <c r="N1469" i="1"/>
  <c r="O1469" i="1" s="1"/>
  <c r="P1469" i="1" s="1"/>
  <c r="N1711" i="1"/>
  <c r="O1711" i="1" s="1"/>
  <c r="P1711" i="1" s="1"/>
  <c r="N1937" i="1"/>
  <c r="O1937" i="1" s="1"/>
  <c r="P1937" i="1" s="1"/>
  <c r="N663" i="1"/>
  <c r="O663" i="1" s="1"/>
  <c r="P663" i="1" s="1"/>
  <c r="N235" i="1"/>
  <c r="O235" i="1" s="1"/>
  <c r="P235" i="1" s="1"/>
  <c r="N773" i="1"/>
  <c r="O773" i="1" s="1"/>
  <c r="P773" i="1" s="1"/>
  <c r="N2505" i="1"/>
  <c r="O2505" i="1" s="1"/>
  <c r="P2505" i="1" s="1"/>
  <c r="N7" i="1"/>
  <c r="O7" i="1" s="1"/>
  <c r="P7" i="1" s="1"/>
  <c r="N1562" i="1"/>
  <c r="O1562" i="1" s="1"/>
  <c r="P1562" i="1" s="1"/>
  <c r="N903" i="1"/>
  <c r="O903" i="1" s="1"/>
  <c r="P903" i="1" s="1"/>
  <c r="N1314" i="1"/>
  <c r="O1314" i="1" s="1"/>
  <c r="P1314" i="1" s="1"/>
  <c r="N757" i="1"/>
  <c r="O757" i="1" s="1"/>
  <c r="P757" i="1" s="1"/>
  <c r="N699" i="1"/>
  <c r="O699" i="1" s="1"/>
  <c r="P699" i="1" s="1"/>
  <c r="N2674" i="1"/>
  <c r="O2674" i="1" s="1"/>
  <c r="P2674" i="1" s="1"/>
  <c r="N1954" i="1"/>
  <c r="O1954" i="1" s="1"/>
  <c r="P1954" i="1" s="1"/>
  <c r="N902" i="1"/>
  <c r="O902" i="1" s="1"/>
  <c r="P902" i="1" s="1"/>
  <c r="N204" i="1"/>
  <c r="O204" i="1" s="1"/>
  <c r="P204" i="1" s="1"/>
  <c r="N317" i="1"/>
  <c r="O317" i="1" s="1"/>
  <c r="P317" i="1" s="1"/>
  <c r="N515" i="1"/>
  <c r="O515" i="1" s="1"/>
  <c r="P515" i="1" s="1"/>
  <c r="N671" i="1"/>
  <c r="O671" i="1" s="1"/>
  <c r="P671" i="1" s="1"/>
  <c r="N712" i="1"/>
  <c r="O712" i="1" s="1"/>
  <c r="P712" i="1" s="1"/>
  <c r="N2110" i="1"/>
  <c r="O2110" i="1" s="1"/>
  <c r="P2110" i="1" s="1"/>
  <c r="N2196" i="1"/>
  <c r="O2196" i="1" s="1"/>
  <c r="P2196" i="1" s="1"/>
  <c r="N251" i="1"/>
  <c r="O251" i="1" s="1"/>
  <c r="P251" i="1" s="1"/>
  <c r="N1798" i="1"/>
  <c r="O1798" i="1" s="1"/>
  <c r="P1798" i="1" s="1"/>
  <c r="N692" i="1"/>
  <c r="O692" i="1" s="1"/>
  <c r="P692" i="1" s="1"/>
  <c r="N1731" i="1"/>
  <c r="O1731" i="1" s="1"/>
  <c r="P1731" i="1" s="1"/>
  <c r="N1179" i="1"/>
  <c r="O1179" i="1" s="1"/>
  <c r="P1179" i="1" s="1"/>
  <c r="N1666" i="1"/>
  <c r="O1666" i="1" s="1"/>
  <c r="P1666" i="1" s="1"/>
  <c r="N1686" i="1"/>
  <c r="O1686" i="1" s="1"/>
  <c r="P1686" i="1" s="1"/>
  <c r="N2072" i="1"/>
  <c r="O2072" i="1" s="1"/>
  <c r="P2072" i="1" s="1"/>
  <c r="N1553" i="1"/>
  <c r="O1553" i="1" s="1"/>
  <c r="P1553" i="1" s="1"/>
  <c r="N2431" i="1"/>
  <c r="O2431" i="1" s="1"/>
  <c r="P2431" i="1" s="1"/>
  <c r="N375" i="1"/>
  <c r="O375" i="1" s="1"/>
  <c r="P375" i="1" s="1"/>
  <c r="N810" i="1"/>
  <c r="O810" i="1" s="1"/>
  <c r="P810" i="1" s="1"/>
  <c r="N2267" i="1"/>
  <c r="O2267" i="1" s="1"/>
  <c r="P2267" i="1" s="1"/>
  <c r="N2221" i="1"/>
  <c r="O2221" i="1" s="1"/>
  <c r="P2221" i="1" s="1"/>
  <c r="N2749" i="1"/>
  <c r="O2749" i="1" s="1"/>
  <c r="P2749" i="1" s="1"/>
  <c r="N1128" i="1"/>
  <c r="O1128" i="1" s="1"/>
  <c r="P1128" i="1" s="1"/>
  <c r="N1138" i="1"/>
  <c r="O1138" i="1" s="1"/>
  <c r="P1138" i="1" s="1"/>
  <c r="N2804" i="1"/>
  <c r="O2804" i="1" s="1"/>
  <c r="P2804" i="1" s="1"/>
  <c r="N809" i="1"/>
  <c r="O809" i="1" s="1"/>
  <c r="P809" i="1" s="1"/>
  <c r="N1849" i="1"/>
  <c r="O1849" i="1" s="1"/>
  <c r="P1849" i="1" s="1"/>
  <c r="N1524" i="1"/>
  <c r="O1524" i="1" s="1"/>
  <c r="P1524" i="1" s="1"/>
  <c r="N1727" i="1"/>
  <c r="O1727" i="1" s="1"/>
  <c r="P1727" i="1" s="1"/>
  <c r="N1177" i="1"/>
  <c r="O1177" i="1" s="1"/>
  <c r="P1177" i="1" s="1"/>
  <c r="N926" i="1"/>
  <c r="O926" i="1" s="1"/>
  <c r="P926" i="1" s="1"/>
  <c r="N2456" i="1"/>
  <c r="O2456" i="1" s="1"/>
  <c r="P2456" i="1" s="1"/>
  <c r="N1060" i="1"/>
  <c r="O1060" i="1" s="1"/>
  <c r="P1060" i="1" s="1"/>
  <c r="N1181" i="1"/>
  <c r="O1181" i="1" s="1"/>
  <c r="P1181" i="1" s="1"/>
  <c r="N2455" i="1"/>
  <c r="O2455" i="1" s="1"/>
  <c r="P2455" i="1" s="1"/>
  <c r="N618" i="1"/>
  <c r="O618" i="1" s="1"/>
  <c r="P618" i="1" s="1"/>
  <c r="N838" i="1"/>
  <c r="O838" i="1" s="1"/>
  <c r="P838" i="1" s="1"/>
  <c r="N1700" i="1"/>
  <c r="O1700" i="1" s="1"/>
  <c r="P1700" i="1" s="1"/>
  <c r="N2452" i="1"/>
  <c r="O2452" i="1" s="1"/>
  <c r="P2452" i="1" s="1"/>
  <c r="N2154" i="1"/>
  <c r="O2154" i="1" s="1"/>
  <c r="P2154" i="1" s="1"/>
  <c r="N407" i="1"/>
  <c r="O407" i="1" s="1"/>
  <c r="P407" i="1" s="1"/>
  <c r="N167" i="1"/>
  <c r="O167" i="1" s="1"/>
  <c r="P167" i="1" s="1"/>
  <c r="N1102" i="1"/>
  <c r="O1102" i="1" s="1"/>
  <c r="P1102" i="1" s="1"/>
  <c r="N790" i="1"/>
  <c r="O790" i="1" s="1"/>
  <c r="P790" i="1" s="1"/>
  <c r="N1201" i="1"/>
  <c r="O1201" i="1" s="1"/>
  <c r="P1201" i="1" s="1"/>
  <c r="N2793" i="1"/>
  <c r="O2793" i="1" s="1"/>
  <c r="P2793" i="1" s="1"/>
  <c r="N57" i="1"/>
  <c r="O57" i="1" s="1"/>
  <c r="P57" i="1" s="1"/>
  <c r="N1696" i="1"/>
  <c r="O1696" i="1" s="1"/>
  <c r="P1696" i="1" s="1"/>
  <c r="N1456" i="1"/>
  <c r="O1456" i="1" s="1"/>
  <c r="P1456" i="1" s="1"/>
  <c r="N1235" i="1"/>
  <c r="O1235" i="1" s="1"/>
  <c r="P1235" i="1" s="1"/>
  <c r="N542" i="1"/>
  <c r="O542" i="1" s="1"/>
  <c r="P542" i="1" s="1"/>
  <c r="N1636" i="1"/>
  <c r="O1636" i="1" s="1"/>
  <c r="P1636" i="1" s="1"/>
  <c r="N1329" i="1"/>
  <c r="O1329" i="1" s="1"/>
  <c r="P1329" i="1" s="1"/>
  <c r="N2241" i="1"/>
  <c r="O2241" i="1" s="1"/>
  <c r="P2241" i="1" s="1"/>
  <c r="N2779" i="1"/>
  <c r="O2779" i="1" s="1"/>
  <c r="P2779" i="1" s="1"/>
  <c r="N1904" i="1"/>
  <c r="O1904" i="1" s="1"/>
  <c r="P1904" i="1" s="1"/>
  <c r="N2108" i="1"/>
  <c r="O2108" i="1" s="1"/>
  <c r="P2108" i="1" s="1"/>
  <c r="N1676" i="1"/>
  <c r="O1676" i="1" s="1"/>
  <c r="P1676" i="1" s="1"/>
  <c r="N2744" i="1"/>
  <c r="O2744" i="1" s="1"/>
  <c r="P2744" i="1" s="1"/>
  <c r="N1552" i="1"/>
  <c r="O1552" i="1" s="1"/>
  <c r="P1552" i="1" s="1"/>
  <c r="N2382" i="1"/>
  <c r="O2382" i="1" s="1"/>
  <c r="P2382" i="1" s="1"/>
  <c r="N2385" i="1"/>
  <c r="O2385" i="1" s="1"/>
  <c r="P2385" i="1" s="1"/>
  <c r="N2489" i="1"/>
  <c r="O2489" i="1" s="1"/>
  <c r="P2489" i="1" s="1"/>
  <c r="N721" i="1"/>
  <c r="O721" i="1" s="1"/>
  <c r="P721" i="1" s="1"/>
  <c r="N1960" i="1"/>
  <c r="O1960" i="1" s="1"/>
  <c r="P1960" i="1" s="1"/>
  <c r="N832" i="1"/>
  <c r="O832" i="1" s="1"/>
  <c r="P832" i="1" s="1"/>
  <c r="N428" i="1"/>
  <c r="O428" i="1" s="1"/>
  <c r="P428" i="1" s="1"/>
  <c r="N1589" i="1"/>
  <c r="O1589" i="1" s="1"/>
  <c r="P1589" i="1" s="1"/>
  <c r="N1345" i="1"/>
  <c r="O1345" i="1" s="1"/>
  <c r="P1345" i="1" s="1"/>
  <c r="N2064" i="1"/>
  <c r="O2064" i="1" s="1"/>
  <c r="P2064" i="1" s="1"/>
  <c r="N213" i="1"/>
  <c r="O213" i="1" s="1"/>
  <c r="P213" i="1" s="1"/>
  <c r="N2045" i="1"/>
  <c r="O2045" i="1" s="1"/>
  <c r="P2045" i="1" s="1"/>
  <c r="N720" i="1"/>
  <c r="O720" i="1" s="1"/>
  <c r="P720" i="1" s="1"/>
  <c r="N1671" i="1"/>
  <c r="O1671" i="1" s="1"/>
  <c r="P1671" i="1" s="1"/>
  <c r="N824" i="1"/>
  <c r="O824" i="1" s="1"/>
  <c r="P824" i="1" s="1"/>
  <c r="N2767" i="1"/>
  <c r="O2767" i="1" s="1"/>
  <c r="P2767" i="1" s="1"/>
  <c r="N2336" i="1"/>
  <c r="O2336" i="1" s="1"/>
  <c r="P2336" i="1" s="1"/>
  <c r="N2599" i="1"/>
  <c r="O2599" i="1" s="1"/>
  <c r="P2599" i="1" s="1"/>
  <c r="N434" i="1"/>
  <c r="O434" i="1" s="1"/>
  <c r="P434" i="1" s="1"/>
  <c r="N1122" i="1"/>
  <c r="O1122" i="1" s="1"/>
  <c r="P1122" i="1" s="1"/>
  <c r="N2083" i="1"/>
  <c r="O2083" i="1" s="1"/>
  <c r="P2083" i="1" s="1"/>
  <c r="N2318" i="1"/>
  <c r="O2318" i="1" s="1"/>
  <c r="P2318" i="1" s="1"/>
  <c r="N968" i="1"/>
  <c r="O968" i="1" s="1"/>
  <c r="P968" i="1" s="1"/>
  <c r="N2268" i="1"/>
  <c r="O2268" i="1" s="1"/>
  <c r="P2268" i="1" s="1"/>
  <c r="N2031" i="1"/>
  <c r="O2031" i="1" s="1"/>
  <c r="P2031" i="1" s="1"/>
  <c r="N751" i="1"/>
  <c r="O751" i="1" s="1"/>
  <c r="P751" i="1" s="1"/>
  <c r="N1308" i="1"/>
  <c r="O1308" i="1" s="1"/>
  <c r="P1308" i="1" s="1"/>
  <c r="N1841" i="1"/>
  <c r="O1841" i="1" s="1"/>
  <c r="P1841" i="1" s="1"/>
  <c r="N1708" i="1"/>
  <c r="O1708" i="1" s="1"/>
  <c r="P1708" i="1" s="1"/>
  <c r="N2479" i="1"/>
  <c r="O2479" i="1" s="1"/>
  <c r="P2479" i="1" s="1"/>
  <c r="N2357" i="1"/>
  <c r="O2357" i="1" s="1"/>
  <c r="P2357" i="1" s="1"/>
  <c r="N1950" i="1"/>
  <c r="O1950" i="1" s="1"/>
  <c r="P1950" i="1" s="1"/>
  <c r="N521" i="1"/>
  <c r="O521" i="1" s="1"/>
  <c r="P521" i="1" s="1"/>
  <c r="N2709" i="1"/>
  <c r="O2709" i="1" s="1"/>
  <c r="P2709" i="1" s="1"/>
  <c r="N1351" i="1"/>
  <c r="O1351" i="1" s="1"/>
  <c r="P1351" i="1" s="1"/>
  <c r="N1384" i="1"/>
  <c r="O1384" i="1" s="1"/>
  <c r="P1384" i="1" s="1"/>
  <c r="N785" i="1"/>
  <c r="O785" i="1" s="1"/>
  <c r="P785" i="1" s="1"/>
  <c r="N1758" i="1"/>
  <c r="O1758" i="1" s="1"/>
  <c r="P1758" i="1" s="1"/>
  <c r="N1420" i="1"/>
  <c r="O1420" i="1" s="1"/>
  <c r="P1420" i="1" s="1"/>
  <c r="N1495" i="1"/>
  <c r="O1495" i="1" s="1"/>
  <c r="P1495" i="1" s="1"/>
  <c r="N1077" i="1"/>
  <c r="O1077" i="1" s="1"/>
  <c r="P1077" i="1" s="1"/>
  <c r="N346" i="1"/>
  <c r="O346" i="1" s="1"/>
  <c r="P346" i="1" s="1"/>
  <c r="N1875" i="1"/>
  <c r="O1875" i="1" s="1"/>
  <c r="P1875" i="1" s="1"/>
  <c r="N1614" i="1"/>
  <c r="O1614" i="1" s="1"/>
  <c r="P1614" i="1" s="1"/>
  <c r="N170" i="1"/>
  <c r="O170" i="1" s="1"/>
  <c r="P170" i="1" s="1"/>
  <c r="N518" i="1"/>
  <c r="O518" i="1" s="1"/>
  <c r="P518" i="1" s="1"/>
  <c r="N750" i="1"/>
  <c r="O750" i="1" s="1"/>
  <c r="P750" i="1" s="1"/>
  <c r="N1691" i="1"/>
  <c r="O1691" i="1" s="1"/>
  <c r="P1691" i="1" s="1"/>
  <c r="N2436" i="1"/>
  <c r="O2436" i="1" s="1"/>
  <c r="P2436" i="1" s="1"/>
  <c r="N2830" i="1"/>
  <c r="O2830" i="1" s="1"/>
  <c r="P2830" i="1" s="1"/>
  <c r="N895" i="1"/>
  <c r="O895" i="1" s="1"/>
  <c r="P895" i="1" s="1"/>
  <c r="N1706" i="1"/>
  <c r="O1706" i="1" s="1"/>
  <c r="P1706" i="1" s="1"/>
  <c r="N315" i="1"/>
  <c r="O315" i="1" s="1"/>
  <c r="P315" i="1" s="1"/>
  <c r="N2545" i="1"/>
  <c r="O2545" i="1" s="1"/>
  <c r="P2545" i="1" s="1"/>
  <c r="N2524" i="1"/>
  <c r="O2524" i="1" s="1"/>
  <c r="P2524" i="1" s="1"/>
  <c r="N222" i="1"/>
  <c r="O222" i="1" s="1"/>
  <c r="P222" i="1" s="1"/>
  <c r="N20" i="1"/>
  <c r="O20" i="1" s="1"/>
  <c r="P20" i="1" s="1"/>
  <c r="N1769" i="1"/>
  <c r="O1769" i="1" s="1"/>
  <c r="P1769" i="1" s="1"/>
  <c r="N112" i="1"/>
  <c r="O112" i="1" s="1"/>
  <c r="P112" i="1" s="1"/>
  <c r="N1532" i="1"/>
  <c r="O1532" i="1" s="1"/>
  <c r="P1532" i="1" s="1"/>
  <c r="N655" i="1"/>
  <c r="O655" i="1" s="1"/>
  <c r="P655" i="1" s="1"/>
  <c r="N2635" i="1"/>
  <c r="O2635" i="1" s="1"/>
  <c r="P2635" i="1" s="1"/>
  <c r="N201" i="1"/>
  <c r="O201" i="1" s="1"/>
  <c r="P201" i="1" s="1"/>
  <c r="N615" i="1"/>
  <c r="O615" i="1" s="1"/>
  <c r="P615" i="1" s="1"/>
  <c r="N1320" i="1"/>
  <c r="O1320" i="1" s="1"/>
  <c r="P1320" i="1" s="1"/>
  <c r="N1496" i="1"/>
  <c r="O1496" i="1" s="1"/>
  <c r="P1496" i="1" s="1"/>
  <c r="N463" i="1"/>
  <c r="O463" i="1" s="1"/>
  <c r="P463" i="1" s="1"/>
  <c r="N2570" i="1"/>
  <c r="O2570" i="1" s="1"/>
  <c r="P2570" i="1" s="1"/>
  <c r="N2269" i="1"/>
  <c r="O2269" i="1" s="1"/>
  <c r="P2269" i="1" s="1"/>
  <c r="N2434" i="1"/>
  <c r="O2434" i="1" s="1"/>
  <c r="P2434" i="1" s="1"/>
  <c r="N2701" i="1"/>
  <c r="O2701" i="1" s="1"/>
  <c r="P2701" i="1" s="1"/>
  <c r="N2736" i="1"/>
  <c r="O2736" i="1" s="1"/>
  <c r="P2736" i="1" s="1"/>
  <c r="N2091" i="1"/>
  <c r="O2091" i="1" s="1"/>
  <c r="P2091" i="1" s="1"/>
  <c r="N2" i="1"/>
  <c r="O2" i="1" s="1"/>
  <c r="P2" i="1" s="1"/>
  <c r="N677" i="1"/>
  <c r="O677" i="1" s="1"/>
  <c r="P677" i="1" s="1"/>
  <c r="N2783" i="1"/>
  <c r="O2783" i="1" s="1"/>
  <c r="P2783" i="1" s="1"/>
  <c r="N110" i="1"/>
  <c r="O110" i="1" s="1"/>
  <c r="P110" i="1" s="1"/>
  <c r="N2281" i="1"/>
  <c r="O2281" i="1" s="1"/>
  <c r="P2281" i="1" s="1"/>
  <c r="N2373" i="1"/>
  <c r="O2373" i="1" s="1"/>
  <c r="P2373" i="1" s="1"/>
  <c r="N1199" i="1"/>
  <c r="O1199" i="1" s="1"/>
  <c r="P1199" i="1" s="1"/>
  <c r="N288" i="1"/>
  <c r="O288" i="1" s="1"/>
  <c r="P288" i="1" s="1"/>
  <c r="N1492" i="1"/>
  <c r="O1492" i="1" s="1"/>
  <c r="P1492" i="1" s="1"/>
  <c r="N2485" i="1"/>
  <c r="O2485" i="1" s="1"/>
  <c r="P2485" i="1" s="1"/>
  <c r="N1409" i="1"/>
  <c r="O1409" i="1" s="1"/>
  <c r="P1409" i="1" s="1"/>
  <c r="N409" i="1"/>
  <c r="O409" i="1" s="1"/>
  <c r="P409" i="1" s="1"/>
  <c r="N2532" i="1"/>
  <c r="O2532" i="1" s="1"/>
  <c r="P2532" i="1" s="1"/>
  <c r="N1722" i="1"/>
  <c r="O1722" i="1" s="1"/>
  <c r="P1722" i="1" s="1"/>
  <c r="N1916" i="1"/>
  <c r="O1916" i="1" s="1"/>
  <c r="P1916" i="1" s="1"/>
  <c r="N132" i="1"/>
  <c r="O132" i="1" s="1"/>
  <c r="P132" i="1" s="1"/>
  <c r="N2061" i="1"/>
  <c r="O2061" i="1" s="1"/>
  <c r="P2061" i="1" s="1"/>
  <c r="N28" i="1"/>
  <c r="O28" i="1" s="1"/>
  <c r="P28" i="1" s="1"/>
  <c r="N1115" i="1"/>
  <c r="O1115" i="1" s="1"/>
  <c r="P1115" i="1" s="1"/>
  <c r="N316" i="1"/>
  <c r="O316" i="1" s="1"/>
  <c r="P316" i="1" s="1"/>
  <c r="N1071" i="1"/>
  <c r="O1071" i="1" s="1"/>
  <c r="P1071" i="1" s="1"/>
  <c r="N718" i="1"/>
  <c r="O718" i="1" s="1"/>
  <c r="P718" i="1" s="1"/>
  <c r="N822" i="1"/>
  <c r="O822" i="1" s="1"/>
  <c r="P822" i="1" s="1"/>
  <c r="N2484" i="1"/>
  <c r="O2484" i="1" s="1"/>
  <c r="P2484" i="1" s="1"/>
  <c r="N877" i="1"/>
  <c r="O877" i="1" s="1"/>
  <c r="P877" i="1" s="1"/>
  <c r="N1973" i="1"/>
  <c r="O1973" i="1" s="1"/>
  <c r="P1973" i="1" s="1"/>
  <c r="N606" i="1"/>
  <c r="O606" i="1" s="1"/>
  <c r="P606" i="1" s="1"/>
  <c r="N2590" i="1"/>
  <c r="O2590" i="1" s="1"/>
  <c r="P2590" i="1" s="1"/>
  <c r="N84" i="1"/>
  <c r="O84" i="1" s="1"/>
  <c r="P84" i="1" s="1"/>
  <c r="N1261" i="1"/>
  <c r="O1261" i="1" s="1"/>
  <c r="P1261" i="1" s="1"/>
  <c r="N2724" i="1"/>
  <c r="O2724" i="1" s="1"/>
  <c r="P2724" i="1" s="1"/>
  <c r="N1352" i="1"/>
  <c r="O1352" i="1" s="1"/>
  <c r="P1352" i="1" s="1"/>
  <c r="N544" i="1"/>
  <c r="O544" i="1" s="1"/>
  <c r="P544" i="1" s="1"/>
  <c r="N1543" i="1"/>
  <c r="O1543" i="1" s="1"/>
  <c r="P1543" i="1" s="1"/>
  <c r="N581" i="1"/>
  <c r="O581" i="1" s="1"/>
  <c r="P581" i="1" s="1"/>
  <c r="N1596" i="1"/>
  <c r="O1596" i="1" s="1"/>
  <c r="P1596" i="1" s="1"/>
  <c r="N2695" i="1"/>
  <c r="O2695" i="1" s="1"/>
  <c r="P2695" i="1" s="1"/>
  <c r="N2256" i="1"/>
  <c r="O2256" i="1" s="1"/>
  <c r="P2256" i="1" s="1"/>
  <c r="N788" i="1"/>
  <c r="O788" i="1" s="1"/>
  <c r="P788" i="1" s="1"/>
  <c r="N602" i="1"/>
  <c r="O602" i="1" s="1"/>
  <c r="P602" i="1" s="1"/>
  <c r="N400" i="1"/>
  <c r="O400" i="1" s="1"/>
  <c r="P400" i="1" s="1"/>
  <c r="N876" i="1"/>
  <c r="O876" i="1" s="1"/>
  <c r="P876" i="1" s="1"/>
  <c r="N2161" i="1"/>
  <c r="O2161" i="1" s="1"/>
  <c r="P2161" i="1" s="1"/>
  <c r="N1544" i="1"/>
  <c r="O1544" i="1" s="1"/>
  <c r="P1544" i="1" s="1"/>
  <c r="N766" i="1"/>
  <c r="O766" i="1" s="1"/>
  <c r="P766" i="1" s="1"/>
  <c r="N10" i="1"/>
  <c r="O10" i="1" s="1"/>
  <c r="P10" i="1" s="1"/>
  <c r="N2184" i="1"/>
  <c r="O2184" i="1" s="1"/>
  <c r="P2184" i="1" s="1"/>
  <c r="N133" i="1"/>
  <c r="O133" i="1" s="1"/>
  <c r="P133" i="1" s="1"/>
  <c r="N2082" i="1"/>
  <c r="O2082" i="1" s="1"/>
  <c r="P2082" i="1" s="1"/>
  <c r="N1719" i="1"/>
  <c r="O1719" i="1" s="1"/>
  <c r="P1719" i="1" s="1"/>
  <c r="N1283" i="1"/>
  <c r="O1283" i="1" s="1"/>
  <c r="P1283" i="1" s="1"/>
  <c r="N2714" i="1"/>
  <c r="O2714" i="1" s="1"/>
  <c r="P2714" i="1" s="1"/>
  <c r="N657" i="1"/>
  <c r="O657" i="1" s="1"/>
  <c r="P657" i="1" s="1"/>
  <c r="N1208" i="1"/>
  <c r="O1208" i="1" s="1"/>
  <c r="P1208" i="1" s="1"/>
  <c r="N1483" i="1"/>
  <c r="O1483" i="1" s="1"/>
  <c r="P1483" i="1" s="1"/>
  <c r="N2304" i="1"/>
  <c r="O2304" i="1" s="1"/>
  <c r="P2304" i="1" s="1"/>
  <c r="N160" i="1"/>
  <c r="O160" i="1" s="1"/>
  <c r="P160" i="1" s="1"/>
  <c r="N1196" i="1"/>
  <c r="O1196" i="1" s="1"/>
  <c r="P1196" i="1" s="1"/>
  <c r="N1289" i="1"/>
  <c r="O1289" i="1" s="1"/>
  <c r="P1289" i="1" s="1"/>
  <c r="N55" i="1"/>
  <c r="O55" i="1" s="1"/>
  <c r="P55" i="1" s="1"/>
  <c r="N1808" i="1"/>
  <c r="O1808" i="1" s="1"/>
  <c r="P1808" i="1" s="1"/>
  <c r="N76" i="1"/>
  <c r="O76" i="1" s="1"/>
  <c r="P76" i="1" s="1"/>
  <c r="N2204" i="1"/>
  <c r="O2204" i="1" s="1"/>
  <c r="P2204" i="1" s="1"/>
  <c r="N658" i="1"/>
  <c r="O658" i="1" s="1"/>
  <c r="P658" i="1" s="1"/>
  <c r="N2768" i="1"/>
  <c r="O2768" i="1" s="1"/>
  <c r="P2768" i="1" s="1"/>
  <c r="N2274" i="1"/>
  <c r="O2274" i="1" s="1"/>
  <c r="P2274" i="1" s="1"/>
  <c r="N2517" i="1"/>
  <c r="O2517" i="1" s="1"/>
  <c r="P2517" i="1" s="1"/>
  <c r="N1862" i="1"/>
  <c r="O1862" i="1" s="1"/>
  <c r="P1862" i="1" s="1"/>
  <c r="N19" i="1"/>
  <c r="O19" i="1" s="1"/>
  <c r="P19" i="1" s="1"/>
  <c r="N732" i="1"/>
  <c r="O732" i="1" s="1"/>
  <c r="P732" i="1" s="1"/>
  <c r="N2817" i="1"/>
  <c r="O2817" i="1" s="1"/>
  <c r="P2817" i="1" s="1"/>
  <c r="N916" i="1"/>
  <c r="O916" i="1" s="1"/>
  <c r="P916" i="1" s="1"/>
  <c r="N51" i="1"/>
  <c r="O51" i="1" s="1"/>
  <c r="P51" i="1" s="1"/>
  <c r="N2453" i="1"/>
  <c r="O2453" i="1" s="1"/>
  <c r="P2453" i="1" s="1"/>
  <c r="N893" i="1"/>
  <c r="O893" i="1" s="1"/>
  <c r="P893" i="1" s="1"/>
  <c r="N1638" i="1"/>
  <c r="O1638" i="1" s="1"/>
  <c r="P1638" i="1" s="1"/>
  <c r="N1674" i="1"/>
  <c r="O1674" i="1" s="1"/>
  <c r="P1674" i="1" s="1"/>
  <c r="N1860" i="1"/>
  <c r="O1860" i="1" s="1"/>
  <c r="P1860" i="1" s="1"/>
  <c r="N1369" i="1"/>
  <c r="O1369" i="1" s="1"/>
  <c r="P1369" i="1" s="1"/>
  <c r="N1765" i="1"/>
  <c r="O1765" i="1" s="1"/>
  <c r="P1765" i="1" s="1"/>
  <c r="N640" i="1"/>
  <c r="O640" i="1" s="1"/>
  <c r="P640" i="1" s="1"/>
  <c r="N2079" i="1"/>
  <c r="O2079" i="1" s="1"/>
  <c r="P2079" i="1" s="1"/>
  <c r="N2786" i="1"/>
  <c r="O2786" i="1" s="1"/>
  <c r="P2786" i="1" s="1"/>
  <c r="N2803" i="1"/>
  <c r="O2803" i="1" s="1"/>
  <c r="P2803" i="1" s="1"/>
  <c r="N2511" i="1"/>
  <c r="O2511" i="1" s="1"/>
  <c r="P2511" i="1" s="1"/>
  <c r="N2187" i="1"/>
  <c r="O2187" i="1" s="1"/>
  <c r="P2187" i="1" s="1"/>
  <c r="N994" i="1"/>
  <c r="O994" i="1" s="1"/>
  <c r="P994" i="1" s="1"/>
  <c r="N165" i="1"/>
  <c r="O165" i="1" s="1"/>
  <c r="P165" i="1" s="1"/>
  <c r="N808" i="1"/>
  <c r="O808" i="1" s="1"/>
  <c r="P808" i="1" s="1"/>
  <c r="N1224" i="1"/>
  <c r="O1224" i="1" s="1"/>
  <c r="P1224" i="1" s="1"/>
  <c r="N2363" i="1"/>
  <c r="O2363" i="1" s="1"/>
  <c r="P2363" i="1" s="1"/>
  <c r="N763" i="1"/>
  <c r="O763" i="1" s="1"/>
  <c r="P763" i="1" s="1"/>
  <c r="N2808" i="1"/>
  <c r="O2808" i="1" s="1"/>
  <c r="P2808" i="1" s="1"/>
  <c r="N216" i="1"/>
  <c r="O216" i="1" s="1"/>
  <c r="P216" i="1" s="1"/>
  <c r="N2384" i="1"/>
  <c r="O2384" i="1" s="1"/>
  <c r="P2384" i="1" s="1"/>
  <c r="N553" i="1"/>
  <c r="O553" i="1" s="1"/>
  <c r="P553" i="1" s="1"/>
  <c r="N81" i="1"/>
  <c r="O81" i="1" s="1"/>
  <c r="P81" i="1" s="1"/>
  <c r="N2556" i="1"/>
  <c r="O2556" i="1" s="1"/>
  <c r="P2556" i="1" s="1"/>
  <c r="N2065" i="1"/>
  <c r="O2065" i="1" s="1"/>
  <c r="P2065" i="1" s="1"/>
  <c r="N2025" i="1"/>
  <c r="O2025" i="1" s="1"/>
  <c r="P2025" i="1" s="1"/>
  <c r="N948" i="1"/>
  <c r="O948" i="1" s="1"/>
  <c r="P948" i="1" s="1"/>
  <c r="N2388" i="1"/>
  <c r="O2388" i="1" s="1"/>
  <c r="P2388" i="1" s="1"/>
  <c r="N568" i="1"/>
  <c r="O568" i="1" s="1"/>
  <c r="P568" i="1" s="1"/>
  <c r="N716" i="1"/>
  <c r="O716" i="1" s="1"/>
  <c r="P716" i="1" s="1"/>
  <c r="N1529" i="1"/>
  <c r="O1529" i="1" s="1"/>
  <c r="P1529" i="1" s="1"/>
  <c r="N83" i="1"/>
  <c r="O83" i="1" s="1"/>
  <c r="P83" i="1" s="1"/>
  <c r="N2024" i="1"/>
  <c r="O2024" i="1" s="1"/>
  <c r="P2024" i="1" s="1"/>
  <c r="N1298" i="1"/>
  <c r="O1298" i="1" s="1"/>
  <c r="P1298" i="1" s="1"/>
  <c r="N1721" i="1"/>
  <c r="O1721" i="1" s="1"/>
  <c r="P1721" i="1" s="1"/>
  <c r="N1036" i="1"/>
  <c r="O1036" i="1" s="1"/>
  <c r="P1036" i="1" s="1"/>
  <c r="N1161" i="1"/>
  <c r="O1161" i="1" s="1"/>
  <c r="P1161" i="1" s="1"/>
  <c r="N1285" i="1"/>
  <c r="O1285" i="1" s="1"/>
  <c r="P1285" i="1" s="1"/>
  <c r="N284" i="1"/>
  <c r="O284" i="1" s="1"/>
  <c r="P284" i="1" s="1"/>
  <c r="N2405" i="1"/>
  <c r="O2405" i="1" s="1"/>
  <c r="P2405" i="1" s="1"/>
  <c r="N774" i="1"/>
  <c r="O774" i="1" s="1"/>
  <c r="P774" i="1" s="1"/>
  <c r="N443" i="1"/>
  <c r="O443" i="1" s="1"/>
  <c r="P443" i="1" s="1"/>
  <c r="N1291" i="1"/>
  <c r="O1291" i="1" s="1"/>
  <c r="P1291" i="1" s="1"/>
  <c r="N1716" i="1"/>
  <c r="O1716" i="1" s="1"/>
  <c r="P1716" i="1" s="1"/>
  <c r="N1555" i="1"/>
  <c r="O1555" i="1" s="1"/>
  <c r="P1555" i="1" s="1"/>
  <c r="N946" i="1"/>
  <c r="O946" i="1" s="1"/>
  <c r="P946" i="1" s="1"/>
  <c r="N2152" i="1"/>
  <c r="O2152" i="1" s="1"/>
  <c r="P2152" i="1" s="1"/>
  <c r="N879" i="1"/>
  <c r="O879" i="1" s="1"/>
  <c r="P879" i="1" s="1"/>
  <c r="N2366" i="1"/>
  <c r="O2366" i="1" s="1"/>
  <c r="P2366" i="1" s="1"/>
  <c r="N758" i="1"/>
  <c r="O758" i="1" s="1"/>
  <c r="P758" i="1" s="1"/>
  <c r="N260" i="1"/>
  <c r="O260" i="1" s="1"/>
  <c r="P260" i="1" s="1"/>
  <c r="N856" i="1"/>
  <c r="O856" i="1" s="1"/>
  <c r="P856" i="1" s="1"/>
  <c r="N1458" i="1"/>
  <c r="O1458" i="1" s="1"/>
  <c r="P1458" i="1" s="1"/>
  <c r="N2164" i="1"/>
  <c r="O2164" i="1" s="1"/>
  <c r="P2164" i="1" s="1"/>
  <c r="N175" i="1"/>
  <c r="O175" i="1" s="1"/>
  <c r="P175" i="1" s="1"/>
  <c r="N703" i="1"/>
  <c r="O703" i="1" s="1"/>
  <c r="P703" i="1" s="1"/>
  <c r="N1486" i="1"/>
  <c r="O1486" i="1" s="1"/>
  <c r="P1486" i="1" s="1"/>
  <c r="N2077" i="1"/>
  <c r="O2077" i="1" s="1"/>
  <c r="P2077" i="1" s="1"/>
  <c r="N2389" i="1"/>
  <c r="O2389" i="1" s="1"/>
  <c r="P2389" i="1" s="1"/>
  <c r="N1924" i="1"/>
  <c r="O1924" i="1" s="1"/>
  <c r="P1924" i="1" s="1"/>
  <c r="N2797" i="1"/>
  <c r="O2797" i="1" s="1"/>
  <c r="P2797" i="1" s="1"/>
  <c r="N552" i="1"/>
  <c r="O552" i="1" s="1"/>
  <c r="P552" i="1" s="1"/>
  <c r="N1154" i="1"/>
  <c r="O1154" i="1" s="1"/>
  <c r="P1154" i="1" s="1"/>
  <c r="N2376" i="1"/>
  <c r="O2376" i="1" s="1"/>
  <c r="P2376" i="1" s="1"/>
  <c r="N2398" i="1"/>
  <c r="O2398" i="1" s="1"/>
  <c r="P2398" i="1" s="1"/>
  <c r="N828" i="1"/>
  <c r="O828" i="1" s="1"/>
  <c r="P828" i="1" s="1"/>
  <c r="N1015" i="1"/>
  <c r="O1015" i="1" s="1"/>
  <c r="P1015" i="1" s="1"/>
  <c r="N481" i="1"/>
  <c r="O481" i="1" s="1"/>
  <c r="P481" i="1" s="1"/>
  <c r="N358" i="1"/>
  <c r="O358" i="1" s="1"/>
  <c r="P358" i="1" s="1"/>
  <c r="N1517" i="1"/>
  <c r="O1517" i="1" s="1"/>
  <c r="P1517" i="1" s="1"/>
  <c r="N614" i="1"/>
  <c r="O614" i="1" s="1"/>
  <c r="P614" i="1" s="1"/>
  <c r="N454" i="1"/>
  <c r="O454" i="1" s="1"/>
  <c r="P454" i="1" s="1"/>
  <c r="N815" i="1"/>
  <c r="O815" i="1" s="1"/>
  <c r="P815" i="1" s="1"/>
  <c r="N2316" i="1"/>
  <c r="O2316" i="1" s="1"/>
  <c r="P2316" i="1" s="1"/>
  <c r="N2071" i="1"/>
  <c r="O2071" i="1" s="1"/>
  <c r="P2071" i="1" s="1"/>
  <c r="N1990" i="1"/>
  <c r="O1990" i="1" s="1"/>
  <c r="P1990" i="1" s="1"/>
  <c r="N2675" i="1"/>
  <c r="O2675" i="1" s="1"/>
  <c r="P2675" i="1" s="1"/>
  <c r="N2280" i="1"/>
  <c r="O2280" i="1" s="1"/>
  <c r="P2280" i="1" s="1"/>
  <c r="N56" i="1"/>
  <c r="O56" i="1" s="1"/>
  <c r="P56" i="1" s="1"/>
  <c r="N857" i="1"/>
  <c r="O857" i="1" s="1"/>
  <c r="P857" i="1" s="1"/>
  <c r="N274" i="1"/>
  <c r="O274" i="1" s="1"/>
  <c r="P274" i="1" s="1"/>
  <c r="N2459" i="1"/>
  <c r="O2459" i="1" s="1"/>
  <c r="P2459" i="1" s="1"/>
  <c r="N693" i="1"/>
  <c r="O693" i="1" s="1"/>
  <c r="P693" i="1" s="1"/>
  <c r="N1265" i="1"/>
  <c r="O1265" i="1" s="1"/>
  <c r="P1265" i="1" s="1"/>
  <c r="N2685" i="1"/>
  <c r="O2685" i="1" s="1"/>
  <c r="P2685" i="1" s="1"/>
  <c r="N1827" i="1"/>
  <c r="O1827" i="1" s="1"/>
  <c r="P1827" i="1" s="1"/>
  <c r="N1864" i="1"/>
  <c r="O1864" i="1" s="1"/>
  <c r="P1864" i="1" s="1"/>
  <c r="N1099" i="1"/>
  <c r="O1099" i="1" s="1"/>
  <c r="P1099" i="1" s="1"/>
  <c r="N1903" i="1"/>
  <c r="O1903" i="1" s="1"/>
  <c r="P1903" i="1" s="1"/>
  <c r="N2399" i="1"/>
  <c r="O2399" i="1" s="1"/>
  <c r="P2399" i="1" s="1"/>
  <c r="N939" i="1"/>
  <c r="O939" i="1" s="1"/>
  <c r="P939" i="1" s="1"/>
  <c r="N230" i="1"/>
  <c r="O230" i="1" s="1"/>
  <c r="P230" i="1" s="1"/>
  <c r="N1781" i="1"/>
  <c r="O1781" i="1" s="1"/>
  <c r="P1781" i="1" s="1"/>
  <c r="N731" i="1"/>
  <c r="O731" i="1" s="1"/>
  <c r="P731" i="1" s="1"/>
  <c r="N2030" i="1"/>
  <c r="O2030" i="1" s="1"/>
  <c r="P2030" i="1" s="1"/>
  <c r="N924" i="1"/>
  <c r="O924" i="1" s="1"/>
  <c r="P924" i="1" s="1"/>
  <c r="N1704" i="1"/>
  <c r="O1704" i="1" s="1"/>
  <c r="P1704" i="1" s="1"/>
  <c r="N2137" i="1"/>
  <c r="O2137" i="1" s="1"/>
  <c r="P2137" i="1" s="1"/>
  <c r="N393" i="1"/>
  <c r="O393" i="1" s="1"/>
  <c r="P393" i="1" s="1"/>
  <c r="N1626" i="1"/>
  <c r="O1626" i="1" s="1"/>
  <c r="P1626" i="1" s="1"/>
  <c r="N1557" i="1"/>
  <c r="O1557" i="1" s="1"/>
  <c r="P1557" i="1" s="1"/>
  <c r="N1130" i="1"/>
  <c r="O1130" i="1" s="1"/>
  <c r="P1130" i="1" s="1"/>
  <c r="N2552" i="1"/>
  <c r="O2552" i="1" s="1"/>
  <c r="P2552" i="1" s="1"/>
  <c r="N1813" i="1"/>
  <c r="O1813" i="1" s="1"/>
  <c r="P1813" i="1" s="1"/>
  <c r="N2746" i="1"/>
  <c r="O2746" i="1" s="1"/>
  <c r="P2746" i="1" s="1"/>
  <c r="N2265" i="1"/>
  <c r="O2265" i="1" s="1"/>
  <c r="P2265" i="1" s="1"/>
  <c r="N973" i="1"/>
  <c r="O973" i="1" s="1"/>
  <c r="P973" i="1" s="1"/>
  <c r="N554" i="1"/>
  <c r="O554" i="1" s="1"/>
  <c r="P554" i="1" s="1"/>
  <c r="N47" i="1"/>
  <c r="O47" i="1" s="1"/>
  <c r="P47" i="1" s="1"/>
  <c r="N2169" i="1"/>
  <c r="O2169" i="1" s="1"/>
  <c r="P2169" i="1" s="1"/>
  <c r="N2498" i="1"/>
  <c r="O2498" i="1" s="1"/>
  <c r="P2498" i="1" s="1"/>
  <c r="N1187" i="1"/>
  <c r="O1187" i="1" s="1"/>
  <c r="P1187" i="1" s="1"/>
  <c r="N384" i="1"/>
  <c r="O384" i="1" s="1"/>
  <c r="P384" i="1" s="1"/>
  <c r="N207" i="1"/>
  <c r="O207" i="1" s="1"/>
  <c r="P207" i="1" s="1"/>
  <c r="N1940" i="1"/>
  <c r="O1940" i="1" s="1"/>
  <c r="P1940" i="1" s="1"/>
  <c r="N935" i="1"/>
  <c r="O935" i="1" s="1"/>
  <c r="P935" i="1" s="1"/>
  <c r="N2355" i="1"/>
  <c r="O2355" i="1" s="1"/>
  <c r="P2355" i="1" s="1"/>
  <c r="N2596" i="1"/>
  <c r="O2596" i="1" s="1"/>
  <c r="P2596" i="1" s="1"/>
  <c r="N2473" i="1"/>
  <c r="O2473" i="1" s="1"/>
  <c r="P2473" i="1" s="1"/>
  <c r="N2469" i="1"/>
  <c r="O2469" i="1" s="1"/>
  <c r="P2469" i="1" s="1"/>
  <c r="N2598" i="1"/>
  <c r="O2598" i="1" s="1"/>
  <c r="P2598" i="1" s="1"/>
  <c r="N1198" i="1"/>
  <c r="O1198" i="1" s="1"/>
  <c r="P1198" i="1" s="1"/>
  <c r="N339" i="1"/>
  <c r="O339" i="1" s="1"/>
  <c r="P339" i="1" s="1"/>
  <c r="N2523" i="1"/>
  <c r="O2523" i="1" s="1"/>
  <c r="P2523" i="1" s="1"/>
  <c r="N1632" i="1"/>
  <c r="O1632" i="1" s="1"/>
  <c r="P1632" i="1" s="1"/>
  <c r="N643" i="1"/>
  <c r="O643" i="1" s="1"/>
  <c r="P643" i="1" s="1"/>
  <c r="N1064" i="1"/>
  <c r="O1064" i="1" s="1"/>
  <c r="P1064" i="1" s="1"/>
  <c r="N660" i="1"/>
  <c r="O660" i="1" s="1"/>
  <c r="P660" i="1" s="1"/>
  <c r="N281" i="1"/>
  <c r="O281" i="1" s="1"/>
  <c r="P281" i="1" s="1"/>
  <c r="N1353" i="1"/>
  <c r="O1353" i="1" s="1"/>
  <c r="P1353" i="1" s="1"/>
  <c r="N2295" i="1"/>
  <c r="O2295" i="1" s="1"/>
  <c r="P2295" i="1" s="1"/>
  <c r="N496" i="1"/>
  <c r="O496" i="1" s="1"/>
  <c r="P496" i="1" s="1"/>
  <c r="N819" i="1"/>
  <c r="O819" i="1" s="1"/>
  <c r="P819" i="1" s="1"/>
  <c r="N100" i="1"/>
  <c r="O100" i="1" s="1"/>
  <c r="P100" i="1" s="1"/>
  <c r="N637" i="1"/>
  <c r="O637" i="1" s="1"/>
  <c r="P637" i="1" s="1"/>
  <c r="N183" i="1"/>
  <c r="O183" i="1" s="1"/>
  <c r="P183" i="1" s="1"/>
  <c r="N327" i="1"/>
  <c r="O327" i="1" s="1"/>
  <c r="P327" i="1" s="1"/>
  <c r="N1536" i="1"/>
  <c r="O1536" i="1" s="1"/>
  <c r="P1536" i="1" s="1"/>
  <c r="N1280" i="1"/>
  <c r="O1280" i="1" s="1"/>
  <c r="P1280" i="1" s="1"/>
  <c r="N1281" i="1"/>
  <c r="O1281" i="1" s="1"/>
  <c r="P1281" i="1" s="1"/>
  <c r="N740" i="1"/>
  <c r="O740" i="1" s="1"/>
  <c r="P740" i="1" s="1"/>
  <c r="N1175" i="1"/>
  <c r="O1175" i="1" s="1"/>
  <c r="P1175" i="1" s="1"/>
  <c r="N1105" i="1"/>
  <c r="O1105" i="1" s="1"/>
  <c r="P1105" i="1" s="1"/>
  <c r="N1734" i="1"/>
  <c r="O1734" i="1" s="1"/>
  <c r="P1734" i="1" s="1"/>
  <c r="N2314" i="1"/>
  <c r="O2314" i="1" s="1"/>
  <c r="P2314" i="1" s="1"/>
  <c r="N2290" i="1"/>
  <c r="O2290" i="1" s="1"/>
  <c r="P2290" i="1" s="1"/>
  <c r="N2566" i="1"/>
  <c r="O2566" i="1" s="1"/>
  <c r="P2566" i="1" s="1"/>
  <c r="N1702" i="1"/>
  <c r="O1702" i="1" s="1"/>
  <c r="P1702" i="1" s="1"/>
  <c r="N2116" i="1"/>
  <c r="O2116" i="1" s="1"/>
  <c r="P2116" i="1" s="1"/>
  <c r="N203" i="1"/>
  <c r="O203" i="1" s="1"/>
  <c r="P203" i="1" s="1"/>
  <c r="N484" i="1"/>
  <c r="O484" i="1" s="1"/>
  <c r="P484" i="1" s="1"/>
  <c r="N1720" i="1"/>
  <c r="O1720" i="1" s="1"/>
  <c r="P1720" i="1" s="1"/>
  <c r="N2007" i="1"/>
  <c r="O2007" i="1" s="1"/>
  <c r="P2007" i="1" s="1"/>
  <c r="N2094" i="1"/>
  <c r="O2094" i="1" s="1"/>
  <c r="P2094" i="1" s="1"/>
  <c r="N1870" i="1"/>
  <c r="O1870" i="1" s="1"/>
  <c r="P1870" i="1" s="1"/>
  <c r="N1159" i="1"/>
  <c r="O1159" i="1" s="1"/>
  <c r="P1159" i="1" s="1"/>
  <c r="N676" i="1"/>
  <c r="O676" i="1" s="1"/>
  <c r="P676" i="1" s="1"/>
  <c r="N685" i="1"/>
  <c r="O685" i="1" s="1"/>
  <c r="P685" i="1" s="1"/>
  <c r="N2627" i="1"/>
  <c r="O2627" i="1" s="1"/>
  <c r="P2627" i="1" s="1"/>
  <c r="N424" i="1"/>
  <c r="O424" i="1" s="1"/>
  <c r="P424" i="1" s="1"/>
  <c r="N2293" i="1"/>
  <c r="O2293" i="1" s="1"/>
  <c r="P2293" i="1" s="1"/>
  <c r="N2288" i="1"/>
  <c r="O2288" i="1" s="1"/>
  <c r="P2288" i="1" s="1"/>
  <c r="N334" i="1"/>
  <c r="O334" i="1" s="1"/>
  <c r="P334" i="1" s="1"/>
  <c r="N2058" i="1"/>
  <c r="O2058" i="1" s="1"/>
  <c r="P2058" i="1" s="1"/>
  <c r="N2346" i="1"/>
  <c r="O2346" i="1" s="1"/>
  <c r="P2346" i="1" s="1"/>
  <c r="N1247" i="1"/>
  <c r="O1247" i="1" s="1"/>
  <c r="P1247" i="1" s="1"/>
  <c r="N1796" i="1"/>
  <c r="O1796" i="1" s="1"/>
  <c r="P1796" i="1" s="1"/>
  <c r="N186" i="1"/>
  <c r="O186" i="1" s="1"/>
  <c r="P186" i="1" s="1"/>
  <c r="N558" i="1"/>
  <c r="O558" i="1" s="1"/>
  <c r="P558" i="1" s="1"/>
  <c r="N1683" i="1"/>
  <c r="O1683" i="1" s="1"/>
  <c r="P1683" i="1" s="1"/>
  <c r="N531" i="1"/>
  <c r="O531" i="1" s="1"/>
  <c r="P531" i="1" s="1"/>
  <c r="N1457" i="1"/>
  <c r="O1457" i="1" s="1"/>
  <c r="P1457" i="1" s="1"/>
  <c r="N307" i="1"/>
  <c r="O307" i="1" s="1"/>
  <c r="P307" i="1" s="1"/>
  <c r="N656" i="1"/>
  <c r="O656" i="1" s="1"/>
  <c r="P656" i="1" s="1"/>
  <c r="N1602" i="1"/>
  <c r="O1602" i="1" s="1"/>
  <c r="P1602" i="1" s="1"/>
  <c r="N232" i="1"/>
  <c r="O232" i="1" s="1"/>
  <c r="P232" i="1" s="1"/>
  <c r="N1515" i="1"/>
  <c r="O1515" i="1" s="1"/>
  <c r="P1515" i="1" s="1"/>
  <c r="N2497" i="1"/>
  <c r="O2497" i="1" s="1"/>
  <c r="P2497" i="1" s="1"/>
  <c r="N66" i="1"/>
  <c r="O66" i="1" s="1"/>
  <c r="P66" i="1" s="1"/>
  <c r="N1651" i="1"/>
  <c r="O1651" i="1" s="1"/>
  <c r="P1651" i="1" s="1"/>
  <c r="N2210" i="1"/>
  <c r="O2210" i="1" s="1"/>
  <c r="P2210" i="1" s="1"/>
  <c r="N2101" i="1"/>
  <c r="O2101" i="1" s="1"/>
  <c r="P2101" i="1" s="1"/>
  <c r="N447" i="1"/>
  <c r="O447" i="1" s="1"/>
  <c r="P447" i="1" s="1"/>
  <c r="N962" i="1"/>
  <c r="O962" i="1" s="1"/>
  <c r="P962" i="1" s="1"/>
  <c r="N1124" i="1"/>
  <c r="O1124" i="1" s="1"/>
  <c r="P1124" i="1" s="1"/>
  <c r="N887" i="1"/>
  <c r="O887" i="1" s="1"/>
  <c r="P887" i="1" s="1"/>
  <c r="N970" i="1"/>
  <c r="O970" i="1" s="1"/>
  <c r="P970" i="1" s="1"/>
  <c r="N1634" i="1"/>
  <c r="O1634" i="1" s="1"/>
  <c r="P1634" i="1" s="1"/>
  <c r="N1817" i="1"/>
  <c r="O1817" i="1" s="1"/>
  <c r="P1817" i="1" s="1"/>
  <c r="N2758" i="1"/>
  <c r="O2758" i="1" s="1"/>
  <c r="P2758" i="1" s="1"/>
  <c r="N2050" i="1"/>
  <c r="O2050" i="1" s="1"/>
  <c r="P2050" i="1" s="1"/>
  <c r="N1782" i="1"/>
  <c r="O1782" i="1" s="1"/>
  <c r="P1782" i="1" s="1"/>
  <c r="N2014" i="1"/>
  <c r="O2014" i="1" s="1"/>
  <c r="P2014" i="1" s="1"/>
  <c r="N2616" i="1"/>
  <c r="O2616" i="1" s="1"/>
  <c r="P2616" i="1" s="1"/>
  <c r="N2134" i="1"/>
  <c r="O2134" i="1" s="1"/>
  <c r="P2134" i="1" s="1"/>
  <c r="N380" i="1"/>
  <c r="O380" i="1" s="1"/>
  <c r="P380" i="1" s="1"/>
  <c r="N1876" i="1"/>
  <c r="O1876" i="1" s="1"/>
  <c r="P1876" i="1" s="1"/>
  <c r="N1169" i="1"/>
  <c r="O1169" i="1" s="1"/>
  <c r="P1169" i="1" s="1"/>
  <c r="N1992" i="1"/>
  <c r="O1992" i="1" s="1"/>
  <c r="P1992" i="1" s="1"/>
  <c r="N2415" i="1"/>
  <c r="O2415" i="1" s="1"/>
  <c r="P2415" i="1" s="1"/>
  <c r="N2496" i="1"/>
  <c r="O2496" i="1" s="1"/>
  <c r="P2496" i="1" s="1"/>
  <c r="N1613" i="1"/>
  <c r="O1613" i="1" s="1"/>
  <c r="P1613" i="1" s="1"/>
  <c r="N2425" i="1"/>
  <c r="O2425" i="1" s="1"/>
  <c r="P2425" i="1" s="1"/>
  <c r="N74" i="1"/>
  <c r="O74" i="1" s="1"/>
  <c r="P74" i="1" s="1"/>
  <c r="N1266" i="1"/>
  <c r="O1266" i="1" s="1"/>
  <c r="P1266" i="1" s="1"/>
  <c r="N1988" i="1"/>
  <c r="O1988" i="1" s="1"/>
  <c r="P1988" i="1" s="1"/>
  <c r="N2503" i="1"/>
  <c r="O2503" i="1" s="1"/>
  <c r="P2503" i="1" s="1"/>
  <c r="N2334" i="1"/>
  <c r="O2334" i="1" s="1"/>
  <c r="P2334" i="1" s="1"/>
  <c r="N1225" i="1"/>
  <c r="O1225" i="1" s="1"/>
  <c r="P1225" i="1" s="1"/>
  <c r="N1687" i="1"/>
  <c r="O1687" i="1" s="1"/>
  <c r="P1687" i="1" s="1"/>
  <c r="N2509" i="1"/>
  <c r="O2509" i="1" s="1"/>
  <c r="P2509" i="1" s="1"/>
  <c r="N1874" i="1"/>
  <c r="O1874" i="1" s="1"/>
  <c r="P1874" i="1" s="1"/>
  <c r="N1996" i="1"/>
  <c r="O1996" i="1" s="1"/>
  <c r="P1996" i="1" s="1"/>
  <c r="N2711" i="1"/>
  <c r="O2711" i="1" s="1"/>
  <c r="P2711" i="1" s="1"/>
  <c r="N2504" i="1"/>
  <c r="O2504" i="1" s="1"/>
  <c r="P2504" i="1" s="1"/>
  <c r="N2230" i="1"/>
  <c r="O2230" i="1" s="1"/>
  <c r="P2230" i="1" s="1"/>
  <c r="N1968" i="1"/>
  <c r="O1968" i="1" s="1"/>
  <c r="P1968" i="1" s="1"/>
  <c r="N2303" i="1"/>
  <c r="O2303" i="1" s="1"/>
  <c r="P2303" i="1" s="1"/>
  <c r="N2647" i="1"/>
  <c r="O2647" i="1" s="1"/>
  <c r="P2647" i="1" s="1"/>
  <c r="N75" i="1"/>
  <c r="O75" i="1" s="1"/>
  <c r="P75" i="1" s="1"/>
  <c r="N861" i="1"/>
  <c r="O861" i="1" s="1"/>
  <c r="P861" i="1" s="1"/>
  <c r="N576" i="1"/>
  <c r="O576" i="1" s="1"/>
  <c r="P576" i="1" s="1"/>
  <c r="N2747" i="1"/>
  <c r="O2747" i="1" s="1"/>
  <c r="P2747" i="1" s="1"/>
  <c r="N776" i="1"/>
  <c r="O776" i="1" s="1"/>
  <c r="P776" i="1" s="1"/>
  <c r="N2245" i="1"/>
  <c r="O2245" i="1" s="1"/>
  <c r="P2245" i="1" s="1"/>
  <c r="N1373" i="1"/>
  <c r="O1373" i="1" s="1"/>
  <c r="P1373" i="1" s="1"/>
  <c r="N1445" i="1"/>
  <c r="O1445" i="1" s="1"/>
  <c r="P1445" i="1" s="1"/>
  <c r="N995" i="1"/>
  <c r="O995" i="1" s="1"/>
  <c r="P995" i="1" s="1"/>
  <c r="N2796" i="1"/>
  <c r="O2796" i="1" s="1"/>
  <c r="P2796" i="1" s="1"/>
  <c r="N2235" i="1"/>
  <c r="O2235" i="1" s="1"/>
  <c r="P2235" i="1" s="1"/>
  <c r="N2070" i="1"/>
  <c r="O2070" i="1" s="1"/>
  <c r="P2070" i="1" s="1"/>
  <c r="N878" i="1"/>
  <c r="O878" i="1" s="1"/>
  <c r="P878" i="1" s="1"/>
  <c r="N1476" i="1"/>
  <c r="O1476" i="1" s="1"/>
  <c r="P1476" i="1" s="1"/>
  <c r="N1655" i="1"/>
  <c r="O1655" i="1" s="1"/>
  <c r="P1655" i="1" s="1"/>
  <c r="N238" i="1"/>
  <c r="O238" i="1" s="1"/>
  <c r="P238" i="1" s="1"/>
  <c r="N1928" i="1"/>
  <c r="O1928" i="1" s="1"/>
  <c r="P1928" i="1" s="1"/>
  <c r="N234" i="1"/>
  <c r="O234" i="1" s="1"/>
  <c r="P234" i="1" s="1"/>
  <c r="N2251" i="1"/>
  <c r="O2251" i="1" s="1"/>
  <c r="P2251" i="1" s="1"/>
  <c r="N1386" i="1"/>
  <c r="O1386" i="1" s="1"/>
  <c r="P1386" i="1" s="1"/>
  <c r="N2242" i="1"/>
  <c r="O2242" i="1" s="1"/>
  <c r="P2242" i="1" s="1"/>
  <c r="N834" i="1"/>
  <c r="O834" i="1" s="1"/>
  <c r="P834" i="1" s="1"/>
  <c r="N590" i="1"/>
  <c r="O590" i="1" s="1"/>
  <c r="P590" i="1" s="1"/>
  <c r="N2811" i="1"/>
  <c r="O2811" i="1" s="1"/>
  <c r="P2811" i="1" s="1"/>
  <c r="N1120" i="1"/>
  <c r="O1120" i="1" s="1"/>
  <c r="P1120" i="1" s="1"/>
  <c r="N77" i="1"/>
  <c r="O77" i="1" s="1"/>
  <c r="P77" i="1" s="1"/>
  <c r="N816" i="1"/>
  <c r="O816" i="1" s="1"/>
  <c r="P816" i="1" s="1"/>
  <c r="N2370" i="1"/>
  <c r="O2370" i="1" s="1"/>
  <c r="P2370" i="1" s="1"/>
  <c r="N2102" i="1"/>
  <c r="O2102" i="1" s="1"/>
  <c r="P2102" i="1" s="1"/>
  <c r="N1427" i="1"/>
  <c r="O1427" i="1" s="1"/>
  <c r="P1427" i="1" s="1"/>
  <c r="N683" i="1"/>
  <c r="O683" i="1" s="1"/>
  <c r="P683" i="1" s="1"/>
  <c r="N1183" i="1"/>
  <c r="O1183" i="1" s="1"/>
  <c r="P1183" i="1" s="1"/>
  <c r="N2168" i="1"/>
  <c r="O2168" i="1" s="1"/>
  <c r="P2168" i="1" s="1"/>
  <c r="N2156" i="1"/>
  <c r="O2156" i="1" s="1"/>
  <c r="P2156" i="1" s="1"/>
  <c r="N1656" i="1"/>
  <c r="O1656" i="1" s="1"/>
  <c r="P1656" i="1" s="1"/>
  <c r="N986" i="1"/>
  <c r="O986" i="1" s="1"/>
  <c r="P986" i="1" s="1"/>
  <c r="N2084" i="1"/>
  <c r="O2084" i="1" s="1"/>
  <c r="P2084" i="1" s="1"/>
  <c r="N374" i="1"/>
  <c r="O374" i="1" s="1"/>
  <c r="P374" i="1" s="1"/>
  <c r="N2223" i="1"/>
  <c r="O2223" i="1" s="1"/>
  <c r="P2223" i="1" s="1"/>
  <c r="N2105" i="1"/>
  <c r="O2105" i="1" s="1"/>
  <c r="P2105" i="1" s="1"/>
  <c r="N356" i="1"/>
  <c r="O356" i="1" s="1"/>
  <c r="P356" i="1" s="1"/>
  <c r="N319" i="1"/>
  <c r="O319" i="1" s="1"/>
  <c r="P319" i="1" s="1"/>
  <c r="N2501" i="1"/>
  <c r="O2501" i="1" s="1"/>
  <c r="P2501" i="1" s="1"/>
  <c r="N41" i="1"/>
  <c r="O41" i="1" s="1"/>
  <c r="P41" i="1" s="1"/>
  <c r="N2755" i="1"/>
  <c r="O2755" i="1" s="1"/>
  <c r="P2755" i="1" s="1"/>
  <c r="N2607" i="1"/>
  <c r="O2607" i="1" s="1"/>
  <c r="P2607" i="1" s="1"/>
  <c r="N2309" i="1"/>
  <c r="O2309" i="1" s="1"/>
  <c r="P2309" i="1" s="1"/>
  <c r="N872" i="1"/>
  <c r="O872" i="1" s="1"/>
  <c r="P872" i="1" s="1"/>
  <c r="N2147" i="1"/>
  <c r="O2147" i="1" s="1"/>
  <c r="P2147" i="1" s="1"/>
  <c r="N741" i="1"/>
  <c r="O741" i="1" s="1"/>
  <c r="P741" i="1" s="1"/>
  <c r="N1446" i="1"/>
  <c r="O1446" i="1" s="1"/>
  <c r="P1446" i="1" s="1"/>
  <c r="N1979" i="1"/>
  <c r="O1979" i="1" s="1"/>
  <c r="P1979" i="1" s="1"/>
  <c r="N1246" i="1"/>
  <c r="O1246" i="1" s="1"/>
  <c r="P1246" i="1" s="1"/>
  <c r="N1433" i="1"/>
  <c r="O1433" i="1" s="1"/>
  <c r="P1433" i="1" s="1"/>
  <c r="N947" i="1"/>
  <c r="O947" i="1" s="1"/>
  <c r="P947" i="1" s="1"/>
  <c r="N2088" i="1"/>
  <c r="O2088" i="1" s="1"/>
  <c r="P2088" i="1" s="1"/>
  <c r="N1034" i="1"/>
  <c r="O1034" i="1" s="1"/>
  <c r="P1034" i="1" s="1"/>
  <c r="N1245" i="1"/>
  <c r="O1245" i="1" s="1"/>
  <c r="P1245" i="1" s="1"/>
  <c r="N310" i="1"/>
  <c r="O310" i="1" s="1"/>
  <c r="P310" i="1" s="1"/>
  <c r="N1800" i="1"/>
  <c r="O1800" i="1" s="1"/>
  <c r="P1800" i="1" s="1"/>
  <c r="N2450" i="1"/>
  <c r="O2450" i="1" s="1"/>
  <c r="P2450" i="1" s="1"/>
  <c r="N2572" i="1"/>
  <c r="O2572" i="1" s="1"/>
  <c r="P2572" i="1" s="1"/>
  <c r="N2249" i="1"/>
  <c r="O2249" i="1" s="1"/>
  <c r="P2249" i="1" s="1"/>
  <c r="N1961" i="1"/>
  <c r="O1961" i="1" s="1"/>
  <c r="P1961" i="1" s="1"/>
  <c r="N729" i="1"/>
  <c r="O729" i="1" s="1"/>
  <c r="P729" i="1" s="1"/>
  <c r="N246" i="1"/>
  <c r="O246" i="1" s="1"/>
  <c r="P246" i="1" s="1"/>
  <c r="N2480" i="1"/>
  <c r="O2480" i="1" s="1"/>
  <c r="P2480" i="1" s="1"/>
  <c r="N1014" i="1"/>
  <c r="O1014" i="1" s="1"/>
  <c r="P1014" i="1" s="1"/>
  <c r="N899" i="1"/>
  <c r="O899" i="1" s="1"/>
  <c r="P899" i="1" s="1"/>
  <c r="N864" i="1"/>
  <c r="O864" i="1" s="1"/>
  <c r="P864" i="1" s="1"/>
  <c r="N2392" i="1"/>
  <c r="O2392" i="1" s="1"/>
  <c r="P2392" i="1" s="1"/>
  <c r="N593" i="1"/>
  <c r="O593" i="1" s="1"/>
  <c r="P593" i="1" s="1"/>
  <c r="N1188" i="1"/>
  <c r="O1188" i="1" s="1"/>
  <c r="P1188" i="1" s="1"/>
  <c r="N780" i="1"/>
  <c r="O780" i="1" s="1"/>
  <c r="P780" i="1" s="1"/>
  <c r="N305" i="1"/>
  <c r="O305" i="1" s="1"/>
  <c r="P305" i="1" s="1"/>
  <c r="N2766" i="1"/>
  <c r="O2766" i="1" s="1"/>
  <c r="P2766" i="1" s="1"/>
  <c r="N892" i="1"/>
  <c r="O892" i="1" s="1"/>
  <c r="P892" i="1" s="1"/>
  <c r="N624" i="1"/>
  <c r="O624" i="1" s="1"/>
  <c r="P624" i="1" s="1"/>
  <c r="N1167" i="1"/>
  <c r="O1167" i="1" s="1"/>
  <c r="P1167" i="1" s="1"/>
  <c r="N580" i="1"/>
  <c r="O580" i="1" s="1"/>
  <c r="P580" i="1" s="1"/>
  <c r="N301" i="1"/>
  <c r="O301" i="1" s="1"/>
  <c r="P301" i="1" s="1"/>
  <c r="N361" i="1"/>
  <c r="O361" i="1" s="1"/>
  <c r="P361" i="1" s="1"/>
  <c r="N2175" i="1"/>
  <c r="O2175" i="1" s="1"/>
  <c r="P2175" i="1" s="1"/>
  <c r="N2611" i="1"/>
  <c r="O2611" i="1" s="1"/>
  <c r="P2611" i="1" s="1"/>
  <c r="N2275" i="1"/>
  <c r="O2275" i="1" s="1"/>
  <c r="P2275" i="1" s="1"/>
  <c r="N250" i="1"/>
  <c r="O250" i="1" s="1"/>
  <c r="P250" i="1" s="1"/>
  <c r="N2217" i="1"/>
  <c r="O2217" i="1" s="1"/>
  <c r="P2217" i="1" s="1"/>
  <c r="N1792" i="1"/>
  <c r="O1792" i="1" s="1"/>
  <c r="P1792" i="1" s="1"/>
  <c r="N2689" i="1"/>
  <c r="O2689" i="1" s="1"/>
  <c r="P2689" i="1" s="1"/>
  <c r="N1018" i="1"/>
  <c r="O1018" i="1" s="1"/>
  <c r="P1018" i="1" s="1"/>
  <c r="N2760" i="1"/>
  <c r="O2760" i="1" s="1"/>
  <c r="P2760" i="1" s="1"/>
  <c r="N116" i="1"/>
  <c r="O116" i="1" s="1"/>
  <c r="P116" i="1" s="1"/>
  <c r="N293" i="1"/>
  <c r="O293" i="1" s="1"/>
  <c r="P293" i="1" s="1"/>
  <c r="N1002" i="1"/>
  <c r="O1002" i="1" s="1"/>
  <c r="P1002" i="1" s="1"/>
  <c r="N2179" i="1"/>
  <c r="O2179" i="1" s="1"/>
  <c r="P2179" i="1" s="1"/>
  <c r="N2121" i="1"/>
  <c r="O2121" i="1" s="1"/>
  <c r="P2121" i="1" s="1"/>
  <c r="N1630" i="1"/>
  <c r="O1630" i="1" s="1"/>
  <c r="P1630" i="1" s="1"/>
  <c r="N292" i="1"/>
  <c r="O292" i="1" s="1"/>
  <c r="P292" i="1" s="1"/>
  <c r="N1945" i="1"/>
  <c r="O1945" i="1" s="1"/>
  <c r="P1945" i="1" s="1"/>
  <c r="N2085" i="1"/>
  <c r="O2085" i="1" s="1"/>
  <c r="P2085" i="1" s="1"/>
  <c r="N85" i="1"/>
  <c r="O85" i="1" s="1"/>
  <c r="P85" i="1" s="1"/>
  <c r="N115" i="1"/>
  <c r="O115" i="1" s="1"/>
  <c r="P115" i="1" s="1"/>
  <c r="N1969" i="1"/>
  <c r="O1969" i="1" s="1"/>
  <c r="P1969" i="1" s="1"/>
  <c r="N1032" i="1"/>
  <c r="O1032" i="1" s="1"/>
  <c r="P1032" i="1" s="1"/>
  <c r="N1653" i="1"/>
  <c r="O1653" i="1" s="1"/>
  <c r="P1653" i="1" s="1"/>
  <c r="N2600" i="1"/>
  <c r="O2600" i="1" s="1"/>
  <c r="P2600" i="1" s="1"/>
  <c r="N2507" i="1"/>
  <c r="O2507" i="1" s="1"/>
  <c r="P2507" i="1" s="1"/>
  <c r="N328" i="1"/>
  <c r="O328" i="1" s="1"/>
  <c r="P328" i="1" s="1"/>
  <c r="N2263" i="1"/>
  <c r="O2263" i="1" s="1"/>
  <c r="P2263" i="1" s="1"/>
  <c r="N1248" i="1"/>
  <c r="O1248" i="1" s="1"/>
  <c r="P1248" i="1" s="1"/>
  <c r="N517" i="1"/>
  <c r="O517" i="1" s="1"/>
  <c r="P517" i="1" s="1"/>
  <c r="N1861" i="1"/>
  <c r="O1861" i="1" s="1"/>
  <c r="P1861" i="1" s="1"/>
  <c r="N1435" i="1"/>
  <c r="O1435" i="1" s="1"/>
  <c r="P1435" i="1" s="1"/>
  <c r="N1168" i="1"/>
  <c r="O1168" i="1" s="1"/>
  <c r="P1168" i="1" s="1"/>
  <c r="N2107" i="1"/>
  <c r="O2107" i="1" s="1"/>
  <c r="P2107" i="1" s="1"/>
  <c r="N1757" i="1"/>
  <c r="O1757" i="1" s="1"/>
  <c r="P1757" i="1" s="1"/>
  <c r="N1670" i="1"/>
  <c r="O1670" i="1" s="1"/>
  <c r="P1670" i="1" s="1"/>
  <c r="N433" i="1"/>
  <c r="O433" i="1" s="1"/>
  <c r="P433" i="1" s="1"/>
  <c r="N2219" i="1"/>
  <c r="O2219" i="1" s="1"/>
  <c r="P2219" i="1" s="1"/>
  <c r="N269" i="1"/>
  <c r="O269" i="1" s="1"/>
  <c r="P269" i="1" s="1"/>
  <c r="N2234" i="1"/>
  <c r="O2234" i="1" s="1"/>
  <c r="P2234" i="1" s="1"/>
  <c r="N612" i="1"/>
  <c r="O612" i="1" s="1"/>
  <c r="P612" i="1" s="1"/>
  <c r="N600" i="1"/>
  <c r="O600" i="1" s="1"/>
  <c r="P600" i="1" s="1"/>
  <c r="N1914" i="1"/>
  <c r="O1914" i="1" s="1"/>
  <c r="P1914" i="1" s="1"/>
  <c r="N150" i="1"/>
  <c r="O150" i="1" s="1"/>
  <c r="P150" i="1" s="1"/>
  <c r="N1116" i="1"/>
  <c r="O1116" i="1" s="1"/>
  <c r="P1116" i="1" s="1"/>
  <c r="N2170" i="1"/>
  <c r="O2170" i="1" s="1"/>
  <c r="P2170" i="1" s="1"/>
  <c r="N1748" i="1"/>
  <c r="O1748" i="1" s="1"/>
  <c r="P1748" i="1" s="1"/>
  <c r="N2563" i="1"/>
  <c r="O2563" i="1" s="1"/>
  <c r="P2563" i="1" s="1"/>
  <c r="N2429" i="1"/>
  <c r="O2429" i="1" s="1"/>
  <c r="P2429" i="1" s="1"/>
  <c r="N26" i="1"/>
  <c r="O26" i="1" s="1"/>
  <c r="P26" i="1" s="1"/>
  <c r="N1551" i="1"/>
  <c r="O1551" i="1" s="1"/>
  <c r="P1551" i="1" s="1"/>
  <c r="N179" i="1"/>
  <c r="O179" i="1" s="1"/>
  <c r="P179" i="1" s="1"/>
  <c r="N1682" i="1"/>
  <c r="O1682" i="1" s="1"/>
  <c r="P1682" i="1" s="1"/>
  <c r="N182" i="1"/>
  <c r="O182" i="1" s="1"/>
  <c r="P182" i="1" s="1"/>
  <c r="N2617" i="1"/>
  <c r="O2617" i="1" s="1"/>
  <c r="P2617" i="1" s="1"/>
  <c r="N2020" i="1"/>
  <c r="O2020" i="1" s="1"/>
  <c r="P2020" i="1" s="1"/>
  <c r="N698" i="1"/>
  <c r="O698" i="1" s="1"/>
  <c r="P698" i="1" s="1"/>
  <c r="N759" i="1"/>
  <c r="O759" i="1" s="1"/>
  <c r="P759" i="1" s="1"/>
  <c r="N124" i="1"/>
  <c r="O124" i="1" s="1"/>
  <c r="P124" i="1" s="1"/>
  <c r="N1419" i="1"/>
  <c r="O1419" i="1" s="1"/>
  <c r="P1419" i="1" s="1"/>
  <c r="N1609" i="1"/>
  <c r="O1609" i="1" s="1"/>
  <c r="P1609" i="1" s="1"/>
  <c r="N2728" i="1"/>
  <c r="O2728" i="1" s="1"/>
  <c r="P2728" i="1" s="1"/>
  <c r="N2395" i="1"/>
  <c r="O2395" i="1" s="1"/>
  <c r="P2395" i="1" s="1"/>
  <c r="N2097" i="1"/>
  <c r="O2097" i="1" s="1"/>
  <c r="P2097" i="1" s="1"/>
  <c r="N401" i="1"/>
  <c r="O401" i="1" s="1"/>
  <c r="P401" i="1" s="1"/>
  <c r="N64" i="1"/>
  <c r="O64" i="1" s="1"/>
  <c r="P64" i="1" s="1"/>
  <c r="N1119" i="1"/>
  <c r="O1119" i="1" s="1"/>
  <c r="P1119" i="1" s="1"/>
  <c r="N509" i="1"/>
  <c r="O509" i="1" s="1"/>
  <c r="P509" i="1" s="1"/>
  <c r="N1300" i="1"/>
  <c r="O1300" i="1" s="1"/>
  <c r="P1300" i="1" s="1"/>
  <c r="N2046" i="1"/>
  <c r="O2046" i="1" s="1"/>
  <c r="P2046" i="1" s="1"/>
  <c r="N129" i="1"/>
  <c r="O129" i="1" s="1"/>
  <c r="P129" i="1" s="1"/>
  <c r="N2717" i="1"/>
  <c r="O2717" i="1" s="1"/>
  <c r="P2717" i="1" s="1"/>
  <c r="N898" i="1"/>
  <c r="O898" i="1" s="1"/>
  <c r="P898" i="1" s="1"/>
  <c r="N931" i="1"/>
  <c r="O931" i="1" s="1"/>
  <c r="P931" i="1" s="1"/>
  <c r="N16" i="1"/>
  <c r="O16" i="1" s="1"/>
  <c r="P16" i="1" s="1"/>
  <c r="N2565" i="1"/>
  <c r="O2565" i="1" s="1"/>
  <c r="P2565" i="1" s="1"/>
  <c r="N2634" i="1"/>
  <c r="O2634" i="1" s="1"/>
  <c r="P2634" i="1" s="1"/>
  <c r="N569" i="1"/>
  <c r="O569" i="1" s="1"/>
  <c r="P569" i="1" s="1"/>
  <c r="N458" i="1"/>
  <c r="O458" i="1" s="1"/>
  <c r="P458" i="1" s="1"/>
  <c r="N1101" i="1"/>
  <c r="O1101" i="1" s="1"/>
  <c r="P1101" i="1" s="1"/>
  <c r="N2495" i="1"/>
  <c r="O2495" i="1" s="1"/>
  <c r="P2495" i="1" s="1"/>
  <c r="N452" i="1"/>
  <c r="O452" i="1" s="1"/>
  <c r="P452" i="1" s="1"/>
  <c r="N753" i="1"/>
  <c r="O753" i="1" s="1"/>
  <c r="P753" i="1" s="1"/>
  <c r="N154" i="1"/>
  <c r="O154" i="1" s="1"/>
  <c r="P154" i="1" s="1"/>
  <c r="N1612" i="1"/>
  <c r="O1612" i="1" s="1"/>
  <c r="P1612" i="1" s="1"/>
  <c r="N725" i="1"/>
  <c r="O725" i="1" s="1"/>
  <c r="P725" i="1" s="1"/>
  <c r="N2143" i="1"/>
  <c r="O2143" i="1" s="1"/>
  <c r="P2143" i="1" s="1"/>
  <c r="N289" i="1"/>
  <c r="O289" i="1" s="1"/>
  <c r="P289" i="1" s="1"/>
  <c r="N491" i="1"/>
  <c r="O491" i="1" s="1"/>
  <c r="P491" i="1" s="1"/>
  <c r="N1008" i="1"/>
  <c r="O1008" i="1" s="1"/>
  <c r="P1008" i="1" s="1"/>
  <c r="N422" i="1"/>
  <c r="O422" i="1" s="1"/>
  <c r="P422" i="1" s="1"/>
  <c r="N43" i="1"/>
  <c r="O43" i="1" s="1"/>
  <c r="P43" i="1" s="1"/>
  <c r="N1984" i="1"/>
  <c r="O1984" i="1" s="1"/>
  <c r="P1984" i="1" s="1"/>
  <c r="N1027" i="1"/>
  <c r="O1027" i="1" s="1"/>
  <c r="P1027" i="1" s="1"/>
  <c r="N1567" i="1"/>
  <c r="O1567" i="1" s="1"/>
  <c r="P1567" i="1" s="1"/>
  <c r="N188" i="1"/>
  <c r="O188" i="1" s="1"/>
  <c r="P188" i="1" s="1"/>
  <c r="N2257" i="1"/>
  <c r="O2257" i="1" s="1"/>
  <c r="P2257" i="1" s="1"/>
  <c r="N1587" i="1"/>
  <c r="O1587" i="1" s="1"/>
  <c r="P1587" i="1" s="1"/>
  <c r="N687" i="1"/>
  <c r="O687" i="1" s="1"/>
  <c r="P687" i="1" s="1"/>
  <c r="N1089" i="1"/>
  <c r="O1089" i="1" s="1"/>
  <c r="P1089" i="1" s="1"/>
  <c r="N1951" i="1"/>
  <c r="O1951" i="1" s="1"/>
  <c r="P1951" i="1" s="1"/>
  <c r="N870" i="1"/>
  <c r="O870" i="1" s="1"/>
  <c r="P870" i="1" s="1"/>
  <c r="N1088" i="1"/>
  <c r="O1088" i="1" s="1"/>
  <c r="P1088" i="1" s="1"/>
  <c r="N863" i="1"/>
  <c r="O863" i="1" s="1"/>
  <c r="P863" i="1" s="1"/>
  <c r="N954" i="1"/>
  <c r="O954" i="1" s="1"/>
  <c r="P954" i="1" s="1"/>
  <c r="N2344" i="1"/>
  <c r="O2344" i="1" s="1"/>
  <c r="P2344" i="1" s="1"/>
  <c r="N1282" i="1"/>
  <c r="O1282" i="1" s="1"/>
  <c r="P1282" i="1" s="1"/>
  <c r="N2476" i="1"/>
  <c r="O2476" i="1" s="1"/>
  <c r="P2476" i="1" s="1"/>
  <c r="N2297" i="1"/>
  <c r="O2297" i="1" s="1"/>
  <c r="P2297" i="1" s="1"/>
  <c r="N1597" i="1"/>
  <c r="O1597" i="1" s="1"/>
  <c r="P1597" i="1" s="1"/>
  <c r="N1764" i="1"/>
  <c r="O1764" i="1" s="1"/>
  <c r="P1764" i="1" s="1"/>
  <c r="N338" i="1"/>
  <c r="O338" i="1" s="1"/>
  <c r="P338" i="1" s="1"/>
  <c r="N858" i="1"/>
  <c r="O858" i="1" s="1"/>
  <c r="P858" i="1" s="1"/>
  <c r="N1747" i="1"/>
  <c r="O1747" i="1" s="1"/>
  <c r="P1747" i="1" s="1"/>
  <c r="N672" i="1"/>
  <c r="O672" i="1" s="1"/>
  <c r="P672" i="1" s="1"/>
  <c r="N1412" i="1"/>
  <c r="O1412" i="1" s="1"/>
  <c r="P1412" i="1" s="1"/>
  <c r="N1230" i="1"/>
  <c r="O1230" i="1" s="1"/>
  <c r="P1230" i="1" s="1"/>
  <c r="N1947" i="1"/>
  <c r="O1947" i="1" s="1"/>
  <c r="P1947" i="1" s="1"/>
  <c r="N1302" i="1"/>
  <c r="O1302" i="1" s="1"/>
  <c r="P1302" i="1" s="1"/>
  <c r="N2679" i="1"/>
  <c r="O2679" i="1" s="1"/>
  <c r="P2679" i="1" s="1"/>
  <c r="N1319" i="1"/>
  <c r="O1319" i="1" s="1"/>
  <c r="P1319" i="1" s="1"/>
  <c r="N1443" i="1"/>
  <c r="O1443" i="1" s="1"/>
  <c r="P1443" i="1" s="1"/>
  <c r="N1919" i="1"/>
  <c r="O1919" i="1" s="1"/>
  <c r="P1919" i="1" s="1"/>
  <c r="N524" i="1"/>
  <c r="O524" i="1" s="1"/>
  <c r="P524" i="1" s="1"/>
  <c r="N1974" i="1"/>
  <c r="O1974" i="1" s="1"/>
  <c r="P1974" i="1" s="1"/>
  <c r="N1650" i="1"/>
  <c r="O1650" i="1" s="1"/>
  <c r="P1650" i="1" s="1"/>
  <c r="N2731" i="1"/>
  <c r="O2731" i="1" s="1"/>
  <c r="P2731" i="1" s="1"/>
  <c r="N2700" i="1"/>
  <c r="O2700" i="1" s="1"/>
  <c r="P2700" i="1" s="1"/>
  <c r="N1836" i="1"/>
  <c r="O1836" i="1" s="1"/>
  <c r="P1836" i="1" s="1"/>
  <c r="N396" i="1"/>
  <c r="O396" i="1" s="1"/>
  <c r="P396" i="1" s="1"/>
  <c r="N2019" i="1"/>
  <c r="O2019" i="1" s="1"/>
  <c r="P2019" i="1" s="1"/>
  <c r="N1135" i="1"/>
  <c r="O1135" i="1" s="1"/>
  <c r="P1135" i="1" s="1"/>
  <c r="N1408" i="1"/>
  <c r="O1408" i="1" s="1"/>
  <c r="P1408" i="1" s="1"/>
  <c r="N705" i="1"/>
  <c r="O705" i="1" s="1"/>
  <c r="P705" i="1" s="1"/>
  <c r="N2322" i="1"/>
  <c r="O2322" i="1" s="1"/>
  <c r="P2322" i="1" s="1"/>
  <c r="N180" i="1"/>
  <c r="O180" i="1" s="1"/>
  <c r="P180" i="1" s="1"/>
  <c r="N1654" i="1"/>
  <c r="O1654" i="1" s="1"/>
  <c r="P1654" i="1" s="1"/>
  <c r="N562" i="1"/>
  <c r="O562" i="1" s="1"/>
  <c r="P562" i="1" s="1"/>
  <c r="N629" i="1"/>
  <c r="O629" i="1" s="1"/>
  <c r="P629" i="1" s="1"/>
  <c r="N2018" i="1"/>
  <c r="O2018" i="1" s="1"/>
  <c r="P2018" i="1" s="1"/>
  <c r="N891" i="1"/>
  <c r="O891" i="1" s="1"/>
  <c r="P891" i="1" s="1"/>
  <c r="N2745" i="1"/>
  <c r="O2745" i="1" s="1"/>
  <c r="P2745" i="1" s="1"/>
  <c r="N1738" i="1"/>
  <c r="O1738" i="1" s="1"/>
  <c r="P1738" i="1" s="1"/>
  <c r="N441" i="1"/>
  <c r="O441" i="1" s="1"/>
  <c r="P441" i="1" s="1"/>
  <c r="N429" i="1"/>
  <c r="O429" i="1" s="1"/>
  <c r="P429" i="1" s="1"/>
  <c r="N666" i="1"/>
  <c r="O666" i="1" s="1"/>
  <c r="P666" i="1" s="1"/>
  <c r="N969" i="1"/>
  <c r="O969" i="1" s="1"/>
  <c r="P969" i="1" s="1"/>
  <c r="N1240" i="1"/>
  <c r="O1240" i="1" s="1"/>
  <c r="P1240" i="1" s="1"/>
  <c r="N1713" i="1"/>
  <c r="O1713" i="1" s="1"/>
  <c r="P1713" i="1" s="1"/>
  <c r="N2348" i="1"/>
  <c r="O2348" i="1" s="1"/>
  <c r="P2348" i="1" s="1"/>
  <c r="N1413" i="1"/>
  <c r="O1413" i="1" s="1"/>
  <c r="P1413" i="1" s="1"/>
  <c r="N820" i="1"/>
  <c r="O820" i="1" s="1"/>
  <c r="P820" i="1" s="1"/>
  <c r="N1076" i="1"/>
  <c r="O1076" i="1" s="1"/>
  <c r="P1076" i="1" s="1"/>
  <c r="N2614" i="1"/>
  <c r="O2614" i="1" s="1"/>
  <c r="P2614" i="1" s="1"/>
  <c r="N181" i="1"/>
  <c r="O181" i="1" s="1"/>
  <c r="P181" i="1" s="1"/>
  <c r="N594" i="1"/>
  <c r="O594" i="1" s="1"/>
  <c r="P594" i="1" s="1"/>
  <c r="N2694" i="1"/>
  <c r="O2694" i="1" s="1"/>
  <c r="P2694" i="1" s="1"/>
  <c r="N2559" i="1"/>
  <c r="O2559" i="1" s="1"/>
  <c r="P2559" i="1" s="1"/>
  <c r="N1151" i="1"/>
  <c r="O1151" i="1" s="1"/>
  <c r="P1151" i="1" s="1"/>
  <c r="N2805" i="1"/>
  <c r="O2805" i="1" s="1"/>
  <c r="P2805" i="1" s="1"/>
  <c r="N897" i="1"/>
  <c r="O897" i="1" s="1"/>
  <c r="P897" i="1" s="1"/>
  <c r="N842" i="1"/>
  <c r="O842" i="1" s="1"/>
  <c r="P842" i="1" s="1"/>
  <c r="N1487" i="1"/>
  <c r="O1487" i="1" s="1"/>
  <c r="P1487" i="1" s="1"/>
  <c r="N1480" i="1"/>
  <c r="O1480" i="1" s="1"/>
  <c r="P1480" i="1" s="1"/>
  <c r="N324" i="1"/>
  <c r="O324" i="1" s="1"/>
  <c r="P324" i="1" s="1"/>
  <c r="N1982" i="1"/>
  <c r="O1982" i="1" s="1"/>
  <c r="P1982" i="1" s="1"/>
  <c r="N122" i="1"/>
  <c r="O122" i="1" s="1"/>
  <c r="P122" i="1" s="1"/>
  <c r="N276" i="1"/>
  <c r="O276" i="1" s="1"/>
  <c r="P276" i="1" s="1"/>
  <c r="N991" i="1"/>
  <c r="O991" i="1" s="1"/>
  <c r="P991" i="1" s="1"/>
  <c r="N2041" i="1"/>
  <c r="O2041" i="1" s="1"/>
  <c r="P2041" i="1" s="1"/>
  <c r="N177" i="1"/>
  <c r="O177" i="1" s="1"/>
  <c r="P177" i="1" s="1"/>
  <c r="N353" i="1"/>
  <c r="O353" i="1" s="1"/>
  <c r="P353" i="1" s="1"/>
  <c r="N1847" i="1"/>
  <c r="O1847" i="1" s="1"/>
  <c r="P1847" i="1" s="1"/>
  <c r="N191" i="1"/>
  <c r="O191" i="1" s="1"/>
  <c r="P191" i="1" s="1"/>
  <c r="N868" i="1"/>
  <c r="O868" i="1" s="1"/>
  <c r="P868" i="1" s="1"/>
  <c r="N867" i="1"/>
  <c r="O867" i="1" s="1"/>
  <c r="P867" i="1" s="1"/>
  <c r="N628" i="1"/>
  <c r="O628" i="1" s="1"/>
  <c r="P628" i="1" s="1"/>
  <c r="N2013" i="1"/>
  <c r="O2013" i="1" s="1"/>
  <c r="P2013" i="1" s="1"/>
  <c r="N1694" i="1"/>
  <c r="O1694" i="1" s="1"/>
  <c r="P1694" i="1" s="1"/>
  <c r="N1989" i="1"/>
  <c r="O1989" i="1" s="1"/>
  <c r="P1989" i="1" s="1"/>
  <c r="N1072" i="1"/>
  <c r="O1072" i="1" s="1"/>
  <c r="P1072" i="1" s="1"/>
  <c r="N1217" i="1"/>
  <c r="O1217" i="1" s="1"/>
  <c r="P1217" i="1" s="1"/>
  <c r="N813" i="1"/>
  <c r="O813" i="1" s="1"/>
  <c r="P813" i="1" s="1"/>
  <c r="N2099" i="1"/>
  <c r="O2099" i="1" s="1"/>
  <c r="P2099" i="1" s="1"/>
  <c r="N1821" i="1"/>
  <c r="O1821" i="1" s="1"/>
  <c r="P1821" i="1" s="1"/>
  <c r="N1972" i="1"/>
  <c r="O1972" i="1" s="1"/>
  <c r="P1972" i="1" s="1"/>
  <c r="N2816" i="1"/>
  <c r="O2816" i="1" s="1"/>
  <c r="P2816" i="1" s="1"/>
  <c r="N398" i="1"/>
  <c r="O398" i="1" s="1"/>
  <c r="P398" i="1" s="1"/>
  <c r="N1380" i="1"/>
  <c r="O1380" i="1" s="1"/>
  <c r="P1380" i="1" s="1"/>
  <c r="N1349" i="1"/>
  <c r="O1349" i="1" s="1"/>
  <c r="P1349" i="1" s="1"/>
  <c r="N909" i="1"/>
  <c r="O909" i="1" s="1"/>
  <c r="P909" i="1" s="1"/>
  <c r="N601" i="1"/>
  <c r="O601" i="1" s="1"/>
  <c r="P601" i="1" s="1"/>
  <c r="N1540" i="1"/>
  <c r="O1540" i="1" s="1"/>
  <c r="P1540" i="1" s="1"/>
  <c r="N2167" i="1"/>
  <c r="O2167" i="1" s="1"/>
  <c r="P2167" i="1" s="1"/>
  <c r="N749" i="1"/>
  <c r="O749" i="1" s="1"/>
  <c r="P749" i="1" s="1"/>
  <c r="N2420" i="1"/>
  <c r="O2420" i="1" s="1"/>
  <c r="P2420" i="1" s="1"/>
  <c r="N1335" i="1"/>
  <c r="O1335" i="1" s="1"/>
  <c r="P1335" i="1" s="1"/>
  <c r="N2822" i="1"/>
  <c r="O2822" i="1" s="1"/>
  <c r="P2822" i="1" s="1"/>
  <c r="N1090" i="1"/>
  <c r="O1090" i="1" s="1"/>
  <c r="P1090" i="1" s="1"/>
  <c r="N2232" i="1"/>
  <c r="O2232" i="1" s="1"/>
  <c r="P2232" i="1" s="1"/>
  <c r="N1173" i="1"/>
  <c r="O1173" i="1" s="1"/>
  <c r="P1173" i="1" s="1"/>
  <c r="N2286" i="1"/>
  <c r="O2286" i="1" s="1"/>
  <c r="P2286" i="1" s="1"/>
  <c r="N1970" i="1"/>
  <c r="O1970" i="1" s="1"/>
  <c r="P1970" i="1" s="1"/>
  <c r="N1229" i="1"/>
  <c r="O1229" i="1" s="1"/>
  <c r="P1229" i="1" s="1"/>
  <c r="N805" i="1"/>
  <c r="O805" i="1" s="1"/>
  <c r="P805" i="1" s="1"/>
  <c r="N2602" i="1"/>
  <c r="O2602" i="1" s="1"/>
  <c r="P2602" i="1" s="1"/>
  <c r="N2568" i="1"/>
  <c r="O2568" i="1" s="1"/>
  <c r="P2568" i="1" s="1"/>
  <c r="N1403" i="1"/>
  <c r="O1403" i="1" s="1"/>
  <c r="P1403" i="1" s="1"/>
  <c r="N502" i="1"/>
  <c r="O502" i="1" s="1"/>
  <c r="P502" i="1" s="1"/>
  <c r="N1938" i="1"/>
  <c r="O1938" i="1" s="1"/>
  <c r="P1938" i="1" s="1"/>
  <c r="N821" i="1"/>
  <c r="O821" i="1" s="1"/>
  <c r="P821" i="1" s="1"/>
  <c r="N719" i="1"/>
  <c r="O719" i="1" s="1"/>
  <c r="P719" i="1" s="1"/>
  <c r="N688" i="1"/>
  <c r="O688" i="1" s="1"/>
  <c r="P688" i="1" s="1"/>
  <c r="N2308" i="1"/>
  <c r="O2308" i="1" s="1"/>
  <c r="P2308" i="1" s="1"/>
  <c r="N31" i="1"/>
  <c r="O31" i="1" s="1"/>
  <c r="P31" i="1" s="1"/>
  <c r="N767" i="1"/>
  <c r="O767" i="1" s="1"/>
  <c r="P767" i="1" s="1"/>
  <c r="N1360" i="1"/>
  <c r="O1360" i="1" s="1"/>
  <c r="P1360" i="1" s="1"/>
  <c r="N1429" i="1"/>
  <c r="O1429" i="1" s="1"/>
  <c r="P1429" i="1" s="1"/>
  <c r="N1155" i="1"/>
  <c r="O1155" i="1" s="1"/>
  <c r="P1155" i="1" s="1"/>
  <c r="N2114" i="1"/>
  <c r="O2114" i="1" s="1"/>
  <c r="P2114" i="1" s="1"/>
  <c r="N2296" i="1"/>
  <c r="O2296" i="1" s="1"/>
  <c r="P2296" i="1" s="1"/>
  <c r="N533" i="1"/>
  <c r="O533" i="1" s="1"/>
  <c r="P533" i="1" s="1"/>
  <c r="N934" i="1"/>
  <c r="O934" i="1" s="1"/>
  <c r="P934" i="1" s="1"/>
  <c r="N942" i="1"/>
  <c r="O942" i="1" s="1"/>
  <c r="P942" i="1" s="1"/>
  <c r="N2585" i="1"/>
  <c r="O2585" i="1" s="1"/>
  <c r="P2585" i="1" s="1"/>
  <c r="N1030" i="1"/>
  <c r="O1030" i="1" s="1"/>
  <c r="P1030" i="1" s="1"/>
  <c r="N1232" i="1"/>
  <c r="O1232" i="1" s="1"/>
  <c r="P1232" i="1" s="1"/>
  <c r="N155" i="1"/>
  <c r="O155" i="1" s="1"/>
  <c r="P155" i="1" s="1"/>
  <c r="N1290" i="1"/>
  <c r="O1290" i="1" s="1"/>
  <c r="P1290" i="1" s="1"/>
  <c r="N2825" i="1"/>
  <c r="O2825" i="1" s="1"/>
  <c r="P2825" i="1" s="1"/>
  <c r="N2530" i="1"/>
  <c r="O2530" i="1" s="1"/>
  <c r="P2530" i="1" s="1"/>
  <c r="N648" i="1"/>
  <c r="O648" i="1" s="1"/>
  <c r="P648" i="1" s="1"/>
  <c r="N983" i="1"/>
  <c r="O983" i="1" s="1"/>
  <c r="P983" i="1" s="1"/>
  <c r="N92" i="1"/>
  <c r="O92" i="1" s="1"/>
  <c r="P92" i="1" s="1"/>
  <c r="N394" i="1"/>
  <c r="O394" i="1" s="1"/>
  <c r="P394" i="1" s="1"/>
  <c r="N287" i="1"/>
  <c r="O287" i="1" s="1"/>
  <c r="P287" i="1" s="1"/>
  <c r="N961" i="1"/>
  <c r="O961" i="1" s="1"/>
  <c r="P961" i="1" s="1"/>
  <c r="N1756" i="1"/>
  <c r="O1756" i="1" s="1"/>
  <c r="P1756" i="1" s="1"/>
  <c r="N2447" i="1"/>
  <c r="O2447" i="1" s="1"/>
  <c r="P2447" i="1" s="1"/>
  <c r="N1272" i="1"/>
  <c r="O1272" i="1" s="1"/>
  <c r="P1272" i="1" s="1"/>
  <c r="N2757" i="1"/>
  <c r="O2757" i="1" s="1"/>
  <c r="P2757" i="1" s="1"/>
  <c r="N2300" i="1"/>
  <c r="O2300" i="1" s="1"/>
  <c r="P2300" i="1" s="1"/>
  <c r="N252" i="1"/>
  <c r="O252" i="1" s="1"/>
  <c r="P252" i="1" s="1"/>
  <c r="N2133" i="1"/>
  <c r="O2133" i="1" s="1"/>
  <c r="P2133" i="1" s="1"/>
  <c r="N2643" i="1"/>
  <c r="O2643" i="1" s="1"/>
  <c r="P2643" i="1" s="1"/>
  <c r="N1473" i="1"/>
  <c r="O1473" i="1" s="1"/>
  <c r="P1473" i="1" s="1"/>
  <c r="N1935" i="1"/>
  <c r="O1935" i="1" s="1"/>
  <c r="P1935" i="1" s="1"/>
  <c r="N1633" i="1"/>
  <c r="O1633" i="1" s="1"/>
  <c r="P1633" i="1" s="1"/>
  <c r="N1962" i="1"/>
  <c r="O1962" i="1" s="1"/>
  <c r="P1962" i="1" s="1"/>
  <c r="N1629" i="1"/>
  <c r="O1629" i="1" s="1"/>
  <c r="P1629" i="1" s="1"/>
  <c r="N700" i="1"/>
  <c r="O700" i="1" s="1"/>
  <c r="P700" i="1" s="1"/>
  <c r="N1347" i="1"/>
  <c r="O1347" i="1" s="1"/>
  <c r="P1347" i="1" s="1"/>
  <c r="N2140" i="1"/>
  <c r="O2140" i="1" s="1"/>
  <c r="P2140" i="1" s="1"/>
  <c r="N2144" i="1"/>
  <c r="O2144" i="1" s="1"/>
  <c r="P2144" i="1" s="1"/>
  <c r="N470" i="1"/>
  <c r="O470" i="1" s="1"/>
  <c r="P470" i="1" s="1"/>
  <c r="N761" i="1"/>
  <c r="O761" i="1" s="1"/>
  <c r="P761" i="1" s="1"/>
  <c r="N1264" i="1"/>
  <c r="O1264" i="1" s="1"/>
  <c r="P1264" i="1" s="1"/>
  <c r="N707" i="1"/>
  <c r="O707" i="1" s="1"/>
  <c r="P707" i="1" s="1"/>
  <c r="N795" i="1"/>
  <c r="O795" i="1" s="1"/>
  <c r="P795" i="1" s="1"/>
  <c r="N2539" i="1"/>
  <c r="O2539" i="1" s="1"/>
  <c r="P2539" i="1" s="1"/>
  <c r="N2638" i="1"/>
  <c r="O2638" i="1" s="1"/>
  <c r="P2638" i="1" s="1"/>
  <c r="N1145" i="1"/>
  <c r="O1145" i="1" s="1"/>
  <c r="P1145" i="1" s="1"/>
  <c r="N1472" i="1"/>
  <c r="O1472" i="1" s="1"/>
  <c r="P1472" i="1" s="1"/>
  <c r="N1471" i="1"/>
  <c r="O1471" i="1" s="1"/>
  <c r="P1471" i="1" s="1"/>
  <c r="N73" i="1"/>
  <c r="O73" i="1" s="1"/>
  <c r="P73" i="1" s="1"/>
  <c r="N577" i="1"/>
  <c r="O577" i="1" s="1"/>
  <c r="P577" i="1" s="1"/>
  <c r="N185" i="1"/>
  <c r="O185" i="1" s="1"/>
  <c r="P185" i="1" s="1"/>
  <c r="N1010" i="1"/>
  <c r="O1010" i="1" s="1"/>
  <c r="P1010" i="1" s="1"/>
  <c r="N617" i="1"/>
  <c r="O617" i="1" s="1"/>
  <c r="P617" i="1" s="1"/>
  <c r="N2737" i="1"/>
  <c r="O2737" i="1" s="1"/>
  <c r="P2737" i="1" s="1"/>
  <c r="N682" i="1"/>
  <c r="O682" i="1" s="1"/>
  <c r="P682" i="1" s="1"/>
  <c r="N1301" i="1"/>
  <c r="O1301" i="1" s="1"/>
  <c r="P1301" i="1" s="1"/>
  <c r="N756" i="1"/>
  <c r="O756" i="1" s="1"/>
  <c r="P756" i="1" s="1"/>
  <c r="N2785" i="1"/>
  <c r="O2785" i="1" s="1"/>
  <c r="P2785" i="1" s="1"/>
  <c r="N626" i="1"/>
  <c r="O626" i="1" s="1"/>
  <c r="P626" i="1" s="1"/>
  <c r="N2362" i="1"/>
  <c r="O2362" i="1" s="1"/>
  <c r="P2362" i="1" s="1"/>
  <c r="N1648" i="1"/>
  <c r="O1648" i="1" s="1"/>
  <c r="P1648" i="1" s="1"/>
  <c r="N2333" i="1"/>
  <c r="O2333" i="1" s="1"/>
  <c r="P2333" i="1" s="1"/>
  <c r="N561" i="1"/>
  <c r="O561" i="1" s="1"/>
  <c r="P561" i="1" s="1"/>
  <c r="N1372" i="1"/>
  <c r="O1372" i="1" s="1"/>
  <c r="P1372" i="1" s="1"/>
  <c r="N882" i="1"/>
  <c r="O882" i="1" s="1"/>
  <c r="P882" i="1" s="1"/>
  <c r="N645" i="1"/>
  <c r="O645" i="1" s="1"/>
  <c r="P645" i="1" s="1"/>
  <c r="N1362" i="1"/>
  <c r="O1362" i="1" s="1"/>
  <c r="P1362" i="1" s="1"/>
  <c r="N1958" i="1"/>
  <c r="O1958" i="1" s="1"/>
  <c r="P1958" i="1" s="1"/>
  <c r="N1736" i="1"/>
  <c r="O1736" i="1" s="1"/>
  <c r="P1736" i="1" s="1"/>
  <c r="N1092" i="1"/>
  <c r="O1092" i="1" s="1"/>
  <c r="P1092" i="1" s="1"/>
  <c r="N1058" i="1"/>
  <c r="O1058" i="1" s="1"/>
  <c r="P1058" i="1" s="1"/>
  <c r="N837" i="1"/>
  <c r="O837" i="1" s="1"/>
  <c r="P837" i="1" s="1"/>
  <c r="N272" i="1"/>
  <c r="O272" i="1" s="1"/>
  <c r="P272" i="1" s="1"/>
  <c r="N153" i="1"/>
  <c r="O153" i="1" s="1"/>
  <c r="P153" i="1" s="1"/>
  <c r="N152" i="1"/>
  <c r="O152" i="1" s="1"/>
  <c r="P152" i="1" s="1"/>
  <c r="N2078" i="1"/>
  <c r="O2078" i="1" s="1"/>
  <c r="P2078" i="1" s="1"/>
  <c r="N2353" i="1"/>
  <c r="O2353" i="1" s="1"/>
  <c r="P2353" i="1" s="1"/>
  <c r="N1723" i="1"/>
  <c r="O1723" i="1" s="1"/>
  <c r="P1723" i="1" s="1"/>
  <c r="N794" i="1"/>
  <c r="O794" i="1" s="1"/>
  <c r="P794" i="1" s="1"/>
  <c r="N980" i="1"/>
  <c r="O980" i="1" s="1"/>
  <c r="P980" i="1" s="1"/>
  <c r="N194" i="1"/>
  <c r="O194" i="1" s="1"/>
  <c r="P194" i="1" s="1"/>
  <c r="N599" i="1"/>
  <c r="O599" i="1" s="1"/>
  <c r="P599" i="1" s="1"/>
  <c r="N1048" i="1"/>
  <c r="O1048" i="1" s="1"/>
  <c r="P1048" i="1" s="1"/>
  <c r="N1160" i="1"/>
  <c r="O1160" i="1" s="1"/>
  <c r="P1160" i="1" s="1"/>
  <c r="N1038" i="1"/>
  <c r="O1038" i="1" s="1"/>
  <c r="P1038" i="1" s="1"/>
  <c r="N1017" i="1"/>
  <c r="O1017" i="1" s="1"/>
  <c r="P1017" i="1" s="1"/>
  <c r="N413" i="1"/>
  <c r="O413" i="1" s="1"/>
  <c r="P413" i="1" s="1"/>
  <c r="N2042" i="1"/>
  <c r="O2042" i="1" s="1"/>
  <c r="P2042" i="1" s="1"/>
  <c r="N335" i="1"/>
  <c r="O335" i="1" s="1"/>
  <c r="P335" i="1" s="1"/>
  <c r="N2622" i="1"/>
  <c r="O2622" i="1" s="1"/>
  <c r="P2622" i="1" s="1"/>
  <c r="N139" i="1"/>
  <c r="O139" i="1" s="1"/>
  <c r="P139" i="1" s="1"/>
  <c r="N93" i="1"/>
  <c r="O93" i="1" s="1"/>
  <c r="P93" i="1" s="1"/>
  <c r="N1394" i="1"/>
  <c r="O1394" i="1" s="1"/>
  <c r="P1394" i="1" s="1"/>
  <c r="N2657" i="1"/>
  <c r="O2657" i="1" s="1"/>
  <c r="P2657" i="1" s="1"/>
  <c r="N157" i="1"/>
  <c r="O157" i="1" s="1"/>
  <c r="P157" i="1" s="1"/>
  <c r="N1323" i="1"/>
  <c r="O1323" i="1" s="1"/>
  <c r="P1323" i="1" s="1"/>
  <c r="N480" i="1"/>
  <c r="O480" i="1" s="1"/>
  <c r="P480" i="1" s="1"/>
  <c r="N1056" i="1"/>
  <c r="O1056" i="1" s="1"/>
  <c r="P1056" i="1" s="1"/>
  <c r="N675" i="1"/>
  <c r="O675" i="1" s="1"/>
  <c r="P675" i="1" s="1"/>
  <c r="N1206" i="1"/>
  <c r="O1206" i="1" s="1"/>
  <c r="P1206" i="1" s="1"/>
  <c r="N746" i="1"/>
  <c r="O746" i="1" s="1"/>
  <c r="P746" i="1" s="1"/>
  <c r="N2349" i="1"/>
  <c r="O2349" i="1" s="1"/>
  <c r="P2349" i="1" s="1"/>
  <c r="N669" i="1"/>
  <c r="O669" i="1" s="1"/>
  <c r="P669" i="1" s="1"/>
  <c r="N2119" i="1"/>
  <c r="O2119" i="1" s="1"/>
  <c r="P2119" i="1" s="1"/>
  <c r="N392" i="1"/>
  <c r="O392" i="1" s="1"/>
  <c r="P392" i="1" s="1"/>
  <c r="N91" i="1"/>
  <c r="O91" i="1" s="1"/>
  <c r="P91" i="1" s="1"/>
  <c r="N2115" i="1"/>
  <c r="O2115" i="1" s="1"/>
  <c r="P2115" i="1" s="1"/>
  <c r="N2141" i="1"/>
  <c r="O2141" i="1" s="1"/>
  <c r="P2141" i="1" s="1"/>
  <c r="N337" i="1"/>
  <c r="O337" i="1" s="1"/>
  <c r="P337" i="1" s="1"/>
  <c r="N2654" i="1"/>
  <c r="O2654" i="1" s="1"/>
  <c r="P2654" i="1" s="1"/>
  <c r="N2283" i="1"/>
  <c r="O2283" i="1" s="1"/>
  <c r="P2283" i="1" s="1"/>
  <c r="N826" i="1"/>
  <c r="O826" i="1" s="1"/>
  <c r="P826" i="1" s="1"/>
  <c r="N2181" i="1"/>
  <c r="O2181" i="1" s="1"/>
  <c r="P2181" i="1" s="1"/>
  <c r="N63" i="1"/>
  <c r="O63" i="1" s="1"/>
  <c r="P63" i="1" s="1"/>
  <c r="N2521" i="1"/>
  <c r="O2521" i="1" s="1"/>
  <c r="P2521" i="1" s="1"/>
  <c r="N469" i="1"/>
  <c r="O469" i="1" s="1"/>
  <c r="P469" i="1" s="1"/>
  <c r="N2052" i="1"/>
  <c r="O2052" i="1" s="1"/>
  <c r="P2052" i="1" s="1"/>
  <c r="N691" i="1"/>
  <c r="O691" i="1" s="1"/>
  <c r="P691" i="1" s="1"/>
  <c r="N1274" i="1"/>
  <c r="O1274" i="1" s="1"/>
  <c r="P1274" i="1" s="1"/>
  <c r="N921" i="1"/>
  <c r="O921" i="1" s="1"/>
  <c r="P921" i="1" s="1"/>
  <c r="N639" i="1"/>
  <c r="O639" i="1" s="1"/>
  <c r="P639" i="1" s="1"/>
  <c r="N2351" i="1"/>
  <c r="O2351" i="1" s="1"/>
  <c r="P2351" i="1" s="1"/>
  <c r="N1430" i="1"/>
  <c r="O1430" i="1" s="1"/>
  <c r="P1430" i="1" s="1"/>
  <c r="N999" i="1"/>
  <c r="O999" i="1" s="1"/>
  <c r="P999" i="1" s="1"/>
  <c r="N2672" i="1"/>
  <c r="O2672" i="1" s="1"/>
  <c r="P2672" i="1" s="1"/>
  <c r="N1195" i="1"/>
  <c r="O1195" i="1" s="1"/>
  <c r="P1195" i="1" s="1"/>
  <c r="N2588" i="1"/>
  <c r="O2588" i="1" s="1"/>
  <c r="P2588" i="1" s="1"/>
  <c r="N1428" i="1"/>
  <c r="O1428" i="1" s="1"/>
  <c r="P1428" i="1" s="1"/>
  <c r="N2337" i="1"/>
  <c r="O2337" i="1" s="1"/>
  <c r="P2337" i="1" s="1"/>
  <c r="N202" i="1"/>
  <c r="O202" i="1" s="1"/>
  <c r="P202" i="1" s="1"/>
  <c r="N1606" i="1"/>
  <c r="O1606" i="1" s="1"/>
  <c r="P1606" i="1" s="1"/>
  <c r="N845" i="1"/>
  <c r="O845" i="1" s="1"/>
  <c r="P845" i="1" s="1"/>
  <c r="N412" i="1"/>
  <c r="O412" i="1" s="1"/>
  <c r="P412" i="1" s="1"/>
  <c r="N2113" i="1"/>
  <c r="O2113" i="1" s="1"/>
  <c r="P2113" i="1" s="1"/>
  <c r="N1133" i="1"/>
  <c r="O1133" i="1" s="1"/>
  <c r="P1133" i="1" s="1"/>
  <c r="N1908" i="1"/>
  <c r="O1908" i="1" s="1"/>
  <c r="P1908" i="1" s="1"/>
  <c r="N2665" i="1"/>
  <c r="O2665" i="1" s="1"/>
  <c r="P2665" i="1" s="1"/>
  <c r="N843" i="1"/>
  <c r="O843" i="1" s="1"/>
  <c r="P843" i="1" s="1"/>
  <c r="N1509" i="1"/>
  <c r="O1509" i="1" s="1"/>
  <c r="P1509" i="1" s="1"/>
  <c r="N377" i="1"/>
  <c r="O377" i="1" s="1"/>
  <c r="P377" i="1" s="1"/>
  <c r="N2440" i="1"/>
  <c r="O2440" i="1" s="1"/>
  <c r="P2440" i="1" s="1"/>
  <c r="N536" i="1"/>
  <c r="O536" i="1" s="1"/>
  <c r="P536" i="1" s="1"/>
  <c r="N437" i="1"/>
  <c r="O437" i="1" s="1"/>
  <c r="P437" i="1" s="1"/>
  <c r="N2345" i="1"/>
  <c r="O2345" i="1" s="1"/>
  <c r="P2345" i="1" s="1"/>
  <c r="N1825" i="1"/>
  <c r="O1825" i="1" s="1"/>
  <c r="P1825" i="1" s="1"/>
  <c r="N1065" i="1"/>
  <c r="O1065" i="1" s="1"/>
  <c r="P1065" i="1" s="1"/>
  <c r="N1395" i="1"/>
  <c r="O1395" i="1" s="1"/>
  <c r="P1395" i="1" s="1"/>
  <c r="N771" i="1"/>
  <c r="O771" i="1" s="1"/>
  <c r="P771" i="1" s="1"/>
  <c r="N2194" i="1"/>
  <c r="O2194" i="1" s="1"/>
  <c r="P2194" i="1" s="1"/>
  <c r="N2305" i="1"/>
  <c r="O2305" i="1" s="1"/>
  <c r="P2305" i="1" s="1"/>
  <c r="N791" i="1"/>
  <c r="O791" i="1" s="1"/>
  <c r="P791" i="1" s="1"/>
  <c r="N156" i="1"/>
  <c r="O156" i="1" s="1"/>
  <c r="P156" i="1" s="1"/>
  <c r="N1053" i="1"/>
  <c r="O1053" i="1" s="1"/>
  <c r="P1053" i="1" s="1"/>
  <c r="N265" i="1"/>
  <c r="O265" i="1" s="1"/>
  <c r="P265" i="1" s="1"/>
  <c r="N1570" i="1"/>
  <c r="O1570" i="1" s="1"/>
  <c r="P1570" i="1" s="1"/>
  <c r="N450" i="1"/>
  <c r="O450" i="1" s="1"/>
  <c r="P450" i="1" s="1"/>
  <c r="N134" i="1"/>
  <c r="O134" i="1" s="1"/>
  <c r="P134" i="1" s="1"/>
  <c r="N286" i="1"/>
  <c r="O286" i="1" s="1"/>
  <c r="P286" i="1" s="1"/>
  <c r="N2769" i="1"/>
  <c r="O2769" i="1" s="1"/>
  <c r="P2769" i="1" s="1"/>
  <c r="N1307" i="1"/>
  <c r="O1307" i="1" s="1"/>
  <c r="P1307" i="1" s="1"/>
  <c r="N1953" i="1"/>
  <c r="O1953" i="1" s="1"/>
  <c r="P1953" i="1" s="1"/>
  <c r="N2620" i="1"/>
  <c r="O2620" i="1" s="1"/>
  <c r="P2620" i="1" s="1"/>
  <c r="N2569" i="1"/>
  <c r="O2569" i="1" s="1"/>
  <c r="P2569" i="1" s="1"/>
  <c r="N2624" i="1"/>
  <c r="O2624" i="1" s="1"/>
  <c r="P2624" i="1" s="1"/>
  <c r="N508" i="1"/>
  <c r="O508" i="1" s="1"/>
  <c r="P508" i="1" s="1"/>
  <c r="N2146" i="1"/>
  <c r="O2146" i="1" s="1"/>
  <c r="P2146" i="1" s="1"/>
  <c r="N915" i="1"/>
  <c r="O915" i="1" s="1"/>
  <c r="P915" i="1" s="1"/>
  <c r="N2212" i="1"/>
  <c r="O2212" i="1" s="1"/>
  <c r="P2212" i="1" s="1"/>
  <c r="N42" i="1"/>
  <c r="O42" i="1" s="1"/>
  <c r="P42" i="1" s="1"/>
  <c r="N2688" i="1"/>
  <c r="O2688" i="1" s="1"/>
  <c r="P2688" i="1" s="1"/>
  <c r="N1415" i="1"/>
  <c r="O1415" i="1" s="1"/>
  <c r="P1415" i="1" s="1"/>
  <c r="N492" i="1"/>
  <c r="O492" i="1" s="1"/>
  <c r="P492" i="1" s="1"/>
  <c r="N1839" i="1"/>
  <c r="O1839" i="1" s="1"/>
  <c r="P1839" i="1" s="1"/>
  <c r="N513" i="1"/>
  <c r="O513" i="1" s="1"/>
  <c r="P513" i="1" s="1"/>
  <c r="N1772" i="1"/>
  <c r="O1772" i="1" s="1"/>
  <c r="P1772" i="1" s="1"/>
  <c r="N1104" i="1"/>
  <c r="O1104" i="1" s="1"/>
  <c r="P1104" i="1" s="1"/>
  <c r="N457" i="1"/>
  <c r="O457" i="1" s="1"/>
  <c r="P457" i="1" s="1"/>
  <c r="N109" i="1"/>
  <c r="O109" i="1" s="1"/>
  <c r="P109" i="1" s="1"/>
  <c r="N989" i="1"/>
  <c r="O989" i="1" s="1"/>
  <c r="P989" i="1" s="1"/>
  <c r="N1588" i="1"/>
  <c r="O1588" i="1" s="1"/>
  <c r="P1588" i="1" s="1"/>
  <c r="N519" i="1"/>
  <c r="O519" i="1" s="1"/>
  <c r="P519" i="1" s="1"/>
  <c r="N1223" i="1"/>
  <c r="O1223" i="1" s="1"/>
  <c r="P1223" i="1" s="1"/>
  <c r="N2482" i="1"/>
  <c r="O2482" i="1" s="1"/>
  <c r="P2482" i="1" s="1"/>
  <c r="N1886" i="1"/>
  <c r="O1886" i="1" s="1"/>
  <c r="P1886" i="1" s="1"/>
  <c r="N1239" i="1"/>
  <c r="O1239" i="1" s="1"/>
  <c r="P1239" i="1" s="1"/>
  <c r="N2335" i="1"/>
  <c r="O2335" i="1" s="1"/>
  <c r="P2335" i="1" s="1"/>
  <c r="N2661" i="1"/>
  <c r="O2661" i="1" s="1"/>
  <c r="P2661" i="1" s="1"/>
  <c r="N473" i="1"/>
  <c r="O473" i="1" s="1"/>
  <c r="P473" i="1" s="1"/>
  <c r="N24" i="1"/>
  <c r="O24" i="1" s="1"/>
  <c r="P24" i="1" s="1"/>
  <c r="N649" i="1"/>
  <c r="O649" i="1" s="1"/>
  <c r="P649" i="1" s="1"/>
  <c r="N650" i="1"/>
  <c r="O650" i="1" s="1"/>
  <c r="P650" i="1" s="1"/>
  <c r="N53" i="1"/>
  <c r="O53" i="1" s="1"/>
  <c r="P53" i="1" s="1"/>
  <c r="N1840" i="1"/>
  <c r="O1840" i="1" s="1"/>
  <c r="P1840" i="1" s="1"/>
  <c r="N1838" i="1"/>
  <c r="O1838" i="1" s="1"/>
  <c r="P1838" i="1" s="1"/>
  <c r="N2285" i="1"/>
  <c r="O2285" i="1" s="1"/>
  <c r="P2285" i="1" s="1"/>
  <c r="N1640" i="1"/>
  <c r="O1640" i="1" s="1"/>
  <c r="P1640" i="1" s="1"/>
  <c r="N2604" i="1"/>
  <c r="O2604" i="1" s="1"/>
  <c r="P2604" i="1" s="1"/>
  <c r="N1622" i="1"/>
  <c r="O1622" i="1" s="1"/>
  <c r="P1622" i="1" s="1"/>
  <c r="N2708" i="1"/>
  <c r="O2708" i="1" s="1"/>
  <c r="P2708" i="1" s="1"/>
  <c r="N1377" i="1"/>
  <c r="O1377" i="1" s="1"/>
  <c r="P1377" i="1" s="1"/>
  <c r="N1006" i="1"/>
  <c r="O1006" i="1" s="1"/>
  <c r="P1006" i="1" s="1"/>
  <c r="N102" i="1"/>
  <c r="O102" i="1" s="1"/>
  <c r="P102" i="1" s="1"/>
  <c r="N616" i="1"/>
  <c r="O616" i="1" s="1"/>
  <c r="P616" i="1" s="1"/>
  <c r="N2206" i="1"/>
  <c r="O2206" i="1" s="1"/>
  <c r="P2206" i="1" s="1"/>
  <c r="N2068" i="1"/>
  <c r="O2068" i="1" s="1"/>
  <c r="P2068" i="1" s="1"/>
  <c r="N1846" i="1"/>
  <c r="O1846" i="1" s="1"/>
  <c r="P1846" i="1" s="1"/>
  <c r="N169" i="1"/>
  <c r="O169" i="1" s="1"/>
  <c r="P169" i="1" s="1"/>
  <c r="N1789" i="1"/>
  <c r="O1789" i="1" s="1"/>
  <c r="P1789" i="1" s="1"/>
  <c r="N1768" i="1"/>
  <c r="O1768" i="1" s="1"/>
  <c r="P1768" i="1" s="1"/>
  <c r="N309" i="1"/>
  <c r="O309" i="1" s="1"/>
  <c r="P309" i="1" s="1"/>
  <c r="N1955" i="1"/>
  <c r="O1955" i="1" s="1"/>
  <c r="P1955" i="1" s="1"/>
  <c r="N2821" i="1"/>
  <c r="O2821" i="1" s="1"/>
  <c r="P2821" i="1" s="1"/>
  <c r="N1459" i="1"/>
  <c r="O1459" i="1" s="1"/>
  <c r="P1459" i="1" s="1"/>
  <c r="N1889" i="1"/>
  <c r="O1889" i="1" s="1"/>
  <c r="P1889" i="1" s="1"/>
  <c r="N1304" i="1"/>
  <c r="O1304" i="1" s="1"/>
  <c r="P1304" i="1" s="1"/>
  <c r="N2266" i="1"/>
  <c r="O2266" i="1" s="1"/>
  <c r="P2266" i="1" s="1"/>
  <c r="N1461" i="1"/>
  <c r="O1461" i="1" s="1"/>
  <c r="P1461" i="1" s="1"/>
  <c r="N426" i="1"/>
  <c r="O426" i="1" s="1"/>
  <c r="P426" i="1" s="1"/>
  <c r="N2369" i="1"/>
  <c r="O2369" i="1" s="1"/>
  <c r="P2369" i="1" s="1"/>
  <c r="N678" i="1"/>
  <c r="O678" i="1" s="1"/>
  <c r="P678" i="1" s="1"/>
  <c r="N2621" i="1"/>
  <c r="O2621" i="1" s="1"/>
  <c r="P2621" i="1" s="1"/>
  <c r="N2033" i="1"/>
  <c r="O2033" i="1" s="1"/>
  <c r="P2033" i="1" s="1"/>
  <c r="N2813" i="1"/>
  <c r="O2813" i="1" s="1"/>
  <c r="P2813" i="1" s="1"/>
  <c r="N503" i="1"/>
  <c r="O503" i="1" s="1"/>
  <c r="P503" i="1" s="1"/>
  <c r="N27" i="1"/>
  <c r="O27" i="1" s="1"/>
  <c r="P27" i="1" s="1"/>
  <c r="N527" i="1"/>
  <c r="O527" i="1" s="1"/>
  <c r="P527" i="1" s="1"/>
  <c r="N854" i="1"/>
  <c r="O854" i="1" s="1"/>
  <c r="P854" i="1" s="1"/>
  <c r="N304" i="1"/>
  <c r="O304" i="1" s="1"/>
  <c r="P304" i="1" s="1"/>
  <c r="N2642" i="1"/>
  <c r="O2642" i="1" s="1"/>
  <c r="P2642" i="1" s="1"/>
  <c r="N79" i="1"/>
  <c r="O79" i="1" s="1"/>
  <c r="P79" i="1" s="1"/>
  <c r="N1906" i="1"/>
  <c r="O1906" i="1" s="1"/>
  <c r="P1906" i="1" s="1"/>
  <c r="N1583" i="1"/>
  <c r="O1583" i="1" s="1"/>
  <c r="P1583" i="1" s="1"/>
  <c r="N965" i="1"/>
  <c r="O965" i="1" s="1"/>
  <c r="P965" i="1" s="1"/>
  <c r="N694" i="1"/>
  <c r="O694" i="1" s="1"/>
  <c r="P694" i="1" s="1"/>
  <c r="N1881" i="1"/>
  <c r="O1881" i="1" s="1"/>
  <c r="P1881" i="1" s="1"/>
  <c r="N1932" i="1"/>
  <c r="O1932" i="1" s="1"/>
  <c r="P1932" i="1" s="1"/>
  <c r="N1957" i="1"/>
  <c r="O1957" i="1" s="1"/>
  <c r="P1957" i="1" s="1"/>
  <c r="N462" i="1"/>
  <c r="O462" i="1" s="1"/>
  <c r="P462" i="1" s="1"/>
  <c r="N2010" i="1"/>
  <c r="O2010" i="1" s="1"/>
  <c r="P2010" i="1" s="1"/>
  <c r="N2759" i="1"/>
  <c r="O2759" i="1" s="1"/>
  <c r="P2759" i="1" s="1"/>
  <c r="N1401" i="1"/>
  <c r="O1401" i="1" s="1"/>
  <c r="P1401" i="1" s="1"/>
  <c r="N1082" i="1"/>
  <c r="O1082" i="1" s="1"/>
  <c r="P1082" i="1" s="1"/>
  <c r="N2402" i="1"/>
  <c r="O2402" i="1" s="1"/>
  <c r="P2402" i="1" s="1"/>
  <c r="N1688" i="1"/>
  <c r="O1688" i="1" s="1"/>
  <c r="P1688" i="1" s="1"/>
  <c r="N2827" i="1"/>
  <c r="O2827" i="1" s="1"/>
  <c r="P2827" i="1" s="1"/>
  <c r="N853" i="1"/>
  <c r="O853" i="1" s="1"/>
  <c r="P853" i="1" s="1"/>
  <c r="N573" i="1"/>
  <c r="O573" i="1" s="1"/>
  <c r="P573" i="1" s="1"/>
  <c r="N1901" i="1"/>
  <c r="O1901" i="1" s="1"/>
  <c r="P1901" i="1" s="1"/>
  <c r="N241" i="1"/>
  <c r="O241" i="1" s="1"/>
  <c r="P241" i="1" s="1"/>
  <c r="N1788" i="1"/>
  <c r="O1788" i="1" s="1"/>
  <c r="P1788" i="1" s="1"/>
  <c r="N1400" i="1"/>
  <c r="O1400" i="1" s="1"/>
  <c r="P1400" i="1" s="1"/>
  <c r="N1402" i="1"/>
  <c r="O1402" i="1" s="1"/>
  <c r="P1402" i="1" s="1"/>
  <c r="N526" i="1"/>
  <c r="O526" i="1" s="1"/>
  <c r="P526" i="1" s="1"/>
  <c r="N341" i="1"/>
  <c r="O341" i="1" s="1"/>
  <c r="P341" i="1" s="1"/>
  <c r="N2512" i="1"/>
  <c r="O2512" i="1" s="1"/>
  <c r="P2512" i="1" s="1"/>
  <c r="N2347" i="1"/>
  <c r="O2347" i="1" s="1"/>
  <c r="P2347" i="1" s="1"/>
  <c r="N2788" i="1"/>
  <c r="O2788" i="1" s="1"/>
  <c r="P2788" i="1" s="1"/>
  <c r="N1276" i="1"/>
  <c r="O1276" i="1" s="1"/>
  <c r="P1276" i="1" s="1"/>
  <c r="N631" i="1"/>
  <c r="O631" i="1" s="1"/>
  <c r="P631" i="1" s="1"/>
  <c r="N1514" i="1"/>
  <c r="O1514" i="1" s="1"/>
  <c r="P1514" i="1" s="1"/>
  <c r="N1194" i="1"/>
  <c r="O1194" i="1" s="1"/>
  <c r="P1194" i="1" s="1"/>
  <c r="N1293" i="1"/>
  <c r="O1293" i="1" s="1"/>
  <c r="P1293" i="1" s="1"/>
  <c r="N1882" i="1"/>
  <c r="O1882" i="1" s="1"/>
  <c r="P1882" i="1" s="1"/>
  <c r="N1966" i="1"/>
  <c r="O1966" i="1" s="1"/>
  <c r="P1966" i="1" s="1"/>
  <c r="N789" i="1"/>
  <c r="O789" i="1" s="1"/>
  <c r="P789" i="1" s="1"/>
  <c r="N1083" i="1"/>
  <c r="O1083" i="1" s="1"/>
  <c r="P1083" i="1" s="1"/>
  <c r="N197" i="1"/>
  <c r="O197" i="1" s="1"/>
  <c r="P197" i="1" s="1"/>
  <c r="N2211" i="1"/>
  <c r="O2211" i="1" s="1"/>
  <c r="P2211" i="1" s="1"/>
  <c r="N212" i="1"/>
  <c r="O212" i="1" s="1"/>
  <c r="P212" i="1" s="1"/>
  <c r="N2228" i="1"/>
  <c r="O2228" i="1" s="1"/>
  <c r="P2228" i="1" s="1"/>
  <c r="N2721" i="1"/>
  <c r="O2721" i="1" s="1"/>
  <c r="P2721" i="1" s="1"/>
  <c r="N1499" i="1"/>
  <c r="O1499" i="1" s="1"/>
  <c r="P1499" i="1" s="1"/>
  <c r="N530" i="1"/>
  <c r="O530" i="1" s="1"/>
  <c r="P530" i="1" s="1"/>
  <c r="N1344" i="1"/>
  <c r="O1344" i="1" s="1"/>
  <c r="P1344" i="1" s="1"/>
  <c r="N2560" i="1"/>
  <c r="O2560" i="1" s="1"/>
  <c r="P2560" i="1" s="1"/>
  <c r="N1743" i="1"/>
  <c r="O1743" i="1" s="1"/>
  <c r="P1743" i="1" s="1"/>
  <c r="N1365" i="1"/>
  <c r="O1365" i="1" s="1"/>
  <c r="P1365" i="1" s="1"/>
  <c r="N1350" i="1"/>
  <c r="O1350" i="1" s="1"/>
  <c r="P1350" i="1" s="1"/>
  <c r="N760" i="1"/>
  <c r="O760" i="1" s="1"/>
  <c r="P760" i="1" s="1"/>
  <c r="N2676" i="1"/>
  <c r="O2676" i="1" s="1"/>
  <c r="P2676" i="1" s="1"/>
  <c r="N2032" i="1"/>
  <c r="O2032" i="1" s="1"/>
  <c r="P2032" i="1" s="1"/>
  <c r="N120" i="1"/>
  <c r="O120" i="1" s="1"/>
  <c r="P120" i="1" s="1"/>
  <c r="N2243" i="1"/>
  <c r="O2243" i="1" s="1"/>
  <c r="P2243" i="1" s="1"/>
  <c r="N1141" i="1"/>
  <c r="O1141" i="1" s="1"/>
  <c r="P1141" i="1" s="1"/>
  <c r="N1879" i="1"/>
  <c r="O1879" i="1" s="1"/>
  <c r="P1879" i="1" s="1"/>
  <c r="N1647" i="1"/>
  <c r="O1647" i="1" s="1"/>
  <c r="P1647" i="1" s="1"/>
  <c r="N886" i="1"/>
  <c r="O886" i="1" s="1"/>
  <c r="P886" i="1" s="1"/>
  <c r="N2407" i="1"/>
  <c r="O2407" i="1" s="1"/>
  <c r="P2407" i="1" s="1"/>
  <c r="N912" i="1"/>
  <c r="O912" i="1" s="1"/>
  <c r="P912" i="1" s="1"/>
  <c r="N2603" i="1"/>
  <c r="O2603" i="1" s="1"/>
  <c r="P2603" i="1" s="1"/>
  <c r="N1751" i="1"/>
  <c r="O1751" i="1" s="1"/>
  <c r="P1751" i="1" s="1"/>
  <c r="N1658" i="1"/>
  <c r="O1658" i="1" s="1"/>
  <c r="P1658" i="1" s="1"/>
  <c r="N1374" i="1"/>
  <c r="O1374" i="1" s="1"/>
  <c r="P1374" i="1" s="1"/>
  <c r="N1221" i="1"/>
  <c r="O1221" i="1" s="1"/>
  <c r="P1221" i="1" s="1"/>
  <c r="N2422" i="1"/>
  <c r="O2422" i="1" s="1"/>
  <c r="P2422" i="1" s="1"/>
  <c r="N2645" i="1"/>
  <c r="O2645" i="1" s="1"/>
  <c r="P2645" i="1" s="1"/>
  <c r="N1312" i="1"/>
  <c r="O1312" i="1" s="1"/>
  <c r="P1312" i="1" s="1"/>
  <c r="N814" i="1"/>
  <c r="O814" i="1" s="1"/>
  <c r="P814" i="1" s="1"/>
  <c r="N2680" i="1"/>
  <c r="O2680" i="1" s="1"/>
  <c r="P2680" i="1" s="1"/>
  <c r="N2287" i="1"/>
  <c r="O2287" i="1" s="1"/>
  <c r="P2287" i="1" s="1"/>
  <c r="N2814" i="1"/>
  <c r="O2814" i="1" s="1"/>
  <c r="P2814" i="1" s="1"/>
  <c r="N713" i="1"/>
  <c r="O713" i="1" s="1"/>
  <c r="P713" i="1" s="1"/>
  <c r="N2494" i="1"/>
  <c r="O2494" i="1" s="1"/>
  <c r="P2494" i="1" s="1"/>
  <c r="N1043" i="1"/>
  <c r="O1043" i="1" s="1"/>
  <c r="P1043" i="1" s="1"/>
  <c r="N1004" i="1"/>
  <c r="O1004" i="1" s="1"/>
  <c r="P1004" i="1" s="1"/>
  <c r="N444" i="1"/>
  <c r="O444" i="1" s="1"/>
  <c r="P444" i="1" s="1"/>
  <c r="N1070" i="1"/>
  <c r="O1070" i="1" s="1"/>
  <c r="P1070" i="1" s="1"/>
  <c r="N1118" i="1"/>
  <c r="O1118" i="1" s="1"/>
  <c r="P1118" i="1" s="1"/>
  <c r="N2764" i="1"/>
  <c r="O2764" i="1" s="1"/>
  <c r="P2764" i="1" s="1"/>
  <c r="N1963" i="1"/>
  <c r="O1963" i="1" s="1"/>
  <c r="P1963" i="1" s="1"/>
  <c r="N1211" i="1"/>
  <c r="O1211" i="1" s="1"/>
  <c r="P1211" i="1" s="1"/>
  <c r="N1045" i="1"/>
  <c r="O1045" i="1" s="1"/>
  <c r="P1045" i="1" s="1"/>
  <c r="N2472" i="1"/>
  <c r="O2472" i="1" s="1"/>
  <c r="P2472" i="1" s="1"/>
  <c r="N1913" i="1"/>
  <c r="O1913" i="1" s="1"/>
  <c r="P1913" i="1" s="1"/>
  <c r="N1642" i="1"/>
  <c r="O1642" i="1" s="1"/>
  <c r="P1642" i="1" s="1"/>
  <c r="N171" i="1"/>
  <c r="O171" i="1" s="1"/>
  <c r="P171" i="1" s="1"/>
  <c r="N1455" i="1"/>
  <c r="O1455" i="1" s="1"/>
  <c r="P1455" i="1" s="1"/>
  <c r="N1479" i="1"/>
  <c r="O1479" i="1" s="1"/>
  <c r="P1479" i="1" s="1"/>
  <c r="N368" i="1"/>
  <c r="O368" i="1" s="1"/>
  <c r="P368" i="1" s="1"/>
  <c r="N2008" i="1"/>
  <c r="O2008" i="1" s="1"/>
  <c r="P2008" i="1" s="1"/>
  <c r="N1621" i="1"/>
  <c r="O1621" i="1" s="1"/>
  <c r="P1621" i="1" s="1"/>
  <c r="N1794" i="1"/>
  <c r="O1794" i="1" s="1"/>
  <c r="P1794" i="1" s="1"/>
  <c r="N1814" i="1"/>
  <c r="O1814" i="1" s="1"/>
  <c r="P1814" i="1" s="1"/>
  <c r="N1098" i="1"/>
  <c r="O1098" i="1" s="1"/>
  <c r="P1098" i="1" s="1"/>
  <c r="N1909" i="1"/>
  <c r="O1909" i="1" s="1"/>
  <c r="P1909" i="1" s="1"/>
  <c r="N2799" i="1"/>
  <c r="O2799" i="1" s="1"/>
  <c r="P2799" i="1" s="1"/>
  <c r="N2792" i="1"/>
  <c r="O2792" i="1" s="1"/>
  <c r="P2792" i="1" s="1"/>
  <c r="N1000" i="1"/>
  <c r="O1000" i="1" s="1"/>
  <c r="P1000" i="1" s="1"/>
  <c r="N1174" i="1"/>
  <c r="O1174" i="1" s="1"/>
  <c r="P1174" i="1" s="1"/>
  <c r="N1959" i="1"/>
  <c r="O1959" i="1" s="1"/>
  <c r="P1959" i="1" s="1"/>
  <c r="N2400" i="1"/>
  <c r="O2400" i="1" s="1"/>
  <c r="P2400" i="1" s="1"/>
  <c r="N2075" i="1"/>
  <c r="O2075" i="1" s="1"/>
  <c r="P2075" i="1" s="1"/>
  <c r="N329" i="1"/>
  <c r="O329" i="1" s="1"/>
  <c r="P329" i="1" s="1"/>
  <c r="N982" i="1"/>
  <c r="O982" i="1" s="1"/>
  <c r="P982" i="1" s="1"/>
  <c r="N2608" i="1"/>
  <c r="O2608" i="1" s="1"/>
  <c r="P2608" i="1" s="1"/>
  <c r="N1593" i="1"/>
  <c r="O1593" i="1" s="1"/>
  <c r="P1593" i="1" s="1"/>
  <c r="N2682" i="1"/>
  <c r="O2682" i="1" s="1"/>
  <c r="P2682" i="1" s="1"/>
  <c r="N2199" i="1"/>
  <c r="O2199" i="1" s="1"/>
  <c r="P2199" i="1" s="1"/>
  <c r="N1790" i="1"/>
  <c r="O1790" i="1" s="1"/>
  <c r="P1790" i="1" s="1"/>
  <c r="N2040" i="1"/>
  <c r="O2040" i="1" s="1"/>
  <c r="P2040" i="1" s="1"/>
  <c r="N1742" i="1"/>
  <c r="O1742" i="1" s="1"/>
  <c r="P1742" i="1" s="1"/>
  <c r="N2639" i="1"/>
  <c r="O2639" i="1" s="1"/>
  <c r="P2639" i="1" s="1"/>
  <c r="N2772" i="1"/>
  <c r="O2772" i="1" s="1"/>
  <c r="P2772" i="1" s="1"/>
  <c r="N2748" i="1"/>
  <c r="O2748" i="1" s="1"/>
  <c r="P2748" i="1" s="1"/>
  <c r="N1927" i="1"/>
  <c r="O1927" i="1" s="1"/>
  <c r="P1927" i="1" s="1"/>
  <c r="N1244" i="1"/>
  <c r="O1244" i="1" s="1"/>
  <c r="P1244" i="1" s="1"/>
  <c r="N1296" i="1"/>
  <c r="O1296" i="1" s="1"/>
  <c r="P1296" i="1" s="1"/>
  <c r="N2474" i="1"/>
  <c r="O2474" i="1" s="1"/>
  <c r="P2474" i="1" s="1"/>
  <c r="N706" i="1"/>
  <c r="O706" i="1" s="1"/>
  <c r="P706" i="1" s="1"/>
  <c r="N2528" i="1"/>
  <c r="O2528" i="1" s="1"/>
  <c r="P2528" i="1" s="1"/>
  <c r="N385" i="1"/>
  <c r="O385" i="1" s="1"/>
  <c r="P385" i="1" s="1"/>
  <c r="N2651" i="1"/>
  <c r="O2651" i="1" s="1"/>
  <c r="P2651" i="1" s="1"/>
  <c r="N907" i="1"/>
  <c r="O907" i="1" s="1"/>
  <c r="P907" i="1" s="1"/>
  <c r="N1582" i="1"/>
  <c r="O1582" i="1" s="1"/>
  <c r="P1582" i="1" s="1"/>
  <c r="N1418" i="1"/>
  <c r="O1418" i="1" s="1"/>
  <c r="P1418" i="1" s="1"/>
  <c r="N2106" i="1"/>
  <c r="O2106" i="1" s="1"/>
  <c r="P2106" i="1" s="1"/>
  <c r="N1421" i="1"/>
  <c r="O1421" i="1" s="1"/>
  <c r="P1421" i="1" s="1"/>
  <c r="N1097" i="1"/>
  <c r="O1097" i="1" s="1"/>
  <c r="P1097" i="1" s="1"/>
  <c r="N2261" i="1"/>
  <c r="O2261" i="1" s="1"/>
  <c r="P2261" i="1" s="1"/>
  <c r="N2564" i="1"/>
  <c r="O2564" i="1" s="1"/>
  <c r="P2564" i="1" s="1"/>
  <c r="N1923" i="1"/>
  <c r="O1923" i="1" s="1"/>
  <c r="P1923" i="1" s="1"/>
  <c r="N894" i="1"/>
  <c r="O894" i="1" s="1"/>
  <c r="P894" i="1" s="1"/>
  <c r="N2427" i="1"/>
  <c r="O2427" i="1" s="1"/>
  <c r="P2427" i="1" s="1"/>
  <c r="N1867" i="1"/>
  <c r="O1867" i="1" s="1"/>
  <c r="P1867" i="1" s="1"/>
  <c r="N1253" i="1"/>
  <c r="O1253" i="1" s="1"/>
  <c r="P1253" i="1" s="1"/>
  <c r="N2458" i="1"/>
  <c r="O2458" i="1" s="1"/>
  <c r="P2458" i="1" s="1"/>
  <c r="N173" i="1"/>
  <c r="O173" i="1" s="1"/>
  <c r="P173" i="1" s="1"/>
  <c r="N52" i="1"/>
  <c r="O52" i="1" s="1"/>
  <c r="P52" i="1" s="1"/>
  <c r="N2557" i="1"/>
  <c r="O2557" i="1" s="1"/>
  <c r="P2557" i="1" s="1"/>
  <c r="N516" i="1"/>
  <c r="O516" i="1" s="1"/>
  <c r="P516" i="1" s="1"/>
  <c r="N325" i="1"/>
  <c r="O325" i="1" s="1"/>
  <c r="P325" i="1" s="1"/>
  <c r="N1645" i="1"/>
  <c r="O1645" i="1" s="1"/>
  <c r="P1645" i="1" s="1"/>
  <c r="N728" i="1"/>
  <c r="O728" i="1" s="1"/>
  <c r="P728" i="1" s="1"/>
  <c r="N1191" i="1"/>
  <c r="O1191" i="1" s="1"/>
  <c r="P1191" i="1" s="1"/>
  <c r="N630" i="1"/>
  <c r="O630" i="1" s="1"/>
  <c r="P630" i="1" s="1"/>
  <c r="N2352" i="1"/>
  <c r="O2352" i="1" s="1"/>
  <c r="P2352" i="1" s="1"/>
  <c r="N2631" i="1"/>
  <c r="O2631" i="1" s="1"/>
  <c r="P2631" i="1" s="1"/>
  <c r="N1750" i="1"/>
  <c r="O1750" i="1" s="1"/>
  <c r="P1750" i="1" s="1"/>
  <c r="N1370" i="1"/>
  <c r="O1370" i="1" s="1"/>
  <c r="P1370" i="1" s="1"/>
  <c r="N1210" i="1"/>
  <c r="O1210" i="1" s="1"/>
  <c r="P1210" i="1" s="1"/>
  <c r="N840" i="1"/>
  <c r="O840" i="1" s="1"/>
  <c r="P840" i="1" s="1"/>
  <c r="N2831" i="1"/>
  <c r="O2831" i="1" s="1"/>
  <c r="P2831" i="1" s="1"/>
  <c r="N2763" i="1"/>
  <c r="O2763" i="1" s="1"/>
  <c r="P2763" i="1" s="1"/>
  <c r="N1804" i="1"/>
  <c r="O1804" i="1" s="1"/>
  <c r="P1804" i="1" s="1"/>
  <c r="N2021" i="1"/>
  <c r="O2021" i="1" s="1"/>
  <c r="P2021" i="1" s="1"/>
  <c r="N1752" i="1"/>
  <c r="O1752" i="1" s="1"/>
  <c r="P1752" i="1" s="1"/>
  <c r="N1055" i="1"/>
  <c r="O1055" i="1" s="1"/>
  <c r="P1055" i="1" s="1"/>
  <c r="N427" i="1"/>
  <c r="O427" i="1" s="1"/>
  <c r="P427" i="1" s="1"/>
  <c r="N1212" i="1"/>
  <c r="O1212" i="1" s="1"/>
  <c r="P1212" i="1" s="1"/>
  <c r="N1942" i="1"/>
  <c r="O1942" i="1" s="1"/>
  <c r="P1942" i="1" s="1"/>
  <c r="N1393" i="1"/>
  <c r="O1393" i="1" s="1"/>
  <c r="P1393" i="1" s="1"/>
  <c r="N686" i="1"/>
  <c r="O686" i="1" s="1"/>
  <c r="P686" i="1" s="1"/>
  <c r="N1811" i="1"/>
  <c r="O1811" i="1" s="1"/>
  <c r="P1811" i="1" s="1"/>
  <c r="N2518" i="1"/>
  <c r="O2518" i="1" s="1"/>
  <c r="P2518" i="1" s="1"/>
  <c r="N1994" i="1"/>
  <c r="O1994" i="1" s="1"/>
  <c r="P1994" i="1" s="1"/>
  <c r="N632" i="1"/>
  <c r="O632" i="1" s="1"/>
  <c r="P632" i="1" s="1"/>
  <c r="N1573" i="1"/>
  <c r="O1573" i="1" s="1"/>
  <c r="P1573" i="1" s="1"/>
  <c r="N478" i="1"/>
  <c r="O478" i="1" s="1"/>
  <c r="P478" i="1" s="1"/>
  <c r="N405" i="1"/>
  <c r="O405" i="1" s="1"/>
  <c r="P405" i="1" s="1"/>
  <c r="N2238" i="1"/>
  <c r="O2238" i="1" s="1"/>
  <c r="P2238" i="1" s="1"/>
  <c r="N1712" i="1"/>
  <c r="O1712" i="1" s="1"/>
  <c r="P1712" i="1" s="1"/>
  <c r="N1114" i="1"/>
  <c r="O1114" i="1" s="1"/>
  <c r="P1114" i="1" s="1"/>
  <c r="N1434" i="1"/>
  <c r="O1434" i="1" s="1"/>
  <c r="P1434" i="1" s="1"/>
  <c r="N467" i="1"/>
  <c r="O467" i="1" s="1"/>
  <c r="P467" i="1" s="1"/>
  <c r="N2522" i="1"/>
  <c r="O2522" i="1" s="1"/>
  <c r="P2522" i="1" s="1"/>
  <c r="N119" i="1"/>
  <c r="O119" i="1" s="1"/>
  <c r="P119" i="1" s="1"/>
  <c r="N825" i="1"/>
  <c r="O825" i="1" s="1"/>
  <c r="P825" i="1" s="1"/>
  <c r="N2725" i="1"/>
  <c r="O2725" i="1" s="1"/>
  <c r="P2725" i="1" s="1"/>
  <c r="N922" i="1"/>
  <c r="O922" i="1" s="1"/>
  <c r="P922" i="1" s="1"/>
  <c r="N1530" i="1"/>
  <c r="O1530" i="1" s="1"/>
  <c r="P1530" i="1" s="1"/>
  <c r="N1080" i="1"/>
  <c r="O1080" i="1" s="1"/>
  <c r="P1080" i="1" s="1"/>
  <c r="N611" i="1"/>
  <c r="O611" i="1" s="1"/>
  <c r="P611" i="1" s="1"/>
  <c r="N1735" i="1"/>
  <c r="O1735" i="1" s="1"/>
  <c r="P1735" i="1" s="1"/>
  <c r="N2615" i="1"/>
  <c r="O2615" i="1" s="1"/>
  <c r="P2615" i="1" s="1"/>
  <c r="N2414" i="1"/>
  <c r="O2414" i="1" s="1"/>
  <c r="P2414" i="1" s="1"/>
  <c r="N2752" i="1"/>
  <c r="O2752" i="1" s="1"/>
  <c r="P2752" i="1" s="1"/>
  <c r="N2215" i="1"/>
  <c r="O2215" i="1" s="1"/>
  <c r="P2215" i="1" s="1"/>
  <c r="N2520" i="1"/>
  <c r="O2520" i="1" s="1"/>
  <c r="P2520" i="1" s="1"/>
  <c r="N2812" i="1"/>
  <c r="O2812" i="1" s="1"/>
  <c r="P2812" i="1" s="1"/>
  <c r="N2535" i="1"/>
  <c r="O2535" i="1" s="1"/>
  <c r="P2535" i="1" s="1"/>
  <c r="N803" i="1"/>
  <c r="O803" i="1" s="1"/>
  <c r="P803" i="1" s="1"/>
  <c r="N555" i="1"/>
  <c r="O555" i="1" s="1"/>
  <c r="P555" i="1" s="1"/>
  <c r="N1575" i="1"/>
  <c r="O1575" i="1" s="1"/>
  <c r="P1575" i="1" s="1"/>
  <c r="N651" i="1"/>
  <c r="O651" i="1" s="1"/>
  <c r="P651" i="1" s="1"/>
  <c r="N2762" i="1"/>
  <c r="O2762" i="1" s="1"/>
  <c r="P2762" i="1" s="1"/>
  <c r="N1189" i="1"/>
  <c r="O1189" i="1" s="1"/>
  <c r="P1189" i="1" s="1"/>
  <c r="N2646" i="1"/>
  <c r="O2646" i="1" s="1"/>
  <c r="P2646" i="1" s="1"/>
  <c r="N261" i="1"/>
  <c r="O261" i="1" s="1"/>
  <c r="P261" i="1" s="1"/>
  <c r="N2551" i="1"/>
  <c r="O2551" i="1" s="1"/>
  <c r="P2551" i="1" s="1"/>
  <c r="N38" i="1"/>
  <c r="O38" i="1" s="1"/>
  <c r="P38" i="1" s="1"/>
  <c r="N2771" i="1"/>
  <c r="O2771" i="1" s="1"/>
  <c r="P2771" i="1" s="1"/>
  <c r="N1075" i="1"/>
  <c r="O1075" i="1" s="1"/>
  <c r="P1075" i="1" s="1"/>
  <c r="N117" i="1"/>
  <c r="O117" i="1" s="1"/>
  <c r="P117" i="1" s="1"/>
  <c r="N459" i="1"/>
  <c r="O459" i="1" s="1"/>
  <c r="P459" i="1" s="1"/>
  <c r="N1125" i="1"/>
  <c r="O1125" i="1" s="1"/>
  <c r="P1125" i="1" s="1"/>
  <c r="N848" i="1"/>
  <c r="O848" i="1" s="1"/>
  <c r="P848" i="1" s="1"/>
  <c r="N1661" i="1"/>
  <c r="O1661" i="1" s="1"/>
  <c r="P1661" i="1" s="1"/>
  <c r="N2379" i="1"/>
  <c r="O2379" i="1" s="1"/>
  <c r="P2379" i="1" s="1"/>
  <c r="N906" i="1"/>
  <c r="O906" i="1" s="1"/>
  <c r="P906" i="1" s="1"/>
  <c r="N1541" i="1"/>
  <c r="O1541" i="1" s="1"/>
  <c r="P1541" i="1" s="1"/>
  <c r="N1359" i="1"/>
  <c r="O1359" i="1" s="1"/>
  <c r="P1359" i="1" s="1"/>
  <c r="N2015" i="1"/>
  <c r="O2015" i="1" s="1"/>
  <c r="P2015" i="1" s="1"/>
  <c r="N911" i="1"/>
  <c r="O911" i="1" s="1"/>
  <c r="P911" i="1" s="1"/>
  <c r="N107" i="1"/>
  <c r="O107" i="1" s="1"/>
  <c r="P107" i="1" s="1"/>
  <c r="N2438" i="1"/>
  <c r="O2438" i="1" s="1"/>
  <c r="P2438" i="1" s="1"/>
  <c r="N94" i="1"/>
  <c r="O94" i="1" s="1"/>
  <c r="P94" i="1" s="1"/>
  <c r="N2397" i="1"/>
  <c r="O2397" i="1" s="1"/>
  <c r="P2397" i="1" s="1"/>
  <c r="N277" i="1"/>
  <c r="O277" i="1" s="1"/>
  <c r="P277" i="1" s="1"/>
  <c r="N138" i="1"/>
  <c r="O138" i="1" s="1"/>
  <c r="P138" i="1" s="1"/>
  <c r="N206" i="1"/>
  <c r="O206" i="1" s="1"/>
  <c r="P206" i="1" s="1"/>
  <c r="N306" i="1"/>
  <c r="O306" i="1" s="1"/>
  <c r="P306" i="1" s="1"/>
  <c r="N1644" i="1"/>
  <c r="O1644" i="1" s="1"/>
  <c r="P1644" i="1" s="1"/>
  <c r="N2258" i="1"/>
  <c r="O2258" i="1" s="1"/>
  <c r="P2258" i="1" s="1"/>
  <c r="N1310" i="1"/>
  <c r="O1310" i="1" s="1"/>
  <c r="P1310" i="1" s="1"/>
  <c r="N1482" i="1"/>
  <c r="O1482" i="1" s="1"/>
  <c r="P1482" i="1" s="1"/>
  <c r="N1718" i="1"/>
  <c r="O1718" i="1" s="1"/>
  <c r="P1718" i="1" s="1"/>
  <c r="N2574" i="1"/>
  <c r="O2574" i="1" s="1"/>
  <c r="P2574" i="1" s="1"/>
  <c r="N1659" i="1"/>
  <c r="O1659" i="1" s="1"/>
  <c r="P1659" i="1" s="1"/>
  <c r="N769" i="1"/>
  <c r="O769" i="1" s="1"/>
  <c r="P769" i="1" s="1"/>
  <c r="N2390" i="1"/>
  <c r="O2390" i="1" s="1"/>
  <c r="P2390" i="1" s="1"/>
  <c r="N2409" i="1"/>
  <c r="O2409" i="1" s="1"/>
  <c r="P2409" i="1" s="1"/>
  <c r="N249" i="1"/>
  <c r="O249" i="1" s="1"/>
  <c r="P249" i="1" s="1"/>
  <c r="N357" i="1"/>
  <c r="O357" i="1" s="1"/>
  <c r="P357" i="1" s="1"/>
  <c r="N386" i="1"/>
  <c r="O386" i="1" s="1"/>
  <c r="P386" i="1" s="1"/>
  <c r="N1677" i="1"/>
  <c r="O1677" i="1" s="1"/>
  <c r="P1677" i="1" s="1"/>
  <c r="N495" i="1"/>
  <c r="O495" i="1" s="1"/>
  <c r="P495" i="1" s="1"/>
  <c r="N977" i="1"/>
  <c r="O977" i="1" s="1"/>
  <c r="P977" i="1" s="1"/>
  <c r="N184" i="1"/>
  <c r="O184" i="1" s="1"/>
  <c r="P184" i="1" s="1"/>
  <c r="N278" i="1"/>
  <c r="O278" i="1" s="1"/>
  <c r="P278" i="1" s="1"/>
  <c r="N2239" i="1"/>
  <c r="O2239" i="1" s="1"/>
  <c r="P2239" i="1" s="1"/>
  <c r="N488" i="1"/>
  <c r="O488" i="1" s="1"/>
  <c r="P488" i="1" s="1"/>
  <c r="N598" i="1"/>
  <c r="O598" i="1" s="1"/>
  <c r="P598" i="1" s="1"/>
  <c r="N2124" i="1"/>
  <c r="O2124" i="1" s="1"/>
  <c r="P2124" i="1" s="1"/>
  <c r="N420" i="1"/>
  <c r="O420" i="1" s="1"/>
  <c r="P420" i="1" s="1"/>
  <c r="N36" i="1"/>
  <c r="O36" i="1" s="1"/>
  <c r="P36" i="1" s="1"/>
  <c r="N1741" i="1"/>
  <c r="O1741" i="1" s="1"/>
  <c r="P1741" i="1" s="1"/>
  <c r="N6" i="1"/>
  <c r="O6" i="1" s="1"/>
  <c r="P6" i="1" s="1"/>
  <c r="N365" i="1"/>
  <c r="O365" i="1" s="1"/>
  <c r="P365" i="1" s="1"/>
  <c r="N2470" i="1"/>
  <c r="O2470" i="1" s="1"/>
  <c r="P2470" i="1" s="1"/>
  <c r="N603" i="1"/>
  <c r="O603" i="1" s="1"/>
  <c r="P603" i="1" s="1"/>
  <c r="N2343" i="1"/>
  <c r="O2343" i="1" s="1"/>
  <c r="P2343" i="1" s="1"/>
  <c r="N2832" i="1"/>
  <c r="O2832" i="1" s="1"/>
  <c r="P2832" i="1" s="1"/>
  <c r="N1783" i="1"/>
  <c r="O1783" i="1" s="1"/>
  <c r="P1783" i="1" s="1"/>
  <c r="N908" i="1"/>
  <c r="O908" i="1" s="1"/>
  <c r="P908" i="1" s="1"/>
  <c r="N1023" i="1"/>
  <c r="O1023" i="1" s="1"/>
  <c r="P1023" i="1" s="1"/>
  <c r="N268" i="1"/>
  <c r="O268" i="1" s="1"/>
  <c r="P268" i="1" s="1"/>
  <c r="N1126" i="1"/>
  <c r="O1126" i="1" s="1"/>
  <c r="P1126" i="1" s="1"/>
  <c r="N1976" i="1"/>
  <c r="O1976" i="1" s="1"/>
  <c r="P1976" i="1" s="1"/>
  <c r="N1673" i="1"/>
  <c r="O1673" i="1" s="1"/>
  <c r="P1673" i="1" s="1"/>
  <c r="N2671" i="1"/>
  <c r="O2671" i="1" s="1"/>
  <c r="P2671" i="1" s="1"/>
  <c r="N2066" i="1"/>
  <c r="O2066" i="1" s="1"/>
  <c r="P2066" i="1" s="1"/>
  <c r="N1888" i="1"/>
  <c r="O1888" i="1" s="1"/>
  <c r="P1888" i="1" s="1"/>
  <c r="N2534" i="1"/>
  <c r="O2534" i="1" s="1"/>
  <c r="P2534" i="1" s="1"/>
  <c r="N923" i="1"/>
  <c r="O923" i="1" s="1"/>
  <c r="P923" i="1" s="1"/>
  <c r="N659" i="1"/>
  <c r="O659" i="1" s="1"/>
  <c r="P659" i="1" s="1"/>
  <c r="N350" i="1"/>
  <c r="O350" i="1" s="1"/>
  <c r="P350" i="1" s="1"/>
  <c r="N1981" i="1"/>
  <c r="O1981" i="1" s="1"/>
  <c r="P1981" i="1" s="1"/>
  <c r="N1367" i="1"/>
  <c r="O1367" i="1" s="1"/>
  <c r="P1367" i="1" s="1"/>
  <c r="N2649" i="1"/>
  <c r="O2649" i="1" s="1"/>
  <c r="P2649" i="1" s="1"/>
  <c r="N2741" i="1"/>
  <c r="O2741" i="1" s="1"/>
  <c r="P2741" i="1" s="1"/>
  <c r="N2547" i="1"/>
  <c r="O2547" i="1" s="1"/>
  <c r="P2547" i="1" s="1"/>
  <c r="N209" i="1"/>
  <c r="O209" i="1" s="1"/>
  <c r="P209" i="1" s="1"/>
  <c r="N161" i="1"/>
  <c r="O161" i="1" s="1"/>
  <c r="P161" i="1" s="1"/>
  <c r="N572" i="1"/>
  <c r="O572" i="1" s="1"/>
  <c r="P572" i="1" s="1"/>
  <c r="N436" i="1"/>
  <c r="O436" i="1" s="1"/>
  <c r="P436" i="1" s="1"/>
  <c r="N1816" i="1"/>
  <c r="O1816" i="1" s="1"/>
  <c r="P1816" i="1" s="1"/>
  <c r="N499" i="1"/>
  <c r="O499" i="1" s="1"/>
  <c r="P499" i="1" s="1"/>
  <c r="N2730" i="1"/>
  <c r="O2730" i="1" s="1"/>
  <c r="P2730" i="1" s="1"/>
  <c r="N940" i="1"/>
  <c r="O940" i="1" s="1"/>
  <c r="P940" i="1" s="1"/>
  <c r="N33" i="1"/>
  <c r="O33" i="1" s="1"/>
  <c r="P33" i="1" s="1"/>
  <c r="N2612" i="1"/>
  <c r="O2612" i="1" s="1"/>
  <c r="P2612" i="1" s="1"/>
  <c r="N747" i="1"/>
  <c r="O747" i="1" s="1"/>
  <c r="P747" i="1" s="1"/>
  <c r="N1111" i="1"/>
  <c r="O1111" i="1" s="1"/>
  <c r="P1111" i="1" s="1"/>
  <c r="N267" i="1"/>
  <c r="O267" i="1" s="1"/>
  <c r="P267" i="1" s="1"/>
  <c r="N2483" i="1"/>
  <c r="O2483" i="1" s="1"/>
  <c r="P2483" i="1" s="1"/>
  <c r="N1390" i="1"/>
  <c r="O1390" i="1" s="1"/>
  <c r="P1390" i="1" s="1"/>
  <c r="N1851" i="1"/>
  <c r="O1851" i="1" s="1"/>
  <c r="P1851" i="1" s="1"/>
  <c r="N360" i="1"/>
  <c r="O360" i="1" s="1"/>
  <c r="P360" i="1" s="1"/>
  <c r="N1759" i="1"/>
  <c r="O1759" i="1" s="1"/>
  <c r="P1759" i="1" s="1"/>
  <c r="N2468" i="1"/>
  <c r="O2468" i="1" s="1"/>
  <c r="P2468" i="1" s="1"/>
  <c r="N2828" i="1"/>
  <c r="O2828" i="1" s="1"/>
  <c r="P2828" i="1" s="1"/>
  <c r="N1454" i="1"/>
  <c r="O1454" i="1" s="1"/>
  <c r="P1454" i="1" s="1"/>
  <c r="N673" i="1"/>
  <c r="O673" i="1" s="1"/>
  <c r="P673" i="1" s="1"/>
  <c r="N2691" i="1"/>
  <c r="O2691" i="1" s="1"/>
  <c r="P2691" i="1" s="1"/>
  <c r="N1830" i="1"/>
  <c r="O1830" i="1" s="1"/>
  <c r="P1830" i="1" s="1"/>
  <c r="N13" i="1"/>
  <c r="O13" i="1" s="1"/>
  <c r="P13" i="1" s="1"/>
  <c r="N1009" i="1"/>
  <c r="O1009" i="1" s="1"/>
  <c r="P1009" i="1" s="1"/>
  <c r="N2463" i="1"/>
  <c r="O2463" i="1" s="1"/>
  <c r="P2463" i="1" s="1"/>
  <c r="N1238" i="1"/>
  <c r="O1238" i="1" s="1"/>
  <c r="P1238" i="1" s="1"/>
  <c r="N399" i="1"/>
  <c r="O399" i="1" s="1"/>
  <c r="P399" i="1" s="1"/>
  <c r="N2740" i="1"/>
  <c r="O2740" i="1" s="1"/>
  <c r="P2740" i="1" s="1"/>
  <c r="N1331" i="1"/>
  <c r="O1331" i="1" s="1"/>
  <c r="P1331" i="1" s="1"/>
  <c r="N1819" i="1"/>
  <c r="O1819" i="1" s="1"/>
  <c r="P1819" i="1" s="1"/>
  <c r="N247" i="1"/>
  <c r="O247" i="1" s="1"/>
  <c r="P247" i="1" s="1"/>
  <c r="N2087" i="1"/>
  <c r="O2087" i="1" s="1"/>
  <c r="P2087" i="1" s="1"/>
  <c r="N128" i="1"/>
  <c r="O128" i="1" s="1"/>
  <c r="P128" i="1" s="1"/>
  <c r="N18" i="1"/>
  <c r="O18" i="1" s="1"/>
  <c r="P18" i="1" s="1"/>
  <c r="N950" i="1"/>
  <c r="O950" i="1" s="1"/>
  <c r="P950" i="1" s="1"/>
  <c r="N2109" i="1"/>
  <c r="O2109" i="1" s="1"/>
  <c r="P2109" i="1" s="1"/>
  <c r="N243" i="1"/>
  <c r="O243" i="1" s="1"/>
  <c r="P243" i="1" s="1"/>
  <c r="N4" i="1"/>
  <c r="O4" i="1" s="1"/>
  <c r="P4" i="1" s="1"/>
  <c r="N101" i="1"/>
  <c r="O101" i="1" s="1"/>
  <c r="P101" i="1" s="1"/>
  <c r="N2650" i="1"/>
  <c r="O2650" i="1" s="1"/>
  <c r="P2650" i="1" s="1"/>
  <c r="N1028" i="1"/>
  <c r="O1028" i="1" s="1"/>
  <c r="P1028" i="1" s="1"/>
  <c r="N2815" i="1"/>
  <c r="O2815" i="1" s="1"/>
  <c r="P2815" i="1" s="1"/>
  <c r="N240" i="1"/>
  <c r="O240" i="1" s="1"/>
  <c r="P240" i="1" s="1"/>
  <c r="N2424" i="1"/>
  <c r="O2424" i="1" s="1"/>
  <c r="P2424" i="1" s="1"/>
  <c r="N1263" i="1"/>
  <c r="O1263" i="1" s="1"/>
  <c r="P1263" i="1" s="1"/>
  <c r="N563" i="1"/>
  <c r="O563" i="1" s="1"/>
  <c r="P563" i="1" s="1"/>
  <c r="N2317" i="1"/>
  <c r="O2317" i="1" s="1"/>
  <c r="P2317" i="1" s="1"/>
  <c r="N2818" i="1"/>
  <c r="O2818" i="1" s="1"/>
  <c r="P2818" i="1" s="1"/>
  <c r="N1214" i="1"/>
  <c r="O1214" i="1" s="1"/>
  <c r="P1214" i="1" s="1"/>
  <c r="N45" i="1"/>
  <c r="O45" i="1" s="1"/>
  <c r="P45" i="1" s="1"/>
  <c r="N1049" i="1"/>
  <c r="O1049" i="1" s="1"/>
  <c r="P1049" i="1" s="1"/>
  <c r="N1806" i="1"/>
  <c r="O1806" i="1" s="1"/>
  <c r="P1806" i="1" s="1"/>
  <c r="N176" i="1"/>
  <c r="O176" i="1" s="1"/>
  <c r="P176" i="1" s="1"/>
  <c r="N404" i="1"/>
  <c r="O404" i="1" s="1"/>
  <c r="P404" i="1" s="1"/>
  <c r="N2640" i="1"/>
  <c r="O2640" i="1" s="1"/>
  <c r="P2640" i="1" s="1"/>
  <c r="N1338" i="1"/>
  <c r="O1338" i="1" s="1"/>
  <c r="P1338" i="1" s="1"/>
  <c r="N851" i="1"/>
  <c r="O851" i="1" s="1"/>
  <c r="P851" i="1" s="1"/>
  <c r="N2306" i="1"/>
  <c r="O2306" i="1" s="1"/>
  <c r="P2306" i="1" s="1"/>
  <c r="N2454" i="1"/>
  <c r="O2454" i="1" s="1"/>
  <c r="P2454" i="1" s="1"/>
  <c r="N734" i="1"/>
  <c r="O734" i="1" s="1"/>
  <c r="P734" i="1" s="1"/>
  <c r="N125" i="1"/>
  <c r="O125" i="1" s="1"/>
  <c r="P125" i="1" s="1"/>
  <c r="N1590" i="1"/>
  <c r="O1590" i="1" s="1"/>
  <c r="P1590" i="1" s="1"/>
  <c r="N1431" i="1"/>
  <c r="O1431" i="1" s="1"/>
  <c r="P1431" i="1" s="1"/>
  <c r="N468" i="1"/>
  <c r="O468" i="1" s="1"/>
  <c r="P468" i="1" s="1"/>
  <c r="N1162" i="1"/>
  <c r="O1162" i="1" s="1"/>
  <c r="P1162" i="1" s="1"/>
  <c r="N299" i="1"/>
  <c r="O299" i="1" s="1"/>
  <c r="P299" i="1" s="1"/>
  <c r="N131" i="1"/>
  <c r="O131" i="1" s="1"/>
  <c r="P131" i="1" s="1"/>
  <c r="N2549" i="1"/>
  <c r="O2549" i="1" s="1"/>
  <c r="P2549" i="1" s="1"/>
  <c r="N311" i="1"/>
  <c r="O311" i="1" s="1"/>
  <c r="P311" i="1" s="1"/>
  <c r="N453" i="1"/>
  <c r="O453" i="1" s="1"/>
  <c r="P453" i="1" s="1"/>
  <c r="N609" i="1"/>
  <c r="O609" i="1" s="1"/>
  <c r="P609" i="1" s="1"/>
  <c r="N1784" i="1"/>
  <c r="O1784" i="1" s="1"/>
  <c r="P1784" i="1" s="1"/>
  <c r="N952" i="1"/>
  <c r="O952" i="1" s="1"/>
  <c r="P952" i="1" s="1"/>
  <c r="N2191" i="1"/>
  <c r="O2191" i="1" s="1"/>
  <c r="P2191" i="1" s="1"/>
  <c r="N1520" i="1"/>
  <c r="O1520" i="1" s="1"/>
  <c r="P1520" i="1" s="1"/>
  <c r="N2183" i="1"/>
  <c r="O2183" i="1" s="1"/>
  <c r="P2183" i="1" s="1"/>
  <c r="N1834" i="1"/>
  <c r="O1834" i="1" s="1"/>
  <c r="P1834" i="1" s="1"/>
  <c r="N2644" i="1"/>
  <c r="O2644" i="1" s="1"/>
  <c r="P2644" i="1" s="1"/>
  <c r="N2448" i="1"/>
  <c r="O2448" i="1" s="1"/>
  <c r="P2448" i="1" s="1"/>
  <c r="N103" i="1"/>
  <c r="O103" i="1" s="1"/>
  <c r="P103" i="1" s="1"/>
  <c r="N1732" i="1"/>
  <c r="O1732" i="1" s="1"/>
  <c r="P1732" i="1" s="1"/>
  <c r="N1918" i="1"/>
  <c r="O1918" i="1" s="1"/>
  <c r="P1918" i="1" s="1"/>
  <c r="N2735" i="1"/>
  <c r="O2735" i="1" s="1"/>
  <c r="P2735" i="1" s="1"/>
  <c r="N2189" i="1"/>
  <c r="O2189" i="1" s="1"/>
  <c r="P2189" i="1" s="1"/>
  <c r="N1085" i="1"/>
  <c r="O1085" i="1" s="1"/>
  <c r="P1085" i="1" s="1"/>
  <c r="N511" i="1"/>
  <c r="O511" i="1" s="1"/>
  <c r="P511" i="1" s="1"/>
  <c r="N2089" i="1"/>
  <c r="O2089" i="1" s="1"/>
  <c r="P2089" i="1" s="1"/>
  <c r="N431" i="1"/>
  <c r="O431" i="1" s="1"/>
  <c r="P431" i="1" s="1"/>
  <c r="N674" i="1"/>
  <c r="O674" i="1" s="1"/>
  <c r="P674" i="1" s="1"/>
  <c r="N2591" i="1"/>
  <c r="O2591" i="1" s="1"/>
  <c r="P2591" i="1" s="1"/>
  <c r="N2076" i="1"/>
  <c r="O2076" i="1" s="1"/>
  <c r="P2076" i="1" s="1"/>
  <c r="N849" i="1"/>
  <c r="O849" i="1" s="1"/>
  <c r="P849" i="1" s="1"/>
  <c r="N1737" i="1"/>
  <c r="O1737" i="1" s="1"/>
  <c r="P1737" i="1" s="1"/>
  <c r="N507" i="1"/>
  <c r="O507" i="1" s="1"/>
  <c r="P507" i="1" s="1"/>
  <c r="N1685" i="1"/>
  <c r="O1685" i="1" s="1"/>
  <c r="P1685" i="1" s="1"/>
  <c r="N2531" i="1"/>
  <c r="O2531" i="1" s="1"/>
  <c r="P2531" i="1" s="1"/>
  <c r="N532" i="1"/>
  <c r="O532" i="1" s="1"/>
  <c r="P532" i="1" s="1"/>
  <c r="N582" i="1"/>
  <c r="O582" i="1" s="1"/>
  <c r="P582" i="1" s="1"/>
  <c r="N364" i="1"/>
  <c r="O364" i="1" s="1"/>
  <c r="P364" i="1" s="1"/>
  <c r="N1542" i="1"/>
  <c r="O1542" i="1" s="1"/>
  <c r="P1542" i="1" s="1"/>
  <c r="N2444" i="1"/>
  <c r="O2444" i="1" s="1"/>
  <c r="P2444" i="1" s="1"/>
  <c r="N1985" i="1"/>
  <c r="O1985" i="1" s="1"/>
  <c r="P1985" i="1" s="1"/>
  <c r="N1884" i="1"/>
  <c r="O1884" i="1" s="1"/>
  <c r="P1884" i="1" s="1"/>
  <c r="N446" i="1"/>
  <c r="O446" i="1" s="1"/>
  <c r="P446" i="1" s="1"/>
  <c r="N440" i="1"/>
  <c r="O440" i="1" s="1"/>
  <c r="P440" i="1" s="1"/>
  <c r="N827" i="1"/>
  <c r="O827" i="1" s="1"/>
  <c r="P827" i="1" s="1"/>
  <c r="N1341" i="1"/>
  <c r="O1341" i="1" s="1"/>
  <c r="P1341" i="1" s="1"/>
  <c r="N500" i="1"/>
  <c r="O500" i="1" s="1"/>
  <c r="P500" i="1" s="1"/>
  <c r="N727" i="1"/>
  <c r="O727" i="1" s="1"/>
  <c r="P727" i="1" s="1"/>
  <c r="N130" i="1"/>
  <c r="O130" i="1" s="1"/>
  <c r="P130" i="1" s="1"/>
  <c r="N118" i="1"/>
  <c r="O118" i="1" s="1"/>
  <c r="P118" i="1" s="1"/>
  <c r="N2292" i="1"/>
  <c r="O2292" i="1" s="1"/>
  <c r="P2292" i="1" s="1"/>
  <c r="N1572" i="1"/>
  <c r="O1572" i="1" s="1"/>
  <c r="P1572" i="1" s="1"/>
  <c r="N2197" i="1"/>
  <c r="O2197" i="1" s="1"/>
  <c r="P2197" i="1" s="1"/>
  <c r="N1185" i="1"/>
  <c r="O1185" i="1" s="1"/>
  <c r="P1185" i="1" s="1"/>
  <c r="N2629" i="1"/>
  <c r="O2629" i="1" s="1"/>
  <c r="P2629" i="1" s="1"/>
  <c r="N1207" i="1"/>
  <c r="O1207" i="1" s="1"/>
  <c r="P1207" i="1" s="1"/>
  <c r="N715" i="1"/>
  <c r="O715" i="1" s="1"/>
  <c r="P715" i="1" s="1"/>
  <c r="N145" i="1"/>
  <c r="O145" i="1" s="1"/>
  <c r="P145" i="1" s="1"/>
  <c r="N1878" i="1"/>
  <c r="O1878" i="1" s="1"/>
  <c r="P1878" i="1" s="1"/>
  <c r="N2016" i="1"/>
  <c r="O2016" i="1" s="1"/>
  <c r="P2016" i="1" s="1"/>
  <c r="N1100" i="1"/>
  <c r="O1100" i="1" s="1"/>
  <c r="P1100" i="1" s="1"/>
  <c r="N1662" i="1"/>
  <c r="O1662" i="1" s="1"/>
  <c r="P1662" i="1" s="1"/>
  <c r="N218" i="1"/>
  <c r="O218" i="1" s="1"/>
  <c r="P218" i="1" s="1"/>
  <c r="N2034" i="1"/>
  <c r="O2034" i="1" s="1"/>
  <c r="P2034" i="1" s="1"/>
  <c r="N475" i="1"/>
  <c r="O475" i="1" s="1"/>
  <c r="P475" i="1" s="1"/>
  <c r="N2145" i="1"/>
  <c r="O2145" i="1" s="1"/>
  <c r="P2145" i="1" s="1"/>
  <c r="N2426" i="1"/>
  <c r="O2426" i="1" s="1"/>
  <c r="P2426" i="1" s="1"/>
  <c r="N323" i="1"/>
  <c r="O323" i="1" s="1"/>
  <c r="P323" i="1" s="1"/>
  <c r="N2558" i="1"/>
  <c r="O2558" i="1" s="1"/>
  <c r="P2558" i="1" s="1"/>
  <c r="N1039" i="1"/>
  <c r="O1039" i="1" s="1"/>
  <c r="P1039" i="1" s="1"/>
  <c r="N228" i="1"/>
  <c r="O228" i="1" s="1"/>
  <c r="P228" i="1" s="1"/>
  <c r="N313" i="1"/>
  <c r="O313" i="1" s="1"/>
  <c r="P313" i="1" s="1"/>
  <c r="N2609" i="1"/>
  <c r="O2609" i="1" s="1"/>
  <c r="P2609" i="1" s="1"/>
  <c r="N1516" i="1"/>
  <c r="O1516" i="1" s="1"/>
  <c r="P1516" i="1" s="1"/>
  <c r="N783" i="1"/>
  <c r="O783" i="1" s="1"/>
  <c r="P783" i="1" s="1"/>
  <c r="N67" i="1"/>
  <c r="O67" i="1" s="1"/>
  <c r="P67" i="1" s="1"/>
  <c r="N1941" i="1"/>
  <c r="O1941" i="1" s="1"/>
  <c r="P1941" i="1" s="1"/>
  <c r="N2372" i="1"/>
  <c r="O2372" i="1" s="1"/>
  <c r="P2372" i="1" s="1"/>
  <c r="N2022" i="1"/>
  <c r="O2022" i="1" s="1"/>
  <c r="P2022" i="1" s="1"/>
  <c r="N829" i="1"/>
  <c r="O829" i="1" s="1"/>
  <c r="P829" i="1" s="1"/>
  <c r="N1856" i="1"/>
  <c r="O1856" i="1" s="1"/>
  <c r="P1856" i="1" s="1"/>
  <c r="N417" i="1"/>
  <c r="O417" i="1" s="1"/>
  <c r="P417" i="1" s="1"/>
  <c r="N2703" i="1"/>
  <c r="O2703" i="1" s="1"/>
  <c r="P2703" i="1" s="1"/>
  <c r="N2461" i="1"/>
  <c r="O2461" i="1" s="1"/>
  <c r="P2461" i="1" s="1"/>
  <c r="N1392" i="1"/>
  <c r="O1392" i="1" s="1"/>
  <c r="P1392" i="1" s="1"/>
  <c r="N1231" i="1"/>
  <c r="O1231" i="1" s="1"/>
  <c r="P1231" i="1" s="1"/>
  <c r="N1327" i="1"/>
  <c r="O1327" i="1" s="1"/>
  <c r="P1327" i="1" s="1"/>
  <c r="N1176" i="1"/>
  <c r="O1176" i="1" s="1"/>
  <c r="P1176" i="1" s="1"/>
  <c r="N2368" i="1"/>
  <c r="O2368" i="1" s="1"/>
  <c r="P2368" i="1" s="1"/>
  <c r="N855" i="1"/>
  <c r="O855" i="1" s="1"/>
  <c r="P855" i="1" s="1"/>
  <c r="N2080" i="1"/>
  <c r="O2080" i="1" s="1"/>
  <c r="P2080" i="1" s="1"/>
  <c r="N1343" i="1"/>
  <c r="O1343" i="1" s="1"/>
  <c r="P1343" i="1" s="1"/>
  <c r="N1863" i="1"/>
  <c r="O1863" i="1" s="1"/>
  <c r="P1863" i="1" s="1"/>
  <c r="N1007" i="1"/>
  <c r="O1007" i="1" s="1"/>
  <c r="P1007" i="1" s="1"/>
  <c r="N1424" i="1"/>
  <c r="O1424" i="1" s="1"/>
  <c r="P1424" i="1" s="1"/>
  <c r="N1448" i="1"/>
  <c r="O1448" i="1" s="1"/>
  <c r="P1448" i="1" s="1"/>
  <c r="N1805" i="1"/>
  <c r="O1805" i="1" s="1"/>
  <c r="P1805" i="1" s="1"/>
  <c r="N1664" i="1"/>
  <c r="O1664" i="1" s="1"/>
  <c r="P1664" i="1" s="1"/>
  <c r="N661" i="1"/>
  <c r="O661" i="1" s="1"/>
  <c r="P661" i="1" s="1"/>
  <c r="N1649" i="1"/>
  <c r="O1649" i="1" s="1"/>
  <c r="P1649" i="1" s="1"/>
  <c r="N547" i="1"/>
  <c r="O547" i="1" s="1"/>
  <c r="P547" i="1" s="1"/>
  <c r="N1383" i="1"/>
  <c r="O1383" i="1" s="1"/>
  <c r="P1383" i="1" s="1"/>
  <c r="N371" i="1"/>
  <c r="O371" i="1" s="1"/>
  <c r="P371" i="1" s="1"/>
  <c r="N972" i="1"/>
  <c r="O972" i="1" s="1"/>
  <c r="P972" i="1" s="1"/>
  <c r="N498" i="1"/>
  <c r="O498" i="1" s="1"/>
  <c r="P498" i="1" s="1"/>
  <c r="N2380" i="1"/>
  <c r="O2380" i="1" s="1"/>
  <c r="P2380" i="1" s="1"/>
  <c r="N2652" i="1"/>
  <c r="O2652" i="1" s="1"/>
  <c r="P2652" i="1" s="1"/>
  <c r="N1697" i="1"/>
  <c r="O1697" i="1" s="1"/>
  <c r="P1697" i="1" s="1"/>
  <c r="N920" i="1"/>
  <c r="O920" i="1" s="1"/>
  <c r="P920" i="1" s="1"/>
  <c r="N1810" i="1"/>
  <c r="O1810" i="1" s="1"/>
  <c r="P1810" i="1" s="1"/>
  <c r="N1701" i="1"/>
  <c r="O1701" i="1" s="1"/>
  <c r="P1701" i="1" s="1"/>
  <c r="N466" i="1"/>
  <c r="O466" i="1" s="1"/>
  <c r="P466" i="1" s="1"/>
  <c r="N2123" i="1"/>
  <c r="O2123" i="1" s="1"/>
  <c r="P2123" i="1" s="1"/>
  <c r="N2250" i="1"/>
  <c r="O2250" i="1" s="1"/>
  <c r="P2250" i="1" s="1"/>
  <c r="N1902" i="1"/>
  <c r="O1902" i="1" s="1"/>
  <c r="P1902" i="1" s="1"/>
  <c r="N1215" i="1"/>
  <c r="O1215" i="1" s="1"/>
  <c r="P1215" i="1" s="1"/>
  <c r="N1912" i="1"/>
  <c r="O1912" i="1" s="1"/>
  <c r="P1912" i="1" s="1"/>
  <c r="N2593" i="1"/>
  <c r="O2593" i="1" s="1"/>
  <c r="P2593" i="1" s="1"/>
  <c r="N1062" i="1"/>
  <c r="O1062" i="1" s="1"/>
  <c r="P1062" i="1" s="1"/>
  <c r="N347" i="1"/>
  <c r="O347" i="1" s="1"/>
  <c r="P347" i="1" s="1"/>
  <c r="N2213" i="1"/>
  <c r="O2213" i="1" s="1"/>
  <c r="P2213" i="1" s="1"/>
  <c r="N1414" i="1"/>
  <c r="O1414" i="1" s="1"/>
  <c r="P1414" i="1" s="1"/>
  <c r="N318" i="1"/>
  <c r="O318" i="1" s="1"/>
  <c r="P318" i="1" s="1"/>
  <c r="N1547" i="1"/>
  <c r="O1547" i="1" s="1"/>
  <c r="P1547" i="1" s="1"/>
  <c r="N738" i="1"/>
  <c r="O738" i="1" s="1"/>
  <c r="P738" i="1" s="1"/>
  <c r="N1771" i="1"/>
  <c r="O1771" i="1" s="1"/>
  <c r="P1771" i="1" s="1"/>
  <c r="N1474" i="1"/>
  <c r="O1474" i="1" s="1"/>
  <c r="P1474" i="1" s="1"/>
  <c r="N390" i="1"/>
  <c r="O390" i="1" s="1"/>
  <c r="P390" i="1" s="1"/>
  <c r="N263" i="1"/>
  <c r="O263" i="1" s="1"/>
  <c r="P263" i="1" s="1"/>
  <c r="N49" i="1"/>
  <c r="O49" i="1" s="1"/>
  <c r="P49" i="1" s="1"/>
  <c r="N147" i="1"/>
  <c r="O147" i="1" s="1"/>
  <c r="P147" i="1" s="1"/>
  <c r="N2428" i="1"/>
  <c r="O2428" i="1" s="1"/>
  <c r="P2428" i="1" s="1"/>
  <c r="N1773" i="1"/>
  <c r="O1773" i="1" s="1"/>
  <c r="P1773" i="1" s="1"/>
  <c r="N237" i="1"/>
  <c r="O237" i="1" s="1"/>
  <c r="P237" i="1" s="1"/>
  <c r="N2246" i="1"/>
  <c r="O2246" i="1" s="1"/>
  <c r="P2246" i="1" s="1"/>
  <c r="N1900" i="1"/>
  <c r="O1900" i="1" s="1"/>
  <c r="P1900" i="1" s="1"/>
  <c r="N1481" i="1"/>
  <c r="O1481" i="1" s="1"/>
  <c r="P1481" i="1" s="1"/>
  <c r="N537" i="1"/>
  <c r="O537" i="1" s="1"/>
  <c r="P537" i="1" s="1"/>
  <c r="N806" i="1"/>
  <c r="O806" i="1" s="1"/>
  <c r="P806" i="1" s="1"/>
  <c r="N2704" i="1"/>
  <c r="O2704" i="1" s="1"/>
  <c r="P2704" i="1" s="1"/>
  <c r="N1012" i="1"/>
  <c r="O1012" i="1" s="1"/>
  <c r="P1012" i="1" s="1"/>
  <c r="N1470" i="1"/>
  <c r="O1470" i="1" s="1"/>
  <c r="P1470" i="1" s="1"/>
  <c r="N2254" i="1"/>
  <c r="O2254" i="1" s="1"/>
  <c r="P2254" i="1" s="1"/>
  <c r="N1269" i="1"/>
  <c r="O1269" i="1" s="1"/>
  <c r="P1269" i="1" s="1"/>
  <c r="N1835" i="1"/>
  <c r="O1835" i="1" s="1"/>
  <c r="P1835" i="1" s="1"/>
  <c r="N623" i="1"/>
  <c r="O623" i="1" s="1"/>
  <c r="P623" i="1" s="1"/>
  <c r="N2408" i="1"/>
  <c r="O2408" i="1" s="1"/>
  <c r="P2408" i="1" s="1"/>
  <c r="N884" i="1"/>
  <c r="O884" i="1" s="1"/>
  <c r="P884" i="1" s="1"/>
  <c r="N778" i="1"/>
  <c r="O778" i="1" s="1"/>
  <c r="P778" i="1" s="1"/>
  <c r="N411" i="1"/>
  <c r="O411" i="1" s="1"/>
  <c r="P411" i="1" s="1"/>
  <c r="N2437" i="1"/>
  <c r="O2437" i="1" s="1"/>
  <c r="P2437" i="1" s="1"/>
  <c r="N641" i="1"/>
  <c r="O641" i="1" s="1"/>
  <c r="P641" i="1" s="1"/>
  <c r="N2248" i="1"/>
  <c r="O2248" i="1" s="1"/>
  <c r="P2248" i="1" s="1"/>
  <c r="N486" i="1"/>
  <c r="O486" i="1" s="1"/>
  <c r="P486" i="1" s="1"/>
  <c r="N546" i="1"/>
  <c r="O546" i="1" s="1"/>
  <c r="P546" i="1" s="1"/>
  <c r="N1013" i="1"/>
  <c r="O1013" i="1" s="1"/>
  <c r="P1013" i="1" s="1"/>
  <c r="N1624" i="1"/>
  <c r="O1624" i="1" s="1"/>
  <c r="P1624" i="1" s="1"/>
  <c r="N844" i="1"/>
  <c r="O844" i="1" s="1"/>
  <c r="P844" i="1" s="1"/>
  <c r="N1726" i="1"/>
  <c r="O1726" i="1" s="1"/>
  <c r="P1726" i="1" s="1"/>
  <c r="N1087" i="1"/>
  <c r="O1087" i="1" s="1"/>
  <c r="P1087" i="1" s="1"/>
  <c r="N768" i="1"/>
  <c r="O768" i="1" s="1"/>
  <c r="P768" i="1" s="1"/>
  <c r="N1218" i="1"/>
  <c r="O1218" i="1" s="1"/>
  <c r="P1218" i="1" s="1"/>
  <c r="N2307" i="1"/>
  <c r="O2307" i="1" s="1"/>
  <c r="P2307" i="1" s="1"/>
  <c r="N2125" i="1"/>
  <c r="O2125" i="1" s="1"/>
  <c r="P2125" i="1" s="1"/>
  <c r="N2059" i="1"/>
  <c r="O2059" i="1" s="1"/>
  <c r="P2059" i="1" s="1"/>
  <c r="N1527" i="1"/>
  <c r="O1527" i="1" s="1"/>
  <c r="P1527" i="1" s="1"/>
  <c r="N951" i="1"/>
  <c r="O951" i="1" s="1"/>
  <c r="P951" i="1" s="1"/>
  <c r="N2594" i="1"/>
  <c r="O2594" i="1" s="1"/>
  <c r="P2594" i="1" s="1"/>
  <c r="N1519" i="1"/>
  <c r="O1519" i="1" s="1"/>
  <c r="P1519" i="1" s="1"/>
  <c r="N2278" i="1"/>
  <c r="O2278" i="1" s="1"/>
  <c r="P2278" i="1" s="1"/>
  <c r="N68" i="1"/>
  <c r="O68" i="1" s="1"/>
  <c r="P68" i="1" s="1"/>
  <c r="N1730" i="1"/>
  <c r="O1730" i="1" s="1"/>
  <c r="P1730" i="1" s="1"/>
  <c r="N2686" i="1"/>
  <c r="O2686" i="1" s="1"/>
  <c r="P2686" i="1" s="1"/>
  <c r="N2112" i="1"/>
  <c r="O2112" i="1" s="1"/>
  <c r="P2112" i="1" s="1"/>
  <c r="N1260" i="1"/>
  <c r="O1260" i="1" s="1"/>
  <c r="P1260" i="1" s="1"/>
  <c r="N1672" i="1"/>
  <c r="O1672" i="1" s="1"/>
  <c r="P1672" i="1" s="1"/>
  <c r="N1391" i="1"/>
  <c r="O1391" i="1" s="1"/>
  <c r="P1391" i="1" s="1"/>
  <c r="N489" i="1"/>
  <c r="O489" i="1" s="1"/>
  <c r="P489" i="1" s="1"/>
  <c r="N395" i="1"/>
  <c r="O395" i="1" s="1"/>
  <c r="P395" i="1" s="1"/>
  <c r="N2186" i="1"/>
  <c r="O2186" i="1" s="1"/>
  <c r="P2186" i="1" s="1"/>
  <c r="N2350" i="1"/>
  <c r="O2350" i="1" s="1"/>
  <c r="P2350" i="1" s="1"/>
  <c r="N1267" i="1"/>
  <c r="O1267" i="1" s="1"/>
  <c r="P1267" i="1" s="1"/>
  <c r="N2780" i="1"/>
  <c r="O2780" i="1" s="1"/>
  <c r="P2780" i="1" s="1"/>
  <c r="N2801" i="1"/>
  <c r="O2801" i="1" s="1"/>
  <c r="P2801" i="1" s="1"/>
  <c r="N862" i="1"/>
  <c r="O862" i="1" s="1"/>
  <c r="P862" i="1" s="1"/>
  <c r="N1354" i="1"/>
  <c r="O1354" i="1" s="1"/>
  <c r="P1354" i="1" s="1"/>
  <c r="N1256" i="1"/>
  <c r="O1256" i="1" s="1"/>
  <c r="P1256" i="1" s="1"/>
  <c r="N2220" i="1"/>
  <c r="O2220" i="1" s="1"/>
  <c r="P2220" i="1" s="1"/>
  <c r="N415" i="1"/>
  <c r="O415" i="1" s="1"/>
  <c r="P415" i="1" s="1"/>
  <c r="N2218" i="1"/>
  <c r="O2218" i="1" s="1"/>
  <c r="P2218" i="1" s="1"/>
  <c r="N1628" i="1"/>
  <c r="O1628" i="1" s="1"/>
  <c r="P1628" i="1" s="1"/>
  <c r="N913" i="1"/>
  <c r="O913" i="1" s="1"/>
  <c r="P913" i="1" s="1"/>
  <c r="N833" i="1"/>
  <c r="O833" i="1" s="1"/>
  <c r="P833" i="1" s="1"/>
  <c r="N2100" i="1"/>
  <c r="O2100" i="1" s="1"/>
  <c r="P2100" i="1" s="1"/>
  <c r="N1026" i="1"/>
  <c r="O1026" i="1" s="1"/>
  <c r="P1026" i="1" s="1"/>
  <c r="N2699" i="1"/>
  <c r="O2699" i="1" s="1"/>
  <c r="P2699" i="1" s="1"/>
  <c r="N2174" i="1"/>
  <c r="O2174" i="1" s="1"/>
  <c r="P2174" i="1" s="1"/>
  <c r="N2722" i="1"/>
  <c r="O2722" i="1" s="1"/>
  <c r="P2722" i="1" s="1"/>
  <c r="N1508" i="1"/>
  <c r="O1508" i="1" s="1"/>
  <c r="P1508" i="1" s="1"/>
  <c r="N330" i="1"/>
  <c r="O330" i="1" s="1"/>
  <c r="P330" i="1" s="1"/>
  <c r="N2081" i="1"/>
  <c r="O2081" i="1" s="1"/>
  <c r="P2081" i="1" s="1"/>
  <c r="N2698" i="1"/>
  <c r="O2698" i="1" s="1"/>
  <c r="P2698" i="1" s="1"/>
  <c r="N1123" i="1"/>
  <c r="O1123" i="1" s="1"/>
  <c r="P1123" i="1" s="1"/>
  <c r="N144" i="1"/>
  <c r="O144" i="1" s="1"/>
  <c r="P144" i="1" s="1"/>
  <c r="N104" i="1"/>
  <c r="O104" i="1" s="1"/>
  <c r="P104" i="1" s="1"/>
  <c r="N1166" i="1"/>
  <c r="O1166" i="1" s="1"/>
  <c r="P1166" i="1" s="1"/>
  <c r="N25" i="1"/>
  <c r="O25" i="1" s="1"/>
  <c r="P25" i="1" s="1"/>
  <c r="N303" i="1"/>
  <c r="O303" i="1" s="1"/>
  <c r="P303" i="1" s="1"/>
  <c r="N1563" i="1"/>
  <c r="O1563" i="1" s="1"/>
  <c r="P1563" i="1" s="1"/>
  <c r="N2516" i="1"/>
  <c r="O2516" i="1" s="1"/>
  <c r="P2516" i="1" s="1"/>
  <c r="N2543" i="1"/>
  <c r="O2543" i="1" s="1"/>
  <c r="P2543" i="1" s="1"/>
  <c r="N2162" i="1"/>
  <c r="O2162" i="1" s="1"/>
  <c r="P2162" i="1" s="1"/>
  <c r="N1054" i="1"/>
  <c r="O1054" i="1" s="1"/>
  <c r="P1054" i="1" s="1"/>
  <c r="N1643" i="1"/>
  <c r="O1643" i="1" s="1"/>
  <c r="P1643" i="1" s="1"/>
  <c r="N2502" i="1"/>
  <c r="O2502" i="1" s="1"/>
  <c r="P2502" i="1" s="1"/>
  <c r="N2606" i="1"/>
  <c r="O2606" i="1" s="1"/>
  <c r="P2606" i="1" s="1"/>
  <c r="N1423" i="1"/>
  <c r="O1423" i="1" s="1"/>
  <c r="P1423" i="1" s="1"/>
  <c r="N567" i="1"/>
  <c r="O567" i="1" s="1"/>
  <c r="P567" i="1" s="1"/>
  <c r="N259" i="1"/>
  <c r="O259" i="1" s="1"/>
  <c r="P259" i="1" s="1"/>
  <c r="N2311" i="1"/>
  <c r="O2311" i="1" s="1"/>
  <c r="P2311" i="1" s="1"/>
  <c r="N1366" i="1"/>
  <c r="O1366" i="1" s="1"/>
  <c r="P1366" i="1" s="1"/>
  <c r="N2464" i="1"/>
  <c r="O2464" i="1" s="1"/>
  <c r="P2464" i="1" s="1"/>
  <c r="N2289" i="1"/>
  <c r="O2289" i="1" s="1"/>
  <c r="P2289" i="1" s="1"/>
  <c r="N2433" i="1"/>
  <c r="O2433" i="1" s="1"/>
  <c r="P2433" i="1" s="1"/>
  <c r="N1364" i="1"/>
  <c r="O1364" i="1" s="1"/>
  <c r="P1364" i="1" s="1"/>
  <c r="N905" i="1"/>
  <c r="O905" i="1" s="1"/>
  <c r="P905" i="1" s="1"/>
  <c r="N1340" i="1"/>
  <c r="O1340" i="1" s="1"/>
  <c r="P1340" i="1" s="1"/>
  <c r="N1453" i="1"/>
  <c r="O1453" i="1" s="1"/>
  <c r="P1453" i="1" s="1"/>
  <c r="N1739" i="1"/>
  <c r="O1739" i="1" s="1"/>
  <c r="P1739" i="1" s="1"/>
  <c r="N2054" i="1"/>
  <c r="O2054" i="1" s="1"/>
  <c r="P2054" i="1" s="1"/>
  <c r="N2659" i="1"/>
  <c r="O2659" i="1" s="1"/>
  <c r="P2659" i="1" s="1"/>
  <c r="N352" i="1"/>
  <c r="O352" i="1" s="1"/>
  <c r="P352" i="1" s="1"/>
  <c r="N1777" i="1"/>
  <c r="O1777" i="1" s="1"/>
  <c r="P1777" i="1" s="1"/>
  <c r="N2329" i="1"/>
  <c r="O2329" i="1" s="1"/>
  <c r="P2329" i="1" s="1"/>
  <c r="N2163" i="1"/>
  <c r="O2163" i="1" s="1"/>
  <c r="P2163" i="1" s="1"/>
  <c r="N1497" i="1"/>
  <c r="O1497" i="1" s="1"/>
  <c r="P1497" i="1" s="1"/>
  <c r="N1803" i="1"/>
  <c r="O1803" i="1" s="1"/>
  <c r="P1803" i="1" s="1"/>
  <c r="N2039" i="1"/>
  <c r="O2039" i="1" s="1"/>
  <c r="P2039" i="1" s="1"/>
  <c r="N514" i="1"/>
  <c r="O514" i="1" s="1"/>
  <c r="P514" i="1" s="1"/>
  <c r="N2374" i="1"/>
  <c r="O2374" i="1" s="1"/>
  <c r="P2374" i="1" s="1"/>
  <c r="N534" i="1"/>
  <c r="O534" i="1" s="1"/>
  <c r="P534" i="1" s="1"/>
  <c r="N984" i="1"/>
  <c r="O984" i="1" s="1"/>
  <c r="P984" i="1" s="1"/>
  <c r="N2313" i="1"/>
  <c r="O2313" i="1" s="1"/>
  <c r="P2313" i="1" s="1"/>
  <c r="N2203" i="1"/>
  <c r="O2203" i="1" s="1"/>
  <c r="P2203" i="1" s="1"/>
  <c r="N2225" i="1"/>
  <c r="O2225" i="1" s="1"/>
  <c r="P2225" i="1" s="1"/>
  <c r="N1641" i="1"/>
  <c r="O1641" i="1" s="1"/>
  <c r="P1641" i="1" s="1"/>
  <c r="N1943" i="1"/>
  <c r="O1943" i="1" s="1"/>
  <c r="P1943" i="1" s="1"/>
  <c r="N1986" i="1"/>
  <c r="O1986" i="1" s="1"/>
  <c r="P1986" i="1" s="1"/>
  <c r="N2490" i="1"/>
  <c r="O2490" i="1" s="1"/>
  <c r="P2490" i="1" s="1"/>
  <c r="N2519" i="1"/>
  <c r="O2519" i="1" s="1"/>
  <c r="P2519" i="1" s="1"/>
  <c r="N2445" i="1"/>
  <c r="O2445" i="1" s="1"/>
  <c r="P2445" i="1" s="1"/>
  <c r="N88" i="1"/>
  <c r="O88" i="1" s="1"/>
  <c r="P88" i="1" s="1"/>
  <c r="N988" i="1"/>
  <c r="O988" i="1" s="1"/>
  <c r="P988" i="1" s="1"/>
  <c r="N2776" i="1"/>
  <c r="O2776" i="1" s="1"/>
  <c r="P2776" i="1" s="1"/>
  <c r="N1252" i="1"/>
  <c r="O1252" i="1" s="1"/>
  <c r="P1252" i="1" s="1"/>
  <c r="N111" i="1"/>
  <c r="O111" i="1" s="1"/>
  <c r="P111" i="1" s="1"/>
  <c r="N233" i="1"/>
  <c r="O233" i="1" s="1"/>
  <c r="P233" i="1" s="1"/>
  <c r="N2579" i="1"/>
  <c r="O2579" i="1" s="1"/>
  <c r="P2579" i="1" s="1"/>
  <c r="N1279" i="1"/>
  <c r="O1279" i="1" s="1"/>
  <c r="P1279" i="1" s="1"/>
  <c r="N78" i="1"/>
  <c r="O78" i="1" s="1"/>
  <c r="P78" i="1" s="1"/>
  <c r="N472" i="1"/>
  <c r="O472" i="1" s="1"/>
  <c r="P472" i="1" s="1"/>
  <c r="N425" i="1"/>
  <c r="O425" i="1" s="1"/>
  <c r="P425" i="1" s="1"/>
  <c r="N376" i="1"/>
  <c r="O376" i="1" s="1"/>
  <c r="P376" i="1" s="1"/>
  <c r="N1057" i="1"/>
  <c r="O1057" i="1" s="1"/>
  <c r="P1057" i="1" s="1"/>
  <c r="N1967" i="1"/>
  <c r="O1967" i="1" s="1"/>
  <c r="P1967" i="1" s="1"/>
  <c r="N1603" i="1"/>
  <c r="O1603" i="1" s="1"/>
  <c r="P1603" i="1" s="1"/>
  <c r="N1925" i="1"/>
  <c r="O1925" i="1" s="1"/>
  <c r="P1925" i="1" s="1"/>
  <c r="N1693" i="1"/>
  <c r="O1693" i="1" s="1"/>
  <c r="P1693" i="1" s="1"/>
  <c r="N2573" i="1"/>
  <c r="O2573" i="1" s="1"/>
  <c r="P2573" i="1" s="1"/>
  <c r="N342" i="1"/>
  <c r="O342" i="1" s="1"/>
  <c r="P342" i="1" s="1"/>
  <c r="N5" i="1"/>
  <c r="O5" i="1" s="1"/>
  <c r="P5" i="1" s="1"/>
  <c r="N29" i="1"/>
  <c r="O29" i="1" s="1"/>
  <c r="P29" i="1" s="1"/>
  <c r="N58" i="1"/>
  <c r="O58" i="1" s="1"/>
  <c r="P58" i="1" s="1"/>
  <c r="N14" i="1"/>
  <c r="O14" i="1" s="1"/>
  <c r="P14" i="1" s="1"/>
  <c r="N635" i="1"/>
  <c r="O635" i="1" s="1"/>
  <c r="P635" i="1" s="1"/>
  <c r="N646" i="1"/>
  <c r="O646" i="1" s="1"/>
  <c r="P646" i="1" s="1"/>
  <c r="N210" i="1"/>
  <c r="O210" i="1" s="1"/>
  <c r="P210" i="1" s="1"/>
  <c r="N1143" i="1"/>
  <c r="O1143" i="1" s="1"/>
  <c r="P1143" i="1" s="1"/>
  <c r="N190" i="1"/>
  <c r="O190" i="1" s="1"/>
  <c r="P190" i="1" s="1"/>
  <c r="N2172" i="1"/>
  <c r="O2172" i="1" s="1"/>
  <c r="P2172" i="1" s="1"/>
  <c r="N1220" i="1"/>
  <c r="O1220" i="1" s="1"/>
  <c r="P1220" i="1" s="1"/>
  <c r="N1381" i="1"/>
  <c r="O1381" i="1" s="1"/>
  <c r="P1381" i="1" s="1"/>
  <c r="N2613" i="1"/>
  <c r="O2613" i="1" s="1"/>
  <c r="P2613" i="1" s="1"/>
  <c r="N343" i="1"/>
  <c r="O343" i="1" s="1"/>
  <c r="P343" i="1" s="1"/>
  <c r="N2800" i="1"/>
  <c r="O2800" i="1" s="1"/>
  <c r="P2800" i="1" s="1"/>
  <c r="N2375" i="1"/>
  <c r="O2375" i="1" s="1"/>
  <c r="P2375" i="1" s="1"/>
  <c r="N65" i="1"/>
  <c r="O65" i="1" s="1"/>
  <c r="P65" i="1" s="1"/>
  <c r="N1905" i="1"/>
  <c r="O1905" i="1" s="1"/>
  <c r="P1905" i="1" s="1"/>
  <c r="N34" i="1"/>
  <c r="O34" i="1" s="1"/>
  <c r="P34" i="1" s="1"/>
  <c r="N2541" i="1"/>
  <c r="O2541" i="1" s="1"/>
  <c r="P2541" i="1" s="1"/>
  <c r="N1284" i="1"/>
  <c r="O1284" i="1" s="1"/>
  <c r="P1284" i="1" s="1"/>
  <c r="N726" i="1"/>
  <c r="O726" i="1" s="1"/>
  <c r="P726" i="1" s="1"/>
  <c r="N1385" i="1"/>
  <c r="O1385" i="1" s="1"/>
  <c r="P1385" i="1" s="1"/>
  <c r="N2417" i="1"/>
  <c r="O2417" i="1" s="1"/>
  <c r="P2417" i="1" s="1"/>
  <c r="N1828" i="1"/>
  <c r="O1828" i="1" s="1"/>
  <c r="P1828" i="1" s="1"/>
  <c r="N2632" i="1"/>
  <c r="O2632" i="1" s="1"/>
  <c r="P2632" i="1" s="1"/>
  <c r="N50" i="1"/>
  <c r="O50" i="1" s="1"/>
  <c r="P50" i="1" s="1"/>
  <c r="N1774" i="1"/>
  <c r="O1774" i="1" s="1"/>
  <c r="P1774" i="1" s="1"/>
  <c r="N2576" i="1"/>
  <c r="O2576" i="1" s="1"/>
  <c r="P2576" i="1" s="1"/>
  <c r="N1464" i="1"/>
  <c r="O1464" i="1" s="1"/>
  <c r="P1464" i="1" s="1"/>
  <c r="N591" i="1"/>
  <c r="O591" i="1" s="1"/>
  <c r="P591" i="1" s="1"/>
  <c r="N2499" i="1"/>
  <c r="O2499" i="1" s="1"/>
  <c r="P2499" i="1" s="1"/>
  <c r="N667" i="1"/>
  <c r="O667" i="1" s="1"/>
  <c r="P667" i="1" s="1"/>
  <c r="N1436" i="1"/>
  <c r="O1436" i="1" s="1"/>
  <c r="P1436" i="1" s="1"/>
  <c r="N1754" i="1"/>
  <c r="O1754" i="1" s="1"/>
  <c r="P1754" i="1" s="1"/>
  <c r="N1091" i="1"/>
  <c r="O1091" i="1" s="1"/>
  <c r="P1091" i="1" s="1"/>
  <c r="N1449" i="1"/>
  <c r="O1449" i="1" s="1"/>
  <c r="P1449" i="1" s="1"/>
  <c r="N1510" i="1"/>
  <c r="O1510" i="1" s="1"/>
  <c r="P1510" i="1" s="1"/>
  <c r="N1883" i="1"/>
  <c r="O1883" i="1" s="1"/>
  <c r="P1883" i="1" s="1"/>
  <c r="N540" i="1"/>
  <c r="O540" i="1" s="1"/>
  <c r="P540" i="1" s="1"/>
  <c r="N711" i="1"/>
  <c r="O711" i="1" s="1"/>
  <c r="P711" i="1" s="1"/>
  <c r="N2117" i="1"/>
  <c r="O2117" i="1" s="1"/>
  <c r="P2117" i="1" s="1"/>
  <c r="N583" i="1"/>
  <c r="O583" i="1" s="1"/>
  <c r="P583" i="1" s="1"/>
  <c r="N689" i="1"/>
  <c r="O689" i="1" s="1"/>
  <c r="P689" i="1" s="1"/>
  <c r="N1491" i="1"/>
  <c r="O1491" i="1" s="1"/>
  <c r="P1491" i="1" s="1"/>
  <c r="N2282" i="1"/>
  <c r="O2282" i="1" s="1"/>
  <c r="P2282" i="1" s="1"/>
  <c r="N2550" i="1"/>
  <c r="O2550" i="1" s="1"/>
  <c r="P2550" i="1" s="1"/>
  <c r="N2702" i="1"/>
  <c r="O2702" i="1" s="1"/>
  <c r="P2702" i="1" s="1"/>
  <c r="N736" i="1"/>
  <c r="O736" i="1" s="1"/>
  <c r="P736" i="1" s="1"/>
  <c r="N2327" i="1"/>
  <c r="O2327" i="1" s="1"/>
  <c r="P2327" i="1" s="1"/>
  <c r="N1326" i="1"/>
  <c r="O1326" i="1" s="1"/>
  <c r="P1326" i="1" s="1"/>
  <c r="N1222" i="1"/>
  <c r="O1222" i="1" s="1"/>
  <c r="P1222" i="1" s="1"/>
  <c r="N1489" i="1"/>
  <c r="O1489" i="1" s="1"/>
  <c r="P1489" i="1" s="1"/>
  <c r="N12" i="1"/>
  <c r="O12" i="1" s="1"/>
  <c r="P12" i="1" s="1"/>
  <c r="N1729" i="1"/>
  <c r="O1729" i="1" s="1"/>
  <c r="P1729" i="1" s="1"/>
  <c r="N270" i="1"/>
  <c r="O270" i="1" s="1"/>
  <c r="P270" i="1" s="1"/>
  <c r="N282" i="1"/>
  <c r="O282" i="1" s="1"/>
  <c r="P282" i="1" s="1"/>
  <c r="N1744" i="1"/>
  <c r="O1744" i="1" s="1"/>
  <c r="P1744" i="1" s="1"/>
  <c r="N574" i="1"/>
  <c r="O574" i="1" s="1"/>
  <c r="P574" i="1" s="1"/>
  <c r="N1040" i="1"/>
  <c r="O1040" i="1" s="1"/>
  <c r="P1040" i="1" s="1"/>
  <c r="N2406" i="1"/>
  <c r="O2406" i="1" s="1"/>
  <c r="P2406" i="1" s="1"/>
  <c r="N1275" i="1"/>
  <c r="O1275" i="1" s="1"/>
  <c r="P1275" i="1" s="1"/>
  <c r="N1952" i="1"/>
  <c r="O1952" i="1" s="1"/>
  <c r="P1952" i="1" s="1"/>
  <c r="N2460" i="1"/>
  <c r="O2460" i="1" s="1"/>
  <c r="P2460" i="1" s="1"/>
  <c r="N974" i="1"/>
  <c r="O974" i="1" s="1"/>
  <c r="P974" i="1" s="1"/>
  <c r="N1504" i="1"/>
  <c r="O1504" i="1" s="1"/>
  <c r="P1504" i="1" s="1"/>
  <c r="N1842" i="1"/>
  <c r="O1842" i="1" s="1"/>
  <c r="P1842" i="1" s="1"/>
  <c r="N587" i="1"/>
  <c r="O587" i="1" s="1"/>
  <c r="P587" i="1" s="1"/>
  <c r="N280" i="1"/>
  <c r="O280" i="1" s="1"/>
  <c r="P280" i="1" s="1"/>
  <c r="N2451" i="1"/>
  <c r="O2451" i="1" s="1"/>
  <c r="P2451" i="1" s="1"/>
  <c r="N1926" i="1"/>
  <c r="O1926" i="1" s="1"/>
  <c r="P1926" i="1" s="1"/>
  <c r="N967" i="1"/>
  <c r="O967" i="1" s="1"/>
  <c r="P967" i="1" s="1"/>
  <c r="N966" i="1"/>
  <c r="O966" i="1" s="1"/>
  <c r="P966" i="1" s="1"/>
  <c r="N1980" i="1"/>
  <c r="O1980" i="1" s="1"/>
  <c r="P1980" i="1" s="1"/>
  <c r="N2222" i="1"/>
  <c r="O2222" i="1" s="1"/>
  <c r="P2222" i="1" s="1"/>
  <c r="N1342" i="1"/>
  <c r="O1342" i="1" s="1"/>
  <c r="P1342" i="1" s="1"/>
  <c r="N414" i="1"/>
  <c r="O414" i="1" s="1"/>
  <c r="P414" i="1" s="1"/>
  <c r="N1858" i="1"/>
  <c r="O1858" i="1" s="1"/>
  <c r="P1858" i="1" s="1"/>
  <c r="N2664" i="1"/>
  <c r="O2664" i="1" s="1"/>
  <c r="P2664" i="1" s="1"/>
  <c r="N2720" i="1"/>
  <c r="O2720" i="1" s="1"/>
  <c r="P2720" i="1" s="1"/>
  <c r="N264" i="1"/>
  <c r="O264" i="1" s="1"/>
  <c r="P264" i="1" s="1"/>
  <c r="N2544" i="1"/>
  <c r="O2544" i="1" s="1"/>
  <c r="P2544" i="1" s="1"/>
  <c r="N148" i="1"/>
  <c r="O148" i="1" s="1"/>
  <c r="P148" i="1" s="1"/>
  <c r="N2259" i="1"/>
  <c r="O2259" i="1" s="1"/>
  <c r="P2259" i="1" s="1"/>
  <c r="N2754" i="1"/>
  <c r="O2754" i="1" s="1"/>
  <c r="P2754" i="1" s="1"/>
  <c r="N1233" i="1"/>
  <c r="O1233" i="1" s="1"/>
  <c r="P1233" i="1" s="1"/>
  <c r="N1513" i="1"/>
  <c r="O1513" i="1" s="1"/>
  <c r="P1513" i="1" s="1"/>
  <c r="N2383" i="1"/>
  <c r="O2383" i="1" s="1"/>
  <c r="P2383" i="1" s="1"/>
  <c r="N1591" i="1"/>
  <c r="O1591" i="1" s="1"/>
  <c r="P1591" i="1" s="1"/>
  <c r="N1964" i="1"/>
  <c r="O1964" i="1" s="1"/>
  <c r="P1964" i="1" s="1"/>
  <c r="N1679" i="1"/>
  <c r="O1679" i="1" s="1"/>
  <c r="P1679" i="1" s="1"/>
  <c r="N273" i="1"/>
  <c r="O273" i="1" s="1"/>
  <c r="P273" i="1" s="1"/>
  <c r="N930" i="1"/>
  <c r="O930" i="1" s="1"/>
  <c r="P930" i="1" s="1"/>
  <c r="N1375" i="1"/>
  <c r="O1375" i="1" s="1"/>
  <c r="P1375" i="1" s="1"/>
  <c r="N2062" i="1"/>
  <c r="O2062" i="1" s="1"/>
  <c r="P2062" i="1" s="1"/>
  <c r="N1137" i="1"/>
  <c r="O1137" i="1" s="1"/>
  <c r="P1137" i="1" s="1"/>
  <c r="N1078" i="1"/>
  <c r="O1078" i="1" s="1"/>
  <c r="P1078" i="1" s="1"/>
  <c r="N1581" i="1"/>
  <c r="O1581" i="1" s="1"/>
  <c r="P1581" i="1" s="1"/>
  <c r="N2418" i="1"/>
  <c r="O2418" i="1" s="1"/>
  <c r="P2418" i="1" s="1"/>
  <c r="N1707" i="1"/>
  <c r="O1707" i="1" s="1"/>
  <c r="P1707" i="1" s="1"/>
  <c r="N2529" i="1"/>
  <c r="O2529" i="1" s="1"/>
  <c r="P2529" i="1" s="1"/>
  <c r="N1538" i="1"/>
  <c r="O1538" i="1" s="1"/>
  <c r="P1538" i="1" s="1"/>
  <c r="N82" i="1"/>
  <c r="O82" i="1" s="1"/>
  <c r="P82" i="1" s="1"/>
  <c r="N253" i="1"/>
  <c r="O253" i="1" s="1"/>
  <c r="P253" i="1" s="1"/>
  <c r="N2231" i="1"/>
  <c r="O2231" i="1" s="1"/>
  <c r="P2231" i="1" s="1"/>
  <c r="N1521" i="1"/>
  <c r="O1521" i="1" s="1"/>
  <c r="P1521" i="1" s="1"/>
  <c r="N1761" i="1"/>
  <c r="O1761" i="1" s="1"/>
  <c r="P1761" i="1" s="1"/>
  <c r="N1897" i="1"/>
  <c r="O1897" i="1" s="1"/>
  <c r="P1897" i="1" s="1"/>
  <c r="N1558" i="1"/>
  <c r="O1558" i="1" s="1"/>
  <c r="P1558" i="1" s="1"/>
  <c r="N2486" i="1"/>
  <c r="O2486" i="1" s="1"/>
  <c r="P2486" i="1" s="1"/>
  <c r="N2207" i="1"/>
  <c r="O2207" i="1" s="1"/>
  <c r="P2207" i="1" s="1"/>
  <c r="N1313" i="1"/>
  <c r="O1313" i="1" s="1"/>
  <c r="P1313" i="1" s="1"/>
  <c r="N520" i="1"/>
  <c r="O520" i="1" s="1"/>
  <c r="P520" i="1" s="1"/>
  <c r="N2775" i="1"/>
  <c r="O2775" i="1" s="1"/>
  <c r="P2775" i="1" s="1"/>
  <c r="N1793" i="1"/>
  <c r="O1793" i="1" s="1"/>
  <c r="P1793" i="1" s="1"/>
  <c r="N2043" i="1"/>
  <c r="O2043" i="1" s="1"/>
  <c r="P2043" i="1" s="1"/>
  <c r="N1438" i="1"/>
  <c r="O1438" i="1" s="1"/>
  <c r="P1438" i="1" s="1"/>
  <c r="N366" i="1"/>
  <c r="O366" i="1" s="1"/>
  <c r="P366" i="1" s="1"/>
  <c r="N1560" i="1"/>
  <c r="O1560" i="1" s="1"/>
  <c r="P1560" i="1" s="1"/>
  <c r="N1786" i="1"/>
  <c r="O1786" i="1" s="1"/>
  <c r="P1786" i="1" s="1"/>
  <c r="N2641" i="1"/>
  <c r="O2641" i="1" s="1"/>
  <c r="P2641" i="1" s="1"/>
  <c r="N1144" i="1"/>
  <c r="O1144" i="1" s="1"/>
  <c r="P1144" i="1" s="1"/>
  <c r="N953" i="1"/>
  <c r="O953" i="1" s="1"/>
  <c r="P953" i="1" s="1"/>
  <c r="N2696" i="1"/>
  <c r="O2696" i="1" s="1"/>
  <c r="P2696" i="1" s="1"/>
  <c r="N1127" i="1"/>
  <c r="O1127" i="1" s="1"/>
  <c r="P1127" i="1" s="1"/>
  <c r="N964" i="1"/>
  <c r="O964" i="1" s="1"/>
  <c r="P964" i="1" s="1"/>
  <c r="N1812" i="1"/>
  <c r="O1812" i="1" s="1"/>
  <c r="P1812" i="1" s="1"/>
  <c r="N2048" i="1"/>
  <c r="O2048" i="1" s="1"/>
  <c r="P2048" i="1" s="1"/>
  <c r="N1845" i="1"/>
  <c r="O1845" i="1" s="1"/>
  <c r="P1845" i="1" s="1"/>
  <c r="N1853" i="1"/>
  <c r="O1853" i="1" s="1"/>
  <c r="P1853" i="1" s="1"/>
  <c r="N283" i="1"/>
  <c r="O283" i="1" s="1"/>
  <c r="P283" i="1" s="1"/>
  <c r="N2514" i="1"/>
  <c r="O2514" i="1" s="1"/>
  <c r="P2514" i="1" s="1"/>
  <c r="N369" i="1"/>
  <c r="O369" i="1" s="1"/>
  <c r="P369" i="1" s="1"/>
  <c r="N1315" i="1"/>
  <c r="O1315" i="1" s="1"/>
  <c r="P1315" i="1" s="1"/>
  <c r="N2577" i="1"/>
  <c r="O2577" i="1" s="1"/>
  <c r="P2577" i="1" s="1"/>
  <c r="N2037" i="1"/>
  <c r="O2037" i="1" s="1"/>
  <c r="P2037" i="1" s="1"/>
  <c r="N841" i="1"/>
  <c r="O841" i="1" s="1"/>
  <c r="P841" i="1" s="1"/>
  <c r="N799" i="1"/>
  <c r="O799" i="1" s="1"/>
  <c r="P799" i="1" s="1"/>
  <c r="N2354" i="1"/>
  <c r="O2354" i="1" s="1"/>
  <c r="P2354" i="1" s="1"/>
  <c r="N2412" i="1"/>
  <c r="O2412" i="1" s="1"/>
  <c r="P2412" i="1" s="1"/>
  <c r="N2807" i="1"/>
  <c r="O2807" i="1" s="1"/>
  <c r="P2807" i="1" s="1"/>
  <c r="N1780" i="1"/>
  <c r="O1780" i="1" s="1"/>
  <c r="P1780" i="1" s="1"/>
  <c r="N1993" i="1"/>
  <c r="O1993" i="1" s="1"/>
  <c r="P1993" i="1" s="1"/>
  <c r="N695" i="1"/>
  <c r="O695" i="1" s="1"/>
  <c r="P695" i="1" s="1"/>
  <c r="N416" i="1"/>
  <c r="O416" i="1" s="1"/>
  <c r="P416" i="1" s="1"/>
  <c r="N2583" i="1"/>
  <c r="O2583" i="1" s="1"/>
  <c r="P2583" i="1" s="1"/>
  <c r="N1855" i="1"/>
  <c r="O1855" i="1" s="1"/>
  <c r="P1855" i="1" s="1"/>
  <c r="N2310" i="1"/>
  <c r="O2310" i="1" s="1"/>
  <c r="P2310" i="1" s="1"/>
  <c r="N1545" i="1"/>
  <c r="O1545" i="1" s="1"/>
  <c r="P1545" i="1" s="1"/>
  <c r="N245" i="1"/>
  <c r="O245" i="1" s="1"/>
  <c r="P245" i="1" s="1"/>
  <c r="N1565" i="1"/>
  <c r="O1565" i="1" s="1"/>
  <c r="P1565" i="1" s="1"/>
  <c r="N804" i="1"/>
  <c r="O804" i="1" s="1"/>
  <c r="P804" i="1" s="1"/>
  <c r="N1376" i="1"/>
  <c r="O1376" i="1" s="1"/>
  <c r="P1376" i="1" s="1"/>
  <c r="N1578" i="1"/>
  <c r="O1578" i="1" s="1"/>
  <c r="P1578" i="1" s="1"/>
  <c r="N2726" i="1"/>
  <c r="O2726" i="1" s="1"/>
  <c r="P2726" i="1" s="1"/>
  <c r="N928" i="1"/>
  <c r="O928" i="1" s="1"/>
  <c r="P928" i="1" s="1"/>
  <c r="N949" i="1"/>
  <c r="O949" i="1" s="1"/>
  <c r="P949" i="1" s="1"/>
  <c r="N2553" i="1"/>
  <c r="O2553" i="1" s="1"/>
  <c r="P2553" i="1" s="1"/>
  <c r="N1163" i="1"/>
  <c r="O1163" i="1" s="1"/>
  <c r="P1163" i="1" s="1"/>
  <c r="N2567" i="1"/>
  <c r="O2567" i="1" s="1"/>
  <c r="P2567" i="1" s="1"/>
  <c r="N1585" i="1"/>
  <c r="O1585" i="1" s="1"/>
  <c r="P1585" i="1" s="1"/>
  <c r="N1767" i="1"/>
  <c r="O1767" i="1" s="1"/>
  <c r="P1767" i="1" s="1"/>
  <c r="N345" i="1"/>
  <c r="O345" i="1" s="1"/>
  <c r="P345" i="1" s="1"/>
  <c r="N2396" i="1"/>
  <c r="O2396" i="1" s="1"/>
  <c r="P2396" i="1" s="1"/>
  <c r="N644" i="1"/>
  <c r="O644" i="1" s="1"/>
  <c r="P644" i="1" s="1"/>
  <c r="N608" i="1"/>
  <c r="O608" i="1" s="1"/>
  <c r="P608" i="1" s="1"/>
  <c r="N46" i="1"/>
  <c r="O46" i="1" s="1"/>
  <c r="P46" i="1" s="1"/>
  <c r="N2605" i="1"/>
  <c r="O2605" i="1" s="1"/>
  <c r="P2605" i="1" s="1"/>
  <c r="N2150" i="1"/>
  <c r="O2150" i="1" s="1"/>
  <c r="P2150" i="1" s="1"/>
  <c r="N2284" i="1"/>
  <c r="O2284" i="1" s="1"/>
  <c r="P2284" i="1" s="1"/>
  <c r="N2361" i="1"/>
  <c r="O2361" i="1" s="1"/>
  <c r="P2361" i="1" s="1"/>
  <c r="N196" i="1"/>
  <c r="O196" i="1" s="1"/>
  <c r="P196" i="1" s="1"/>
  <c r="N889" i="1"/>
  <c r="O889" i="1" s="1"/>
  <c r="P889" i="1" s="1"/>
  <c r="N2819" i="1"/>
  <c r="O2819" i="1" s="1"/>
  <c r="P2819" i="1" s="1"/>
  <c r="N2662" i="1"/>
  <c r="O2662" i="1" s="1"/>
  <c r="P2662" i="1" s="1"/>
  <c r="N1170" i="1"/>
  <c r="O1170" i="1" s="1"/>
  <c r="P1170" i="1" s="1"/>
  <c r="N1140" i="1"/>
  <c r="O1140" i="1" s="1"/>
  <c r="P1140" i="1" s="1"/>
  <c r="N2253" i="1"/>
  <c r="O2253" i="1" s="1"/>
  <c r="P2253" i="1" s="1"/>
  <c r="N1294" i="1"/>
  <c r="O1294" i="1" s="1"/>
  <c r="P1294" i="1" s="1"/>
  <c r="N2224" i="1"/>
  <c r="O2224" i="1" s="1"/>
  <c r="P2224" i="1" s="1"/>
  <c r="N1441" i="1"/>
  <c r="O1441" i="1" s="1"/>
  <c r="P1441" i="1" s="1"/>
  <c r="N2192" i="1"/>
  <c r="O2192" i="1" s="1"/>
  <c r="P2192" i="1" s="1"/>
  <c r="N2713" i="1"/>
  <c r="O2713" i="1" s="1"/>
  <c r="P2713" i="1" s="1"/>
  <c r="N2244" i="1"/>
  <c r="O2244" i="1" s="1"/>
  <c r="P2244" i="1" s="1"/>
  <c r="N271" i="1"/>
  <c r="O271" i="1" s="1"/>
  <c r="P271" i="1" s="1"/>
  <c r="N1485" i="1"/>
  <c r="O1485" i="1" s="1"/>
  <c r="P1485" i="1" s="1"/>
  <c r="N108" i="1"/>
  <c r="O108" i="1" s="1"/>
  <c r="P108" i="1" s="1"/>
  <c r="N1149" i="1"/>
  <c r="O1149" i="1" s="1"/>
  <c r="P1149" i="1" s="1"/>
  <c r="N2185" i="1"/>
  <c r="O2185" i="1" s="1"/>
  <c r="P2185" i="1" s="1"/>
  <c r="N1321" i="1"/>
  <c r="O1321" i="1" s="1"/>
  <c r="P1321" i="1" s="1"/>
  <c r="N290" i="1"/>
  <c r="O290" i="1" s="1"/>
  <c r="P290" i="1" s="1"/>
  <c r="N2053" i="1"/>
  <c r="O2053" i="1" s="1"/>
  <c r="P2053" i="1" s="1"/>
  <c r="N23" i="1"/>
  <c r="O23" i="1" s="1"/>
  <c r="P23" i="1" s="1"/>
  <c r="N933" i="1"/>
  <c r="O933" i="1" s="1"/>
  <c r="P933" i="1" s="1"/>
  <c r="N44" i="1"/>
  <c r="O44" i="1" s="1"/>
  <c r="P44" i="1" s="1"/>
  <c r="N1690" i="1"/>
  <c r="O1690" i="1" s="1"/>
  <c r="P1690" i="1" s="1"/>
  <c r="N1680" i="1"/>
  <c r="O1680" i="1" s="1"/>
  <c r="P1680" i="1" s="1"/>
  <c r="N2471" i="1"/>
  <c r="O2471" i="1" s="1"/>
  <c r="P2471" i="1" s="1"/>
  <c r="N996" i="1"/>
  <c r="O996" i="1" s="1"/>
  <c r="P996" i="1" s="1"/>
  <c r="N1766" i="1"/>
  <c r="O1766" i="1" s="1"/>
  <c r="P1766" i="1" s="1"/>
  <c r="N1663" i="1"/>
  <c r="O1663" i="1" s="1"/>
  <c r="P1663" i="1" s="1"/>
  <c r="N1577" i="1"/>
  <c r="O1577" i="1" s="1"/>
  <c r="P1577" i="1" s="1"/>
  <c r="N2270" i="1"/>
  <c r="O2270" i="1" s="1"/>
  <c r="P2270" i="1" s="1"/>
  <c r="N383" i="1"/>
  <c r="O383" i="1" s="1"/>
  <c r="P383" i="1" s="1"/>
  <c r="N1292" i="1"/>
  <c r="O1292" i="1" s="1"/>
  <c r="P1292" i="1" s="1"/>
  <c r="N137" i="1"/>
  <c r="O137" i="1" s="1"/>
  <c r="P137" i="1" s="1"/>
  <c r="N2636" i="1"/>
  <c r="O2636" i="1" s="1"/>
  <c r="P2636" i="1" s="1"/>
  <c r="N2277" i="1"/>
  <c r="O2277" i="1" s="1"/>
  <c r="P2277" i="1" s="1"/>
  <c r="N2302" i="1"/>
  <c r="O2302" i="1" s="1"/>
  <c r="P2302" i="1" s="1"/>
  <c r="N2182" i="1"/>
  <c r="O2182" i="1" s="1"/>
  <c r="P2182" i="1" s="1"/>
  <c r="N1778" i="1"/>
  <c r="O1778" i="1" s="1"/>
  <c r="P1778" i="1" s="1"/>
  <c r="N1714" i="1"/>
  <c r="O1714" i="1" s="1"/>
  <c r="P1714" i="1" s="1"/>
  <c r="N2104" i="1"/>
  <c r="O2104" i="1" s="1"/>
  <c r="P2104" i="1" s="1"/>
  <c r="N1895" i="1"/>
  <c r="O1895" i="1" s="1"/>
  <c r="P1895" i="1" s="1"/>
  <c r="N1463" i="1"/>
  <c r="O1463" i="1" s="1"/>
  <c r="P1463" i="1" s="1"/>
  <c r="N2330" i="1"/>
  <c r="O2330" i="1" s="1"/>
  <c r="P2330" i="1" s="1"/>
  <c r="N1948" i="1"/>
  <c r="O1948" i="1" s="1"/>
  <c r="P1948" i="1" s="1"/>
  <c r="N668" i="1"/>
  <c r="O668" i="1" s="1"/>
  <c r="P668" i="1" s="1"/>
  <c r="N2733" i="1"/>
  <c r="O2733" i="1" s="1"/>
  <c r="P2733" i="1" s="1"/>
  <c r="N1288" i="1"/>
  <c r="O1288" i="1" s="1"/>
  <c r="P1288" i="1" s="1"/>
  <c r="N1681" i="1"/>
  <c r="O1681" i="1" s="1"/>
  <c r="P1681" i="1" s="1"/>
  <c r="N1533" i="1"/>
  <c r="O1533" i="1" s="1"/>
  <c r="P1533" i="1" s="1"/>
  <c r="N1190" i="1"/>
  <c r="O1190" i="1" s="1"/>
  <c r="P1190" i="1" s="1"/>
  <c r="N1921" i="1"/>
  <c r="O1921" i="1" s="1"/>
  <c r="P1921" i="1" s="1"/>
  <c r="N592" i="1"/>
  <c r="O592" i="1" s="1"/>
  <c r="P592" i="1" s="1"/>
  <c r="N1355" i="1"/>
  <c r="O1355" i="1" s="1"/>
  <c r="P1355" i="1" s="1"/>
  <c r="N1193" i="1"/>
  <c r="O1193" i="1" s="1"/>
  <c r="P1193" i="1" s="1"/>
  <c r="N2028" i="1"/>
  <c r="O2028" i="1" s="1"/>
  <c r="P2028" i="1" s="1"/>
  <c r="N873" i="1"/>
  <c r="O873" i="1" s="1"/>
  <c r="P873" i="1" s="1"/>
  <c r="N1003" i="1"/>
  <c r="O1003" i="1" s="1"/>
  <c r="P1003" i="1" s="1"/>
  <c r="N387" i="1"/>
  <c r="O387" i="1" s="1"/>
  <c r="P387" i="1" s="1"/>
  <c r="N1094" i="1"/>
  <c r="O1094" i="1" s="1"/>
  <c r="P1094" i="1" s="1"/>
  <c r="N1005" i="1"/>
  <c r="O1005" i="1" s="1"/>
  <c r="P1005" i="1" s="1"/>
  <c r="N2625" i="1"/>
  <c r="O2625" i="1" s="1"/>
  <c r="P2625" i="1" s="1"/>
  <c r="N910" i="1"/>
  <c r="O910" i="1" s="1"/>
  <c r="P910" i="1" s="1"/>
  <c r="N1554" i="1"/>
  <c r="O1554" i="1" s="1"/>
  <c r="P1554" i="1" s="1"/>
  <c r="N636" i="1"/>
  <c r="O636" i="1" s="1"/>
  <c r="P636" i="1" s="1"/>
  <c r="N1896" i="1"/>
  <c r="O1896" i="1" s="1"/>
  <c r="P1896" i="1" s="1"/>
  <c r="N2026" i="1"/>
  <c r="O2026" i="1" s="1"/>
  <c r="P2026" i="1" s="1"/>
  <c r="N362" i="1"/>
  <c r="O362" i="1" s="1"/>
  <c r="P362" i="1" s="1"/>
  <c r="N370" i="1"/>
  <c r="O370" i="1" s="1"/>
  <c r="P370" i="1" s="1"/>
  <c r="N224" i="1"/>
  <c r="O224" i="1" s="1"/>
  <c r="P224" i="1" s="1"/>
  <c r="N2227" i="1"/>
  <c r="O2227" i="1" s="1"/>
  <c r="P2227" i="1" s="1"/>
  <c r="N1929" i="1"/>
  <c r="O1929" i="1" s="1"/>
  <c r="P1929" i="1" s="1"/>
  <c r="N2743" i="1"/>
  <c r="O2743" i="1" s="1"/>
  <c r="P2743" i="1" s="1"/>
  <c r="N1346" i="1"/>
  <c r="O1346" i="1" s="1"/>
  <c r="P1346" i="1" s="1"/>
  <c r="N1619" i="1"/>
  <c r="O1619" i="1" s="1"/>
  <c r="P1619" i="1" s="1"/>
  <c r="N2820" i="1"/>
  <c r="O2820" i="1" s="1"/>
  <c r="P2820" i="1" s="1"/>
  <c r="N1502" i="1"/>
  <c r="O1502" i="1" s="1"/>
  <c r="P1502" i="1" s="1"/>
  <c r="N2589" i="1"/>
  <c r="O2589" i="1" s="1"/>
  <c r="P2589" i="1" s="1"/>
  <c r="N296" i="1"/>
  <c r="O296" i="1" s="1"/>
  <c r="P296" i="1" s="1"/>
  <c r="N1809" i="1"/>
  <c r="O1809" i="1" s="1"/>
  <c r="P1809" i="1" s="1"/>
  <c r="N2411" i="1"/>
  <c r="O2411" i="1" s="1"/>
  <c r="P2411" i="1" s="1"/>
  <c r="N1689" i="1"/>
  <c r="O1689" i="1" s="1"/>
  <c r="P1689" i="1" s="1"/>
  <c r="N919" i="1"/>
  <c r="O919" i="1" s="1"/>
  <c r="P919" i="1" s="1"/>
  <c r="N2315" i="1"/>
  <c r="O2315" i="1" s="1"/>
  <c r="P2315" i="1" s="1"/>
  <c r="N1426" i="1"/>
  <c r="O1426" i="1" s="1"/>
  <c r="P1426" i="1" s="1"/>
  <c r="N1880" i="1"/>
  <c r="O1880" i="1" s="1"/>
  <c r="P1880" i="1" s="1"/>
  <c r="N1930" i="1"/>
  <c r="O1930" i="1" s="1"/>
  <c r="P1930" i="1" s="1"/>
  <c r="N904" i="1"/>
  <c r="O904" i="1" s="1"/>
  <c r="P904" i="1" s="1"/>
  <c r="N1893" i="1"/>
  <c r="O1893" i="1" s="1"/>
  <c r="P1893" i="1" s="1"/>
  <c r="N1595" i="1"/>
  <c r="O1595" i="1" s="1"/>
  <c r="P1595" i="1" s="1"/>
  <c r="N784" i="1"/>
  <c r="O784" i="1" s="1"/>
  <c r="P784" i="1" s="1"/>
  <c r="N622" i="1"/>
  <c r="O622" i="1" s="1"/>
  <c r="P622" i="1" s="1"/>
  <c r="N565" i="1"/>
  <c r="O565" i="1" s="1"/>
  <c r="P565" i="1" s="1"/>
  <c r="N2809" i="1"/>
  <c r="O2809" i="1" s="1"/>
  <c r="P2809" i="1" s="1"/>
  <c r="N752" i="1"/>
  <c r="O752" i="1" s="1"/>
  <c r="P752" i="1" s="1"/>
  <c r="N1512" i="1"/>
  <c r="O1512" i="1" s="1"/>
  <c r="P1512" i="1" s="1"/>
  <c r="N445" i="1"/>
  <c r="O445" i="1" s="1"/>
  <c r="P445" i="1" s="1"/>
  <c r="N1760" i="1"/>
  <c r="O1760" i="1" s="1"/>
  <c r="P1760" i="1" s="1"/>
  <c r="N2794" i="1"/>
  <c r="O2794" i="1" s="1"/>
  <c r="P2794" i="1" s="1"/>
  <c r="N442" i="1"/>
  <c r="O442" i="1" s="1"/>
  <c r="P442" i="1" s="1"/>
  <c r="N1095" i="1"/>
  <c r="O1095" i="1" s="1"/>
  <c r="P1095" i="1" s="1"/>
  <c r="N32" i="1"/>
  <c r="O32" i="1" s="1"/>
  <c r="P32" i="1" s="1"/>
  <c r="N772" i="1"/>
  <c r="O772" i="1" s="1"/>
  <c r="P772" i="1" s="1"/>
  <c r="N1608" i="1"/>
  <c r="O1608" i="1" s="1"/>
  <c r="P1608" i="1" s="1"/>
  <c r="N2826" i="1"/>
  <c r="O2826" i="1" s="1"/>
  <c r="P2826" i="1" s="1"/>
  <c r="N97" i="1"/>
  <c r="O97" i="1" s="1"/>
  <c r="P97" i="1" s="1"/>
  <c r="N2017" i="1"/>
  <c r="O2017" i="1" s="1"/>
  <c r="P2017" i="1" s="1"/>
  <c r="N1112" i="1"/>
  <c r="O1112" i="1" s="1"/>
  <c r="P1112" i="1" s="1"/>
  <c r="N2067" i="1"/>
  <c r="O2067" i="1" s="1"/>
  <c r="P2067" i="1" s="1"/>
  <c r="N1425" i="1"/>
  <c r="O1425" i="1" s="1"/>
  <c r="P1425" i="1" s="1"/>
  <c r="N198" i="1"/>
  <c r="O198" i="1" s="1"/>
  <c r="P198" i="1" s="1"/>
  <c r="N285" i="1"/>
  <c r="O285" i="1" s="1"/>
  <c r="P285" i="1" s="1"/>
  <c r="N1303" i="1"/>
  <c r="O1303" i="1" s="1"/>
  <c r="P1303" i="1" s="1"/>
  <c r="N2149" i="1"/>
  <c r="O2149" i="1" s="1"/>
  <c r="P2149" i="1" s="1"/>
  <c r="N1531" i="1"/>
  <c r="O1531" i="1" s="1"/>
  <c r="P1531" i="1" s="1"/>
  <c r="N2271" i="1"/>
  <c r="O2271" i="1" s="1"/>
  <c r="P2271" i="1" s="1"/>
  <c r="N744" i="1"/>
  <c r="O744" i="1" s="1"/>
  <c r="P744" i="1" s="1"/>
  <c r="N2750" i="1"/>
  <c r="O2750" i="1" s="1"/>
  <c r="P2750" i="1" s="1"/>
  <c r="N1399" i="1"/>
  <c r="O1399" i="1" s="1"/>
  <c r="P1399" i="1" s="1"/>
  <c r="N2237" i="1"/>
  <c r="O2237" i="1" s="1"/>
  <c r="P2237" i="1" s="1"/>
  <c r="N735" i="1"/>
  <c r="O735" i="1" s="1"/>
  <c r="P735" i="1" s="1"/>
  <c r="N1848" i="1"/>
  <c r="O1848" i="1" s="1"/>
  <c r="P1848" i="1" s="1"/>
  <c r="N2128" i="1"/>
  <c r="O2128" i="1" s="1"/>
  <c r="P2128" i="1" s="1"/>
  <c r="N320" i="1"/>
  <c r="O320" i="1" s="1"/>
  <c r="P320" i="1" s="1"/>
  <c r="N1171" i="1"/>
  <c r="O1171" i="1" s="1"/>
  <c r="P1171" i="1" s="1"/>
  <c r="N2439" i="1"/>
  <c r="O2439" i="1" s="1"/>
  <c r="P2439" i="1" s="1"/>
  <c r="N487" i="1"/>
  <c r="O487" i="1" s="1"/>
  <c r="P487" i="1" s="1"/>
  <c r="N72" i="1"/>
  <c r="O72" i="1" s="1"/>
  <c r="P72" i="1" s="1"/>
  <c r="N1488" i="1"/>
  <c r="O1488" i="1" s="1"/>
  <c r="P1488" i="1" s="1"/>
  <c r="N597" i="1"/>
  <c r="O597" i="1" s="1"/>
  <c r="P597" i="1" s="1"/>
  <c r="N1442" i="1"/>
  <c r="O1442" i="1" s="1"/>
  <c r="P1442" i="1" s="1"/>
  <c r="N1699" i="1"/>
  <c r="O1699" i="1" s="1"/>
  <c r="P1699" i="1" s="1"/>
  <c r="N586" i="1"/>
  <c r="O586" i="1" s="1"/>
  <c r="P586" i="1" s="1"/>
  <c r="N2770" i="1"/>
  <c r="O2770" i="1" s="1"/>
  <c r="P2770" i="1" s="1"/>
  <c r="N1205" i="1"/>
  <c r="O1205" i="1" s="1"/>
  <c r="P1205" i="1" s="1"/>
  <c r="N1717" i="1"/>
  <c r="O1717" i="1" s="1"/>
  <c r="P1717" i="1" s="1"/>
  <c r="N2096" i="1"/>
  <c r="O2096" i="1" s="1"/>
  <c r="P2096" i="1" s="1"/>
  <c r="N1801" i="1"/>
  <c r="O1801" i="1" s="1"/>
  <c r="P1801" i="1" s="1"/>
  <c r="N2739" i="1"/>
  <c r="O2739" i="1" s="1"/>
  <c r="P2739" i="1" s="1"/>
  <c r="N1911" i="1"/>
  <c r="O1911" i="1" s="1"/>
  <c r="P1911" i="1" s="1"/>
  <c r="N1910" i="1"/>
  <c r="O1910" i="1" s="1"/>
  <c r="P1910" i="1" s="1"/>
  <c r="N1068" i="1"/>
  <c r="O1068" i="1" s="1"/>
  <c r="P1068" i="1" s="1"/>
  <c r="N2202" i="1"/>
  <c r="O2202" i="1" s="1"/>
  <c r="P2202" i="1" s="1"/>
  <c r="N525" i="1"/>
  <c r="O525" i="1" s="1"/>
  <c r="P525" i="1" s="1"/>
  <c r="N254" i="1"/>
  <c r="O254" i="1" s="1"/>
  <c r="P254" i="1" s="1"/>
  <c r="N1852" i="1"/>
  <c r="O1852" i="1" s="1"/>
  <c r="P1852" i="1" s="1"/>
  <c r="N2262" i="1"/>
  <c r="O2262" i="1" s="1"/>
  <c r="P2262" i="1" s="1"/>
  <c r="N2546" i="1"/>
  <c r="O2546" i="1" s="1"/>
  <c r="P2546" i="1" s="1"/>
  <c r="N2404" i="1"/>
  <c r="O2404" i="1" s="1"/>
  <c r="P2404" i="1" s="1"/>
  <c r="N1422" i="1"/>
  <c r="O1422" i="1" s="1"/>
  <c r="P1422" i="1" s="1"/>
  <c r="N1182" i="1"/>
  <c r="O1182" i="1" s="1"/>
  <c r="P1182" i="1" s="1"/>
  <c r="N321" i="1"/>
  <c r="O321" i="1" s="1"/>
  <c r="P321" i="1" s="1"/>
  <c r="N1019" i="1"/>
  <c r="O1019" i="1" s="1"/>
  <c r="P1019" i="1" s="1"/>
  <c r="N742" i="1"/>
  <c r="O742" i="1" s="1"/>
  <c r="P742" i="1" s="1"/>
  <c r="N1887" i="1"/>
  <c r="O1887" i="1" s="1"/>
  <c r="P1887" i="1" s="1"/>
  <c r="N1620" i="1"/>
  <c r="O1620" i="1" s="1"/>
  <c r="P1620" i="1" s="1"/>
  <c r="N423" i="1"/>
  <c r="O423" i="1" s="1"/>
  <c r="P423" i="1" s="1"/>
  <c r="N709" i="1"/>
  <c r="O709" i="1" s="1"/>
  <c r="P709" i="1" s="1"/>
  <c r="N1610" i="1"/>
  <c r="O1610" i="1" s="1"/>
  <c r="P1610" i="1" s="1"/>
  <c r="N363" i="1"/>
  <c r="O363" i="1" s="1"/>
  <c r="P363" i="1" s="1"/>
  <c r="N2378" i="1"/>
  <c r="O2378" i="1" s="1"/>
  <c r="P2378" i="1" s="1"/>
  <c r="N217" i="1"/>
  <c r="O217" i="1" s="1"/>
  <c r="P217" i="1" s="1"/>
  <c r="N1857" i="1"/>
  <c r="O1857" i="1" s="1"/>
  <c r="P1857" i="1" s="1"/>
  <c r="N2478" i="1"/>
  <c r="O2478" i="1" s="1"/>
  <c r="P2478" i="1" s="1"/>
  <c r="N1277" i="1"/>
  <c r="O1277" i="1" s="1"/>
  <c r="P1277" i="1" s="1"/>
  <c r="N869" i="1"/>
  <c r="O869" i="1" s="1"/>
  <c r="P869" i="1" s="1"/>
  <c r="N1637" i="1"/>
  <c r="O1637" i="1" s="1"/>
  <c r="P1637" i="1" s="1"/>
  <c r="N2668" i="1"/>
  <c r="O2668" i="1" s="1"/>
  <c r="P2668" i="1" s="1"/>
  <c r="N681" i="1"/>
  <c r="O681" i="1" s="1"/>
  <c r="P681" i="1" s="1"/>
  <c r="N1096" i="1"/>
  <c r="O1096" i="1" s="1"/>
  <c r="P1096" i="1" s="1"/>
  <c r="N1770" i="1"/>
  <c r="O1770" i="1" s="1"/>
  <c r="P1770" i="1" s="1"/>
  <c r="N550" i="1"/>
  <c r="O550" i="1" s="1"/>
  <c r="P550" i="1" s="1"/>
  <c r="N2208" i="1"/>
  <c r="O2208" i="1" s="1"/>
  <c r="P2208" i="1" s="1"/>
  <c r="N1807" i="1"/>
  <c r="O1807" i="1" s="1"/>
  <c r="P1807" i="1" s="1"/>
  <c r="N2301" i="1"/>
  <c r="O2301" i="1" s="1"/>
  <c r="P2301" i="1" s="1"/>
  <c r="N2325" i="1"/>
  <c r="O2325" i="1" s="1"/>
  <c r="P2325" i="1" s="1"/>
  <c r="N2715" i="1"/>
  <c r="O2715" i="1" s="1"/>
  <c r="P2715" i="1" s="1"/>
  <c r="N2648" i="1"/>
  <c r="O2648" i="1" s="1"/>
  <c r="P2648" i="1" s="1"/>
  <c r="N142" i="1"/>
  <c r="O142" i="1" s="1"/>
  <c r="P142" i="1" s="1"/>
  <c r="N704" i="1"/>
  <c r="O704" i="1" s="1"/>
  <c r="P704" i="1" s="1"/>
  <c r="N2515" i="1"/>
  <c r="O2515" i="1" s="1"/>
  <c r="P2515" i="1" s="1"/>
  <c r="N2626" i="1"/>
  <c r="O2626" i="1" s="1"/>
  <c r="P2626" i="1" s="1"/>
  <c r="N2095" i="1"/>
  <c r="O2095" i="1" s="1"/>
  <c r="P2095" i="1" s="1"/>
  <c r="N8" i="1"/>
  <c r="O8" i="1" s="1"/>
  <c r="P8" i="1" s="1"/>
  <c r="N1550" i="1"/>
  <c r="O1550" i="1" s="1"/>
  <c r="P1550" i="1" s="1"/>
  <c r="N1724" i="1"/>
  <c r="O1724" i="1" s="1"/>
  <c r="P1724" i="1" s="1"/>
  <c r="N449" i="1"/>
  <c r="O449" i="1" s="1"/>
  <c r="P449" i="1" s="1"/>
  <c r="N1450" i="1"/>
  <c r="O1450" i="1" s="1"/>
  <c r="P1450" i="1" s="1"/>
  <c r="N2148" i="1"/>
  <c r="O2148" i="1" s="1"/>
  <c r="P2148" i="1" s="1"/>
  <c r="N2252" i="1"/>
  <c r="O2252" i="1" s="1"/>
  <c r="P2252" i="1" s="1"/>
  <c r="N485" i="1"/>
  <c r="O485" i="1" s="1"/>
  <c r="P485" i="1" s="1"/>
  <c r="N1268" i="1"/>
  <c r="O1268" i="1" s="1"/>
  <c r="P1268" i="1" s="1"/>
  <c r="N98" i="1"/>
  <c r="O98" i="1" s="1"/>
  <c r="P98" i="1" s="1"/>
  <c r="N1042" i="1"/>
  <c r="O1042" i="1" s="1"/>
  <c r="P1042" i="1" s="1"/>
  <c r="N162" i="1"/>
  <c r="O162" i="1" s="1"/>
  <c r="P162" i="1" s="1"/>
  <c r="N1378" i="1"/>
  <c r="O1378" i="1" s="1"/>
  <c r="P1378" i="1" s="1"/>
  <c r="N2178" i="1"/>
  <c r="O2178" i="1" s="1"/>
  <c r="P2178" i="1" s="1"/>
  <c r="N1192" i="1"/>
  <c r="O1192" i="1" s="1"/>
  <c r="P1192" i="1" s="1"/>
  <c r="N765" i="1"/>
  <c r="O765" i="1" s="1"/>
  <c r="P765" i="1" s="1"/>
  <c r="N1503" i="1"/>
  <c r="O1503" i="1" s="1"/>
  <c r="P1503" i="1" s="1"/>
  <c r="N1451" i="1"/>
  <c r="O1451" i="1" s="1"/>
  <c r="P1451" i="1" s="1"/>
  <c r="N625" i="1"/>
  <c r="O625" i="1" s="1"/>
  <c r="P625" i="1" s="1"/>
  <c r="N1129" i="1"/>
  <c r="O1129" i="1" s="1"/>
  <c r="P1129" i="1" s="1"/>
  <c r="N1936" i="1"/>
  <c r="O1936" i="1" s="1"/>
  <c r="P1936" i="1" s="1"/>
  <c r="N557" i="1"/>
  <c r="O557" i="1" s="1"/>
  <c r="P557" i="1" s="1"/>
  <c r="N786" i="1"/>
  <c r="O786" i="1" s="1"/>
  <c r="P786" i="1" s="1"/>
  <c r="N605" i="1"/>
  <c r="O605" i="1" s="1"/>
  <c r="P605" i="1" s="1"/>
  <c r="N2707" i="1"/>
  <c r="O2707" i="1" s="1"/>
  <c r="P2707" i="1" s="1"/>
  <c r="N2795" i="1"/>
  <c r="O2795" i="1" s="1"/>
  <c r="P2795" i="1" s="1"/>
  <c r="N1607" i="1"/>
  <c r="O1607" i="1" s="1"/>
  <c r="P1607" i="1" s="1"/>
  <c r="N482" i="1"/>
  <c r="O482" i="1" s="1"/>
  <c r="P482" i="1" s="1"/>
  <c r="N1749" i="1"/>
  <c r="O1749" i="1" s="1"/>
  <c r="P1749" i="1" s="1"/>
  <c r="N2393" i="1"/>
  <c r="O2393" i="1" s="1"/>
  <c r="P2393" i="1" s="1"/>
  <c r="N1255" i="1"/>
  <c r="O1255" i="1" s="1"/>
  <c r="P1255" i="1" s="1"/>
  <c r="N403" i="1"/>
  <c r="O403" i="1" s="1"/>
  <c r="P403" i="1" s="1"/>
  <c r="N638" i="1"/>
  <c r="O638" i="1" s="1"/>
  <c r="P638" i="1" s="1"/>
  <c r="N1528" i="1"/>
  <c r="O1528" i="1" s="1"/>
  <c r="P1528" i="1" s="1"/>
  <c r="N2057" i="1"/>
  <c r="O2057" i="1" s="1"/>
  <c r="P2057" i="1" s="1"/>
  <c r="N522" i="1"/>
  <c r="O522" i="1" s="1"/>
  <c r="P522" i="1" s="1"/>
  <c r="N2111" i="1"/>
  <c r="O2111" i="1" s="1"/>
  <c r="P2111" i="1" s="1"/>
  <c r="N1592" i="1"/>
  <c r="O1592" i="1" s="1"/>
  <c r="P1592" i="1" s="1"/>
  <c r="N2656" i="1"/>
  <c r="O2656" i="1" s="1"/>
  <c r="P2656" i="1" s="1"/>
  <c r="N1627" i="1"/>
  <c r="O1627" i="1" s="1"/>
  <c r="P1627" i="1" s="1"/>
  <c r="N2677" i="1"/>
  <c r="O2677" i="1" s="1"/>
  <c r="P2677" i="1" s="1"/>
  <c r="N529" i="1"/>
  <c r="O529" i="1" s="1"/>
  <c r="P529" i="1" s="1"/>
  <c r="N900" i="1"/>
  <c r="O900" i="1" s="1"/>
  <c r="P900" i="1" s="1"/>
  <c r="N1868" i="1"/>
  <c r="O1868" i="1" s="1"/>
  <c r="P1868" i="1" s="1"/>
  <c r="N60" i="1"/>
  <c r="O60" i="1" s="1"/>
  <c r="P60" i="1" s="1"/>
  <c r="N146" i="1"/>
  <c r="O146" i="1" s="1"/>
  <c r="P146" i="1" s="1"/>
  <c r="N607" i="1"/>
  <c r="O607" i="1" s="1"/>
  <c r="P607" i="1" s="1"/>
  <c r="N724" i="1"/>
  <c r="O724" i="1" s="1"/>
  <c r="P724" i="1" s="1"/>
  <c r="N1152" i="1"/>
  <c r="O1152" i="1" s="1"/>
  <c r="P1152" i="1" s="1"/>
  <c r="N474" i="1"/>
  <c r="O474" i="1" s="1"/>
  <c r="P474" i="1" s="1"/>
  <c r="N2829" i="1"/>
  <c r="O2829" i="1" s="1"/>
  <c r="P2829" i="1" s="1"/>
  <c r="N464" i="1"/>
  <c r="O464" i="1" s="1"/>
  <c r="P464" i="1" s="1"/>
  <c r="N2236" i="1"/>
  <c r="O2236" i="1" s="1"/>
  <c r="P2236" i="1" s="1"/>
  <c r="N1475" i="1"/>
  <c r="O1475" i="1" s="1"/>
  <c r="P1475" i="1" s="1"/>
  <c r="N1715" i="1"/>
  <c r="O1715" i="1" s="1"/>
  <c r="P1715" i="1" s="1"/>
  <c r="N714" i="1"/>
  <c r="O714" i="1" s="1"/>
  <c r="P714" i="1" s="1"/>
  <c r="N17" i="1"/>
  <c r="O17" i="1" s="1"/>
  <c r="P17" i="1" s="1"/>
  <c r="N2358" i="1"/>
  <c r="O2358" i="1" s="1"/>
  <c r="P2358" i="1" s="1"/>
  <c r="N1388" i="1"/>
  <c r="O1388" i="1" s="1"/>
  <c r="P1388" i="1" s="1"/>
  <c r="N1564" i="1"/>
  <c r="O1564" i="1" s="1"/>
  <c r="P1564" i="1" s="1"/>
  <c r="N1139" i="1"/>
  <c r="O1139" i="1" s="1"/>
  <c r="P1139" i="1" s="1"/>
  <c r="N1396" i="1"/>
  <c r="O1396" i="1" s="1"/>
  <c r="P1396" i="1" s="1"/>
  <c r="N1410" i="1"/>
  <c r="O1410" i="1" s="1"/>
  <c r="P1410" i="1" s="1"/>
  <c r="N2777" i="1"/>
  <c r="O2777" i="1" s="1"/>
  <c r="P2777" i="1" s="1"/>
  <c r="N1165" i="1"/>
  <c r="O1165" i="1" s="1"/>
  <c r="P1165" i="1" s="1"/>
  <c r="N1631" i="1"/>
  <c r="O1631" i="1" s="1"/>
  <c r="P1631" i="1" s="1"/>
  <c r="N1156" i="1"/>
  <c r="O1156" i="1" s="1"/>
  <c r="P1156" i="1" s="1"/>
  <c r="N158" i="1"/>
  <c r="O158" i="1" s="1"/>
  <c r="P158" i="1" s="1"/>
  <c r="N1501" i="1"/>
  <c r="O1501" i="1" s="1"/>
  <c r="P1501" i="1" s="1"/>
  <c r="N1332" i="1"/>
  <c r="O1332" i="1" s="1"/>
  <c r="P1332" i="1" s="1"/>
  <c r="N2781" i="1"/>
  <c r="O2781" i="1" s="1"/>
  <c r="P2781" i="1" s="1"/>
  <c r="N439" i="1"/>
  <c r="O439" i="1" s="1"/>
  <c r="P439" i="1" s="1"/>
  <c r="N619" i="1"/>
  <c r="O619" i="1" s="1"/>
  <c r="P619" i="1" s="1"/>
  <c r="N1877" i="1"/>
  <c r="O1877" i="1" s="1"/>
  <c r="P1877" i="1" s="1"/>
  <c r="N106" i="1"/>
  <c r="O106" i="1" s="1"/>
  <c r="P106" i="1" s="1"/>
  <c r="N2321" i="1"/>
  <c r="O2321" i="1" s="1"/>
  <c r="P2321" i="1" s="1"/>
  <c r="N1029" i="1"/>
  <c r="O1029" i="1" s="1"/>
  <c r="P1029" i="1" s="1"/>
  <c r="N2789" i="1"/>
  <c r="O2789" i="1" s="1"/>
  <c r="P2789" i="1" s="1"/>
  <c r="N1965" i="1"/>
  <c r="O1965" i="1" s="1"/>
  <c r="P1965" i="1" s="1"/>
  <c r="N1228" i="1"/>
  <c r="O1228" i="1" s="1"/>
  <c r="P1228" i="1" s="1"/>
  <c r="N1537" i="1"/>
  <c r="O1537" i="1" s="1"/>
  <c r="P1537" i="1" s="1"/>
  <c r="N1270" i="1"/>
  <c r="O1270" i="1" s="1"/>
  <c r="P1270" i="1" s="1"/>
  <c r="N349" i="1"/>
  <c r="O349" i="1" s="1"/>
  <c r="P349" i="1" s="1"/>
  <c r="N1079" i="1"/>
  <c r="O1079" i="1" s="1"/>
  <c r="P1079" i="1" s="1"/>
  <c r="N1995" i="1"/>
  <c r="O1995" i="1" s="1"/>
  <c r="P1995" i="1" s="1"/>
  <c r="N1103" i="1"/>
  <c r="O1103" i="1" s="1"/>
  <c r="P1103" i="1" s="1"/>
  <c r="N2587" i="1"/>
  <c r="O2587" i="1" s="1"/>
  <c r="P2587" i="1" s="1"/>
  <c r="N2756" i="1"/>
  <c r="O2756" i="1" s="1"/>
  <c r="P2756" i="1" s="1"/>
  <c r="N2365" i="1"/>
  <c r="O2365" i="1" s="1"/>
  <c r="P2365" i="1" s="1"/>
  <c r="N510" i="1"/>
  <c r="O510" i="1" s="1"/>
  <c r="P510" i="1" s="1"/>
  <c r="N2738" i="1"/>
  <c r="O2738" i="1" s="1"/>
  <c r="P2738" i="1" s="1"/>
  <c r="N2188" i="1"/>
  <c r="O2188" i="1" s="1"/>
  <c r="P2188" i="1" s="1"/>
  <c r="N1106" i="1"/>
  <c r="O1106" i="1" s="1"/>
  <c r="P1106" i="1" s="1"/>
  <c r="N538" i="1"/>
  <c r="O538" i="1" s="1"/>
  <c r="P538" i="1" s="1"/>
  <c r="N1180" i="1"/>
  <c r="O1180" i="1" s="1"/>
  <c r="P1180" i="1" s="1"/>
  <c r="N1826" i="1"/>
  <c r="O1826" i="1" s="1"/>
  <c r="P1826" i="1" s="1"/>
  <c r="N2633" i="1"/>
  <c r="O2633" i="1" s="1"/>
  <c r="P2633" i="1" s="1"/>
  <c r="N1024" i="1"/>
  <c r="O1024" i="1" s="1"/>
  <c r="P1024" i="1" s="1"/>
  <c r="N2432" i="1"/>
  <c r="O2432" i="1" s="1"/>
  <c r="P2432" i="1" s="1"/>
  <c r="N764" i="1"/>
  <c r="O764" i="1" s="1"/>
  <c r="P764" i="1" s="1"/>
  <c r="N2693" i="1"/>
  <c r="O2693" i="1" s="1"/>
  <c r="P2693" i="1" s="1"/>
  <c r="N1795" i="1"/>
  <c r="O1795" i="1" s="1"/>
  <c r="P1795" i="1" s="1"/>
  <c r="N61" i="1"/>
  <c r="O61" i="1" s="1"/>
  <c r="P61" i="1" s="1"/>
  <c r="N793" i="1"/>
  <c r="O793" i="1" s="1"/>
  <c r="P793" i="1" s="1"/>
  <c r="N1692" i="1"/>
  <c r="O1692" i="1" s="1"/>
  <c r="P1692" i="1" s="1"/>
  <c r="N1306" i="1"/>
  <c r="O1306" i="1" s="1"/>
  <c r="P1306" i="1" s="1"/>
  <c r="N1762" i="1"/>
  <c r="O1762" i="1" s="1"/>
  <c r="P1762" i="1" s="1"/>
  <c r="N2060" i="1"/>
  <c r="O2060" i="1" s="1"/>
  <c r="P2060" i="1" s="1"/>
  <c r="N1439" i="1"/>
  <c r="O1439" i="1" s="1"/>
  <c r="P1439" i="1" s="1"/>
  <c r="N985" i="1"/>
  <c r="O985" i="1" s="1"/>
  <c r="P985" i="1" s="1"/>
  <c r="N1021" i="1"/>
  <c r="O1021" i="1" s="1"/>
  <c r="P1021" i="1" s="1"/>
  <c r="N408" i="1"/>
  <c r="O408" i="1" s="1"/>
  <c r="P408" i="1" s="1"/>
  <c r="N1328" i="1"/>
  <c r="O1328" i="1" s="1"/>
  <c r="P1328" i="1" s="1"/>
  <c r="N1850" i="1"/>
  <c r="O1850" i="1" s="1"/>
  <c r="P1850" i="1" s="1"/>
  <c r="N483" i="1"/>
  <c r="O483" i="1" s="1"/>
  <c r="P483" i="1" s="1"/>
  <c r="N126" i="1"/>
  <c r="O126" i="1" s="1"/>
  <c r="P126" i="1" s="1"/>
  <c r="N2660" i="1"/>
  <c r="O2660" i="1" s="1"/>
  <c r="P2660" i="1" s="1"/>
  <c r="N670" i="1"/>
  <c r="O670" i="1" s="1"/>
  <c r="P670" i="1" s="1"/>
  <c r="N1933" i="1"/>
  <c r="O1933" i="1" s="1"/>
  <c r="P1933" i="1" s="1"/>
  <c r="N1250" i="1"/>
  <c r="O1250" i="1" s="1"/>
  <c r="P1250" i="1" s="1"/>
  <c r="N1871" i="1"/>
  <c r="O1871" i="1" s="1"/>
  <c r="P1871" i="1" s="1"/>
  <c r="N2276" i="1"/>
  <c r="O2276" i="1" s="1"/>
  <c r="P2276" i="1" s="1"/>
  <c r="N1600" i="1"/>
  <c r="O1600" i="1" s="1"/>
  <c r="P1600" i="1" s="1"/>
  <c r="N1322" i="1"/>
  <c r="O1322" i="1" s="1"/>
  <c r="P1322" i="1" s="1"/>
  <c r="N2073" i="1"/>
  <c r="O2073" i="1" s="1"/>
  <c r="P2073" i="1" s="1"/>
  <c r="N1779" i="1"/>
  <c r="O1779" i="1" s="1"/>
  <c r="P1779" i="1" s="1"/>
  <c r="N2774" i="1"/>
  <c r="O2774" i="1" s="1"/>
  <c r="P2774" i="1" s="1"/>
  <c r="N1251" i="1"/>
  <c r="O1251" i="1" s="1"/>
  <c r="P1251" i="1" s="1"/>
  <c r="N1368" i="1"/>
  <c r="O1368" i="1" s="1"/>
  <c r="P1368" i="1" s="1"/>
  <c r="N1046" i="1"/>
  <c r="O1046" i="1" s="1"/>
  <c r="P1046" i="1" s="1"/>
  <c r="N1033" i="1"/>
  <c r="O1033" i="1" s="1"/>
  <c r="P1033" i="1" s="1"/>
  <c r="N1467" i="1"/>
  <c r="O1467" i="1" s="1"/>
  <c r="P1467" i="1" s="1"/>
  <c r="N2586" i="1"/>
  <c r="O2586" i="1" s="1"/>
  <c r="P2586" i="1" s="1"/>
  <c r="N1977" i="1"/>
  <c r="O1977" i="1" s="1"/>
  <c r="P1977" i="1" s="1"/>
  <c r="N2086" i="1"/>
  <c r="O2086" i="1" s="1"/>
  <c r="P2086" i="1" s="1"/>
  <c r="N1802" i="1"/>
  <c r="O1802" i="1" s="1"/>
  <c r="P1802" i="1" s="1"/>
  <c r="N2765" i="1"/>
  <c r="O2765" i="1" s="1"/>
  <c r="P2765" i="1" s="1"/>
  <c r="N2381" i="1"/>
  <c r="O2381" i="1" s="1"/>
  <c r="P2381" i="1" s="1"/>
  <c r="N256" i="1"/>
  <c r="O256" i="1" s="1"/>
  <c r="P256" i="1" s="1"/>
  <c r="N1623" i="1"/>
  <c r="O1623" i="1" s="1"/>
  <c r="P1623" i="1" s="1"/>
  <c r="N963" i="1"/>
  <c r="O963" i="1" s="1"/>
  <c r="P963" i="1" s="1"/>
  <c r="N1763" i="1"/>
  <c r="O1763" i="1" s="1"/>
  <c r="P1763" i="1" s="1"/>
  <c r="N1325" i="1"/>
  <c r="O1325" i="1" s="1"/>
  <c r="P1325" i="1" s="1"/>
  <c r="N2555" i="1"/>
  <c r="O2555" i="1" s="1"/>
  <c r="P2555" i="1" s="1"/>
  <c r="N90" i="1"/>
  <c r="O90" i="1" s="1"/>
  <c r="P90" i="1" s="1"/>
  <c r="N1234" i="1"/>
  <c r="O1234" i="1" s="1"/>
  <c r="P1234" i="1" s="1"/>
  <c r="N1001" i="1"/>
  <c r="O1001" i="1" s="1"/>
  <c r="P1001" i="1" s="1"/>
  <c r="N2525" i="1"/>
  <c r="O2525" i="1" s="1"/>
  <c r="P2525" i="1" s="1"/>
  <c r="N1837" i="1"/>
  <c r="O1837" i="1" s="1"/>
  <c r="P1837" i="1" s="1"/>
  <c r="N1869" i="1"/>
  <c r="O1869" i="1" s="1"/>
  <c r="P1869" i="1" s="1"/>
  <c r="N2580" i="1"/>
  <c r="O2580" i="1" s="1"/>
  <c r="P2580" i="1" s="1"/>
  <c r="N2063" i="1"/>
  <c r="O2063" i="1" s="1"/>
  <c r="P2063" i="1" s="1"/>
  <c r="N1660" i="1"/>
  <c r="O1660" i="1" s="1"/>
  <c r="P1660" i="1" s="1"/>
  <c r="N127" i="1"/>
  <c r="O127" i="1" s="1"/>
  <c r="P127" i="1" s="1"/>
  <c r="N2582" i="1"/>
  <c r="O2582" i="1" s="1"/>
  <c r="P2582" i="1" s="1"/>
  <c r="N896" i="1"/>
  <c r="O896" i="1" s="1"/>
  <c r="P896" i="1" s="1"/>
  <c r="N955" i="1"/>
  <c r="O955" i="1" s="1"/>
  <c r="P955" i="1" s="1"/>
  <c r="N2687" i="1"/>
  <c r="O2687" i="1" s="1"/>
  <c r="P2687" i="1" s="1"/>
  <c r="N2601" i="1"/>
  <c r="O2601" i="1" s="1"/>
  <c r="P2601" i="1" s="1"/>
  <c r="N978" i="1"/>
  <c r="O978" i="1" s="1"/>
  <c r="P978" i="1" s="1"/>
  <c r="N1061" i="1"/>
  <c r="O1061" i="1" s="1"/>
  <c r="P1061" i="1" s="1"/>
  <c r="N2592" i="1"/>
  <c r="O2592" i="1" s="1"/>
  <c r="P2592" i="1" s="1"/>
  <c r="N621" i="1"/>
  <c r="O621" i="1" s="1"/>
  <c r="P621" i="1" s="1"/>
  <c r="N539" i="1"/>
  <c r="O539" i="1" s="1"/>
  <c r="P539" i="1" s="1"/>
  <c r="N136" i="1"/>
  <c r="O136" i="1" s="1"/>
  <c r="P136" i="1" s="1"/>
  <c r="N2190" i="1"/>
  <c r="O2190" i="1" s="1"/>
  <c r="P2190" i="1" s="1"/>
  <c r="N2173" i="1"/>
  <c r="O2173" i="1" s="1"/>
  <c r="P2173" i="1" s="1"/>
  <c r="N2658" i="1"/>
  <c r="O2658" i="1" s="1"/>
  <c r="P2658" i="1" s="1"/>
  <c r="N308" i="1"/>
  <c r="O308" i="1" s="1"/>
  <c r="P308" i="1" s="1"/>
  <c r="N852" i="1"/>
  <c r="O852" i="1" s="1"/>
  <c r="P852" i="1" s="1"/>
  <c r="N2029" i="1"/>
  <c r="O2029" i="1" s="1"/>
  <c r="P2029" i="1" s="1"/>
  <c r="N633" i="1"/>
  <c r="O633" i="1" s="1"/>
  <c r="P633" i="1" s="1"/>
  <c r="N344" i="1"/>
  <c r="O344" i="1" s="1"/>
  <c r="P344" i="1" s="1"/>
  <c r="N15" i="1"/>
  <c r="O15" i="1" s="1"/>
  <c r="P15" i="1" s="1"/>
  <c r="N1142" i="1"/>
  <c r="O1142" i="1" s="1"/>
  <c r="P1142" i="1" s="1"/>
  <c r="N535" i="1"/>
  <c r="O535" i="1" s="1"/>
  <c r="P535" i="1" s="1"/>
  <c r="N1417" i="1"/>
  <c r="O1417" i="1" s="1"/>
  <c r="P1417" i="1" s="1"/>
  <c r="N885" i="1"/>
  <c r="O885" i="1" s="1"/>
  <c r="P885" i="1" s="1"/>
  <c r="N1556" i="1"/>
  <c r="O1556" i="1" s="1"/>
  <c r="P1556" i="1" s="1"/>
  <c r="N1944" i="1"/>
  <c r="O1944" i="1" s="1"/>
  <c r="P1944" i="1" s="1"/>
  <c r="N1227" i="1"/>
  <c r="O1227" i="1" s="1"/>
  <c r="P1227" i="1" s="1"/>
  <c r="N1226" i="1"/>
  <c r="O1226" i="1" s="1"/>
  <c r="P1226" i="1" s="1"/>
  <c r="N1823" i="1"/>
  <c r="O1823" i="1" s="1"/>
  <c r="P1823" i="1" s="1"/>
  <c r="N1241" i="1"/>
  <c r="O1241" i="1" s="1"/>
  <c r="P1241" i="1" s="1"/>
  <c r="N2623" i="1"/>
  <c r="O2623" i="1" s="1"/>
  <c r="P2623" i="1" s="1"/>
  <c r="N1311" i="1"/>
  <c r="O1311" i="1" s="1"/>
  <c r="P1311" i="1" s="1"/>
  <c r="N294" i="1"/>
  <c r="O294" i="1" s="1"/>
  <c r="P294" i="1" s="1"/>
  <c r="N1946" i="1"/>
  <c r="O1946" i="1" s="1"/>
  <c r="P1946" i="1" s="1"/>
  <c r="N2279" i="1"/>
  <c r="O2279" i="1" s="1"/>
  <c r="P2279" i="1" s="1"/>
  <c r="N938" i="1"/>
  <c r="O938" i="1" s="1"/>
  <c r="P938" i="1" s="1"/>
  <c r="N214" i="1"/>
  <c r="O214" i="1" s="1"/>
  <c r="P214" i="1" s="1"/>
  <c r="N1132" i="1"/>
  <c r="O1132" i="1" s="1"/>
  <c r="P1132" i="1" s="1"/>
  <c r="N941" i="1"/>
  <c r="O941" i="1" s="1"/>
  <c r="P941" i="1" s="1"/>
  <c r="N2542" i="1"/>
  <c r="O2542" i="1" s="1"/>
  <c r="P2542" i="1" s="1"/>
  <c r="N1615" i="1"/>
  <c r="O1615" i="1" s="1"/>
  <c r="P1615" i="1" s="1"/>
  <c r="N1037" i="1"/>
  <c r="O1037" i="1" s="1"/>
  <c r="P1037" i="1" s="1"/>
  <c r="N1150" i="1"/>
  <c r="O1150" i="1" s="1"/>
  <c r="P1150" i="1" s="1"/>
  <c r="N1117" i="1"/>
  <c r="O1117" i="1" s="1"/>
  <c r="P1117" i="1" s="1"/>
  <c r="N888" i="1"/>
  <c r="O888" i="1" s="1"/>
  <c r="P888" i="1" s="1"/>
  <c r="N1047" i="1"/>
  <c r="O1047" i="1" s="1"/>
  <c r="P1047" i="1" s="1"/>
  <c r="N141" i="1"/>
  <c r="O141" i="1" s="1"/>
  <c r="P141" i="1" s="1"/>
  <c r="N1158" i="1"/>
  <c r="O1158" i="1" s="1"/>
  <c r="P1158" i="1" s="1"/>
  <c r="N2683" i="1"/>
  <c r="O2683" i="1" s="1"/>
  <c r="P2683" i="1" s="1"/>
  <c r="N1109" i="1"/>
  <c r="O1109" i="1" s="1"/>
  <c r="P1109" i="1" s="1"/>
  <c r="N460" i="1"/>
  <c r="O460" i="1" s="1"/>
  <c r="P460" i="1" s="1"/>
  <c r="N2158" i="1"/>
  <c r="O2158" i="1" s="1"/>
  <c r="P2158" i="1" s="1"/>
  <c r="N1978" i="1"/>
  <c r="O1978" i="1" s="1"/>
  <c r="P1978" i="1" s="1"/>
  <c r="N1892" i="1"/>
  <c r="O1892" i="1" s="1"/>
  <c r="P1892" i="1" s="1"/>
  <c r="N2435" i="1"/>
  <c r="O2435" i="1" s="1"/>
  <c r="P2435" i="1" s="1"/>
  <c r="N205" i="1"/>
  <c r="O205" i="1" s="1"/>
  <c r="P205" i="1" s="1"/>
  <c r="N1258" i="1"/>
  <c r="O1258" i="1" s="1"/>
  <c r="P1258" i="1" s="1"/>
  <c r="N1949" i="1"/>
  <c r="O1949" i="1" s="1"/>
  <c r="P1949" i="1" s="1"/>
  <c r="N901" i="1"/>
  <c r="O901" i="1" s="1"/>
  <c r="P901" i="1" s="1"/>
  <c r="N865" i="1"/>
  <c r="O865" i="1" s="1"/>
  <c r="P865" i="1" s="1"/>
  <c r="N372" i="1"/>
  <c r="O372" i="1" s="1"/>
  <c r="P372" i="1" s="1"/>
  <c r="N2571" i="1"/>
  <c r="O2571" i="1" s="1"/>
  <c r="P2571" i="1" s="1"/>
  <c r="N3" i="1"/>
  <c r="O3" i="1" s="1"/>
  <c r="P3" i="1" s="1"/>
  <c r="N2466" i="1"/>
  <c r="O2466" i="1" s="1"/>
  <c r="P2466" i="1" s="1"/>
  <c r="N438" i="1"/>
  <c r="O438" i="1" s="1"/>
  <c r="P438" i="1" s="1"/>
  <c r="N2718" i="1"/>
  <c r="O2718" i="1" s="1"/>
  <c r="P2718" i="1" s="1"/>
  <c r="N2684" i="1"/>
  <c r="O2684" i="1" s="1"/>
  <c r="P2684" i="1" s="1"/>
  <c r="N1339" i="1"/>
  <c r="O1339" i="1" s="1"/>
  <c r="P1339" i="1" s="1"/>
  <c r="N548" i="1"/>
  <c r="O548" i="1" s="1"/>
  <c r="P548" i="1" s="1"/>
  <c r="N59" i="1"/>
  <c r="O59" i="1" s="1"/>
  <c r="P59" i="1" s="1"/>
  <c r="N2690" i="1"/>
  <c r="O2690" i="1" s="1"/>
  <c r="P2690" i="1" s="1"/>
  <c r="N1598" i="1"/>
  <c r="O1598" i="1" s="1"/>
  <c r="P1598" i="1" s="1"/>
  <c r="N99" i="1"/>
  <c r="O99" i="1" s="1"/>
  <c r="P99" i="1" s="1"/>
  <c r="N997" i="1"/>
  <c r="O997" i="1" s="1"/>
  <c r="P997" i="1" s="1"/>
  <c r="N332" i="1"/>
  <c r="O332" i="1" s="1"/>
  <c r="P332" i="1" s="1"/>
  <c r="N564" i="1"/>
  <c r="O564" i="1" s="1"/>
  <c r="P564" i="1" s="1"/>
  <c r="N2012" i="1"/>
  <c r="O2012" i="1" s="1"/>
  <c r="P2012" i="1" s="1"/>
  <c r="N2655" i="1"/>
  <c r="O2655" i="1" s="1"/>
  <c r="P2655" i="1" s="1"/>
  <c r="N1616" i="1"/>
  <c r="O1616" i="1" s="1"/>
  <c r="P1616" i="1" s="1"/>
  <c r="N37" i="1"/>
  <c r="O37" i="1" s="1"/>
  <c r="P37" i="1" s="1"/>
  <c r="N187" i="1"/>
  <c r="O187" i="1" s="1"/>
  <c r="P187" i="1" s="1"/>
  <c r="N2457" i="1"/>
  <c r="O2457" i="1" s="1"/>
  <c r="P2457" i="1" s="1"/>
  <c r="N1407" i="1"/>
  <c r="O1407" i="1" s="1"/>
  <c r="P1407" i="1" s="1"/>
  <c r="N2324" i="1"/>
  <c r="O2324" i="1" s="1"/>
  <c r="P2324" i="1" s="1"/>
  <c r="N231" i="1"/>
  <c r="O231" i="1" s="1"/>
  <c r="P231" i="1" s="1"/>
  <c r="N1898" i="1"/>
  <c r="O1898" i="1" s="1"/>
  <c r="P1898" i="1" s="1"/>
  <c r="N1753" i="1"/>
  <c r="O1753" i="1" s="1"/>
  <c r="P1753" i="1" s="1"/>
  <c r="N1894" i="1"/>
  <c r="O1894" i="1" s="1"/>
  <c r="P1894" i="1" s="1"/>
  <c r="N9" i="1"/>
  <c r="O9" i="1" s="1"/>
  <c r="P9" i="1" s="1"/>
  <c r="N2319" i="1"/>
  <c r="O2319" i="1" s="1"/>
  <c r="P2319" i="1" s="1"/>
  <c r="N1915" i="1"/>
  <c r="O1915" i="1" s="1"/>
  <c r="P1915" i="1" s="1"/>
  <c r="N801" i="1"/>
  <c r="O801" i="1" s="1"/>
  <c r="P801" i="1" s="1"/>
  <c r="N2165" i="1"/>
  <c r="O2165" i="1" s="1"/>
  <c r="P2165" i="1" s="1"/>
  <c r="N1025" i="1"/>
  <c r="O1025" i="1" s="1"/>
  <c r="P1025" i="1" s="1"/>
  <c r="N2226" i="1"/>
  <c r="O2226" i="1" s="1"/>
  <c r="P2226" i="1" s="1"/>
  <c r="N925" i="1"/>
  <c r="O925" i="1" s="1"/>
  <c r="P925" i="1" s="1"/>
  <c r="N823" i="1"/>
  <c r="O823" i="1" s="1"/>
  <c r="P823" i="1" s="1"/>
  <c r="N1668" i="1"/>
  <c r="O1668" i="1" s="1"/>
  <c r="P1668" i="1" s="1"/>
  <c r="N1548" i="1"/>
  <c r="O1548" i="1" s="1"/>
  <c r="P1548" i="1" s="1"/>
  <c r="N2171" i="1"/>
  <c r="O2171" i="1" s="1"/>
  <c r="P2171" i="1" s="1"/>
  <c r="N1939" i="1"/>
  <c r="O1939" i="1" s="1"/>
  <c r="P1939" i="1" s="1"/>
  <c r="N497" i="1"/>
  <c r="O497" i="1" s="1"/>
  <c r="P497" i="1" s="1"/>
  <c r="N257" i="1"/>
  <c r="O257" i="1" s="1"/>
  <c r="P257" i="1" s="1"/>
  <c r="N1646" i="1"/>
  <c r="O1646" i="1" s="1"/>
  <c r="P1646" i="1" s="1"/>
  <c r="N2132" i="1"/>
  <c r="O2132" i="1" s="1"/>
  <c r="P2132" i="1" s="1"/>
  <c r="N1334" i="1"/>
  <c r="O1334" i="1" s="1"/>
  <c r="P1334" i="1" s="1"/>
  <c r="N123" i="1"/>
  <c r="O123" i="1" s="1"/>
  <c r="P123" i="1" s="1"/>
  <c r="N430" i="1"/>
  <c r="O430" i="1" s="1"/>
  <c r="P430" i="1" s="1"/>
  <c r="N1854" i="1"/>
  <c r="O1854" i="1" s="1"/>
  <c r="P1854" i="1" s="1"/>
  <c r="N1148" i="1"/>
  <c r="O1148" i="1" s="1"/>
  <c r="P1148" i="1" s="1"/>
  <c r="N1987" i="1"/>
  <c r="O1987" i="1" s="1"/>
  <c r="P1987" i="1" s="1"/>
  <c r="N1271" i="1"/>
  <c r="O1271" i="1" s="1"/>
  <c r="P1271" i="1" s="1"/>
  <c r="N11" i="1"/>
  <c r="O11" i="1" s="1"/>
  <c r="P11" i="1" s="1"/>
  <c r="N87" i="1"/>
  <c r="O87" i="1" s="1"/>
  <c r="P87" i="1" s="1"/>
  <c r="N589" i="1"/>
  <c r="O589" i="1" s="1"/>
  <c r="P589" i="1" s="1"/>
  <c r="N2299" i="1"/>
  <c r="O2299" i="1" s="1"/>
  <c r="P2299" i="1" s="1"/>
  <c r="N2787" i="1"/>
  <c r="O2787" i="1" s="1"/>
  <c r="P2787" i="1" s="1"/>
  <c r="N1406" i="1"/>
  <c r="O1406" i="1" s="1"/>
  <c r="P1406" i="1" s="1"/>
  <c r="N2562" i="1"/>
  <c r="O2562" i="1" s="1"/>
  <c r="P2562" i="1" s="1"/>
  <c r="N1465" i="1"/>
  <c r="O1465" i="1" s="1"/>
  <c r="P1465" i="1" s="1"/>
  <c r="N2291" i="1"/>
  <c r="O2291" i="1" s="1"/>
  <c r="P2291" i="1" s="1"/>
  <c r="N1184" i="1"/>
  <c r="O1184" i="1" s="1"/>
  <c r="P1184" i="1" s="1"/>
  <c r="N421" i="1"/>
  <c r="O421" i="1" s="1"/>
  <c r="P421" i="1" s="1"/>
  <c r="N2575" i="1"/>
  <c r="O2575" i="1" s="1"/>
  <c r="P2575" i="1" s="1"/>
  <c r="N1093" i="1"/>
  <c r="O1093" i="1" s="1"/>
  <c r="P1093" i="1" s="1"/>
  <c r="N1525" i="1"/>
  <c r="O1525" i="1" s="1"/>
  <c r="P1525" i="1" s="1"/>
  <c r="N2035" i="1"/>
  <c r="O2035" i="1" s="1"/>
  <c r="P2035" i="1" s="1"/>
  <c r="N451" i="1"/>
  <c r="O451" i="1" s="1"/>
  <c r="P451" i="1" s="1"/>
  <c r="N575" i="1"/>
  <c r="O575" i="1" s="1"/>
  <c r="P575" i="1" s="1"/>
  <c r="N2394" i="1"/>
  <c r="O2394" i="1" s="1"/>
  <c r="P2394" i="1" s="1"/>
  <c r="N2320" i="1"/>
  <c r="O2320" i="1" s="1"/>
  <c r="P2320" i="1" s="1"/>
  <c r="N1389" i="1"/>
  <c r="O1389" i="1" s="1"/>
  <c r="P1389" i="1" s="1"/>
  <c r="N1213" i="1"/>
  <c r="O1213" i="1" s="1"/>
  <c r="P1213" i="1" s="1"/>
  <c r="N2637" i="1"/>
  <c r="O2637" i="1" s="1"/>
  <c r="P2637" i="1" s="1"/>
  <c r="N2488" i="1"/>
  <c r="O2488" i="1" s="1"/>
  <c r="P2488" i="1" s="1"/>
  <c r="N1866" i="1"/>
  <c r="O1866" i="1" s="1"/>
  <c r="P1866" i="1" s="1"/>
  <c r="N1219" i="1"/>
  <c r="O1219" i="1" s="1"/>
  <c r="P1219" i="1" s="1"/>
  <c r="N490" i="1"/>
  <c r="O490" i="1" s="1"/>
  <c r="P490" i="1" s="1"/>
  <c r="N1665" i="1"/>
  <c r="O1665" i="1" s="1"/>
  <c r="P1665" i="1" s="1"/>
  <c r="N493" i="1"/>
  <c r="O493" i="1" s="1"/>
  <c r="P493" i="1" s="1"/>
  <c r="N1601" i="1"/>
  <c r="O1601" i="1" s="1"/>
  <c r="P1601" i="1" s="1"/>
  <c r="N1999" i="1"/>
  <c r="O1999" i="1" s="1"/>
  <c r="P1999" i="1" s="1"/>
  <c r="N665" i="1"/>
  <c r="O665" i="1" s="1"/>
  <c r="P665" i="1" s="1"/>
  <c r="N1983" i="1"/>
  <c r="O1983" i="1" s="1"/>
  <c r="P1983" i="1" s="1"/>
  <c r="N595" i="1"/>
  <c r="O595" i="1" s="1"/>
  <c r="P595" i="1" s="1"/>
  <c r="N993" i="1"/>
  <c r="O993" i="1" s="1"/>
  <c r="P993" i="1" s="1"/>
  <c r="N1242" i="1"/>
  <c r="O1242" i="1" s="1"/>
  <c r="P1242" i="1" s="1"/>
  <c r="N2151" i="1"/>
  <c r="O2151" i="1" s="1"/>
  <c r="P2151" i="1" s="1"/>
  <c r="N505" i="1"/>
  <c r="O505" i="1" s="1"/>
  <c r="P505" i="1" s="1"/>
  <c r="N1535" i="1"/>
  <c r="O1535" i="1" s="1"/>
  <c r="P1535" i="1" s="1"/>
  <c r="N1216" i="1"/>
  <c r="O1216" i="1" s="1"/>
  <c r="P1216" i="1" s="1"/>
  <c r="N684" i="1"/>
  <c r="O684" i="1" s="1"/>
  <c r="P684" i="1" s="1"/>
  <c r="N1833" i="1"/>
  <c r="O1833" i="1" s="1"/>
  <c r="P1833" i="1" s="1"/>
  <c r="N570" i="1"/>
  <c r="O570" i="1" s="1"/>
  <c r="P570" i="1" s="1"/>
  <c r="N178" i="1"/>
  <c r="O178" i="1" s="1"/>
  <c r="P178" i="1" s="1"/>
  <c r="N697" i="1"/>
  <c r="O697" i="1" s="1"/>
  <c r="P697" i="1" s="1"/>
  <c r="N1652" i="1"/>
  <c r="O1652" i="1" s="1"/>
  <c r="P1652" i="1" s="1"/>
  <c r="N435" i="1"/>
  <c r="O435" i="1" s="1"/>
  <c r="P435" i="1" s="1"/>
  <c r="N2491" i="1"/>
  <c r="O2491" i="1" s="1"/>
  <c r="P2491" i="1" s="1"/>
  <c r="N1580" i="1"/>
  <c r="O1580" i="1" s="1"/>
  <c r="P1580" i="1" s="1"/>
  <c r="N647" i="1"/>
  <c r="O647" i="1" s="1"/>
  <c r="P647" i="1" s="1"/>
  <c r="N2784" i="1"/>
  <c r="O2784" i="1" s="1"/>
  <c r="P2784" i="1" s="1"/>
  <c r="N1518" i="1"/>
  <c r="O1518" i="1" s="1"/>
  <c r="P1518" i="1" s="1"/>
  <c r="N340" i="1"/>
  <c r="O340" i="1" s="1"/>
  <c r="P340" i="1" s="1"/>
  <c r="N1405" i="1"/>
  <c r="O1405" i="1" s="1"/>
  <c r="P1405" i="1" s="1"/>
  <c r="N2742" i="1"/>
  <c r="O2742" i="1" s="1"/>
  <c r="P2742" i="1" s="1"/>
  <c r="N1468" i="1"/>
  <c r="O1468" i="1" s="1"/>
  <c r="P1468" i="1" s="1"/>
  <c r="N1639" i="1"/>
  <c r="O1639" i="1" s="1"/>
  <c r="P1639" i="1" s="1"/>
  <c r="N1859" i="1"/>
  <c r="O1859" i="1" s="1"/>
  <c r="P1859" i="1" s="1"/>
  <c r="N1822" i="1"/>
  <c r="O1822" i="1" s="1"/>
  <c r="P1822" i="1" s="1"/>
  <c r="N1733" i="1"/>
  <c r="O1733" i="1" s="1"/>
  <c r="P1733" i="1" s="1"/>
  <c r="N2129" i="1"/>
  <c r="O2129" i="1" s="1"/>
  <c r="P2129" i="1" s="1"/>
  <c r="N1153" i="1"/>
  <c r="O1153" i="1" s="1"/>
  <c r="P1153" i="1" s="1"/>
  <c r="N1703" i="1"/>
  <c r="O1703" i="1" s="1"/>
  <c r="P1703" i="1" s="1"/>
  <c r="N1891" i="1"/>
  <c r="O1891" i="1" s="1"/>
  <c r="P1891" i="1" s="1"/>
  <c r="N2727" i="1"/>
  <c r="O2727" i="1" s="1"/>
  <c r="P2727" i="1" s="1"/>
  <c r="N2798" i="1"/>
  <c r="O2798" i="1" s="1"/>
  <c r="P2798" i="1" s="1"/>
  <c r="N477" i="1"/>
  <c r="O477" i="1" s="1"/>
  <c r="P477" i="1" s="1"/>
  <c r="N2367" i="1"/>
  <c r="O2367" i="1" s="1"/>
  <c r="P2367" i="1" s="1"/>
  <c r="N1204" i="1"/>
  <c r="O1204" i="1" s="1"/>
  <c r="P1204" i="1" s="1"/>
  <c r="N2157" i="1"/>
  <c r="O2157" i="1" s="1"/>
  <c r="P2157" i="1" s="1"/>
  <c r="N1539" i="1"/>
  <c r="O1539" i="1" s="1"/>
  <c r="P1539" i="1" s="1"/>
  <c r="N1110" i="1"/>
  <c r="O1110" i="1" s="1"/>
  <c r="P1110" i="1" s="1"/>
  <c r="N1710" i="1"/>
  <c r="O1710" i="1" s="1"/>
  <c r="P1710" i="1" s="1"/>
  <c r="N2155" i="1"/>
  <c r="O2155" i="1" s="1"/>
  <c r="P2155" i="1" s="1"/>
  <c r="N2500" i="1"/>
  <c r="O2500" i="1" s="1"/>
  <c r="P2500" i="1" s="1"/>
  <c r="N227" i="1"/>
  <c r="O227" i="1" s="1"/>
  <c r="P227" i="1" s="1"/>
  <c r="N2513" i="1"/>
  <c r="O2513" i="1" s="1"/>
  <c r="P2513" i="1" s="1"/>
  <c r="N723" i="1"/>
  <c r="O723" i="1" s="1"/>
  <c r="P723" i="1" s="1"/>
  <c r="N708" i="1"/>
  <c r="O708" i="1" s="1"/>
  <c r="P708" i="1" s="1"/>
  <c r="N1698" i="1"/>
  <c r="O1698" i="1" s="1"/>
  <c r="P1698" i="1" s="1"/>
  <c r="N2130" i="1"/>
  <c r="O2130" i="1" s="1"/>
  <c r="P2130" i="1" s="1"/>
  <c r="N730" i="1"/>
  <c r="O730" i="1" s="1"/>
  <c r="P730" i="1" s="1"/>
  <c r="N1484" i="1"/>
  <c r="O1484" i="1" s="1"/>
  <c r="P1484" i="1" s="1"/>
  <c r="N835" i="1"/>
  <c r="O835" i="1" s="1"/>
  <c r="P835" i="1" s="1"/>
  <c r="N2166" i="1"/>
  <c r="O2166" i="1" s="1"/>
  <c r="P2166" i="1" s="1"/>
  <c r="N244" i="1"/>
  <c r="O244" i="1" s="1"/>
  <c r="P244" i="1" s="1"/>
  <c r="N262" i="1"/>
  <c r="O262" i="1" s="1"/>
  <c r="P262" i="1" s="1"/>
  <c r="N2209" i="1"/>
  <c r="O2209" i="1" s="1"/>
  <c r="P2209" i="1" s="1"/>
  <c r="N1382" i="1"/>
  <c r="O1382" i="1" s="1"/>
  <c r="P1382" i="1" s="1"/>
  <c r="N2667" i="1"/>
  <c r="O2667" i="1" s="1"/>
  <c r="P2667" i="1" s="1"/>
  <c r="N653" i="1"/>
  <c r="O653" i="1" s="1"/>
  <c r="P653" i="1" s="1"/>
  <c r="N382" i="1"/>
  <c r="O382" i="1" s="1"/>
  <c r="P382" i="1" s="1"/>
  <c r="N2773" i="1"/>
  <c r="O2773" i="1" s="1"/>
  <c r="P2773" i="1" s="1"/>
  <c r="N2001" i="1"/>
  <c r="O2001" i="1" s="1"/>
  <c r="P2001" i="1" s="1"/>
  <c r="N2790" i="1"/>
  <c r="O2790" i="1" s="1"/>
  <c r="P2790" i="1" s="1"/>
  <c r="N1829" i="1"/>
  <c r="O1829" i="1" s="1"/>
  <c r="P1829" i="1" s="1"/>
  <c r="N523" i="1"/>
  <c r="O523" i="1" s="1"/>
  <c r="P523" i="1" s="1"/>
  <c r="N2729" i="1"/>
  <c r="O2729" i="1" s="1"/>
  <c r="P2729" i="1" s="1"/>
  <c r="N2446" i="1"/>
  <c r="O2446" i="1" s="1"/>
  <c r="P2446" i="1" s="1"/>
  <c r="N2673" i="1"/>
  <c r="O2673" i="1" s="1"/>
  <c r="P2673" i="1" s="1"/>
  <c r="N579" i="1"/>
  <c r="O579" i="1" s="1"/>
  <c r="P579" i="1" s="1"/>
  <c r="N314" i="1"/>
  <c r="O314" i="1" s="1"/>
  <c r="P314" i="1" s="1"/>
  <c r="N2536" i="1"/>
  <c r="O2536" i="1" s="1"/>
  <c r="P2536" i="1" s="1"/>
  <c r="N2312" i="1"/>
  <c r="O2312" i="1" s="1"/>
  <c r="P2312" i="1" s="1"/>
  <c r="N1571" i="1"/>
  <c r="O1571" i="1" s="1"/>
  <c r="P1571" i="1" s="1"/>
  <c r="N2056" i="1"/>
  <c r="O2056" i="1" s="1"/>
  <c r="P2056" i="1" s="1"/>
  <c r="N914" i="1"/>
  <c r="O914" i="1" s="1"/>
  <c r="P914" i="1" s="1"/>
  <c r="N2506" i="1"/>
  <c r="O2506" i="1" s="1"/>
  <c r="P2506" i="1" s="1"/>
  <c r="N1411" i="1"/>
  <c r="O1411" i="1" s="1"/>
  <c r="P1411" i="1" s="1"/>
  <c r="N312" i="1"/>
  <c r="O312" i="1" s="1"/>
  <c r="P312" i="1" s="1"/>
  <c r="N1444" i="1"/>
  <c r="O1444" i="1" s="1"/>
  <c r="P1444" i="1" s="1"/>
  <c r="N391" i="1"/>
  <c r="O391" i="1" s="1"/>
  <c r="P391" i="1" s="1"/>
  <c r="N2160" i="1"/>
  <c r="O2160" i="1" s="1"/>
  <c r="P2160" i="1" s="1"/>
  <c r="N787" i="1"/>
  <c r="O787" i="1" s="1"/>
  <c r="P787" i="1" s="1"/>
  <c r="N1477" i="1"/>
  <c r="O1477" i="1" s="1"/>
  <c r="P1477" i="1" s="1"/>
  <c r="N1775" i="1"/>
  <c r="O1775" i="1" s="1"/>
  <c r="P1775" i="1" s="1"/>
  <c r="N1576" i="1"/>
  <c r="O1576" i="1" s="1"/>
  <c r="P1576" i="1" s="1"/>
  <c r="N1917" i="1"/>
  <c r="O1917" i="1" s="1"/>
  <c r="P1917" i="1" s="1"/>
  <c r="N1579" i="1"/>
  <c r="O1579" i="1" s="1"/>
  <c r="P1579" i="1" s="1"/>
  <c r="N981" i="1"/>
  <c r="O981" i="1" s="1"/>
  <c r="P981" i="1" s="1"/>
  <c r="N2339" i="1"/>
  <c r="O2339" i="1" s="1"/>
  <c r="P2339" i="1" s="1"/>
  <c r="N1404" i="1"/>
  <c r="O1404" i="1" s="1"/>
  <c r="P1404" i="1" s="1"/>
  <c r="N812" i="1"/>
  <c r="O812" i="1" s="1"/>
  <c r="P812" i="1" s="1"/>
  <c r="N929" i="1"/>
  <c r="O929" i="1" s="1"/>
  <c r="P929" i="1" s="1"/>
  <c r="N2510" i="1"/>
  <c r="O2510" i="1" s="1"/>
  <c r="P2510" i="1" s="1"/>
  <c r="N2131" i="1"/>
  <c r="O2131" i="1" s="1"/>
  <c r="P2131" i="1" s="1"/>
  <c r="N762" i="1"/>
  <c r="O762" i="1" s="1"/>
  <c r="P762" i="1" s="1"/>
  <c r="N960" i="1"/>
  <c r="O960" i="1" s="1"/>
  <c r="P960" i="1" s="1"/>
  <c r="N1016" i="1"/>
  <c r="O1016" i="1" s="1"/>
  <c r="P1016" i="1" s="1"/>
  <c r="N1286" i="1"/>
  <c r="O1286" i="1" s="1"/>
  <c r="P1286" i="1" s="1"/>
  <c r="N1356" i="1"/>
  <c r="O1356" i="1" s="1"/>
  <c r="P1356" i="1" s="1"/>
  <c r="N2260" i="1"/>
  <c r="O2260" i="1" s="1"/>
  <c r="P2260" i="1" s="1"/>
  <c r="N866" i="1"/>
  <c r="O866" i="1" s="1"/>
  <c r="P866" i="1" s="1"/>
  <c r="N2678" i="1"/>
  <c r="O2678" i="1" s="1"/>
  <c r="P2678" i="1" s="1"/>
  <c r="N745" i="1"/>
  <c r="O745" i="1" s="1"/>
  <c r="P745" i="1" s="1"/>
  <c r="N802" i="1"/>
  <c r="O802" i="1" s="1"/>
  <c r="P802" i="1" s="1"/>
  <c r="N1358" i="1"/>
  <c r="O1358" i="1" s="1"/>
  <c r="P1358" i="1" s="1"/>
  <c r="N717" i="1"/>
  <c r="O717" i="1" s="1"/>
  <c r="P717" i="1" s="1"/>
  <c r="N2561" i="1"/>
  <c r="O2561" i="1" s="1"/>
  <c r="P2561" i="1" s="1"/>
  <c r="N2581" i="1"/>
  <c r="O2581" i="1" s="1"/>
  <c r="P2581" i="1" s="1"/>
  <c r="N1305" i="1"/>
  <c r="O1305" i="1" s="1"/>
  <c r="P1305" i="1" s="1"/>
  <c r="N566" i="1"/>
  <c r="O566" i="1" s="1"/>
  <c r="P566" i="1" s="1"/>
  <c r="N2618" i="1"/>
  <c r="O2618" i="1" s="1"/>
  <c r="P2618" i="1" s="1"/>
  <c r="N1725" i="1"/>
  <c r="O1725" i="1" s="1"/>
  <c r="P1725" i="1" s="1"/>
  <c r="N990" i="1"/>
  <c r="O990" i="1" s="1"/>
  <c r="P990" i="1" s="1"/>
  <c r="N2000" i="1"/>
  <c r="O2000" i="1" s="1"/>
  <c r="P2000" i="1" s="1"/>
  <c r="N2371" i="1"/>
  <c r="O2371" i="1" s="1"/>
  <c r="P2371" i="1" s="1"/>
  <c r="N1202" i="1"/>
  <c r="O1202" i="1" s="1"/>
  <c r="P1202" i="1" s="1"/>
  <c r="N448" i="1"/>
  <c r="O448" i="1" s="1"/>
  <c r="P448" i="1" s="1"/>
  <c r="N956" i="1"/>
  <c r="O956" i="1" s="1"/>
  <c r="P956" i="1" s="1"/>
  <c r="N839" i="1"/>
  <c r="O839" i="1" s="1"/>
  <c r="P839" i="1" s="1"/>
  <c r="N2419" i="1"/>
  <c r="O2419" i="1" s="1"/>
  <c r="P2419" i="1" s="1"/>
  <c r="N2044" i="1"/>
  <c r="O2044" i="1" s="1"/>
  <c r="P2044" i="1" s="1"/>
  <c r="N174" i="1"/>
  <c r="O174" i="1" s="1"/>
  <c r="P174" i="1" s="1"/>
  <c r="N992" i="1"/>
  <c r="O992" i="1" s="1"/>
  <c r="P992" i="1" s="1"/>
  <c r="N2332" i="1"/>
  <c r="O2332" i="1" s="1"/>
  <c r="P2332" i="1" s="1"/>
  <c r="N410" i="1"/>
  <c r="O410" i="1" s="1"/>
  <c r="P410" i="1" s="1"/>
  <c r="N2294" i="1"/>
  <c r="O2294" i="1" s="1"/>
  <c r="P2294" i="1" s="1"/>
  <c r="N2410" i="1"/>
  <c r="O2410" i="1" s="1"/>
  <c r="P2410" i="1" s="1"/>
  <c r="N1243" i="1"/>
  <c r="O1243" i="1" s="1"/>
  <c r="P1243" i="1" s="1"/>
  <c r="N1324" i="1"/>
  <c r="O1324" i="1" s="1"/>
  <c r="P1324" i="1" s="1"/>
  <c r="N1899" i="1"/>
  <c r="O1899" i="1" s="1"/>
  <c r="P1899" i="1" s="1"/>
  <c r="N1081" i="1"/>
  <c r="O1081" i="1" s="1"/>
  <c r="P1081" i="1" s="1"/>
  <c r="N39" i="1"/>
  <c r="O39" i="1" s="1"/>
  <c r="P39" i="1" s="1"/>
  <c r="N613" i="1"/>
  <c r="O613" i="1" s="1"/>
  <c r="P613" i="1" s="1"/>
  <c r="N192" i="1"/>
  <c r="O192" i="1" s="1"/>
  <c r="P192" i="1" s="1"/>
  <c r="N1523" i="1"/>
  <c r="O1523" i="1" s="1"/>
  <c r="P1523" i="1" s="1"/>
  <c r="N817" i="1"/>
  <c r="O817" i="1" s="1"/>
  <c r="P817" i="1" s="1"/>
  <c r="N2526" i="1"/>
  <c r="O2526" i="1" s="1"/>
  <c r="P2526" i="1" s="1"/>
  <c r="N476" i="1"/>
  <c r="O476" i="1" s="1"/>
  <c r="P476" i="1" s="1"/>
  <c r="N163" i="1"/>
  <c r="O163" i="1" s="1"/>
  <c r="P163" i="1" s="1"/>
  <c r="N696" i="1"/>
  <c r="O696" i="1" s="1"/>
  <c r="P696" i="1" s="1"/>
  <c r="N2214" i="1"/>
  <c r="O2214" i="1" s="1"/>
  <c r="P2214" i="1" s="1"/>
  <c r="N2538" i="1"/>
  <c r="O2538" i="1" s="1"/>
  <c r="P2538" i="1" s="1"/>
  <c r="N2487" i="1"/>
  <c r="O2487" i="1" s="1"/>
  <c r="P2487" i="1" s="1"/>
  <c r="N1605" i="1"/>
  <c r="O1605" i="1" s="1"/>
  <c r="P1605" i="1" s="1"/>
  <c r="N737" i="1"/>
  <c r="O737" i="1" s="1"/>
  <c r="P737" i="1" s="1"/>
  <c r="N975" i="1"/>
  <c r="O975" i="1" s="1"/>
  <c r="P975" i="1" s="1"/>
  <c r="N1022" i="1"/>
  <c r="O1022" i="1" s="1"/>
  <c r="P1022" i="1" s="1"/>
  <c r="N2597" i="1"/>
  <c r="O2597" i="1" s="1"/>
  <c r="P2597" i="1" s="1"/>
  <c r="N456" i="1"/>
  <c r="O456" i="1" s="1"/>
  <c r="P456" i="1" s="1"/>
  <c r="N1922" i="1"/>
  <c r="O1922" i="1" s="1"/>
  <c r="P1922" i="1" s="1"/>
  <c r="N164" i="1"/>
  <c r="O164" i="1" s="1"/>
  <c r="P164" i="1" s="1"/>
  <c r="N1549" i="1"/>
  <c r="O1549" i="1" s="1"/>
  <c r="P1549" i="1" s="1"/>
  <c r="N1522" i="1"/>
  <c r="O1522" i="1" s="1"/>
  <c r="P1522" i="1" s="1"/>
  <c r="N1432" i="1"/>
  <c r="O1432" i="1" s="1"/>
  <c r="P1432" i="1" s="1"/>
  <c r="N976" i="1"/>
  <c r="O976" i="1" s="1"/>
  <c r="P976" i="1" s="1"/>
  <c r="N2159" i="1"/>
  <c r="O2159" i="1" s="1"/>
  <c r="P2159" i="1" s="1"/>
  <c r="N236" i="1"/>
  <c r="O236" i="1" s="1"/>
  <c r="P236" i="1" s="1"/>
  <c r="N333" i="1"/>
  <c r="O333" i="1" s="1"/>
  <c r="P333" i="1" s="1"/>
  <c r="N2002" i="1"/>
  <c r="O2002" i="1" s="1"/>
  <c r="P2002" i="1" s="1"/>
  <c r="N2712" i="1"/>
  <c r="O2712" i="1" s="1"/>
  <c r="P2712" i="1" s="1"/>
  <c r="N1695" i="1"/>
  <c r="O1695" i="1" s="1"/>
  <c r="P1695" i="1" s="1"/>
  <c r="N875" i="1"/>
  <c r="O875" i="1" s="1"/>
  <c r="P875" i="1" s="1"/>
  <c r="N2142" i="1"/>
  <c r="O2142" i="1" s="1"/>
  <c r="P2142" i="1" s="1"/>
  <c r="N1705" i="1"/>
  <c r="O1705" i="1" s="1"/>
  <c r="P1705" i="1" s="1"/>
  <c r="N1611" i="1"/>
  <c r="O1611" i="1" s="1"/>
  <c r="P1611" i="1" s="1"/>
  <c r="N2610" i="1"/>
  <c r="O2610" i="1" s="1"/>
  <c r="P2610" i="1" s="1"/>
  <c r="N2103" i="1"/>
  <c r="O2103" i="1" s="1"/>
  <c r="P2103" i="1" s="1"/>
  <c r="N1398" i="1"/>
  <c r="O1398" i="1" s="1"/>
  <c r="P1398" i="1" s="1"/>
  <c r="N96" i="1"/>
  <c r="O96" i="1" s="1"/>
  <c r="P96" i="1" s="1"/>
  <c r="N2692" i="1"/>
  <c r="O2692" i="1" s="1"/>
  <c r="P2692" i="1" s="1"/>
  <c r="N807" i="1"/>
  <c r="O807" i="1" s="1"/>
  <c r="P807" i="1" s="1"/>
  <c r="N1203" i="1"/>
  <c r="O1203" i="1" s="1"/>
  <c r="P1203" i="1" s="1"/>
  <c r="N937" i="1"/>
  <c r="O937" i="1" s="1"/>
  <c r="P937" i="1" s="1"/>
  <c r="N2462" i="1"/>
  <c r="O2462" i="1" s="1"/>
  <c r="P2462" i="1" s="1"/>
  <c r="N2492" i="1"/>
  <c r="O2492" i="1" s="1"/>
  <c r="P2492" i="1" s="1"/>
  <c r="N1599" i="1"/>
  <c r="O1599" i="1" s="1"/>
  <c r="P1599" i="1" s="1"/>
  <c r="N2264" i="1"/>
  <c r="O2264" i="1" s="1"/>
  <c r="P2264" i="1" s="1"/>
  <c r="N297" i="1"/>
  <c r="O297" i="1" s="1"/>
  <c r="P297" i="1" s="1"/>
  <c r="N754" i="1"/>
  <c r="O754" i="1" s="1"/>
  <c r="P754" i="1" s="1"/>
  <c r="N1506" i="1"/>
  <c r="O1506" i="1" s="1"/>
  <c r="P1506" i="1" s="1"/>
  <c r="N195" i="1"/>
  <c r="O195" i="1" s="1"/>
  <c r="P195" i="1" s="1"/>
  <c r="N818" i="1"/>
  <c r="O818" i="1" s="1"/>
  <c r="P818" i="1" s="1"/>
  <c r="N48" i="1"/>
  <c r="O48" i="1" s="1"/>
  <c r="P48" i="1" s="1"/>
  <c r="N359" i="1"/>
  <c r="O359" i="1" s="1"/>
  <c r="P359" i="1" s="1"/>
  <c r="N859" i="1"/>
  <c r="O859" i="1" s="1"/>
  <c r="P859" i="1" s="1"/>
  <c r="N2069" i="1"/>
  <c r="O2069" i="1" s="1"/>
  <c r="P2069" i="1" s="1"/>
  <c r="N2423" i="1"/>
  <c r="O2423" i="1" s="1"/>
  <c r="P2423" i="1" s="1"/>
  <c r="N1618" i="1"/>
  <c r="O1618" i="1" s="1"/>
  <c r="P1618" i="1" s="1"/>
  <c r="N1635" i="1"/>
  <c r="O1635" i="1" s="1"/>
  <c r="P1635" i="1" s="1"/>
  <c r="N2195" i="1"/>
  <c r="O2195" i="1" s="1"/>
  <c r="P2195" i="1" s="1"/>
  <c r="N770" i="1"/>
  <c r="O770" i="1" s="1"/>
  <c r="P770" i="1" s="1"/>
  <c r="N957" i="1"/>
  <c r="O957" i="1" s="1"/>
  <c r="P957" i="1" s="1"/>
  <c r="N2443" i="1"/>
  <c r="O2443" i="1" s="1"/>
  <c r="P2443" i="1" s="1"/>
  <c r="N2477" i="1"/>
  <c r="O2477" i="1" s="1"/>
  <c r="P2477" i="1" s="1"/>
  <c r="N2527" i="1"/>
  <c r="O2527" i="1" s="1"/>
  <c r="P2527" i="1" s="1"/>
  <c r="N2584" i="1"/>
  <c r="O2584" i="1" s="1"/>
  <c r="P2584" i="1" s="1"/>
  <c r="N70" i="1"/>
  <c r="O70" i="1" s="1"/>
  <c r="P70" i="1" s="1"/>
  <c r="N1831" i="1"/>
  <c r="O1831" i="1" s="1"/>
  <c r="P1831" i="1" s="1"/>
  <c r="N2823" i="1"/>
  <c r="O2823" i="1" s="1"/>
  <c r="P2823" i="1" s="1"/>
  <c r="N1178" i="1"/>
  <c r="O1178" i="1" s="1"/>
  <c r="P1178" i="1" s="1"/>
  <c r="N2180" i="1"/>
  <c r="O2180" i="1" s="1"/>
  <c r="P2180" i="1" s="1"/>
  <c r="N151" i="1"/>
  <c r="O151" i="1" s="1"/>
  <c r="P151" i="1" s="1"/>
  <c r="N354" i="1"/>
  <c r="O354" i="1" s="1"/>
  <c r="P354" i="1" s="1"/>
  <c r="N2193" i="1"/>
  <c r="O2193" i="1" s="1"/>
  <c r="P2193" i="1" s="1"/>
  <c r="N1131" i="1"/>
  <c r="O1131" i="1" s="1"/>
  <c r="P1131" i="1" s="1"/>
  <c r="N1678" i="1"/>
  <c r="O1678" i="1" s="1"/>
  <c r="P1678" i="1" s="1"/>
  <c r="N2055" i="1"/>
  <c r="O2055" i="1" s="1"/>
  <c r="P2055" i="1" s="1"/>
  <c r="N743" i="1"/>
  <c r="O743" i="1" s="1"/>
  <c r="P743" i="1" s="1"/>
  <c r="N300" i="1"/>
  <c r="O300" i="1" s="1"/>
  <c r="P300" i="1" s="1"/>
  <c r="N2734" i="1"/>
  <c r="O2734" i="1" s="1"/>
  <c r="P2734" i="1" s="1"/>
  <c r="N291" i="1"/>
  <c r="O291" i="1" s="1"/>
  <c r="P291" i="1" s="1"/>
  <c r="N1416" i="1"/>
  <c r="O1416" i="1" s="1"/>
  <c r="P1416" i="1" s="1"/>
  <c r="N2051" i="1"/>
  <c r="O2051" i="1" s="1"/>
  <c r="P2051" i="1" s="1"/>
  <c r="N2074" i="1"/>
  <c r="O2074" i="1" s="1"/>
  <c r="P2074" i="1" s="1"/>
  <c r="N918" i="1"/>
  <c r="O918" i="1" s="1"/>
  <c r="P918" i="1" s="1"/>
  <c r="N545" i="1"/>
  <c r="O545" i="1" s="1"/>
  <c r="P545" i="1" s="1"/>
  <c r="N80" i="1"/>
  <c r="O80" i="1" s="1"/>
  <c r="P80" i="1" s="1"/>
  <c r="N1186" i="1"/>
  <c r="O1186" i="1" s="1"/>
  <c r="P1186" i="1" s="1"/>
  <c r="N1295" i="1"/>
  <c r="O1295" i="1" s="1"/>
  <c r="P1295" i="1" s="1"/>
  <c r="N584" i="1"/>
  <c r="O584" i="1" s="1"/>
  <c r="P584" i="1" s="1"/>
  <c r="N2824" i="1"/>
  <c r="O2824" i="1" s="1"/>
  <c r="P2824" i="1" s="1"/>
  <c r="N1511" i="1"/>
  <c r="O1511" i="1" s="1"/>
  <c r="P1511" i="1" s="1"/>
  <c r="N971" i="1"/>
  <c r="O971" i="1" s="1"/>
  <c r="P971" i="1" s="1"/>
  <c r="N2047" i="1"/>
  <c r="O2047" i="1" s="1"/>
  <c r="P2047" i="1" s="1"/>
  <c r="N226" i="1"/>
  <c r="O226" i="1" s="1"/>
  <c r="P226" i="1" s="1"/>
  <c r="N551" i="1"/>
  <c r="O551" i="1" s="1"/>
  <c r="P551" i="1" s="1"/>
  <c r="N679" i="1"/>
  <c r="O679" i="1" s="1"/>
  <c r="P679" i="1" s="1"/>
  <c r="N1059" i="1"/>
  <c r="O1059" i="1" s="1"/>
  <c r="P1059" i="1" s="1"/>
  <c r="N1297" i="1"/>
  <c r="O1297" i="1" s="1"/>
  <c r="P1297" i="1" s="1"/>
  <c r="N1934" i="1"/>
  <c r="O1934" i="1" s="1"/>
  <c r="P1934" i="1" s="1"/>
  <c r="N166" i="1"/>
  <c r="O166" i="1" s="1"/>
  <c r="P166" i="1" s="1"/>
  <c r="N275" i="1"/>
  <c r="O275" i="1" s="1"/>
  <c r="P275" i="1" s="1"/>
  <c r="N571" i="1"/>
  <c r="O571" i="1" s="1"/>
  <c r="P571" i="1" s="1"/>
  <c r="N1107" i="1"/>
  <c r="O1107" i="1" s="1"/>
  <c r="P1107" i="1" s="1"/>
  <c r="N1379" i="1"/>
  <c r="O1379" i="1" s="1"/>
  <c r="P1379" i="1" s="1"/>
  <c r="N331" i="1"/>
  <c r="O331" i="1" s="1"/>
  <c r="P331" i="1" s="1"/>
  <c r="N748" i="1"/>
  <c r="O748" i="1" s="1"/>
  <c r="P748" i="1" s="1"/>
  <c r="N959" i="1"/>
  <c r="O959" i="1" s="1"/>
  <c r="P959" i="1" s="1"/>
  <c r="N1791" i="1"/>
  <c r="O1791" i="1" s="1"/>
  <c r="P1791" i="1" s="1"/>
  <c r="N1797" i="1"/>
  <c r="O1797" i="1" s="1"/>
  <c r="P1797" i="1" s="1"/>
  <c r="N1044" i="1"/>
  <c r="O1044" i="1" s="1"/>
  <c r="P1044" i="1" s="1"/>
  <c r="N585" i="1"/>
  <c r="O585" i="1" s="1"/>
  <c r="P585" i="1" s="1"/>
  <c r="N2681" i="1"/>
  <c r="O2681" i="1" s="1"/>
  <c r="P2681" i="1" s="1"/>
  <c r="N2401" i="1"/>
  <c r="O2401" i="1" s="1"/>
  <c r="P2401" i="1" s="1"/>
  <c r="N2493" i="1"/>
  <c r="O2493" i="1" s="1"/>
  <c r="P2493" i="1" s="1"/>
  <c r="N2049" i="1"/>
  <c r="O2049" i="1" s="1"/>
  <c r="P2049" i="1" s="1"/>
  <c r="N1498" i="1"/>
  <c r="O1498" i="1" s="1"/>
  <c r="P1498" i="1" s="1"/>
  <c r="N1357" i="1"/>
  <c r="O1357" i="1" s="1"/>
  <c r="P1357" i="1" s="1"/>
  <c r="N2386" i="1"/>
  <c r="O2386" i="1" s="1"/>
  <c r="P2386" i="1" s="1"/>
  <c r="N2240" i="1"/>
  <c r="O2240" i="1" s="1"/>
  <c r="P2240" i="1" s="1"/>
  <c r="N1526" i="1"/>
  <c r="O1526" i="1" s="1"/>
  <c r="P1526" i="1" s="1"/>
  <c r="N479" i="1"/>
  <c r="O479" i="1" s="1"/>
  <c r="P479" i="1" s="1"/>
  <c r="N1317" i="1"/>
  <c r="O1317" i="1" s="1"/>
  <c r="P1317" i="1" s="1"/>
  <c r="N883" i="1"/>
  <c r="O883" i="1" s="1"/>
  <c r="P883" i="1" s="1"/>
  <c r="N1675" i="1"/>
  <c r="O1675" i="1" s="1"/>
  <c r="P1675" i="1" s="1"/>
  <c r="N2697" i="1"/>
  <c r="O2697" i="1" s="1"/>
  <c r="P2697" i="1" s="1"/>
  <c r="N21" i="1"/>
  <c r="O21" i="1" s="1"/>
  <c r="P21" i="1" s="1"/>
  <c r="N2723" i="1"/>
  <c r="O2723" i="1" s="1"/>
  <c r="P2723" i="1" s="1"/>
  <c r="N2027" i="1"/>
  <c r="O2027" i="1" s="1"/>
  <c r="P2027" i="1" s="1"/>
  <c r="N200" i="1"/>
  <c r="O200" i="1" s="1"/>
  <c r="P200" i="1" s="1"/>
  <c r="N2430" i="1"/>
  <c r="O2430" i="1" s="1"/>
  <c r="P2430" i="1" s="1"/>
  <c r="N2328" i="1"/>
  <c r="O2328" i="1" s="1"/>
  <c r="P2328" i="1" s="1"/>
  <c r="N302" i="1"/>
  <c r="O302" i="1" s="1"/>
  <c r="P302" i="1" s="1"/>
  <c r="N917" i="1"/>
  <c r="O917" i="1" s="1"/>
  <c r="P917" i="1" s="1"/>
  <c r="N739" i="1"/>
  <c r="O739" i="1" s="1"/>
  <c r="P739" i="1" s="1"/>
  <c r="N2356" i="1"/>
  <c r="O2356" i="1" s="1"/>
  <c r="P2356" i="1" s="1"/>
  <c r="N1490" i="1"/>
  <c r="O1490" i="1" s="1"/>
  <c r="P1490" i="1" s="1"/>
  <c r="N881" i="1"/>
  <c r="O881" i="1" s="1"/>
  <c r="P881" i="1" s="1"/>
  <c r="N1568" i="1"/>
  <c r="O1568" i="1" s="1"/>
  <c r="P1568" i="1" s="1"/>
  <c r="N336" i="1"/>
  <c r="O336" i="1" s="1"/>
  <c r="P336" i="1" s="1"/>
  <c r="N846" i="1"/>
  <c r="O846" i="1" s="1"/>
  <c r="P846" i="1" s="1"/>
  <c r="N1586" i="1"/>
  <c r="O1586" i="1" s="1"/>
  <c r="P1586" i="1" s="1"/>
  <c r="N2136" i="1"/>
  <c r="O2136" i="1" s="1"/>
  <c r="P2136" i="1" s="1"/>
  <c r="N1200" i="1"/>
  <c r="O1200" i="1" s="1"/>
  <c r="P1200" i="1" s="1"/>
  <c r="N1146" i="1"/>
  <c r="O1146" i="1" s="1"/>
  <c r="P1146" i="1" s="1"/>
  <c r="N2176" i="1"/>
  <c r="O2176" i="1" s="1"/>
  <c r="P2176" i="1" s="1"/>
  <c r="N890" i="1"/>
  <c r="O890" i="1" s="1"/>
  <c r="P890" i="1" s="1"/>
  <c r="N258" i="1"/>
  <c r="O258" i="1" s="1"/>
  <c r="P258" i="1" s="1"/>
  <c r="N779" i="1"/>
  <c r="O779" i="1" s="1"/>
  <c r="P779" i="1" s="1"/>
  <c r="N388" i="1"/>
  <c r="O388" i="1" s="1"/>
  <c r="P388" i="1" s="1"/>
  <c r="N2005" i="1"/>
  <c r="O2005" i="1" s="1"/>
  <c r="P2005" i="1" s="1"/>
  <c r="N2200" i="1"/>
  <c r="O2200" i="1" s="1"/>
  <c r="P2200" i="1" s="1"/>
  <c r="N2009" i="1"/>
  <c r="O2009" i="1" s="1"/>
  <c r="P2009" i="1" s="1"/>
  <c r="N2669" i="1"/>
  <c r="O2669" i="1" s="1"/>
  <c r="P2669" i="1" s="1"/>
  <c r="N2508" i="1"/>
  <c r="O2508" i="1" s="1"/>
  <c r="P2508" i="1" s="1"/>
  <c r="N831" i="1"/>
  <c r="O831" i="1" s="1"/>
  <c r="P831" i="1" s="1"/>
  <c r="N71" i="1"/>
  <c r="O71" i="1" s="1"/>
  <c r="P71" i="1" s="1"/>
  <c r="N2003" i="1"/>
  <c r="O2003" i="1" s="1"/>
  <c r="P2003" i="1" s="1"/>
  <c r="N1134" i="1"/>
  <c r="O1134" i="1" s="1"/>
  <c r="P1134" i="1" s="1"/>
  <c r="N140" i="1"/>
  <c r="O140" i="1" s="1"/>
  <c r="P140" i="1" s="1"/>
  <c r="N2403" i="1"/>
  <c r="O2403" i="1" s="1"/>
  <c r="P2403" i="1" s="1"/>
  <c r="N193" i="1"/>
  <c r="O193" i="1" s="1"/>
  <c r="P193" i="1" s="1"/>
  <c r="N239" i="1"/>
  <c r="O239" i="1" s="1"/>
  <c r="P239" i="1" s="1"/>
  <c r="N1667" i="1"/>
  <c r="O1667" i="1" s="1"/>
  <c r="P1667" i="1" s="1"/>
  <c r="N1920" i="1"/>
  <c r="O1920" i="1" s="1"/>
  <c r="P1920" i="1" s="1"/>
  <c r="N1478" i="1"/>
  <c r="O1478" i="1" s="1"/>
  <c r="P1478" i="1" s="1"/>
  <c r="N248" i="1"/>
  <c r="O248" i="1" s="1"/>
  <c r="P248" i="1" s="1"/>
  <c r="N1559" i="1"/>
  <c r="O1559" i="1" s="1"/>
  <c r="P1559" i="1" s="1"/>
  <c r="N1566" i="1"/>
  <c r="O1566" i="1" s="1"/>
  <c r="P1566" i="1" s="1"/>
  <c r="N2413" i="1"/>
  <c r="O2413" i="1" s="1"/>
  <c r="P2413" i="1" s="1"/>
  <c r="N54" i="1"/>
  <c r="O54" i="1" s="1"/>
  <c r="P54" i="1" s="1"/>
  <c r="N2806" i="1"/>
  <c r="O2806" i="1" s="1"/>
  <c r="P2806" i="1" s="1"/>
  <c r="N2663" i="1"/>
  <c r="O2663" i="1" s="1"/>
  <c r="P2663" i="1" s="1"/>
  <c r="N958" i="1"/>
  <c r="O958" i="1" s="1"/>
  <c r="P958" i="1" s="1"/>
  <c r="N1594" i="1"/>
  <c r="O1594" i="1" s="1"/>
  <c r="P1594" i="1" s="1"/>
  <c r="N1273" i="1"/>
  <c r="O1273" i="1" s="1"/>
  <c r="P1273" i="1" s="1"/>
  <c r="N397" i="1"/>
  <c r="O397" i="1" s="1"/>
  <c r="P397" i="1" s="1"/>
  <c r="N242" i="1"/>
  <c r="O242" i="1" s="1"/>
  <c r="P242" i="1" s="1"/>
  <c r="N419" i="1"/>
  <c r="O419" i="1" s="1"/>
  <c r="P419" i="1" s="1"/>
  <c r="N86" i="1"/>
  <c r="O86" i="1" s="1"/>
  <c r="P86" i="1" s="1"/>
  <c r="N2710" i="1"/>
  <c r="O2710" i="1" s="1"/>
  <c r="P2710" i="1" s="1"/>
  <c r="N2705" i="1"/>
  <c r="O2705" i="1" s="1"/>
  <c r="P2705" i="1" s="1"/>
  <c r="N105" i="1"/>
  <c r="O105" i="1" s="1"/>
  <c r="P105" i="1" s="1"/>
  <c r="N223" i="1"/>
  <c r="O223" i="1" s="1"/>
  <c r="P223" i="1" s="1"/>
  <c r="N2364" i="1"/>
  <c r="O2364" i="1" s="1"/>
  <c r="P2364" i="1" s="1"/>
  <c r="N1569" i="1"/>
  <c r="O1569" i="1" s="1"/>
  <c r="P1569" i="1" s="1"/>
  <c r="N610" i="1"/>
  <c r="O610" i="1" s="1"/>
  <c r="P610" i="1" s="1"/>
  <c r="N2377" i="1"/>
  <c r="O2377" i="1" s="1"/>
  <c r="P2377" i="1" s="1"/>
  <c r="N2628" i="1"/>
  <c r="O2628" i="1" s="1"/>
  <c r="P2628" i="1" s="1"/>
  <c r="N2481" i="1"/>
  <c r="O2481" i="1" s="1"/>
  <c r="P2481" i="1" s="1"/>
  <c r="N62" i="1"/>
  <c r="O62" i="1" s="1"/>
  <c r="P62" i="1" s="1"/>
  <c r="N777" i="1"/>
  <c r="O777" i="1" s="1"/>
  <c r="P777" i="1" s="1"/>
  <c r="N1956" i="1"/>
  <c r="O1956" i="1" s="1"/>
  <c r="P1956" i="1" s="1"/>
  <c r="N1776" i="1"/>
  <c r="O1776" i="1" s="1"/>
  <c r="P1776" i="1" s="1"/>
  <c r="N1890" i="1"/>
  <c r="O1890" i="1" s="1"/>
  <c r="P1890" i="1" s="1"/>
  <c r="N2118" i="1"/>
  <c r="O2118" i="1" s="1"/>
  <c r="P2118" i="1" s="1"/>
  <c r="N2706" i="1"/>
  <c r="O2706" i="1" s="1"/>
  <c r="P2706" i="1" s="1"/>
  <c r="N2342" i="1"/>
  <c r="O2342" i="1" s="1"/>
  <c r="P2342" i="1" s="1"/>
  <c r="N1447" i="1"/>
  <c r="O1447" i="1" s="1"/>
  <c r="P1447" i="1" s="1"/>
  <c r="N797" i="1"/>
  <c r="O797" i="1" s="1"/>
  <c r="P797" i="1" s="1"/>
  <c r="N220" i="1"/>
  <c r="O220" i="1" s="1"/>
  <c r="P220" i="1" s="1"/>
  <c r="N987" i="1"/>
  <c r="O987" i="1" s="1"/>
  <c r="P987" i="1" s="1"/>
  <c r="N2761" i="1"/>
  <c r="O2761" i="1" s="1"/>
  <c r="P2761" i="1" s="1"/>
  <c r="N2004" i="1"/>
  <c r="O2004" i="1" s="1"/>
  <c r="P2004" i="1" s="1"/>
  <c r="N1333" i="1"/>
  <c r="O1333" i="1" s="1"/>
  <c r="P1333" i="1" s="1"/>
  <c r="N2360" i="1"/>
  <c r="O2360" i="1" s="1"/>
  <c r="P2360" i="1" s="1"/>
  <c r="N367" i="1"/>
  <c r="O367" i="1" s="1"/>
  <c r="P367" i="1" s="1"/>
  <c r="N604" i="1"/>
  <c r="O604" i="1" s="1"/>
  <c r="P604" i="1" s="1"/>
  <c r="N2630" i="1"/>
  <c r="O2630" i="1" s="1"/>
  <c r="P2630" i="1" s="1"/>
  <c r="N836" i="1"/>
  <c r="O836" i="1" s="1"/>
  <c r="P836" i="1" s="1"/>
  <c r="N1787" i="1"/>
  <c r="O1787" i="1" s="1"/>
  <c r="P1787" i="1" s="1"/>
  <c r="N1348" i="1"/>
  <c r="O1348" i="1" s="1"/>
  <c r="P1348" i="1" s="1"/>
  <c r="N2416" i="1"/>
  <c r="O2416" i="1" s="1"/>
  <c r="P2416" i="1" s="1"/>
  <c r="N355" i="1"/>
  <c r="O355" i="1" s="1"/>
  <c r="P355" i="1" s="1"/>
  <c r="N168" i="1"/>
  <c r="O168" i="1" s="1"/>
  <c r="P168" i="1" s="1"/>
  <c r="N1086" i="1"/>
  <c r="O1086" i="1" s="1"/>
  <c r="P1086" i="1" s="1"/>
  <c r="N2719" i="1"/>
  <c r="O2719" i="1" s="1"/>
  <c r="P2719" i="1" s="1"/>
  <c r="N2135" i="1"/>
  <c r="O2135" i="1" s="1"/>
  <c r="P2135" i="1" s="1"/>
  <c r="N1197" i="1"/>
  <c r="O1197" i="1" s="1"/>
  <c r="P1197" i="1" s="1"/>
  <c r="N2449" i="1"/>
  <c r="O2449" i="1" s="1"/>
  <c r="P2449" i="1" s="1"/>
  <c r="N800" i="1"/>
  <c r="O800" i="1" s="1"/>
  <c r="P800" i="1" s="1"/>
  <c r="N1050" i="1"/>
  <c r="O1050" i="1" s="1"/>
  <c r="P1050" i="1" s="1"/>
  <c r="N1067" i="1"/>
  <c r="O1067" i="1" s="1"/>
  <c r="P1067" i="1" s="1"/>
  <c r="N1113" i="1"/>
  <c r="O1113" i="1" s="1"/>
  <c r="P1113" i="1" s="1"/>
  <c r="N710" i="1"/>
  <c r="O710" i="1" s="1"/>
  <c r="P710" i="1" s="1"/>
  <c r="N664" i="1"/>
  <c r="O664" i="1" s="1"/>
  <c r="P664" i="1" s="1"/>
  <c r="N1818" i="1"/>
  <c r="O1818" i="1" s="1"/>
  <c r="P1818" i="1" s="1"/>
  <c r="N1278" i="1"/>
  <c r="O1278" i="1" s="1"/>
  <c r="P1278" i="1" s="1"/>
  <c r="N189" i="1"/>
  <c r="O189" i="1" s="1"/>
  <c r="P189" i="1" s="1"/>
  <c r="N860" i="1"/>
  <c r="O860" i="1" s="1"/>
  <c r="P860" i="1" s="1"/>
  <c r="N2201" i="1"/>
  <c r="O2201" i="1" s="1"/>
  <c r="P2201" i="1" s="1"/>
  <c r="N932" i="1"/>
  <c r="O932" i="1" s="1"/>
  <c r="P932" i="1" s="1"/>
  <c r="N2732" i="1"/>
  <c r="O2732" i="1" s="1"/>
  <c r="P2732" i="1" s="1"/>
  <c r="N149" i="1"/>
  <c r="O149" i="1" s="1"/>
  <c r="P149" i="1" s="1"/>
  <c r="N652" i="1"/>
  <c r="O652" i="1" s="1"/>
  <c r="P652" i="1" s="1"/>
  <c r="N775" i="1"/>
  <c r="O775" i="1" s="1"/>
  <c r="P775" i="1" s="1"/>
  <c r="N1746" i="1"/>
  <c r="O1746" i="1" s="1"/>
  <c r="P1746" i="1" s="1"/>
  <c r="N211" i="1"/>
  <c r="O211" i="1" s="1"/>
  <c r="P211" i="1" s="1"/>
  <c r="N1172" i="1"/>
  <c r="O1172" i="1" s="1"/>
  <c r="P1172" i="1" s="1"/>
  <c r="N30" i="1"/>
  <c r="O30" i="1" s="1"/>
  <c r="P30" i="1" s="1"/>
  <c r="N654" i="1"/>
  <c r="O654" i="1" s="1"/>
  <c r="P654" i="1" s="1"/>
  <c r="N2139" i="1"/>
  <c r="O2139" i="1" s="1"/>
  <c r="P2139" i="1" s="1"/>
  <c r="N1873" i="1"/>
  <c r="O1873" i="1" s="1"/>
  <c r="P1873" i="1" s="1"/>
  <c r="N389" i="1"/>
  <c r="O389" i="1" s="1"/>
  <c r="P389" i="1" s="1"/>
  <c r="N1084" i="1"/>
  <c r="O1084" i="1" s="1"/>
  <c r="P1084" i="1" s="1"/>
  <c r="N501" i="1"/>
  <c r="O501" i="1" s="1"/>
  <c r="P501" i="1" s="1"/>
  <c r="N378" i="1"/>
  <c r="O378" i="1" s="1"/>
  <c r="P378" i="1" s="1"/>
  <c r="N2006" i="1"/>
  <c r="O2006" i="1" s="1"/>
  <c r="P2006" i="1" s="1"/>
  <c r="N135" i="1"/>
  <c r="O135" i="1" s="1"/>
  <c r="P135" i="1" s="1"/>
  <c r="N2442" i="1"/>
  <c r="O2442" i="1" s="1"/>
  <c r="P2442" i="1" s="1"/>
  <c r="N2127" i="1"/>
  <c r="O2127" i="1" s="1"/>
  <c r="P2127" i="1" s="1"/>
  <c r="N1363" i="1"/>
  <c r="O1363" i="1" s="1"/>
  <c r="P1363" i="1" s="1"/>
  <c r="N588" i="1"/>
  <c r="O588" i="1" s="1"/>
  <c r="P588" i="1" s="1"/>
  <c r="N2619" i="1"/>
  <c r="O2619" i="1" s="1"/>
  <c r="P2619" i="1" s="1"/>
  <c r="N690" i="1"/>
  <c r="O690" i="1" s="1"/>
  <c r="P690" i="1" s="1"/>
  <c r="N2120" i="1"/>
  <c r="O2120" i="1" s="1"/>
  <c r="P2120" i="1" s="1"/>
  <c r="N1069" i="1"/>
  <c r="O1069" i="1" s="1"/>
  <c r="P1069" i="1" s="1"/>
  <c r="N945" i="1"/>
  <c r="O945" i="1" s="1"/>
  <c r="P945" i="1" s="1"/>
  <c r="N1074" i="1"/>
  <c r="O1074" i="1" s="1"/>
  <c r="P1074" i="1" s="1"/>
  <c r="N40" i="1"/>
  <c r="O40" i="1" s="1"/>
  <c r="P40" i="1" s="1"/>
  <c r="N1998" i="1"/>
  <c r="O1998" i="1" s="1"/>
  <c r="P1998" i="1" s="1"/>
  <c r="N755" i="1"/>
  <c r="O755" i="1" s="1"/>
  <c r="P755" i="1" s="1"/>
  <c r="N1361" i="1"/>
  <c r="O1361" i="1" s="1"/>
  <c r="P1361" i="1" s="1"/>
  <c r="N1031" i="1"/>
  <c r="O1031" i="1" s="1"/>
  <c r="P1031" i="1" s="1"/>
  <c r="N943" i="1"/>
  <c r="O943" i="1" s="1"/>
  <c r="P943" i="1" s="1"/>
  <c r="N326" i="1"/>
  <c r="O326" i="1" s="1"/>
  <c r="P326" i="1" s="1"/>
  <c r="N2548" i="1"/>
  <c r="O2548" i="1" s="1"/>
  <c r="P2548" i="1" s="1"/>
  <c r="N255" i="1"/>
  <c r="O255" i="1" s="1"/>
  <c r="P255" i="1" s="1"/>
  <c r="N1824" i="1"/>
  <c r="O1824" i="1" s="1"/>
  <c r="P1824" i="1" s="1"/>
  <c r="N1254" i="1"/>
  <c r="O1254" i="1" s="1"/>
  <c r="P1254" i="1" s="1"/>
  <c r="N2331" i="1"/>
  <c r="O2331" i="1" s="1"/>
  <c r="P2331" i="1" s="1"/>
  <c r="N455" i="1"/>
  <c r="O455" i="1" s="1"/>
  <c r="P455" i="1" s="1"/>
  <c r="N979" i="1"/>
  <c r="O979" i="1" s="1"/>
  <c r="P979" i="1" s="1"/>
  <c r="N1066" i="1"/>
  <c r="O1066" i="1" s="1"/>
  <c r="P1066" i="1" s="1"/>
  <c r="N850" i="1"/>
  <c r="O850" i="1" s="1"/>
  <c r="P850" i="1" s="1"/>
  <c r="N2255" i="1"/>
  <c r="O2255" i="1" s="1"/>
  <c r="P2255" i="1" s="1"/>
  <c r="N1505" i="1"/>
  <c r="O1505" i="1" s="1"/>
  <c r="P1505" i="1" s="1"/>
  <c r="N1330" i="1"/>
  <c r="O1330" i="1" s="1"/>
  <c r="P1330" i="1" s="1"/>
  <c r="N1844" i="1"/>
  <c r="O1844" i="1" s="1"/>
  <c r="P1844" i="1" s="1"/>
  <c r="N2247" i="1"/>
  <c r="O2247" i="1" s="1"/>
  <c r="P2247" i="1" s="1"/>
  <c r="N1785" i="1"/>
  <c r="O1785" i="1" s="1"/>
  <c r="P1785" i="1" s="1"/>
  <c r="N1259" i="1"/>
  <c r="O1259" i="1" s="1"/>
  <c r="P1259" i="1" s="1"/>
  <c r="N541" i="1"/>
  <c r="O541" i="1" s="1"/>
  <c r="P541" i="1" s="1"/>
  <c r="N1309" i="1"/>
  <c r="O1309" i="1" s="1"/>
  <c r="P1309" i="1" s="1"/>
  <c r="N215" i="1"/>
  <c r="O215" i="1" s="1"/>
  <c r="P215" i="1" s="1"/>
  <c r="N528" i="1"/>
  <c r="O528" i="1" s="1"/>
  <c r="P528" i="1" s="1"/>
  <c r="N2093" i="1"/>
  <c r="O2093" i="1" s="1"/>
  <c r="P2093" i="1" s="1"/>
  <c r="N1316" i="1"/>
  <c r="O1316" i="1" s="1"/>
  <c r="P1316" i="1" s="1"/>
  <c r="N298" i="1"/>
  <c r="O298" i="1" s="1"/>
  <c r="P298" i="1" s="1"/>
  <c r="N1157" i="1"/>
  <c r="O1157" i="1" s="1"/>
  <c r="P1157" i="1" s="1"/>
  <c r="N35" i="1"/>
  <c r="O35" i="1" s="1"/>
  <c r="P35" i="1" s="1"/>
  <c r="N159" i="1"/>
  <c r="O159" i="1" s="1"/>
  <c r="P159" i="1" s="1"/>
  <c r="N1843" i="1"/>
  <c r="O1843" i="1" s="1"/>
  <c r="P1843" i="1" s="1"/>
  <c r="N701" i="1"/>
  <c r="O701" i="1" s="1"/>
  <c r="P701" i="1" s="1"/>
  <c r="N2298" i="1"/>
  <c r="O2298" i="1" s="1"/>
  <c r="P2298" i="1" s="1"/>
  <c r="N114" i="1"/>
  <c r="O114" i="1" s="1"/>
  <c r="P114" i="1" s="1"/>
  <c r="N1249" i="1"/>
  <c r="O1249" i="1" s="1"/>
  <c r="P1249" i="1" s="1"/>
  <c r="N634" i="1"/>
  <c r="O634" i="1" s="1"/>
  <c r="P634" i="1" s="1"/>
  <c r="N2122" i="1"/>
  <c r="O2122" i="1" s="1"/>
  <c r="P2122" i="1" s="1"/>
  <c r="N465" i="1"/>
  <c r="O465" i="1" s="1"/>
  <c r="P465" i="1" s="1"/>
  <c r="N1397" i="1"/>
  <c r="O1397" i="1" s="1"/>
  <c r="P1397" i="1" s="1"/>
  <c r="N1997" i="1"/>
  <c r="O1997" i="1" s="1"/>
  <c r="P1997" i="1" s="1"/>
  <c r="N295" i="1"/>
  <c r="O295" i="1" s="1"/>
  <c r="P295" i="1" s="1"/>
  <c r="N2177" i="1"/>
  <c r="O2177" i="1" s="1"/>
  <c r="P2177" i="1" s="1"/>
  <c r="N796" i="1"/>
  <c r="O796" i="1" s="1"/>
  <c r="P796" i="1" s="1"/>
  <c r="N1493" i="1"/>
  <c r="O1493" i="1" s="1"/>
  <c r="P1493" i="1" s="1"/>
  <c r="N1257" i="1"/>
  <c r="O1257" i="1" s="1"/>
  <c r="P1257" i="1" s="1"/>
  <c r="N1885" i="1"/>
  <c r="O1885" i="1" s="1"/>
  <c r="P1885" i="1" s="1"/>
  <c r="N418" i="1"/>
  <c r="O418" i="1" s="1"/>
  <c r="P418" i="1" s="1"/>
  <c r="N1336" i="1"/>
  <c r="O1336" i="1" s="1"/>
  <c r="P1336" i="1" s="1"/>
  <c r="N225" i="1"/>
  <c r="O225" i="1" s="1"/>
  <c r="P225" i="1" s="1"/>
  <c r="N1931" i="1"/>
  <c r="O1931" i="1" s="1"/>
  <c r="P1931" i="1" s="1"/>
  <c r="N2465" i="1"/>
  <c r="O2465" i="1" s="1"/>
  <c r="P2465" i="1" s="1"/>
  <c r="N2391" i="1"/>
  <c r="O2391" i="1" s="1"/>
  <c r="P2391" i="1" s="1"/>
  <c r="N560" i="1"/>
  <c r="O560" i="1" s="1"/>
  <c r="P560" i="1" s="1"/>
  <c r="N936" i="1"/>
  <c r="O936" i="1" s="1"/>
  <c r="P936" i="1" s="1"/>
  <c r="N2540" i="1"/>
  <c r="O2540" i="1" s="1"/>
  <c r="P2540" i="1" s="1"/>
  <c r="N95" i="1"/>
  <c r="O95" i="1" s="1"/>
  <c r="P95" i="1" s="1"/>
  <c r="N1237" i="1"/>
  <c r="O1237" i="1" s="1"/>
  <c r="P1237" i="1" s="1"/>
  <c r="N1494" i="1"/>
  <c r="O1494" i="1" s="1"/>
  <c r="P1494" i="1" s="1"/>
  <c r="N1108" i="1"/>
  <c r="O1108" i="1" s="1"/>
  <c r="P1108" i="1" s="1"/>
  <c r="N1452" i="1"/>
  <c r="O1452" i="1" s="1"/>
  <c r="P1452" i="1" s="1"/>
  <c r="N2810" i="1"/>
  <c r="O2810" i="1" s="1"/>
  <c r="P2810" i="1" s="1"/>
  <c r="N871" i="1"/>
  <c r="O871" i="1" s="1"/>
  <c r="P871" i="1" s="1"/>
  <c r="N2782" i="1"/>
  <c r="O2782" i="1" s="1"/>
  <c r="P2782" i="1" s="1"/>
  <c r="N880" i="1"/>
  <c r="O880" i="1" s="1"/>
  <c r="P880" i="1" s="1"/>
  <c r="N1561" i="1"/>
  <c r="O1561" i="1" s="1"/>
  <c r="P1561" i="1" s="1"/>
  <c r="N2670" i="1"/>
  <c r="O2670" i="1" s="1"/>
  <c r="P2670" i="1" s="1"/>
  <c r="N782" i="1"/>
  <c r="O782" i="1" s="1"/>
  <c r="P782" i="1" s="1"/>
  <c r="N2323" i="1"/>
  <c r="O2323" i="1" s="1"/>
  <c r="P2323" i="1" s="1"/>
  <c r="N2198" i="1"/>
  <c r="O2198" i="1" s="1"/>
  <c r="P2198" i="1" s="1"/>
  <c r="N2098" i="1"/>
  <c r="O2098" i="1" s="1"/>
  <c r="P2098" i="1" s="1"/>
  <c r="N2791" i="1"/>
  <c r="O2791" i="1" s="1"/>
  <c r="P2791" i="1" s="1"/>
  <c r="N1063" i="1"/>
  <c r="O1063" i="1" s="1"/>
  <c r="P1063" i="1" s="1"/>
  <c r="N642" i="1"/>
  <c r="O642" i="1" s="1"/>
  <c r="P642" i="1" s="1"/>
  <c r="N199" i="1"/>
  <c r="O199" i="1" s="1"/>
  <c r="P199" i="1" s="1"/>
  <c r="N2554" i="1"/>
  <c r="O2554" i="1" s="1"/>
  <c r="P2554" i="1" s="1"/>
  <c r="N2092" i="1"/>
  <c r="O2092" i="1" s="1"/>
  <c r="P2092" i="1" s="1"/>
  <c r="N1617" i="1"/>
  <c r="O1617" i="1" s="1"/>
  <c r="P1617" i="1" s="1"/>
  <c r="N471" i="1"/>
  <c r="O471" i="1" s="1"/>
  <c r="P471" i="1" s="1"/>
  <c r="N1466" i="1"/>
  <c r="O1466" i="1" s="1"/>
  <c r="P1466" i="1" s="1"/>
  <c r="N556" i="1"/>
  <c r="O556" i="1" s="1"/>
  <c r="P556" i="1" s="1"/>
  <c r="N1041" i="1"/>
  <c r="O1041" i="1" s="1"/>
  <c r="P1041" i="1" s="1"/>
  <c r="N1740" i="1"/>
  <c r="O1740" i="1" s="1"/>
  <c r="P1740" i="1" s="1"/>
  <c r="N830" i="1"/>
  <c r="O830" i="1" s="1"/>
  <c r="P830" i="1" s="1"/>
  <c r="N143" i="1"/>
  <c r="O143" i="1" s="1"/>
  <c r="P143" i="1" s="1"/>
  <c r="N1136" i="1"/>
  <c r="O1136" i="1" s="1"/>
  <c r="P1136" i="1" s="1"/>
  <c r="N1011" i="1"/>
  <c r="O1011" i="1" s="1"/>
  <c r="P1011" i="1" s="1"/>
  <c r="N549" i="1"/>
  <c r="O549" i="1" s="1"/>
  <c r="P549" i="1" s="1"/>
  <c r="N2233" i="1"/>
  <c r="O2233" i="1" s="1"/>
  <c r="P2233" i="1" s="1"/>
  <c r="N680" i="1"/>
  <c r="O680" i="1" s="1"/>
  <c r="P680" i="1" s="1"/>
  <c r="N2802" i="1"/>
  <c r="O2802" i="1" s="1"/>
  <c r="P2802" i="1" s="1"/>
  <c r="N1020" i="1"/>
  <c r="O1020" i="1" s="1"/>
  <c r="P1020" i="1" s="1"/>
  <c r="N1584" i="1"/>
  <c r="O1584" i="1" s="1"/>
  <c r="P1584" i="1" s="1"/>
  <c r="N2653" i="1"/>
  <c r="O2653" i="1" s="1"/>
  <c r="P2653" i="1" s="1"/>
  <c r="N1121" i="1"/>
  <c r="O1121" i="1" s="1"/>
  <c r="P1121" i="1" s="1"/>
  <c r="N2537" i="1"/>
  <c r="O2537" i="1" s="1"/>
  <c r="P2537" i="1" s="1"/>
  <c r="N1907" i="1"/>
  <c r="O1907" i="1" s="1"/>
  <c r="P1907" i="1" s="1"/>
  <c r="N89" i="1"/>
  <c r="O89" i="1" s="1"/>
  <c r="P89" i="1" s="1"/>
  <c r="N1546" i="1"/>
  <c r="O1546" i="1" s="1"/>
  <c r="P1546" i="1" s="1"/>
  <c r="N2229" i="1"/>
  <c r="O2229" i="1" s="1"/>
  <c r="P2229" i="1" s="1"/>
  <c r="N543" i="1"/>
  <c r="O543" i="1" s="1"/>
  <c r="P543" i="1" s="1"/>
  <c r="N2421" i="1"/>
  <c r="O2421" i="1" s="1"/>
  <c r="P2421" i="1" s="1"/>
  <c r="N172" i="1"/>
  <c r="O172" i="1" s="1"/>
  <c r="P172" i="1" s="1"/>
  <c r="N2153" i="1"/>
  <c r="O2153" i="1" s="1"/>
  <c r="P2153" i="1" s="1"/>
  <c r="N402" i="1"/>
  <c r="O402" i="1" s="1"/>
  <c r="P402" i="1" s="1"/>
  <c r="N1865" i="1"/>
  <c r="O1865" i="1" s="1"/>
  <c r="P1865" i="1" s="1"/>
  <c r="N221" i="1"/>
  <c r="O221" i="1" s="1"/>
  <c r="P221" i="1" s="1"/>
  <c r="N722" i="1"/>
  <c r="O722" i="1" s="1"/>
  <c r="P722" i="1" s="1"/>
  <c r="N2138" i="1"/>
  <c r="O2138" i="1" s="1"/>
  <c r="P2138" i="1" s="1"/>
  <c r="N2595" i="1"/>
  <c r="O2595" i="1" s="1"/>
  <c r="P2595" i="1" s="1"/>
  <c r="N1051" i="1"/>
  <c r="O1051" i="1" s="1"/>
  <c r="P1051" i="1" s="1"/>
  <c r="N504" i="1"/>
  <c r="O504" i="1" s="1"/>
  <c r="P504" i="1" s="1"/>
  <c r="N2126" i="1"/>
  <c r="O2126" i="1" s="1"/>
  <c r="P2126" i="1" s="1"/>
  <c r="N229" i="1"/>
  <c r="O229" i="1" s="1"/>
  <c r="P229" i="1" s="1"/>
  <c r="N1507" i="1"/>
  <c r="O1507" i="1" s="1"/>
  <c r="P1507" i="1" s="1"/>
  <c r="N1462" i="1"/>
  <c r="O1462" i="1" s="1"/>
  <c r="P1462" i="1" s="1"/>
  <c r="N2716" i="1"/>
  <c r="O2716" i="1" s="1"/>
  <c r="P2716" i="1" s="1"/>
  <c r="N927" i="1"/>
  <c r="O927" i="1" s="1"/>
  <c r="P927" i="1" s="1"/>
  <c r="N2578" i="1"/>
  <c r="O2578" i="1" s="1"/>
  <c r="P2578" i="1" s="1"/>
  <c r="N944" i="1"/>
  <c r="O944" i="1" s="1"/>
  <c r="P944" i="1" s="1"/>
  <c r="N1872" i="1"/>
  <c r="O1872" i="1" s="1"/>
  <c r="P1872" i="1" s="1"/>
  <c r="N279" i="1"/>
  <c r="O279" i="1" s="1"/>
  <c r="P279" i="1" s="1"/>
  <c r="N2090" i="1"/>
  <c r="O2090" i="1" s="1"/>
  <c r="P2090" i="1" s="1"/>
  <c r="N512" i="1"/>
  <c r="O512" i="1" s="1"/>
  <c r="P512" i="1" s="1"/>
  <c r="N461" i="1"/>
  <c r="O461" i="1" s="1"/>
  <c r="P461" i="1" s="1"/>
  <c r="N22" i="1"/>
  <c r="O22" i="1" s="1"/>
  <c r="P22" i="1" s="1"/>
  <c r="N1975" i="1"/>
  <c r="O1975" i="1" s="1"/>
  <c r="P1975" i="1" s="1"/>
  <c r="N348" i="1"/>
  <c r="O348" i="1" s="1"/>
  <c r="P348" i="1" s="1"/>
  <c r="N506" i="1"/>
  <c r="O506" i="1" s="1"/>
  <c r="P506" i="1" s="1"/>
  <c r="N792" i="1"/>
  <c r="O792" i="1" s="1"/>
  <c r="P792" i="1" s="1"/>
  <c r="N2340" i="1"/>
  <c r="O2340" i="1" s="1"/>
  <c r="P2340" i="1" s="1"/>
  <c r="N702" i="1"/>
  <c r="O702" i="1" s="1"/>
  <c r="P702" i="1" s="1"/>
  <c r="N662" i="1"/>
  <c r="O662" i="1" s="1"/>
  <c r="P662" i="1" s="1"/>
  <c r="N1236" i="1"/>
  <c r="O1236" i="1" s="1"/>
  <c r="P1236" i="1" s="1"/>
  <c r="N2272" i="1"/>
  <c r="O2272" i="1" s="1"/>
  <c r="P2272" i="1" s="1"/>
  <c r="N208" i="1"/>
  <c r="O208" i="1" s="1"/>
  <c r="P208" i="1" s="1"/>
  <c r="N219" i="1"/>
  <c r="O219" i="1" s="1"/>
  <c r="P219" i="1" s="1"/>
  <c r="N1460" i="1"/>
  <c r="O1460" i="1" s="1"/>
  <c r="P1460" i="1" s="1"/>
  <c r="N432" i="1"/>
  <c r="O432" i="1" s="1"/>
  <c r="P432" i="1" s="1"/>
  <c r="N351" i="1"/>
  <c r="O351" i="1" s="1"/>
  <c r="P351" i="1" s="1"/>
  <c r="N1262" i="1"/>
  <c r="O1262" i="1" s="1"/>
  <c r="P1262" i="1" s="1"/>
  <c r="N1147" i="1"/>
  <c r="O1147" i="1" s="1"/>
  <c r="P1147" i="1" s="1"/>
  <c r="N1287" i="1"/>
  <c r="O1287" i="1" s="1"/>
  <c r="P1287" i="1" s="1"/>
  <c r="N2036" i="1"/>
  <c r="O2036" i="1" s="1"/>
  <c r="P2036" i="1" s="1"/>
  <c r="N1337" i="1"/>
  <c r="O1337" i="1" s="1"/>
  <c r="P1337" i="1" s="1"/>
  <c r="N1604" i="1"/>
  <c r="O1604" i="1" s="1"/>
  <c r="P1604" i="1" s="1"/>
  <c r="N2475" i="1"/>
  <c r="O2475" i="1" s="1"/>
  <c r="P2475" i="1" s="1"/>
  <c r="N578" i="1"/>
  <c r="O578" i="1" s="1"/>
  <c r="P578" i="1" s="1"/>
  <c r="N1437" i="1"/>
  <c r="O1437" i="1" s="1"/>
  <c r="P1437" i="1" s="1"/>
  <c r="N1728" i="1"/>
  <c r="O1728" i="1" s="1"/>
  <c r="P1728" i="1" s="1"/>
  <c r="N733" i="1"/>
  <c r="O733" i="1" s="1"/>
  <c r="P733" i="1" s="1"/>
  <c r="N847" i="1"/>
  <c r="O847" i="1" s="1"/>
  <c r="P847" i="1" s="1"/>
  <c r="N1832" i="1"/>
  <c r="O1832" i="1" s="1"/>
  <c r="P1832" i="1" s="1"/>
  <c r="N1371" i="1"/>
  <c r="O1371" i="1" s="1"/>
  <c r="P1371" i="1" s="1"/>
  <c r="N1073" i="1"/>
  <c r="O1073" i="1" s="1"/>
  <c r="P1073" i="1" s="1"/>
  <c r="N2467" i="1"/>
  <c r="O2467" i="1" s="1"/>
  <c r="P2467" i="1" s="1"/>
  <c r="N2753" i="1"/>
  <c r="O2753" i="1" s="1"/>
  <c r="P2753" i="1" s="1"/>
  <c r="N2666" i="1"/>
  <c r="O2666" i="1" s="1"/>
  <c r="P2666" i="1" s="1"/>
  <c r="N1299" i="1"/>
  <c r="O1299" i="1" s="1"/>
  <c r="P1299" i="1" s="1"/>
  <c r="N1657" i="1"/>
  <c r="O1657" i="1" s="1"/>
  <c r="P1657" i="1" s="1"/>
  <c r="N2441" i="1"/>
  <c r="O2441" i="1" s="1"/>
  <c r="P2441" i="1" s="1"/>
  <c r="N266" i="1"/>
  <c r="O266" i="1" s="1"/>
  <c r="P266" i="1" s="1"/>
  <c r="N2359" i="1"/>
  <c r="O2359" i="1" s="1"/>
  <c r="P2359" i="1" s="1"/>
  <c r="N1684" i="1"/>
  <c r="O1684" i="1" s="1"/>
  <c r="P1684" i="1" s="1"/>
  <c r="N379" i="1"/>
  <c r="O379" i="1" s="1"/>
  <c r="P379" i="1" s="1"/>
  <c r="N1574" i="1"/>
  <c r="O1574" i="1" s="1"/>
  <c r="P1574" i="1" s="1"/>
  <c r="N1745" i="1"/>
  <c r="O1745" i="1" s="1"/>
  <c r="P1745" i="1" s="1"/>
  <c r="N781" i="1"/>
  <c r="O781" i="1" s="1"/>
  <c r="P781" i="1" s="1"/>
  <c r="N2341" i="1"/>
  <c r="O2341" i="1" s="1"/>
  <c r="P2341" i="1" s="1"/>
  <c r="N69" i="1"/>
  <c r="O69" i="1" s="1"/>
  <c r="P69" i="1" s="1"/>
  <c r="N406" i="1"/>
  <c r="O406" i="1" s="1"/>
  <c r="P406" i="1" s="1"/>
  <c r="N1035" i="1"/>
  <c r="O1035" i="1" s="1"/>
  <c r="P1035" i="1" s="1"/>
  <c r="N2273" i="1"/>
  <c r="O2273" i="1" s="1"/>
  <c r="P2273" i="1" s="1"/>
  <c r="N1052" i="1"/>
  <c r="O1052" i="1" s="1"/>
  <c r="P1052" i="1" s="1"/>
  <c r="N1387" i="1"/>
  <c r="O1387" i="1" s="1"/>
  <c r="P1387" i="1" s="1"/>
  <c r="N1209" i="1"/>
  <c r="O1209" i="1" s="1"/>
  <c r="P1209" i="1" s="1"/>
  <c r="N2205" i="1"/>
  <c r="O2205" i="1" s="1"/>
  <c r="P2205" i="1" s="1"/>
  <c r="N1815" i="1"/>
  <c r="O1815" i="1" s="1"/>
  <c r="P1815" i="1" s="1"/>
  <c r="N620" i="1"/>
  <c r="O620" i="1" s="1"/>
  <c r="P620" i="1" s="1"/>
  <c r="N2751" i="1"/>
  <c r="O2751" i="1" s="1"/>
  <c r="P2751" i="1" s="1"/>
  <c r="N1440" i="1"/>
  <c r="O1440" i="1" s="1"/>
  <c r="P1440" i="1" s="1"/>
  <c r="N1820" i="1"/>
  <c r="O1820" i="1" s="1"/>
  <c r="P1820" i="1" s="1"/>
  <c r="N2387" i="1"/>
  <c r="O2387" i="1" s="1"/>
  <c r="P2387" i="1" s="1"/>
  <c r="N811" i="1"/>
  <c r="O811" i="1" s="1"/>
  <c r="P811" i="1" s="1"/>
  <c r="N2011" i="1"/>
  <c r="O2011" i="1" s="1"/>
  <c r="P2011" i="1" s="1"/>
  <c r="N1991" i="1"/>
  <c r="O1991" i="1" s="1"/>
  <c r="P1991" i="1" s="1"/>
  <c r="N1500" i="1"/>
  <c r="O1500" i="1" s="1"/>
  <c r="P1500" i="1" s="1"/>
</calcChain>
</file>

<file path=xl/sharedStrings.xml><?xml version="1.0" encoding="utf-8"?>
<sst xmlns="http://schemas.openxmlformats.org/spreadsheetml/2006/main" count="13968" uniqueCount="69">
  <si>
    <t>id</t>
  </si>
  <si>
    <t>order_id</t>
  </si>
  <si>
    <t>product_id</t>
  </si>
  <si>
    <t>inventory_item_id</t>
  </si>
  <si>
    <t>status</t>
  </si>
  <si>
    <t>ordered_at</t>
  </si>
  <si>
    <t>shipped_at</t>
  </si>
  <si>
    <t>delivered_at</t>
  </si>
  <si>
    <t>returned_at</t>
  </si>
  <si>
    <t>sale_price</t>
  </si>
  <si>
    <t>Cancelled</t>
  </si>
  <si>
    <t>NULL</t>
  </si>
  <si>
    <t>Complete</t>
  </si>
  <si>
    <t>Shipped</t>
  </si>
  <si>
    <t>Processing</t>
  </si>
  <si>
    <t>Returned</t>
  </si>
  <si>
    <t>cost_price</t>
  </si>
  <si>
    <t>QUARTER</t>
  </si>
  <si>
    <t>category</t>
  </si>
  <si>
    <t>Accessories</t>
  </si>
  <si>
    <t>Plus</t>
  </si>
  <si>
    <t>Swim</t>
  </si>
  <si>
    <t>Active</t>
  </si>
  <si>
    <t>Socks &amp; Hosiery</t>
  </si>
  <si>
    <t>Socks</t>
  </si>
  <si>
    <t>Dresses</t>
  </si>
  <si>
    <t>Pants &amp; Capris</t>
  </si>
  <si>
    <t>Fashion Hoodies &amp; Sweatshirts</t>
  </si>
  <si>
    <t>Skirts</t>
  </si>
  <si>
    <t>Blazers &amp; Jackets</t>
  </si>
  <si>
    <t>Suits</t>
  </si>
  <si>
    <t>Tops &amp; Tees</t>
  </si>
  <si>
    <t>Sweaters</t>
  </si>
  <si>
    <t>Shorts</t>
  </si>
  <si>
    <t>Jeans</t>
  </si>
  <si>
    <t>Maternity</t>
  </si>
  <si>
    <t>Sleep &amp; Lounge</t>
  </si>
  <si>
    <t>Suits &amp; Sport Coats</t>
  </si>
  <si>
    <t>Pants</t>
  </si>
  <si>
    <t>Intimates</t>
  </si>
  <si>
    <t>Outerwear &amp; Coats</t>
  </si>
  <si>
    <t>Underwear</t>
  </si>
  <si>
    <t>Leggings</t>
  </si>
  <si>
    <t>Jumpsuits &amp; Rompers</t>
  </si>
  <si>
    <t>Clothing Sets</t>
  </si>
  <si>
    <t>department</t>
  </si>
  <si>
    <t>Women</t>
  </si>
  <si>
    <t>Men</t>
  </si>
  <si>
    <t>PROFIT</t>
  </si>
  <si>
    <t>profit margin</t>
  </si>
  <si>
    <t xml:space="preserve"> </t>
  </si>
  <si>
    <t>customer_id</t>
  </si>
  <si>
    <t>Row Labels</t>
  </si>
  <si>
    <t>Grand Total</t>
  </si>
  <si>
    <t>Count of order_id</t>
  </si>
  <si>
    <t>Count of customer_id</t>
  </si>
  <si>
    <t>YEAR</t>
  </si>
  <si>
    <t>CUSTOMER LIFETIME VALUE</t>
  </si>
  <si>
    <t>MONTH</t>
  </si>
  <si>
    <t xml:space="preserve"> NEW CUSTOMER ACQUISITION</t>
  </si>
  <si>
    <t>ORDER VALUE</t>
  </si>
  <si>
    <t>ORDER FREQUENCY</t>
  </si>
  <si>
    <t>AOV</t>
  </si>
  <si>
    <t>TOTAL DISTINCT CUSTOMER ID</t>
  </si>
  <si>
    <t>Qtr3</t>
  </si>
  <si>
    <t>Jul</t>
  </si>
  <si>
    <t>Aug</t>
  </si>
  <si>
    <t>Sep</t>
  </si>
  <si>
    <t>2022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</si>
</sst>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yyyy/mm/dd\ hh:mm:ss"/>
    <numFmt numFmtId="166" formatCode="_-[$£-809]* #,##0.00_-;\-[$£-809]* #,##0.00_-;_-[$£-809]* &quot;-&quot;??_-;_-@_-"/>
    <numFmt numFmtId="167" formatCode="yyyy/mm/dd"/>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7">
    <xf numFmtId="0" fontId="0" fillId="0" borderId="0" xfId="0"/>
    <xf numFmtId="2" fontId="0" fillId="0" borderId="0" xfId="0" applyNumberFormat="1"/>
    <xf numFmtId="164" fontId="0" fillId="0" borderId="0" xfId="0" applyNumberFormat="1"/>
    <xf numFmtId="10" fontId="0" fillId="0" borderId="0" xfId="0" applyNumberFormat="1"/>
    <xf numFmtId="2" fontId="0" fillId="0" borderId="0" xfId="42"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14" fontId="0" fillId="0" borderId="0" xfId="0" applyNumberFormat="1"/>
    <xf numFmtId="1" fontId="0" fillId="0" borderId="0" xfId="0" applyNumberFormat="1"/>
    <xf numFmtId="0" fontId="16" fillId="33" borderId="0" xfId="0" applyFont="1" applyFill="1"/>
    <xf numFmtId="0" fontId="0" fillId="0" borderId="0" xfId="0" applyAlignment="1">
      <alignment horizontal="left" indent="2"/>
    </xf>
    <xf numFmtId="0" fontId="0" fillId="0" borderId="0" xfId="0" applyAlignment="1">
      <alignment horizontal="left" indent="3"/>
    </xf>
    <xf numFmtId="166" fontId="0" fillId="0" borderId="0" xfId="0" applyNumberFormat="1"/>
    <xf numFmtId="167" fontId="0" fillId="0" borderId="0" xfId="0" applyNumberFormat="1"/>
    <xf numFmtId="0" fontId="0" fillId="0" borderId="0" xfId="0" applyFill="1"/>
    <xf numFmtId="2" fontId="0" fillId="0" borderId="0" xfId="0" applyNumberForma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82">
    <dxf>
      <numFmt numFmtId="14" formatCode="0.00%"/>
    </dxf>
    <dxf>
      <numFmt numFmtId="2" formatCode="0.00"/>
    </dxf>
    <dxf>
      <numFmt numFmtId="1" formatCode="0"/>
    </dxf>
    <dxf>
      <numFmt numFmtId="1" formatCode="0"/>
    </dxf>
    <dxf>
      <numFmt numFmtId="167" formatCode="yyyy/mm/dd"/>
    </dxf>
    <dxf>
      <numFmt numFmtId="2" formatCode="0.00"/>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166" formatCode="_-[$£-809]* #,##0.00_-;\-[$£-809]* #,##0.00_-;_-[$£-809]* &quot;-&quot;??_-;_-@_-"/>
    </dxf>
    <dxf>
      <numFmt numFmtId="2" formatCode="0.00"/>
    </dxf>
    <dxf>
      <numFmt numFmtId="1" formatCode="0"/>
    </dxf>
    <dxf>
      <numFmt numFmtId="166" formatCode="_-[$£-809]* #,##0.00_-;\-[$£-809]* #,##0.00_-;_-[$£-809]* &quot;-&quot;??_-;_-@_-"/>
    </dxf>
    <dxf>
      <numFmt numFmtId="2" formatCode="0.00"/>
    </dxf>
    <dxf>
      <numFmt numFmtId="2" formatCode="0.00"/>
    </dxf>
    <dxf>
      <numFmt numFmtId="167" formatCode="yyyy/mm/dd"/>
    </dxf>
  </dxfs>
  <tableStyles count="0" defaultTableStyle="TableStyleMedium2" defaultPivotStyle="PivotStyleLight16"/>
  <colors>
    <mruColors>
      <color rgb="FFCF0F46"/>
      <color rgb="FFFF9966"/>
      <color rgb="FFD0607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externalLink" Target="externalLinks/externalLink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ANALYSIS!$A$3:$A$9</c:f>
              <c:multiLvlStrCache>
                <c:ptCount val="3"/>
                <c:lvl>
                  <c:pt idx="0">
                    <c:v>Jul</c:v>
                  </c:pt>
                  <c:pt idx="1">
                    <c:v>Aug</c:v>
                  </c:pt>
                  <c:pt idx="2">
                    <c:v>Sep</c:v>
                  </c:pt>
                </c:lvl>
                <c:lvl>
                  <c:pt idx="0">
                    <c:v>Qtr3</c:v>
                  </c:pt>
                </c:lvl>
                <c:lvl>
                  <c:pt idx="0">
                    <c:v>2022</c:v>
                  </c:pt>
                </c:lvl>
                <c:lvl>
                  <c:pt idx="0">
                    <c:v>Complete</c:v>
                  </c:pt>
                </c:lvl>
              </c:multiLvlStrCache>
            </c:multiLvlStrRef>
          </c:cat>
          <c:val>
            <c:numRef>
              <c:f>ANALYSIS!$B$3:$B$9</c:f>
              <c:numCache>
                <c:formatCode>0.00</c:formatCode>
                <c:ptCount val="3"/>
                <c:pt idx="0">
                  <c:v>9</c:v>
                </c:pt>
                <c:pt idx="1">
                  <c:v>21</c:v>
                </c:pt>
                <c:pt idx="2">
                  <c:v>8</c:v>
                </c:pt>
              </c:numCache>
            </c:numRef>
          </c:val>
        </c:ser>
        <c:dLbls>
          <c:dLblPos val="outEnd"/>
          <c:showLegendKey val="0"/>
          <c:showVal val="1"/>
          <c:showCatName val="0"/>
          <c:showSerName val="0"/>
          <c:showPercent val="0"/>
          <c:showBubbleSize val="0"/>
        </c:dLbls>
        <c:gapWidth val="219"/>
        <c:overlap val="-27"/>
        <c:axId val="771144816"/>
        <c:axId val="771142072"/>
      </c:barChart>
      <c:catAx>
        <c:axId val="771144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072"/>
        <c:crosses val="autoZero"/>
        <c:auto val="1"/>
        <c:lblAlgn val="ctr"/>
        <c:lblOffset val="100"/>
        <c:noMultiLvlLbl val="0"/>
      </c:catAx>
      <c:valAx>
        <c:axId val="7711420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48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ANALYSIS!$X$5</c:f>
              <c:strCache>
                <c:ptCount val="1"/>
                <c:pt idx="0">
                  <c:v>Total</c:v>
                </c:pt>
              </c:strCache>
            </c:strRef>
          </c:tx>
          <c:spPr>
            <a:solidFill>
              <a:schemeClr val="accent1"/>
            </a:solidFill>
            <a:ln>
              <a:noFill/>
            </a:ln>
            <a:effectLst/>
          </c:spPr>
          <c:invertIfNegative val="0"/>
          <c:cat>
            <c:strRef>
              <c:f>ANALYSIS!$W$6:$W$7</c:f>
              <c:strCache>
                <c:ptCount val="1"/>
                <c:pt idx="0">
                  <c:v>2022</c:v>
                </c:pt>
              </c:strCache>
            </c:strRef>
          </c:cat>
          <c:val>
            <c:numRef>
              <c:f>ANALYSIS!$X$6:$X$7</c:f>
              <c:numCache>
                <c:formatCode>0.00</c:formatCode>
                <c:ptCount val="1"/>
                <c:pt idx="0">
                  <c:v>1975.8600101709997</c:v>
                </c:pt>
              </c:numCache>
            </c:numRef>
          </c:val>
        </c:ser>
        <c:dLbls>
          <c:showLegendKey val="0"/>
          <c:showVal val="0"/>
          <c:showCatName val="0"/>
          <c:showSerName val="0"/>
          <c:showPercent val="0"/>
          <c:showBubbleSize val="0"/>
        </c:dLbls>
        <c:gapWidth val="219"/>
        <c:overlap val="-27"/>
        <c:axId val="771145208"/>
        <c:axId val="771143640"/>
      </c:barChart>
      <c:catAx>
        <c:axId val="771145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3640"/>
        <c:crosses val="autoZero"/>
        <c:auto val="1"/>
        <c:lblAlgn val="ctr"/>
        <c:lblOffset val="100"/>
        <c:noMultiLvlLbl val="0"/>
      </c:catAx>
      <c:valAx>
        <c:axId val="77114364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52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(1).xlsx]ANALYSIS!PivotTable17</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ANALYSIS!$AB$5</c:f>
              <c:strCache>
                <c:ptCount val="1"/>
                <c:pt idx="0">
                  <c:v>Total</c:v>
                </c:pt>
              </c:strCache>
            </c:strRef>
          </c:tx>
          <c:spPr>
            <a:solidFill>
              <a:schemeClr val="accent1"/>
            </a:solidFill>
            <a:ln>
              <a:noFill/>
            </a:ln>
            <a:effectLst/>
          </c:spPr>
          <c:invertIfNegative val="0"/>
          <c:cat>
            <c:strRef>
              <c:f>ANALYSIS!$AA$6:$AA$7</c:f>
              <c:strCache>
                <c:ptCount val="1"/>
                <c:pt idx="0">
                  <c:v>2022</c:v>
                </c:pt>
              </c:strCache>
            </c:strRef>
          </c:cat>
          <c:val>
            <c:numRef>
              <c:f>ANALYSIS!$AB$6:$AB$7</c:f>
              <c:numCache>
                <c:formatCode>0.00</c:formatCode>
                <c:ptCount val="1"/>
                <c:pt idx="0">
                  <c:v>38</c:v>
                </c:pt>
              </c:numCache>
            </c:numRef>
          </c:val>
        </c:ser>
        <c:dLbls>
          <c:showLegendKey val="0"/>
          <c:showVal val="0"/>
          <c:showCatName val="0"/>
          <c:showSerName val="0"/>
          <c:showPercent val="0"/>
          <c:showBubbleSize val="0"/>
        </c:dLbls>
        <c:gapWidth val="219"/>
        <c:overlap val="-27"/>
        <c:axId val="771142856"/>
        <c:axId val="771144032"/>
      </c:barChart>
      <c:catAx>
        <c:axId val="771142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4032"/>
        <c:crosses val="autoZero"/>
        <c:auto val="1"/>
        <c:lblAlgn val="ctr"/>
        <c:lblOffset val="100"/>
        <c:noMultiLvlLbl val="0"/>
      </c:catAx>
      <c:valAx>
        <c:axId val="7711440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1428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NEW</a:t>
            </a:r>
            <a:r>
              <a:rPr lang="en-IN" baseline="0"/>
              <a:t> CUSTOMER ACQUISITION</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FF0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ANALYSIS!$B$2</c:f>
              <c:strCache>
                <c:ptCount val="1"/>
                <c:pt idx="0">
                  <c:v>Total</c:v>
                </c:pt>
              </c:strCache>
            </c:strRef>
          </c:tx>
          <c:spPr>
            <a:solidFill>
              <a:srgbClr val="FFFF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ANALYSIS!$A$3:$A$9</c:f>
              <c:multiLvlStrCache>
                <c:ptCount val="3"/>
                <c:lvl>
                  <c:pt idx="0">
                    <c:v>Jul</c:v>
                  </c:pt>
                  <c:pt idx="1">
                    <c:v>Aug</c:v>
                  </c:pt>
                  <c:pt idx="2">
                    <c:v>Sep</c:v>
                  </c:pt>
                </c:lvl>
                <c:lvl>
                  <c:pt idx="0">
                    <c:v>Qtr3</c:v>
                  </c:pt>
                </c:lvl>
                <c:lvl>
                  <c:pt idx="0">
                    <c:v>2022</c:v>
                  </c:pt>
                </c:lvl>
                <c:lvl>
                  <c:pt idx="0">
                    <c:v>Complete</c:v>
                  </c:pt>
                </c:lvl>
              </c:multiLvlStrCache>
            </c:multiLvlStrRef>
          </c:cat>
          <c:val>
            <c:numRef>
              <c:f>ANALYSIS!$B$3:$B$9</c:f>
              <c:numCache>
                <c:formatCode>0.00</c:formatCode>
                <c:ptCount val="3"/>
                <c:pt idx="0">
                  <c:v>9</c:v>
                </c:pt>
                <c:pt idx="1">
                  <c:v>21</c:v>
                </c:pt>
                <c:pt idx="2">
                  <c:v>8</c:v>
                </c:pt>
              </c:numCache>
            </c:numRef>
          </c:val>
        </c:ser>
        <c:dLbls>
          <c:dLblPos val="outEnd"/>
          <c:showLegendKey val="0"/>
          <c:showVal val="1"/>
          <c:showCatName val="0"/>
          <c:showSerName val="0"/>
          <c:showPercent val="0"/>
          <c:showBubbleSize val="0"/>
        </c:dLbls>
        <c:gapWidth val="219"/>
        <c:overlap val="-27"/>
        <c:axId val="765418856"/>
        <c:axId val="765424736"/>
      </c:barChart>
      <c:catAx>
        <c:axId val="7654188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4736"/>
        <c:crosses val="autoZero"/>
        <c:auto val="1"/>
        <c:lblAlgn val="ctr"/>
        <c:lblOffset val="100"/>
        <c:noMultiLvlLbl val="0"/>
      </c:catAx>
      <c:valAx>
        <c:axId val="765424736"/>
        <c:scaling>
          <c:orientation val="minMax"/>
        </c:scaling>
        <c:delete val="0"/>
        <c:axPos val="l"/>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18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LIFETIME VALUE</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2">
              <a:lumMod val="60000"/>
              <a:lumOff val="40000"/>
            </a:schemeClr>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ANALYSIS!$X$5</c:f>
              <c:strCache>
                <c:ptCount val="1"/>
                <c:pt idx="0">
                  <c:v>Total</c:v>
                </c:pt>
              </c:strCache>
            </c:strRef>
          </c:tx>
          <c:spPr>
            <a:solidFill>
              <a:schemeClr val="tx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ANALYSIS!$W$6:$W$7</c:f>
              <c:strCache>
                <c:ptCount val="1"/>
                <c:pt idx="0">
                  <c:v>2022</c:v>
                </c:pt>
              </c:strCache>
            </c:strRef>
          </c:cat>
          <c:val>
            <c:numRef>
              <c:f>ANALYSIS!$X$6:$X$7</c:f>
              <c:numCache>
                <c:formatCode>0.00</c:formatCode>
                <c:ptCount val="1"/>
                <c:pt idx="0">
                  <c:v>1975.8600101709997</c:v>
                </c:pt>
              </c:numCache>
            </c:numRef>
          </c:val>
        </c:ser>
        <c:dLbls>
          <c:dLblPos val="outEnd"/>
          <c:showLegendKey val="0"/>
          <c:showVal val="1"/>
          <c:showCatName val="0"/>
          <c:showSerName val="0"/>
          <c:showPercent val="0"/>
          <c:showBubbleSize val="0"/>
        </c:dLbls>
        <c:gapWidth val="219"/>
        <c:overlap val="-27"/>
        <c:axId val="765422776"/>
        <c:axId val="765423560"/>
      </c:barChart>
      <c:catAx>
        <c:axId val="765422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3560"/>
        <c:crosses val="autoZero"/>
        <c:auto val="1"/>
        <c:lblAlgn val="ctr"/>
        <c:lblOffset val="100"/>
        <c:noMultiLvlLbl val="0"/>
      </c:catAx>
      <c:valAx>
        <c:axId val="76542356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27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[sale_orders (3) (1).xlsx]ANALYSIS!PivotTable17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ORDER</a:t>
            </a:r>
            <a:r>
              <a:rPr lang="en-US" sz="1600" b="1" baseline="0"/>
              <a:t> FREQUENCY</a:t>
            </a:r>
            <a:endParaRPr lang="en-US" sz="1600"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B050"/>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ANALYSIS!$AB$5</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ANALYSIS!$AA$6:$AA$7</c:f>
              <c:strCache>
                <c:ptCount val="1"/>
                <c:pt idx="0">
                  <c:v>2022</c:v>
                </c:pt>
              </c:strCache>
            </c:strRef>
          </c:cat>
          <c:val>
            <c:numRef>
              <c:f>ANALYSIS!$AB$6:$AB$7</c:f>
              <c:numCache>
                <c:formatCode>0.00</c:formatCode>
                <c:ptCount val="1"/>
                <c:pt idx="0">
                  <c:v>38</c:v>
                </c:pt>
              </c:numCache>
            </c:numRef>
          </c:val>
        </c:ser>
        <c:dLbls>
          <c:dLblPos val="outEnd"/>
          <c:showLegendKey val="0"/>
          <c:showVal val="1"/>
          <c:showCatName val="0"/>
          <c:showSerName val="0"/>
          <c:showPercent val="0"/>
          <c:showBubbleSize val="0"/>
        </c:dLbls>
        <c:gapWidth val="219"/>
        <c:overlap val="-27"/>
        <c:axId val="765425520"/>
        <c:axId val="766765680"/>
      </c:barChart>
      <c:catAx>
        <c:axId val="765425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765680"/>
        <c:crosses val="autoZero"/>
        <c:auto val="1"/>
        <c:lblAlgn val="ctr"/>
        <c:lblOffset val="100"/>
        <c:noMultiLvlLbl val="0"/>
      </c:catAx>
      <c:valAx>
        <c:axId val="766765680"/>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54255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3.emf"/><Relationship Id="rId5" Type="http://schemas.openxmlformats.org/officeDocument/2006/relationships/chart" Target="../charts/chart6.xml"/><Relationship Id="rId4" Type="http://schemas.openxmlformats.org/officeDocument/2006/relationships/chart" Target="../charts/chart5.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5.emf"/><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4</xdr:col>
      <xdr:colOff>137160</xdr:colOff>
      <xdr:row>5</xdr:row>
      <xdr:rowOff>152400</xdr:rowOff>
    </xdr:from>
    <xdr:to>
      <xdr:col>6</xdr:col>
      <xdr:colOff>548640</xdr:colOff>
      <xdr:row>19</xdr:row>
      <xdr:rowOff>59055</xdr:rowOff>
    </xdr:to>
    <mc:AlternateContent xmlns:mc="http://schemas.openxmlformats.org/markup-compatibility/2006" xmlns:a14="http://schemas.microsoft.com/office/drawing/2010/main">
      <mc:Choice Requires="a14">
        <xdr:graphicFrame macro="">
          <xdr:nvGraphicFramePr>
            <xdr:cNvPr id="2"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4389120" y="1066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640080</xdr:colOff>
      <xdr:row>0</xdr:row>
      <xdr:rowOff>83820</xdr:rowOff>
    </xdr:from>
    <xdr:to>
      <xdr:col>9</xdr:col>
      <xdr:colOff>342900</xdr:colOff>
      <xdr:row>20</xdr:row>
      <xdr:rowOff>15240</xdr:rowOff>
    </xdr:to>
    <mc:AlternateContent xmlns:mc="http://schemas.openxmlformats.org/markup-compatibility/2006" xmlns:a14="http://schemas.microsoft.com/office/drawing/2010/main">
      <mc:Choice Requires="a14">
        <xdr:graphicFrame macro="">
          <xdr:nvGraphicFramePr>
            <xdr:cNvPr id="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6309360" y="83820"/>
              <a:ext cx="1828800" cy="3589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571500</xdr:colOff>
      <xdr:row>5</xdr:row>
      <xdr:rowOff>53340</xdr:rowOff>
    </xdr:from>
    <xdr:to>
      <xdr:col>12</xdr:col>
      <xdr:colOff>274320</xdr:colOff>
      <xdr:row>18</xdr:row>
      <xdr:rowOff>142875</xdr:rowOff>
    </xdr:to>
    <mc:AlternateContent xmlns:mc="http://schemas.openxmlformats.org/markup-compatibility/2006" xmlns:a14="http://schemas.microsoft.com/office/drawing/2010/main">
      <mc:Choice Requires="a14">
        <xdr:graphicFrame macro="">
          <xdr:nvGraphicFramePr>
            <xdr:cNvPr id="4" name="QUARTE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8366760" y="9677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13</xdr:row>
      <xdr:rowOff>83820</xdr:rowOff>
    </xdr:from>
    <xdr:to>
      <xdr:col>2</xdr:col>
      <xdr:colOff>716280</xdr:colOff>
      <xdr:row>28</xdr:row>
      <xdr:rowOff>83820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701040</xdr:colOff>
      <xdr:row>12</xdr:row>
      <xdr:rowOff>160020</xdr:rowOff>
    </xdr:from>
    <xdr:to>
      <xdr:col>25</xdr:col>
      <xdr:colOff>548640</xdr:colOff>
      <xdr:row>27</xdr:row>
      <xdr:rowOff>160020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982980</xdr:colOff>
      <xdr:row>14</xdr:row>
      <xdr:rowOff>15240</xdr:rowOff>
    </xdr:from>
    <xdr:to>
      <xdr:col>29</xdr:col>
      <xdr:colOff>441960</xdr:colOff>
      <xdr:row>28</xdr:row>
      <xdr:rowOff>53340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24</xdr:col>
      <xdr:colOff>335280</xdr:colOff>
      <xdr:row>36</xdr:row>
      <xdr:rowOff>130837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14965680" cy="6714517"/>
        </a:xfrm>
        <a:prstGeom prst="rect">
          <a:avLst/>
        </a:prstGeom>
      </xdr:spPr>
    </xdr:pic>
    <xdr:clientData/>
  </xdr:twoCellAnchor>
  <xdr:twoCellAnchor>
    <xdr:from>
      <xdr:col>0</xdr:col>
      <xdr:colOff>342900</xdr:colOff>
      <xdr:row>0</xdr:row>
      <xdr:rowOff>114300</xdr:rowOff>
    </xdr:from>
    <xdr:to>
      <xdr:col>13</xdr:col>
      <xdr:colOff>510540</xdr:colOff>
      <xdr:row>2</xdr:row>
      <xdr:rowOff>106680</xdr:rowOff>
    </xdr:to>
    <xdr:sp macro="" textlink="">
      <xdr:nvSpPr>
        <xdr:cNvPr id="3" name="Rectangle 2"/>
        <xdr:cNvSpPr/>
      </xdr:nvSpPr>
      <xdr:spPr>
        <a:xfrm>
          <a:off x="342900" y="114300"/>
          <a:ext cx="8092440" cy="358140"/>
        </a:xfrm>
        <a:prstGeom prst="rect">
          <a:avLst/>
        </a:prstGeom>
        <a:solidFill>
          <a:srgbClr val="FFC000"/>
        </a:solidFill>
        <a:effectLst>
          <a:outerShdw blurRad="50800" dist="38100" dir="10800000" algn="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000" b="1">
              <a:solidFill>
                <a:schemeClr val="tx1"/>
              </a:solidFill>
            </a:rPr>
            <a:t>ASDA ECOMMERCE SALES</a:t>
          </a:r>
          <a:r>
            <a:rPr lang="en-IN" sz="2000" b="1" baseline="0">
              <a:solidFill>
                <a:schemeClr val="tx1"/>
              </a:solidFill>
            </a:rPr>
            <a:t> DATABASE KPI</a:t>
          </a:r>
        </a:p>
        <a:p>
          <a:pPr algn="ctr"/>
          <a:r>
            <a:rPr lang="en-IN" sz="2000" b="1">
              <a:solidFill>
                <a:schemeClr val="tx1"/>
              </a:solidFill>
            </a:rPr>
            <a:t> KPI</a:t>
          </a:r>
          <a:r>
            <a:rPr lang="en-IN" sz="2000" b="1" baseline="0">
              <a:solidFill>
                <a:schemeClr val="tx1"/>
              </a:solidFill>
            </a:rPr>
            <a:t> KKK</a:t>
          </a:r>
          <a:endParaRPr lang="en-IN" sz="2000" b="1">
            <a:solidFill>
              <a:schemeClr val="tx1"/>
            </a:solidFill>
          </a:endParaRPr>
        </a:p>
      </xdr:txBody>
    </xdr:sp>
    <xdr:clientData/>
  </xdr:twoCellAnchor>
  <xdr:twoCellAnchor>
    <xdr:from>
      <xdr:col>0</xdr:col>
      <xdr:colOff>335280</xdr:colOff>
      <xdr:row>3</xdr:row>
      <xdr:rowOff>60960</xdr:rowOff>
    </xdr:from>
    <xdr:to>
      <xdr:col>6</xdr:col>
      <xdr:colOff>373380</xdr:colOff>
      <xdr:row>9</xdr:row>
      <xdr:rowOff>22860</xdr:rowOff>
    </xdr:to>
    <xdr:sp macro="" textlink="">
      <xdr:nvSpPr>
        <xdr:cNvPr id="4" name="Rounded Rectangle 3"/>
        <xdr:cNvSpPr/>
      </xdr:nvSpPr>
      <xdr:spPr>
        <a:xfrm>
          <a:off x="335280" y="609600"/>
          <a:ext cx="3695700" cy="105918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CUSTOMER COUNT</a:t>
          </a:r>
        </a:p>
      </xdr:txBody>
    </xdr:sp>
    <xdr:clientData/>
  </xdr:twoCellAnchor>
  <mc:AlternateContent xmlns:mc="http://schemas.openxmlformats.org/markup-compatibility/2006">
    <mc:Choice xmlns:a14="http://schemas.microsoft.com/office/drawing/2010/main" Requires="a14">
      <xdr:twoCellAnchor editAs="oneCell">
        <xdr:from>
          <xdr:col>2</xdr:col>
          <xdr:colOff>101915</xdr:colOff>
          <xdr:row>5</xdr:row>
          <xdr:rowOff>167640</xdr:rowOff>
        </xdr:from>
        <xdr:to>
          <xdr:col>4</xdr:col>
          <xdr:colOff>579120</xdr:colOff>
          <xdr:row>8</xdr:row>
          <xdr:rowOff>30520</xdr:rowOff>
        </xdr:to>
        <xdr:pic>
          <xdr:nvPicPr>
            <xdr:cNvPr id="6" name="Picture 5"/>
            <xdr:cNvPicPr>
              <a:picLocks noChangeAspect="1"/>
              <a:extLst>
                <a:ext uri="{84589F7E-364E-4C9E-8A38-B11213B215E9}">
                  <a14:cameraTool cellRange="ANALYSIS!M62" spid="_x0000_s5136"/>
                </a:ext>
              </a:extLst>
            </xdr:cNvPicPr>
          </xdr:nvPicPr>
          <xdr:blipFill>
            <a:blip xmlns:r="http://schemas.openxmlformats.org/officeDocument/2006/relationships" r:embed="rId2"/>
            <a:stretch>
              <a:fillRect/>
            </a:stretch>
          </xdr:blipFill>
          <xdr:spPr>
            <a:xfrm>
              <a:off x="1321115" y="1082040"/>
              <a:ext cx="1696405" cy="411520"/>
            </a:xfrm>
            <a:prstGeom prst="rect">
              <a:avLst/>
            </a:prstGeom>
            <a:noFill/>
          </xdr:spPr>
        </xdr:pic>
        <xdr:clientData/>
      </xdr:twoCellAnchor>
    </mc:Choice>
    <mc:Fallback/>
  </mc:AlternateContent>
  <xdr:twoCellAnchor>
    <xdr:from>
      <xdr:col>0</xdr:col>
      <xdr:colOff>121920</xdr:colOff>
      <xdr:row>11</xdr:row>
      <xdr:rowOff>15240</xdr:rowOff>
    </xdr:from>
    <xdr:to>
      <xdr:col>5</xdr:col>
      <xdr:colOff>563880</xdr:colOff>
      <xdr:row>28</xdr:row>
      <xdr:rowOff>167640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380999</xdr:colOff>
      <xdr:row>13</xdr:row>
      <xdr:rowOff>144780</xdr:rowOff>
    </xdr:from>
    <xdr:to>
      <xdr:col>14</xdr:col>
      <xdr:colOff>347132</xdr:colOff>
      <xdr:row>28</xdr:row>
      <xdr:rowOff>144780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510540</xdr:colOff>
      <xdr:row>15</xdr:row>
      <xdr:rowOff>0</xdr:rowOff>
    </xdr:from>
    <xdr:to>
      <xdr:col>21</xdr:col>
      <xdr:colOff>601980</xdr:colOff>
      <xdr:row>29</xdr:row>
      <xdr:rowOff>38100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426720</xdr:colOff>
      <xdr:row>2</xdr:row>
      <xdr:rowOff>60961</xdr:rowOff>
    </xdr:from>
    <xdr:to>
      <xdr:col>16</xdr:col>
      <xdr:colOff>30480</xdr:colOff>
      <xdr:row>13</xdr:row>
      <xdr:rowOff>22860</xdr:rowOff>
    </xdr:to>
    <mc:AlternateContent xmlns:mc="http://schemas.openxmlformats.org/markup-compatibility/2006" xmlns:a14="http://schemas.microsoft.com/office/drawing/2010/main">
      <mc:Choice Requires="a14">
        <xdr:graphicFrame macro="">
          <xdr:nvGraphicFramePr>
            <xdr:cNvPr id="11"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8351520" y="426721"/>
              <a:ext cx="1432560" cy="19735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312420</xdr:colOff>
      <xdr:row>0</xdr:row>
      <xdr:rowOff>60960</xdr:rowOff>
    </xdr:from>
    <xdr:to>
      <xdr:col>19</xdr:col>
      <xdr:colOff>312420</xdr:colOff>
      <xdr:row>14</xdr:row>
      <xdr:rowOff>53340</xdr:rowOff>
    </xdr:to>
    <mc:AlternateContent xmlns:mc="http://schemas.openxmlformats.org/markup-compatibility/2006" xmlns:a14="http://schemas.microsoft.com/office/drawing/2010/main">
      <mc:Choice Requires="a14">
        <xdr:graphicFrame macro="">
          <xdr:nvGraphicFramePr>
            <xdr:cNvPr id="12" name="MONTH 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10066020" y="60960"/>
              <a:ext cx="1828800" cy="2552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586740</xdr:colOff>
      <xdr:row>1</xdr:row>
      <xdr:rowOff>91441</xdr:rowOff>
    </xdr:from>
    <xdr:to>
      <xdr:col>22</xdr:col>
      <xdr:colOff>586740</xdr:colOff>
      <xdr:row>13</xdr:row>
      <xdr:rowOff>83820</xdr:rowOff>
    </xdr:to>
    <mc:AlternateContent xmlns:mc="http://schemas.openxmlformats.org/markup-compatibility/2006" xmlns:a14="http://schemas.microsoft.com/office/drawing/2010/main">
      <mc:Choice Requires="a14">
        <xdr:graphicFrame macro="">
          <xdr:nvGraphicFramePr>
            <xdr:cNvPr id="13" name="QUARTER 1"/>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12169140" y="274321"/>
              <a:ext cx="1828800" cy="21869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541020</xdr:colOff>
      <xdr:row>3</xdr:row>
      <xdr:rowOff>60960</xdr:rowOff>
    </xdr:from>
    <xdr:to>
      <xdr:col>12</xdr:col>
      <xdr:colOff>579120</xdr:colOff>
      <xdr:row>9</xdr:row>
      <xdr:rowOff>22860</xdr:rowOff>
    </xdr:to>
    <xdr:sp macro="" textlink="">
      <xdr:nvSpPr>
        <xdr:cNvPr id="14" name="Rounded Rectangle 13"/>
        <xdr:cNvSpPr/>
      </xdr:nvSpPr>
      <xdr:spPr>
        <a:xfrm>
          <a:off x="4198620" y="609600"/>
          <a:ext cx="3695700" cy="1059180"/>
        </a:xfrm>
        <a:prstGeom prst="roundRect">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solidFill>
            </a:rPr>
            <a:t>AVERAGE ORDER VALUE</a:t>
          </a:r>
        </a:p>
      </xdr:txBody>
    </xdr:sp>
    <xdr:clientData/>
  </xdr:twoCellAnchor>
  <mc:AlternateContent xmlns:mc="http://schemas.openxmlformats.org/markup-compatibility/2006">
    <mc:Choice xmlns:a14="http://schemas.microsoft.com/office/drawing/2010/main" Requires="a14">
      <xdr:twoCellAnchor editAs="oneCell">
        <xdr:from>
          <xdr:col>8</xdr:col>
          <xdr:colOff>7620</xdr:colOff>
          <xdr:row>5</xdr:row>
          <xdr:rowOff>144780</xdr:rowOff>
        </xdr:from>
        <xdr:to>
          <xdr:col>11</xdr:col>
          <xdr:colOff>525780</xdr:colOff>
          <xdr:row>7</xdr:row>
          <xdr:rowOff>181356</xdr:rowOff>
        </xdr:to>
        <xdr:pic>
          <xdr:nvPicPr>
            <xdr:cNvPr id="5" name="Picture 4"/>
            <xdr:cNvPicPr>
              <a:picLocks noChangeAspect="1"/>
              <a:extLst>
                <a:ext uri="{84589F7E-364E-4C9E-8A38-B11213B215E9}">
                  <a14:cameraTool cellRange="ANALYSIS!V35" spid="_x0000_s5137"/>
                </a:ext>
              </a:extLst>
            </xdr:cNvPicPr>
          </xdr:nvPicPr>
          <xdr:blipFill>
            <a:blip xmlns:r="http://schemas.openxmlformats.org/officeDocument/2006/relationships" r:embed="rId6"/>
            <a:stretch>
              <a:fillRect/>
            </a:stretch>
          </xdr:blipFill>
          <xdr:spPr>
            <a:xfrm>
              <a:off x="4884420" y="1059180"/>
              <a:ext cx="2346960" cy="402336"/>
            </a:xfrm>
            <a:prstGeom prst="rect">
              <a:avLst/>
            </a:prstGeom>
          </xdr:spPr>
        </xdr:pic>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ocuments/produc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ducts"/>
    </sheetNames>
    <sheetDataSet>
      <sheetData sheetId="0">
        <row r="2">
          <cell r="A2">
            <v>14235</v>
          </cell>
          <cell r="B2">
            <v>2.518749991</v>
          </cell>
          <cell r="C2" t="str">
            <v>Accessories</v>
          </cell>
          <cell r="D2" t="str">
            <v>Low Profile Dyed Cotton Twill Cap - Navy W39S55D</v>
          </cell>
          <cell r="E2" t="str">
            <v>MG</v>
          </cell>
          <cell r="F2">
            <v>6.25</v>
          </cell>
        </row>
        <row r="3">
          <cell r="A3">
            <v>14235</v>
          </cell>
          <cell r="B3">
            <v>2.3383499149999998</v>
          </cell>
          <cell r="C3" t="str">
            <v>Accessories</v>
          </cell>
          <cell r="D3" t="str">
            <v>Low Profile Dyed Cotton Twill Cap - Putty W39S55D</v>
          </cell>
          <cell r="E3" t="str">
            <v>MG</v>
          </cell>
          <cell r="F3">
            <v>5.9499998090000004</v>
          </cell>
        </row>
        <row r="4">
          <cell r="A4">
            <v>14235</v>
          </cell>
          <cell r="B4">
            <v>4.8795598790000003</v>
          </cell>
          <cell r="C4" t="str">
            <v>Accessories</v>
          </cell>
          <cell r="D4" t="str">
            <v>Enzyme Regular Solid Army Caps-Black W35S45D</v>
          </cell>
          <cell r="E4" t="str">
            <v>MG</v>
          </cell>
          <cell r="F4">
            <v>10.989999770000001</v>
          </cell>
        </row>
        <row r="5">
          <cell r="A5">
            <v>14235</v>
          </cell>
          <cell r="B5">
            <v>4.6487698870000003</v>
          </cell>
          <cell r="C5" t="str">
            <v>Accessories</v>
          </cell>
          <cell r="D5" t="str">
            <v>Enzyme Regular Solid Army Caps-Olive W35S45D (One Size)</v>
          </cell>
          <cell r="E5" t="str">
            <v>MG</v>
          </cell>
          <cell r="F5">
            <v>10.989999770000001</v>
          </cell>
        </row>
        <row r="6">
          <cell r="A6">
            <v>14235</v>
          </cell>
          <cell r="B6">
            <v>6.5079298860000003</v>
          </cell>
          <cell r="C6" t="str">
            <v>Accessories</v>
          </cell>
          <cell r="D6" t="str">
            <v>Washed Canvas Ivy Cap - Black W11S64C</v>
          </cell>
          <cell r="E6" t="str">
            <v>MG</v>
          </cell>
          <cell r="F6">
            <v>15.989999770000001</v>
          </cell>
        </row>
        <row r="7">
          <cell r="A7">
            <v>14235</v>
          </cell>
          <cell r="B7">
            <v>3.1062500000000002</v>
          </cell>
          <cell r="C7" t="str">
            <v>Plus</v>
          </cell>
          <cell r="D7" t="str">
            <v>Low Profile Dyed Cotton Twill Cap - Navy W39S55D</v>
          </cell>
          <cell r="E7" t="str">
            <v>MG</v>
          </cell>
          <cell r="F7">
            <v>6.25</v>
          </cell>
        </row>
        <row r="8">
          <cell r="A8">
            <v>14159</v>
          </cell>
          <cell r="B8">
            <v>3.1772999089999998</v>
          </cell>
          <cell r="C8" t="str">
            <v>Plus</v>
          </cell>
          <cell r="D8" t="str">
            <v>Low Profile Dyed Cotton Twill Cap - Putty W39S55D</v>
          </cell>
          <cell r="E8" t="str">
            <v>MG</v>
          </cell>
          <cell r="F8">
            <v>5.9499998090000004</v>
          </cell>
        </row>
        <row r="9">
          <cell r="A9">
            <v>14159</v>
          </cell>
          <cell r="B9">
            <v>8.7356298799999994</v>
          </cell>
          <cell r="C9" t="str">
            <v>Accessories</v>
          </cell>
          <cell r="D9" t="str">
            <v>4 Panel Large Bill Flap Hat W15S48B (One Size Fits Most/Khaki)</v>
          </cell>
          <cell r="E9" t="str">
            <v>MG</v>
          </cell>
          <cell r="F9">
            <v>19.989999770000001</v>
          </cell>
        </row>
        <row r="10">
          <cell r="A10">
            <v>14159</v>
          </cell>
          <cell r="B10">
            <v>2.6759399149999998</v>
          </cell>
          <cell r="C10" t="str">
            <v>Accessories</v>
          </cell>
          <cell r="D10" t="str">
            <v>Low Profile Dyed Cotton Twill Cap - Black W39S55D</v>
          </cell>
          <cell r="E10" t="str">
            <v>MG</v>
          </cell>
          <cell r="F10">
            <v>6.1799998279999997</v>
          </cell>
        </row>
        <row r="11">
          <cell r="A11">
            <v>14159</v>
          </cell>
          <cell r="B11">
            <v>2.2749999999999999</v>
          </cell>
          <cell r="C11" t="str">
            <v>Accessories</v>
          </cell>
          <cell r="D11" t="str">
            <v>Low Profile Dyed Cotton Twill Cap - Khaki W39S55D</v>
          </cell>
          <cell r="E11" t="str">
            <v>MG</v>
          </cell>
          <cell r="F11">
            <v>6.25</v>
          </cell>
        </row>
        <row r="12">
          <cell r="A12">
            <v>14202</v>
          </cell>
          <cell r="B12">
            <v>7.3674899150000002</v>
          </cell>
          <cell r="C12" t="str">
            <v>Accessories</v>
          </cell>
          <cell r="D12" t="str">
            <v>Fishing Hat (01)-Khaki W10S32F</v>
          </cell>
          <cell r="E12" t="str">
            <v>MG</v>
          </cell>
          <cell r="F12">
            <v>20.989999770000001</v>
          </cell>
        </row>
        <row r="13">
          <cell r="A13">
            <v>28700</v>
          </cell>
          <cell r="B13">
            <v>6.7957498850000002</v>
          </cell>
          <cell r="C13" t="str">
            <v>Accessories</v>
          </cell>
          <cell r="D13" t="str">
            <v>Fashion Plaid Ivy Cap - Blue W10S69F</v>
          </cell>
          <cell r="E13" t="str">
            <v>MG</v>
          </cell>
          <cell r="F13">
            <v>15.989999770000001</v>
          </cell>
        </row>
        <row r="14">
          <cell r="A14">
            <v>28700</v>
          </cell>
          <cell r="B14">
            <v>10.795999869999999</v>
          </cell>
          <cell r="C14" t="str">
            <v>Accessories</v>
          </cell>
          <cell r="D14" t="str">
            <v>Washed Hunting Fishing Outdoor Hat-Camo W11S41D</v>
          </cell>
          <cell r="E14" t="str">
            <v>MG</v>
          </cell>
          <cell r="F14">
            <v>26.989999770000001</v>
          </cell>
        </row>
        <row r="15">
          <cell r="A15">
            <v>14202</v>
          </cell>
          <cell r="B15">
            <v>16.691290760000001</v>
          </cell>
          <cell r="C15" t="str">
            <v>Swim</v>
          </cell>
          <cell r="D15" t="str">
            <v>Womens MW Tankini Boyshorts Swimsuit Swimwear Crisscross Back Multiple Prints S-xxl</v>
          </cell>
          <cell r="E15" t="str">
            <v>MW</v>
          </cell>
          <cell r="F15">
            <v>44.990001679999999</v>
          </cell>
        </row>
        <row r="16">
          <cell r="A16">
            <v>28700</v>
          </cell>
          <cell r="B16">
            <v>21.05532088</v>
          </cell>
          <cell r="C16" t="str">
            <v>Swim</v>
          </cell>
          <cell r="D16" t="str">
            <v>Mw Long Ruffle Tankini Bikini Swimsuit Bra Straps Multiple Prints</v>
          </cell>
          <cell r="E16" t="str">
            <v>MW</v>
          </cell>
          <cell r="F16">
            <v>44.990001679999999</v>
          </cell>
        </row>
        <row r="17">
          <cell r="A17">
            <v>28700</v>
          </cell>
          <cell r="B17">
            <v>21.145300899999999</v>
          </cell>
          <cell r="C17" t="str">
            <v>Swim</v>
          </cell>
          <cell r="D17" t="str">
            <v>Womens long tankini bikini swimsuit Marina West 2 piece multiple prints bra straps</v>
          </cell>
          <cell r="E17" t="str">
            <v>MW</v>
          </cell>
          <cell r="F17">
            <v>44.990001679999999</v>
          </cell>
        </row>
        <row r="18">
          <cell r="A18">
            <v>14202</v>
          </cell>
          <cell r="B18">
            <v>18.71584077</v>
          </cell>
          <cell r="C18" t="str">
            <v>Swim</v>
          </cell>
          <cell r="D18" t="str">
            <v>Womens MW Tankini Boyshorts Swimsuit Swimwear Fashion prints S-XXL</v>
          </cell>
          <cell r="E18" t="str">
            <v>MW</v>
          </cell>
          <cell r="F18">
            <v>44.990001679999999</v>
          </cell>
        </row>
        <row r="19">
          <cell r="A19">
            <v>14202</v>
          </cell>
          <cell r="B19">
            <v>17.395650790000001</v>
          </cell>
          <cell r="C19" t="str">
            <v>Swim</v>
          </cell>
          <cell r="D19" t="str">
            <v>Womens One Piece/bikini Monokini Swimsuit w/ Fringe MW Multiple Prints and Solids</v>
          </cell>
          <cell r="E19" t="str">
            <v>MW</v>
          </cell>
          <cell r="F19">
            <v>39.990001679999999</v>
          </cell>
        </row>
        <row r="20">
          <cell r="A20">
            <v>28700</v>
          </cell>
          <cell r="B20">
            <v>20.65041089</v>
          </cell>
          <cell r="C20" t="str">
            <v>Swim</v>
          </cell>
          <cell r="D20" t="str">
            <v>Womens swimsuit MW Swimwear Set Halter w/ Boyshorts 2 piece bikini multiple prints</v>
          </cell>
          <cell r="E20" t="str">
            <v>MW</v>
          </cell>
          <cell r="F20">
            <v>44.990001679999999</v>
          </cell>
        </row>
        <row r="21">
          <cell r="A21">
            <v>28700</v>
          </cell>
          <cell r="B21">
            <v>22.600890809999999</v>
          </cell>
          <cell r="C21" t="str">
            <v>Swim</v>
          </cell>
          <cell r="D21" t="str">
            <v>MW Women's Swimsuit Two Piece Black Tankini with Bikini Bottoms</v>
          </cell>
          <cell r="E21" t="str">
            <v>MW</v>
          </cell>
          <cell r="F21">
            <v>54.990001679999999</v>
          </cell>
        </row>
        <row r="22">
          <cell r="A22">
            <v>14202</v>
          </cell>
          <cell r="B22">
            <v>19.390690800000002</v>
          </cell>
          <cell r="C22" t="str">
            <v>Swim</v>
          </cell>
          <cell r="D22" t="str">
            <v>Womens MW Two Piece Tankini Boyshorts Swimsuit Brown &amp; Turquoise Ethnic Print</v>
          </cell>
          <cell r="E22" t="str">
            <v>MW</v>
          </cell>
          <cell r="F22">
            <v>44.990001679999999</v>
          </cell>
        </row>
        <row r="23">
          <cell r="A23">
            <v>13629</v>
          </cell>
          <cell r="B23">
            <v>20.946700440000001</v>
          </cell>
          <cell r="C23" t="str">
            <v>Active</v>
          </cell>
          <cell r="D23" t="str">
            <v>2XU Women's Compression Recovery Sock</v>
          </cell>
          <cell r="E23" t="str">
            <v>2XU</v>
          </cell>
          <cell r="F23">
            <v>44.950000760000002</v>
          </cell>
        </row>
        <row r="24">
          <cell r="A24">
            <v>13629</v>
          </cell>
          <cell r="B24">
            <v>22.62735043</v>
          </cell>
          <cell r="C24" t="str">
            <v>Active</v>
          </cell>
          <cell r="D24" t="str">
            <v>2XU Women's Compression Race Sock</v>
          </cell>
          <cell r="E24" t="str">
            <v>2XU</v>
          </cell>
          <cell r="F24">
            <v>49.950000760000002</v>
          </cell>
        </row>
        <row r="25">
          <cell r="A25">
            <v>13629</v>
          </cell>
          <cell r="B25">
            <v>20.479500229999999</v>
          </cell>
          <cell r="C25" t="str">
            <v>Socks &amp; Hosiery</v>
          </cell>
          <cell r="D25" t="str">
            <v>2XU Women's Compression Race Sock</v>
          </cell>
          <cell r="E25" t="str">
            <v>2XU</v>
          </cell>
          <cell r="F25">
            <v>49.950000760000002</v>
          </cell>
        </row>
        <row r="26">
          <cell r="A26">
            <v>13629</v>
          </cell>
          <cell r="B26">
            <v>68.737372010000001</v>
          </cell>
          <cell r="C26" t="str">
            <v>Swim</v>
          </cell>
          <cell r="D26" t="str">
            <v>2XU Women's Swimmers Compression Long Sleeve Top</v>
          </cell>
          <cell r="E26" t="str">
            <v>2XU</v>
          </cell>
          <cell r="F26">
            <v>150.4100037</v>
          </cell>
        </row>
        <row r="27">
          <cell r="A27">
            <v>13629</v>
          </cell>
          <cell r="B27">
            <v>17.069900400000002</v>
          </cell>
          <cell r="C27" t="str">
            <v>Active</v>
          </cell>
          <cell r="D27" t="str">
            <v>2XU Non-Stirrup Compression Calf Guard</v>
          </cell>
          <cell r="E27" t="str">
            <v>2XU</v>
          </cell>
          <cell r="F27">
            <v>40.450000760000002</v>
          </cell>
        </row>
        <row r="28">
          <cell r="A28">
            <v>14298</v>
          </cell>
          <cell r="B28">
            <v>65.095581240000001</v>
          </cell>
          <cell r="C28" t="str">
            <v>Active</v>
          </cell>
          <cell r="D28" t="str">
            <v>2XU Men's Compression Recovery Tights</v>
          </cell>
          <cell r="E28" t="str">
            <v>2XU</v>
          </cell>
          <cell r="F28">
            <v>159.9400024</v>
          </cell>
        </row>
        <row r="29">
          <cell r="A29">
            <v>14298</v>
          </cell>
          <cell r="B29">
            <v>22.977000400000001</v>
          </cell>
          <cell r="C29" t="str">
            <v>Active</v>
          </cell>
          <cell r="D29" t="str">
            <v>2XU Men's Compression Race Sock</v>
          </cell>
          <cell r="E29" t="str">
            <v>2XU</v>
          </cell>
          <cell r="F29">
            <v>49.950000760000002</v>
          </cell>
        </row>
        <row r="30">
          <cell r="A30">
            <v>14298</v>
          </cell>
          <cell r="B30">
            <v>27.240000219999999</v>
          </cell>
          <cell r="C30" t="str">
            <v>Active</v>
          </cell>
          <cell r="D30" t="str">
            <v>2XU Men's Elite Compression Performance Sock</v>
          </cell>
          <cell r="E30" t="str">
            <v>2XU</v>
          </cell>
          <cell r="F30">
            <v>60</v>
          </cell>
        </row>
        <row r="31">
          <cell r="A31">
            <v>14298</v>
          </cell>
          <cell r="B31">
            <v>17.001100659999999</v>
          </cell>
          <cell r="C31" t="str">
            <v>Active</v>
          </cell>
          <cell r="D31" t="str">
            <v>2XU Men's Compression Recovery Sock</v>
          </cell>
          <cell r="E31" t="str">
            <v>2XU</v>
          </cell>
          <cell r="F31">
            <v>43.150001529999997</v>
          </cell>
        </row>
        <row r="32">
          <cell r="A32">
            <v>12536</v>
          </cell>
          <cell r="B32">
            <v>30.636169290000002</v>
          </cell>
          <cell r="C32" t="str">
            <v>Active</v>
          </cell>
          <cell r="D32" t="str">
            <v>2XU Men's Compression 3/4 Tights</v>
          </cell>
          <cell r="E32" t="str">
            <v>2XU</v>
          </cell>
          <cell r="F32">
            <v>79.989997860000003</v>
          </cell>
        </row>
        <row r="33">
          <cell r="A33">
            <v>12536</v>
          </cell>
          <cell r="B33">
            <v>41.287679070000003</v>
          </cell>
          <cell r="C33" t="str">
            <v>Active</v>
          </cell>
          <cell r="D33" t="str">
            <v>2XU Men's Elite Compression Long Sleeve Top</v>
          </cell>
          <cell r="E33" t="str">
            <v>2XU</v>
          </cell>
          <cell r="F33">
            <v>107.5199966</v>
          </cell>
        </row>
        <row r="34">
          <cell r="A34">
            <v>12536</v>
          </cell>
          <cell r="B34">
            <v>25.838450430000002</v>
          </cell>
          <cell r="C34" t="str">
            <v>Active</v>
          </cell>
          <cell r="D34" t="str">
            <v>2XU Recovery Compression Leg Sleeves</v>
          </cell>
          <cell r="E34" t="str">
            <v>2XU</v>
          </cell>
          <cell r="F34">
            <v>59.950000760000002</v>
          </cell>
        </row>
        <row r="35">
          <cell r="A35">
            <v>12536</v>
          </cell>
          <cell r="B35">
            <v>42.597260609999999</v>
          </cell>
          <cell r="C35" t="str">
            <v>Active</v>
          </cell>
          <cell r="D35" t="str">
            <v>2XU Men's Thermal Compression Long Sleeve Top</v>
          </cell>
          <cell r="E35" t="str">
            <v>2XU</v>
          </cell>
          <cell r="F35">
            <v>111.2200012</v>
          </cell>
        </row>
        <row r="36">
          <cell r="A36">
            <v>12536</v>
          </cell>
          <cell r="B36">
            <v>36.3139191</v>
          </cell>
          <cell r="C36" t="str">
            <v>Active</v>
          </cell>
          <cell r="D36" t="str">
            <v>2XU Men's Compression Long Sleeve Top</v>
          </cell>
          <cell r="E36" t="str">
            <v>2XU</v>
          </cell>
          <cell r="F36">
            <v>84.059997559999999</v>
          </cell>
        </row>
        <row r="37">
          <cell r="A37">
            <v>13659</v>
          </cell>
          <cell r="B37">
            <v>27.872100530000001</v>
          </cell>
          <cell r="C37" t="str">
            <v>Socks</v>
          </cell>
          <cell r="D37" t="str">
            <v>2XU Men's Compression Race Sock</v>
          </cell>
          <cell r="E37" t="str">
            <v>2XU</v>
          </cell>
          <cell r="F37">
            <v>49.950000760000002</v>
          </cell>
        </row>
        <row r="38">
          <cell r="A38">
            <v>13659</v>
          </cell>
          <cell r="B38">
            <v>35.640000090000001</v>
          </cell>
          <cell r="C38" t="str">
            <v>Socks</v>
          </cell>
          <cell r="D38" t="str">
            <v>2XU Men's Elite Compression Performance Sock</v>
          </cell>
          <cell r="E38" t="str">
            <v>2XU</v>
          </cell>
          <cell r="F38">
            <v>60</v>
          </cell>
        </row>
        <row r="39">
          <cell r="A39">
            <v>15332</v>
          </cell>
          <cell r="B39">
            <v>25.587950960000001</v>
          </cell>
          <cell r="C39" t="str">
            <v>Socks</v>
          </cell>
          <cell r="D39" t="str">
            <v>2XU Men's Compression Recovery Sock</v>
          </cell>
          <cell r="E39" t="str">
            <v>2XU</v>
          </cell>
          <cell r="F39">
            <v>43.150001529999997</v>
          </cell>
        </row>
        <row r="40">
          <cell r="A40">
            <v>15332</v>
          </cell>
          <cell r="B40">
            <v>92.652562590000002</v>
          </cell>
          <cell r="C40" t="str">
            <v>Swim</v>
          </cell>
          <cell r="D40" t="str">
            <v>2XU Men's Swimmers Compression Long Sleeve Top</v>
          </cell>
          <cell r="E40" t="str">
            <v>2XU</v>
          </cell>
          <cell r="F40">
            <v>150.4100037</v>
          </cell>
        </row>
        <row r="41">
          <cell r="A41">
            <v>13659</v>
          </cell>
          <cell r="B41">
            <v>38.314999950000001</v>
          </cell>
          <cell r="C41" t="str">
            <v>Dresses</v>
          </cell>
          <cell r="D41" t="str">
            <v>AGB Women's Long Sleeve Striped Sweater Dress</v>
          </cell>
          <cell r="E41" t="str">
            <v>AGB</v>
          </cell>
          <cell r="F41">
            <v>79</v>
          </cell>
        </row>
        <row r="42">
          <cell r="A42">
            <v>15332</v>
          </cell>
          <cell r="B42">
            <v>21.919649710000002</v>
          </cell>
          <cell r="C42" t="str">
            <v>Dresses</v>
          </cell>
          <cell r="D42" t="str">
            <v>AGB Women's Short Sleeve Cowl Necked Sweater Dress</v>
          </cell>
          <cell r="E42" t="str">
            <v>AGB</v>
          </cell>
          <cell r="F42">
            <v>50.38999939</v>
          </cell>
        </row>
        <row r="43">
          <cell r="A43">
            <v>15332</v>
          </cell>
          <cell r="B43">
            <v>18.956299260000002</v>
          </cell>
          <cell r="C43" t="str">
            <v>Dresses</v>
          </cell>
          <cell r="D43" t="str">
            <v>AGB Women's Striped Long Sleeve Sweater Dress With Sash</v>
          </cell>
          <cell r="E43" t="str">
            <v>AGB</v>
          </cell>
          <cell r="F43">
            <v>45.349998470000003</v>
          </cell>
        </row>
        <row r="44">
          <cell r="A44">
            <v>15332</v>
          </cell>
          <cell r="B44">
            <v>39.07099994</v>
          </cell>
          <cell r="C44" t="str">
            <v>Dresses</v>
          </cell>
          <cell r="D44" t="str">
            <v>AGB Women's V-Neck Dress With Draped Side</v>
          </cell>
          <cell r="E44" t="str">
            <v>AGB</v>
          </cell>
          <cell r="F44">
            <v>89</v>
          </cell>
        </row>
        <row r="45">
          <cell r="A45">
            <v>13659</v>
          </cell>
          <cell r="B45">
            <v>26.280800320000001</v>
          </cell>
          <cell r="C45" t="str">
            <v>Dresses</v>
          </cell>
          <cell r="D45" t="str">
            <v>AGB Women's Plus-Size Ruched Short Sleeve V-Neck Dress with Empire Waistline</v>
          </cell>
          <cell r="E45" t="str">
            <v>AGB</v>
          </cell>
          <cell r="F45">
            <v>53.200000760000002</v>
          </cell>
        </row>
        <row r="46">
          <cell r="A46">
            <v>15332</v>
          </cell>
          <cell r="B46">
            <v>22.46999997</v>
          </cell>
          <cell r="C46" t="str">
            <v>Pants &amp; Capris</v>
          </cell>
          <cell r="D46" t="str">
            <v>AGB Women's Solid Challis Palazzo Pant With Self Sash</v>
          </cell>
          <cell r="E46" t="str">
            <v>AGB</v>
          </cell>
          <cell r="F46">
            <v>42</v>
          </cell>
        </row>
        <row r="47">
          <cell r="A47">
            <v>9204</v>
          </cell>
          <cell r="B47">
            <v>11.640959459999999</v>
          </cell>
          <cell r="C47" t="str">
            <v>Pants &amp; Capris</v>
          </cell>
          <cell r="D47" t="str">
            <v>BKE Women's Casual Linen Cotton Natural Comfortable Pants</v>
          </cell>
          <cell r="E47" t="str">
            <v>BKE</v>
          </cell>
          <cell r="F47">
            <v>20.209999079999999</v>
          </cell>
        </row>
        <row r="48">
          <cell r="A48">
            <v>9043</v>
          </cell>
          <cell r="B48">
            <v>1.3983000109999999</v>
          </cell>
          <cell r="C48" t="str">
            <v>Socks &amp; Hosiery</v>
          </cell>
          <cell r="D48" t="str">
            <v>HDE Women's Solid Color Premium Microfiber Tights</v>
          </cell>
          <cell r="E48" t="str">
            <v>HDE</v>
          </cell>
          <cell r="F48">
            <v>3.9500000480000002</v>
          </cell>
        </row>
        <row r="49">
          <cell r="A49">
            <v>9043</v>
          </cell>
          <cell r="B49">
            <v>1.1859000150000001</v>
          </cell>
          <cell r="C49" t="str">
            <v>Accessories</v>
          </cell>
          <cell r="D49" t="str">
            <v>HDE Ladies Fashion Leather Skinny Belt with Bow Buckle &amp; Gold Accents</v>
          </cell>
          <cell r="E49" t="str">
            <v>HDE</v>
          </cell>
          <cell r="F49">
            <v>2.9500000480000002</v>
          </cell>
        </row>
        <row r="50">
          <cell r="A50">
            <v>3049</v>
          </cell>
          <cell r="B50">
            <v>2.083760045</v>
          </cell>
          <cell r="C50" t="str">
            <v>Accessories</v>
          </cell>
          <cell r="D50" t="str">
            <v>HDE Solid Color Suspenders - 20 Styles</v>
          </cell>
          <cell r="E50" t="str">
            <v>HDE</v>
          </cell>
          <cell r="F50">
            <v>4.8800001139999996</v>
          </cell>
        </row>
        <row r="51">
          <cell r="A51">
            <v>9204</v>
          </cell>
          <cell r="B51">
            <v>1.280300022</v>
          </cell>
          <cell r="C51" t="str">
            <v>Accessories</v>
          </cell>
          <cell r="D51" t="str">
            <v>HDE Classic Bow Tie</v>
          </cell>
          <cell r="E51" t="str">
            <v>HDE</v>
          </cell>
          <cell r="F51">
            <v>2.9500000480000002</v>
          </cell>
        </row>
        <row r="52">
          <cell r="A52">
            <v>9204</v>
          </cell>
          <cell r="B52">
            <v>1.3904000089999999</v>
          </cell>
          <cell r="C52" t="str">
            <v>Accessories</v>
          </cell>
          <cell r="D52" t="str">
            <v>HDE Colorful Pattern Suspenders</v>
          </cell>
          <cell r="E52" t="str">
            <v>HDE</v>
          </cell>
          <cell r="F52">
            <v>3.9500000480000002</v>
          </cell>
        </row>
        <row r="53">
          <cell r="A53">
            <v>3049</v>
          </cell>
          <cell r="B53">
            <v>1.718250015</v>
          </cell>
          <cell r="C53" t="str">
            <v>Accessories</v>
          </cell>
          <cell r="D53" t="str">
            <v>HDE Pattern Suspenders</v>
          </cell>
          <cell r="E53" t="str">
            <v>HDE</v>
          </cell>
          <cell r="F53">
            <v>3.9500000480000002</v>
          </cell>
        </row>
        <row r="54">
          <cell r="A54">
            <v>9204</v>
          </cell>
          <cell r="B54">
            <v>7.6001998779999997</v>
          </cell>
          <cell r="C54" t="str">
            <v>Socks</v>
          </cell>
          <cell r="D54" t="str">
            <v>Huf Plantlife Crew Socks</v>
          </cell>
          <cell r="E54" t="str">
            <v>Huf</v>
          </cell>
          <cell r="F54">
            <v>11.94999981</v>
          </cell>
        </row>
        <row r="55">
          <cell r="A55">
            <v>3049</v>
          </cell>
          <cell r="B55">
            <v>28.429830920000001</v>
          </cell>
          <cell r="C55" t="str">
            <v>Fashion Hoodies &amp; Sweatshirts</v>
          </cell>
          <cell r="D55" t="str">
            <v>Independent Trading Co. Mens Sherpa Lined Full-Zip Contrast Hooded Sweatshirt (Assorted Colors)</v>
          </cell>
          <cell r="E55" t="str">
            <v>ITC</v>
          </cell>
          <cell r="F55">
            <v>54.990001679999999</v>
          </cell>
        </row>
        <row r="56">
          <cell r="A56">
            <v>9043</v>
          </cell>
          <cell r="B56">
            <v>15.450479850000001</v>
          </cell>
          <cell r="C56" t="str">
            <v>Pants &amp; Capris</v>
          </cell>
          <cell r="D56" t="str">
            <v>(1272) Ladies Wide Leg Smart City Trousers Light Brown</v>
          </cell>
          <cell r="E56" t="str">
            <v>Ice</v>
          </cell>
          <cell r="F56">
            <v>27.989999770000001</v>
          </cell>
        </row>
        <row r="57">
          <cell r="A57">
            <v>9204</v>
          </cell>
          <cell r="B57">
            <v>13.463189910000001</v>
          </cell>
          <cell r="C57" t="str">
            <v>Pants &amp; Capris</v>
          </cell>
          <cell r="D57" t="str">
            <v>(1272) Wide Leg Smart Soft City Trousers Black</v>
          </cell>
          <cell r="E57" t="str">
            <v>Ice</v>
          </cell>
          <cell r="F57">
            <v>27.989999770000001</v>
          </cell>
        </row>
        <row r="58">
          <cell r="A58">
            <v>9043</v>
          </cell>
          <cell r="B58">
            <v>13.894439869999999</v>
          </cell>
          <cell r="C58" t="str">
            <v>Pants &amp; Capris</v>
          </cell>
          <cell r="D58" t="str">
            <v>(1279) Skinny Trousers Military Army Look Camourflage</v>
          </cell>
          <cell r="E58" t="str">
            <v>Ice</v>
          </cell>
          <cell r="F58">
            <v>24.989999770000001</v>
          </cell>
        </row>
        <row r="59">
          <cell r="A59">
            <v>3049</v>
          </cell>
          <cell r="B59">
            <v>9.1963198409999993</v>
          </cell>
          <cell r="C59" t="str">
            <v>Skirts</v>
          </cell>
          <cell r="D59" t="str">
            <v>(2384) Fishtail Peplum Hem Pencil Skirt Black</v>
          </cell>
          <cell r="E59" t="str">
            <v>Ice</v>
          </cell>
          <cell r="F59">
            <v>24.989999770000001</v>
          </cell>
        </row>
        <row r="60">
          <cell r="A60">
            <v>3049</v>
          </cell>
          <cell r="B60">
            <v>11.383619830000001</v>
          </cell>
          <cell r="C60" t="str">
            <v>Skirts</v>
          </cell>
          <cell r="D60" t="str">
            <v>ICE (2328) Stretch Black Satin Pencil Skirt-14</v>
          </cell>
          <cell r="E60" t="str">
            <v>Ice</v>
          </cell>
          <cell r="F60">
            <v>25.989999770000001</v>
          </cell>
        </row>
        <row r="61">
          <cell r="A61">
            <v>3049</v>
          </cell>
          <cell r="B61">
            <v>9.4520598729999996</v>
          </cell>
          <cell r="C61" t="str">
            <v>Skirts</v>
          </cell>
          <cell r="D61" t="str">
            <v>(2328) Satin Pencil Skirt with Skinny Belt Purple</v>
          </cell>
          <cell r="E61" t="str">
            <v>Ice</v>
          </cell>
          <cell r="F61">
            <v>23.989999770000001</v>
          </cell>
        </row>
        <row r="62">
          <cell r="A62">
            <v>9043</v>
          </cell>
          <cell r="B62">
            <v>10.19591988</v>
          </cell>
          <cell r="C62" t="str">
            <v>Skirts</v>
          </cell>
          <cell r="D62" t="str">
            <v>(2382) Waist Detail Pencil Skirt Shadow Stripe</v>
          </cell>
          <cell r="E62" t="str">
            <v>Ice</v>
          </cell>
          <cell r="F62">
            <v>24.989999770000001</v>
          </cell>
        </row>
        <row r="63">
          <cell r="A63">
            <v>9204</v>
          </cell>
          <cell r="B63">
            <v>9.1713298830000003</v>
          </cell>
          <cell r="C63" t="str">
            <v>Skirts</v>
          </cell>
          <cell r="D63" t="str">
            <v>(2384) Fishtail Flute Skirt with Free Skinny Belt Beige</v>
          </cell>
          <cell r="E63" t="str">
            <v>Ice</v>
          </cell>
          <cell r="F63">
            <v>24.989999770000001</v>
          </cell>
        </row>
        <row r="64">
          <cell r="A64">
            <v>3049</v>
          </cell>
          <cell r="B64">
            <v>10.567589979999999</v>
          </cell>
          <cell r="C64" t="str">
            <v>Blazers &amp; Jackets</v>
          </cell>
          <cell r="D64" t="str">
            <v>ICE (5066) ladies smart herring bone tweed jacket brown 6-16</v>
          </cell>
          <cell r="E64" t="str">
            <v>Ice</v>
          </cell>
          <cell r="F64">
            <v>30.989999770000001</v>
          </cell>
        </row>
        <row r="65">
          <cell r="A65">
            <v>9043</v>
          </cell>
          <cell r="B65">
            <v>37.113601109999998</v>
          </cell>
          <cell r="C65" t="str">
            <v>Suits</v>
          </cell>
          <cell r="D65" t="str">
            <v>(6252) Pinstripe Tailored Boot Leg Trouser Suit</v>
          </cell>
          <cell r="E65" t="str">
            <v>Ice</v>
          </cell>
          <cell r="F65">
            <v>57.990001679999999</v>
          </cell>
        </row>
        <row r="66">
          <cell r="A66">
            <v>9204</v>
          </cell>
          <cell r="B66">
            <v>49.165528610000003</v>
          </cell>
          <cell r="C66" t="str">
            <v>Suits</v>
          </cell>
          <cell r="D66" t="str">
            <v>(6249-2) Smart Satin Evening Suit with Flute Skirt Beige</v>
          </cell>
          <cell r="E66" t="str">
            <v>Ice</v>
          </cell>
          <cell r="F66">
            <v>75.989997860000003</v>
          </cell>
        </row>
        <row r="67">
          <cell r="A67">
            <v>9204</v>
          </cell>
          <cell r="B67">
            <v>14.13956992</v>
          </cell>
          <cell r="C67" t="str">
            <v>Suits</v>
          </cell>
          <cell r="D67" t="str">
            <v>ICE (2327) smart stretch pencil skirt + FREE belt black size 6-14</v>
          </cell>
          <cell r="E67" t="str">
            <v>Ice</v>
          </cell>
          <cell r="F67">
            <v>21.989999770000001</v>
          </cell>
        </row>
        <row r="68">
          <cell r="A68">
            <v>9043</v>
          </cell>
          <cell r="B68">
            <v>8.5059198869999992</v>
          </cell>
          <cell r="C68" t="str">
            <v>Suits</v>
          </cell>
          <cell r="D68" t="str">
            <v>ICE (2210) stretch pencil skirt school office navy blue sizes 4-14</v>
          </cell>
          <cell r="E68" t="str">
            <v>Ice</v>
          </cell>
          <cell r="F68">
            <v>13.989999770000001</v>
          </cell>
        </row>
        <row r="69">
          <cell r="A69">
            <v>14549</v>
          </cell>
          <cell r="B69">
            <v>38.117308919999999</v>
          </cell>
          <cell r="C69" t="str">
            <v>Suits</v>
          </cell>
          <cell r="D69" t="str">
            <v>ICE (6237-2) pinstripe tailored trouser suit dark brown sizes 8-16</v>
          </cell>
          <cell r="E69" t="str">
            <v>Ice</v>
          </cell>
          <cell r="F69">
            <v>66.989997860000003</v>
          </cell>
        </row>
        <row r="70">
          <cell r="A70">
            <v>14549</v>
          </cell>
          <cell r="B70">
            <v>36.057561149999998</v>
          </cell>
          <cell r="C70" t="str">
            <v>Suits</v>
          </cell>
          <cell r="D70" t="str">
            <v>(6251) Smart Casual Tailored Trouser Suit Dark Grey</v>
          </cell>
          <cell r="E70" t="str">
            <v>Ice</v>
          </cell>
          <cell r="F70">
            <v>55.990001679999999</v>
          </cell>
        </row>
        <row r="71">
          <cell r="A71">
            <v>13606</v>
          </cell>
          <cell r="B71">
            <v>37.7541011</v>
          </cell>
          <cell r="C71" t="str">
            <v>Suits</v>
          </cell>
          <cell r="D71" t="str">
            <v>(6240) Dip Hemmed Flute Skirt Suit Pinstripe Black</v>
          </cell>
          <cell r="E71" t="str">
            <v>Ice</v>
          </cell>
          <cell r="F71">
            <v>63.990001679999999</v>
          </cell>
        </row>
        <row r="72">
          <cell r="A72">
            <v>13606</v>
          </cell>
          <cell r="B72">
            <v>9.7012899089999998</v>
          </cell>
          <cell r="C72" t="str">
            <v>Suits</v>
          </cell>
          <cell r="D72" t="str">
            <v>ICE (2356) stretch pencil skirt smart casual black 4-16</v>
          </cell>
          <cell r="E72" t="str">
            <v>Ice</v>
          </cell>
          <cell r="F72">
            <v>16.989999770000001</v>
          </cell>
        </row>
        <row r="73">
          <cell r="A73">
            <v>13606</v>
          </cell>
          <cell r="B73">
            <v>59.513798780000002</v>
          </cell>
          <cell r="C73" t="str">
            <v>Suits</v>
          </cell>
          <cell r="D73" t="str">
            <v>(6242) Function Cocktail Lace Bolero Skirt Suit Black</v>
          </cell>
          <cell r="E73" t="str">
            <v>Ice</v>
          </cell>
          <cell r="F73">
            <v>95.989997860000003</v>
          </cell>
        </row>
        <row r="74">
          <cell r="A74">
            <v>13606</v>
          </cell>
          <cell r="B74">
            <v>44.834098869999998</v>
          </cell>
          <cell r="C74" t="str">
            <v>Suits</v>
          </cell>
          <cell r="D74" t="str">
            <v>(6249-3) Teddy Style Function Suit with Pencil Skirt Grey</v>
          </cell>
          <cell r="E74" t="str">
            <v>Ice</v>
          </cell>
          <cell r="F74">
            <v>75.989997860000003</v>
          </cell>
        </row>
        <row r="75">
          <cell r="A75">
            <v>13606</v>
          </cell>
          <cell r="B75">
            <v>42.906038819999999</v>
          </cell>
          <cell r="C75" t="str">
            <v>Suits</v>
          </cell>
          <cell r="D75" t="str">
            <v>ICE (6234) smart tailored pencil skirt suit grey stripe sizes 10-18</v>
          </cell>
          <cell r="E75" t="str">
            <v>Ice</v>
          </cell>
          <cell r="F75">
            <v>71.989997860000003</v>
          </cell>
        </row>
        <row r="76">
          <cell r="A76">
            <v>13606</v>
          </cell>
          <cell r="B76">
            <v>42.87359867</v>
          </cell>
          <cell r="C76" t="str">
            <v>Suits</v>
          </cell>
          <cell r="D76" t="str">
            <v>ICE (6237-1) pinstripe tailored trouser suit dark navy blue sizes 8-16</v>
          </cell>
          <cell r="E76" t="str">
            <v>Ice</v>
          </cell>
          <cell r="F76">
            <v>66.989997860000003</v>
          </cell>
        </row>
        <row r="77">
          <cell r="A77">
            <v>28913</v>
          </cell>
          <cell r="B77">
            <v>15.126179929999999</v>
          </cell>
          <cell r="C77" t="str">
            <v>Suits</v>
          </cell>
          <cell r="D77" t="str">
            <v>ICE (2347) pencil skirt stretch sateen + FREE belt red size 6-16</v>
          </cell>
          <cell r="E77" t="str">
            <v>Ice</v>
          </cell>
          <cell r="F77">
            <v>25.989999770000001</v>
          </cell>
        </row>
        <row r="78">
          <cell r="A78">
            <v>28913</v>
          </cell>
          <cell r="B78">
            <v>15.69795991</v>
          </cell>
          <cell r="C78" t="str">
            <v>Suits</v>
          </cell>
          <cell r="D78" t="str">
            <v>ICE (2328) pencil skirt stretch satin + FREE belt red size 6-16</v>
          </cell>
          <cell r="E78" t="str">
            <v>Ice</v>
          </cell>
          <cell r="F78">
            <v>25.989999770000001</v>
          </cell>
        </row>
        <row r="79">
          <cell r="A79">
            <v>28913</v>
          </cell>
          <cell r="B79">
            <v>9.8202198949999993</v>
          </cell>
          <cell r="C79" t="str">
            <v>Suits</v>
          </cell>
          <cell r="D79" t="str">
            <v>ICE smart stretch pencil skirt beige 4-16</v>
          </cell>
          <cell r="E79" t="str">
            <v>Ice</v>
          </cell>
          <cell r="F79">
            <v>16.989999770000001</v>
          </cell>
        </row>
        <row r="80">
          <cell r="A80">
            <v>28913</v>
          </cell>
          <cell r="B80">
            <v>10.26195989</v>
          </cell>
          <cell r="C80" t="str">
            <v>Suits</v>
          </cell>
          <cell r="D80" t="str">
            <v>ICE (2356) Stretch Pencil Skirt Smart Casual Wine 4-16</v>
          </cell>
          <cell r="E80" t="str">
            <v>Ice</v>
          </cell>
          <cell r="F80">
            <v>16.989999770000001</v>
          </cell>
        </row>
        <row r="81">
          <cell r="A81">
            <v>28913</v>
          </cell>
          <cell r="B81">
            <v>35.49766125</v>
          </cell>
          <cell r="C81" t="str">
            <v>Suits</v>
          </cell>
          <cell r="D81" t="str">
            <v>(6239) Waist Detail Pencil Skirt Suit Shadow Stripe Black</v>
          </cell>
          <cell r="E81" t="str">
            <v>Ice</v>
          </cell>
          <cell r="F81">
            <v>55.990001679999999</v>
          </cell>
        </row>
        <row r="82">
          <cell r="A82">
            <v>28913</v>
          </cell>
          <cell r="B82">
            <v>19.204350989999998</v>
          </cell>
          <cell r="C82" t="str">
            <v>Suits</v>
          </cell>
          <cell r="D82" t="str">
            <v>ICE (2359) lined chelsea beaded pencil skirt black sizes 8-18</v>
          </cell>
          <cell r="E82" t="str">
            <v>Ice</v>
          </cell>
          <cell r="F82">
            <v>33.990001679999999</v>
          </cell>
        </row>
        <row r="83">
          <cell r="A83">
            <v>28913</v>
          </cell>
          <cell r="B83">
            <v>43.697928830000002</v>
          </cell>
          <cell r="C83" t="str">
            <v>Suits</v>
          </cell>
          <cell r="D83" t="str">
            <v>ICE (6230) smart pencil skirt suit black shadow stripe sizes 10-20</v>
          </cell>
          <cell r="E83" t="str">
            <v>Ice</v>
          </cell>
          <cell r="F83">
            <v>71.989997860000003</v>
          </cell>
        </row>
        <row r="84">
          <cell r="A84">
            <v>13690</v>
          </cell>
          <cell r="B84">
            <v>16.139789889999999</v>
          </cell>
          <cell r="C84" t="str">
            <v>Suits</v>
          </cell>
          <cell r="D84" t="str">
            <v>ICE (2328) pencil skirt stretch satin + FREE belt black size 6-16</v>
          </cell>
          <cell r="E84" t="str">
            <v>Ice</v>
          </cell>
          <cell r="F84">
            <v>25.989999770000001</v>
          </cell>
        </row>
        <row r="85">
          <cell r="A85">
            <v>15395</v>
          </cell>
          <cell r="B85">
            <v>39.658078809999999</v>
          </cell>
          <cell r="C85" t="str">
            <v>Suits</v>
          </cell>
          <cell r="D85" t="str">
            <v>ICE (6235) smart tailored trouser suit dark grey sizes 10-20</v>
          </cell>
          <cell r="E85" t="str">
            <v>Ice</v>
          </cell>
          <cell r="F85">
            <v>66.989997860000003</v>
          </cell>
        </row>
        <row r="86">
          <cell r="A86">
            <v>13690</v>
          </cell>
          <cell r="B86">
            <v>16.191769900000001</v>
          </cell>
          <cell r="C86" t="str">
            <v>Suits</v>
          </cell>
          <cell r="D86" t="str">
            <v>ICE (2347) Pencil Skirt Stretch Sateen + Free Belt Silver Grey Size 6-16</v>
          </cell>
          <cell r="E86" t="str">
            <v>Ice</v>
          </cell>
          <cell r="F86">
            <v>25.989999770000001</v>
          </cell>
        </row>
        <row r="87">
          <cell r="A87">
            <v>15395</v>
          </cell>
          <cell r="B87">
            <v>17.165639850000002</v>
          </cell>
          <cell r="C87" t="str">
            <v>Suits</v>
          </cell>
          <cell r="D87" t="str">
            <v>ICE (2360) smart fully lined suit pencil skirt texture dark grey sizes 10-20</v>
          </cell>
          <cell r="E87" t="str">
            <v>Ice</v>
          </cell>
          <cell r="F87">
            <v>26.989999770000001</v>
          </cell>
        </row>
        <row r="88">
          <cell r="A88">
            <v>13690</v>
          </cell>
          <cell r="B88">
            <v>16.217759900000001</v>
          </cell>
          <cell r="C88" t="str">
            <v>Suits</v>
          </cell>
          <cell r="D88" t="str">
            <v>ICE (2347) pencil skirt stretch sateen + FREE belt black size 6-16</v>
          </cell>
          <cell r="E88" t="str">
            <v>Ice</v>
          </cell>
          <cell r="F88">
            <v>25.989999770000001</v>
          </cell>
        </row>
        <row r="89">
          <cell r="A89">
            <v>13690</v>
          </cell>
          <cell r="B89">
            <v>9.8372098979999993</v>
          </cell>
          <cell r="C89" t="str">
            <v>Suits</v>
          </cell>
          <cell r="D89" t="str">
            <v>ICE (2356) towie stretch pencil skirt olympic red 4-16</v>
          </cell>
          <cell r="E89" t="str">
            <v>Ice</v>
          </cell>
          <cell r="F89">
            <v>16.989999770000001</v>
          </cell>
        </row>
        <row r="90">
          <cell r="A90">
            <v>13690</v>
          </cell>
          <cell r="B90">
            <v>56.924999829999997</v>
          </cell>
          <cell r="C90" t="str">
            <v>Tops &amp; Tees</v>
          </cell>
          <cell r="D90" t="str">
            <v>LnA Women's Beach Raglan Sweater</v>
          </cell>
          <cell r="E90" t="str">
            <v>LNA</v>
          </cell>
          <cell r="F90">
            <v>99</v>
          </cell>
        </row>
        <row r="91">
          <cell r="A91">
            <v>15395</v>
          </cell>
          <cell r="B91">
            <v>44.648999930000002</v>
          </cell>
          <cell r="C91" t="str">
            <v>Sweaters</v>
          </cell>
          <cell r="D91" t="str">
            <v>LnA Women's Alexandrine Sweater</v>
          </cell>
          <cell r="E91" t="str">
            <v>LNA</v>
          </cell>
          <cell r="F91">
            <v>99</v>
          </cell>
        </row>
        <row r="92">
          <cell r="A92">
            <v>13690</v>
          </cell>
          <cell r="B92">
            <v>6.0339999979999996</v>
          </cell>
          <cell r="C92" t="str">
            <v>Fashion Hoodies &amp; Sweatshirts</v>
          </cell>
          <cell r="D92" t="str">
            <v>Next Level Apparel Ladies Juniors' Soft Thermal Hoodie T-Shirt. 8021</v>
          </cell>
          <cell r="E92" t="str">
            <v>NLA</v>
          </cell>
          <cell r="F92">
            <v>14</v>
          </cell>
        </row>
        <row r="93">
          <cell r="A93">
            <v>15395</v>
          </cell>
          <cell r="B93">
            <v>59.904000070000002</v>
          </cell>
          <cell r="C93" t="str">
            <v>Fashion Hoodies &amp; Sweatshirts</v>
          </cell>
          <cell r="D93" t="str">
            <v>QSW Women's Native Cocoon Hoodie</v>
          </cell>
          <cell r="E93" t="str">
            <v>QSW</v>
          </cell>
          <cell r="F93">
            <v>128</v>
          </cell>
        </row>
        <row r="94">
          <cell r="A94">
            <v>15395</v>
          </cell>
          <cell r="B94">
            <v>36.876000099999999</v>
          </cell>
          <cell r="C94" t="str">
            <v>Fashion Hoodies &amp; Sweatshirts</v>
          </cell>
          <cell r="D94" t="str">
            <v>QSW Women's Seabreeze Wrap</v>
          </cell>
          <cell r="E94" t="str">
            <v>QSW</v>
          </cell>
          <cell r="F94">
            <v>84</v>
          </cell>
        </row>
        <row r="95">
          <cell r="A95">
            <v>28774</v>
          </cell>
          <cell r="B95">
            <v>38.472000049999998</v>
          </cell>
          <cell r="C95" t="str">
            <v>Fashion Hoodies &amp; Sweatshirts</v>
          </cell>
          <cell r="D95" t="str">
            <v>QSW Women's Sand Dunes Hoodie Sweater</v>
          </cell>
          <cell r="E95" t="str">
            <v>QSW</v>
          </cell>
          <cell r="F95">
            <v>84</v>
          </cell>
        </row>
        <row r="96">
          <cell r="A96">
            <v>28774</v>
          </cell>
          <cell r="B96">
            <v>31.960000050000001</v>
          </cell>
          <cell r="C96" t="str">
            <v>Shorts</v>
          </cell>
          <cell r="D96" t="str">
            <v>QSW Women's Hannah's Vintage Cutoff Short</v>
          </cell>
          <cell r="E96" t="str">
            <v>QSW</v>
          </cell>
          <cell r="F96">
            <v>68</v>
          </cell>
        </row>
        <row r="97">
          <cell r="A97">
            <v>28774</v>
          </cell>
          <cell r="B97">
            <v>27.84000009</v>
          </cell>
          <cell r="C97" t="str">
            <v>Swim</v>
          </cell>
          <cell r="D97" t="str">
            <v>TYR Sport Women's Solid Diamondback Swim Suit</v>
          </cell>
          <cell r="E97" t="str">
            <v>TYR</v>
          </cell>
          <cell r="F97">
            <v>60</v>
          </cell>
        </row>
        <row r="98">
          <cell r="A98">
            <v>28774</v>
          </cell>
          <cell r="B98">
            <v>34.939519249999996</v>
          </cell>
          <cell r="C98" t="str">
            <v>Swim</v>
          </cell>
          <cell r="D98" t="str">
            <v>TYR Sport Women's Firerock Diamondback Swim Suit</v>
          </cell>
          <cell r="E98" t="str">
            <v>TYR</v>
          </cell>
          <cell r="F98">
            <v>77.989997860000003</v>
          </cell>
        </row>
        <row r="99">
          <cell r="A99">
            <v>28774</v>
          </cell>
          <cell r="B99">
            <v>22.781000450000001</v>
          </cell>
          <cell r="C99" t="str">
            <v>Swim</v>
          </cell>
          <cell r="D99" t="str">
            <v>TYR Sport Women's Solid Maxback Swim Suit</v>
          </cell>
          <cell r="E99" t="str">
            <v>TYR</v>
          </cell>
          <cell r="F99">
            <v>59.950000760000002</v>
          </cell>
        </row>
        <row r="100">
          <cell r="A100">
            <v>28774</v>
          </cell>
          <cell r="B100">
            <v>20.816100380000002</v>
          </cell>
          <cell r="C100" t="str">
            <v>Swim</v>
          </cell>
          <cell r="D100" t="str">
            <v>TYR Sport Women's Solid Durafast Diamondback Workout Bikini</v>
          </cell>
          <cell r="E100" t="str">
            <v>TYR</v>
          </cell>
          <cell r="F100">
            <v>45.450000760000002</v>
          </cell>
        </row>
        <row r="101">
          <cell r="A101">
            <v>28689</v>
          </cell>
          <cell r="B101">
            <v>21.746399480000001</v>
          </cell>
          <cell r="C101" t="str">
            <v>Swim</v>
          </cell>
          <cell r="D101" t="str">
            <v>TYR Sport Women's Solid Diamondback Workout Bikini Swim Suit</v>
          </cell>
          <cell r="E101" t="str">
            <v>TYR</v>
          </cell>
          <cell r="F101">
            <v>55.759998320000001</v>
          </cell>
        </row>
        <row r="102">
          <cell r="A102">
            <v>9220</v>
          </cell>
          <cell r="B102">
            <v>17.14163963</v>
          </cell>
          <cell r="C102" t="str">
            <v>Swim</v>
          </cell>
          <cell r="D102" t="str">
            <v>TYR Sport Women's Solid Durafast Maxback Swim Suit</v>
          </cell>
          <cell r="E102" t="str">
            <v>TYR</v>
          </cell>
          <cell r="F102">
            <v>40.619998930000001</v>
          </cell>
        </row>
        <row r="103">
          <cell r="A103">
            <v>28921</v>
          </cell>
          <cell r="B103">
            <v>28.096198900000001</v>
          </cell>
          <cell r="C103" t="str">
            <v>Swim</v>
          </cell>
          <cell r="D103" t="str">
            <v>TYR Sport Women's Reversible Solid Diamondback Swim Suit</v>
          </cell>
          <cell r="E103" t="str">
            <v>TYR</v>
          </cell>
          <cell r="F103">
            <v>70.949996949999999</v>
          </cell>
        </row>
        <row r="104">
          <cell r="A104">
            <v>29008</v>
          </cell>
          <cell r="B104">
            <v>31.13142925</v>
          </cell>
          <cell r="C104" t="str">
            <v>Swim</v>
          </cell>
          <cell r="D104" t="str">
            <v>TYR Alliance Maxback Women's Suit</v>
          </cell>
          <cell r="E104" t="str">
            <v>TYR</v>
          </cell>
          <cell r="F104">
            <v>76.489997860000003</v>
          </cell>
        </row>
        <row r="105">
          <cell r="A105">
            <v>15349</v>
          </cell>
          <cell r="B105">
            <v>19.171920759999999</v>
          </cell>
          <cell r="C105" t="str">
            <v>Swim</v>
          </cell>
          <cell r="D105" t="str">
            <v>TYR Sport Women's Durafast Diamondback With Stripping Swim Suit</v>
          </cell>
          <cell r="E105" t="str">
            <v>TYR</v>
          </cell>
          <cell r="F105">
            <v>46.990001679999999</v>
          </cell>
        </row>
        <row r="106">
          <cell r="A106">
            <v>28862</v>
          </cell>
          <cell r="B106">
            <v>20.496350469999999</v>
          </cell>
          <cell r="C106" t="str">
            <v>Swim</v>
          </cell>
          <cell r="D106" t="str">
            <v>TYR Sport Women's Alliance Durafast Splice Diamondback Swim Suit</v>
          </cell>
          <cell r="E106" t="str">
            <v>TYR</v>
          </cell>
          <cell r="F106">
            <v>54.950000760000002</v>
          </cell>
        </row>
        <row r="107">
          <cell r="A107">
            <v>28862</v>
          </cell>
          <cell r="B107">
            <v>22.616230649999999</v>
          </cell>
          <cell r="C107" t="str">
            <v>Swim</v>
          </cell>
          <cell r="D107" t="str">
            <v>TYR Sport Women's Aurora Maxback Swim Suit</v>
          </cell>
          <cell r="E107" t="str">
            <v>TYR</v>
          </cell>
          <cell r="F107">
            <v>59.990001679999999</v>
          </cell>
        </row>
        <row r="108">
          <cell r="A108">
            <v>29008</v>
          </cell>
          <cell r="B108">
            <v>22.51854076</v>
          </cell>
          <cell r="C108" t="str">
            <v>Swim</v>
          </cell>
          <cell r="D108" t="str">
            <v>TYR Sport Girls' Solid Durafast Maxback Swim Suit</v>
          </cell>
          <cell r="E108" t="str">
            <v>TYR</v>
          </cell>
          <cell r="F108">
            <v>49.060001370000002</v>
          </cell>
        </row>
        <row r="109">
          <cell r="A109">
            <v>9220</v>
          </cell>
          <cell r="B109">
            <v>23.744000110000002</v>
          </cell>
          <cell r="C109" t="str">
            <v>Swim</v>
          </cell>
          <cell r="D109" t="str">
            <v>TYR Sport Women's Universe Diamondback Swim Suit</v>
          </cell>
          <cell r="E109" t="str">
            <v>TYR</v>
          </cell>
          <cell r="F109">
            <v>56</v>
          </cell>
        </row>
        <row r="110">
          <cell r="A110">
            <v>28921</v>
          </cell>
          <cell r="B110">
            <v>27.948000149999999</v>
          </cell>
          <cell r="C110" t="str">
            <v>Swim</v>
          </cell>
          <cell r="D110" t="str">
            <v>TYR Sport Women's Reversible Solid Maxback Swim Suit</v>
          </cell>
          <cell r="E110" t="str">
            <v>TYR</v>
          </cell>
          <cell r="F110">
            <v>68</v>
          </cell>
        </row>
        <row r="111">
          <cell r="A111">
            <v>13662</v>
          </cell>
          <cell r="B111">
            <v>30.312000130000001</v>
          </cell>
          <cell r="C111" t="str">
            <v>Swim</v>
          </cell>
          <cell r="D111" t="str">
            <v>TYR Sport Women's Great White Diamondback Swim Suit</v>
          </cell>
          <cell r="E111" t="str">
            <v>TYR</v>
          </cell>
          <cell r="F111">
            <v>72</v>
          </cell>
        </row>
        <row r="112">
          <cell r="A112">
            <v>28548</v>
          </cell>
          <cell r="B112">
            <v>21.1680694</v>
          </cell>
          <cell r="C112" t="str">
            <v>Swim</v>
          </cell>
          <cell r="D112" t="str">
            <v>TYR Sport Women's Alliance Durafast Splice Diamondback Swim Suit</v>
          </cell>
          <cell r="E112" t="str">
            <v>TYR</v>
          </cell>
          <cell r="F112">
            <v>52.009998320000001</v>
          </cell>
        </row>
        <row r="113">
          <cell r="A113">
            <v>28921</v>
          </cell>
          <cell r="B113">
            <v>24.71966119</v>
          </cell>
          <cell r="C113" t="str">
            <v>Swim</v>
          </cell>
          <cell r="D113" t="str">
            <v>TYR Sport Men's Square Leg Short Swim Suit</v>
          </cell>
          <cell r="E113" t="str">
            <v>TYR</v>
          </cell>
          <cell r="F113">
            <v>38.990001679999999</v>
          </cell>
        </row>
        <row r="114">
          <cell r="A114">
            <v>9220</v>
          </cell>
          <cell r="B114">
            <v>15.897600260000001</v>
          </cell>
          <cell r="C114" t="str">
            <v>Swim</v>
          </cell>
          <cell r="D114" t="str">
            <v>TYR Sport Men's Solid Durafast Jammer Swim Suit</v>
          </cell>
          <cell r="E114" t="str">
            <v>TYR</v>
          </cell>
          <cell r="F114">
            <v>27.600000380000001</v>
          </cell>
        </row>
        <row r="115">
          <cell r="A115">
            <v>28862</v>
          </cell>
          <cell r="B115">
            <v>17.850000049999998</v>
          </cell>
          <cell r="C115" t="str">
            <v>Swim</v>
          </cell>
          <cell r="D115" t="str">
            <v>TYR Sport Men's Swim Short/Resistance Short Swim Suit</v>
          </cell>
          <cell r="E115" t="str">
            <v>TYR</v>
          </cell>
          <cell r="F115">
            <v>30</v>
          </cell>
        </row>
        <row r="116">
          <cell r="A116">
            <v>13662</v>
          </cell>
          <cell r="B116">
            <v>29.408000520000002</v>
          </cell>
          <cell r="C116" t="str">
            <v>Swim</v>
          </cell>
          <cell r="D116" t="str">
            <v>TYR Alliance Team Splice Jammer</v>
          </cell>
          <cell r="E116" t="str">
            <v>TYR</v>
          </cell>
          <cell r="F116">
            <v>45.950000760000002</v>
          </cell>
        </row>
        <row r="117">
          <cell r="A117">
            <v>29008</v>
          </cell>
          <cell r="B117">
            <v>15.65558991</v>
          </cell>
          <cell r="C117" t="str">
            <v>Swim</v>
          </cell>
          <cell r="D117" t="str">
            <v>TYR Sport Men's 4-Inch Nylon Trainer-A Swim Suit</v>
          </cell>
          <cell r="E117" t="str">
            <v>TYR</v>
          </cell>
          <cell r="F117">
            <v>26.489999770000001</v>
          </cell>
        </row>
        <row r="118">
          <cell r="A118">
            <v>15349</v>
          </cell>
          <cell r="B118">
            <v>22.571750479999999</v>
          </cell>
          <cell r="C118" t="str">
            <v>Swim</v>
          </cell>
          <cell r="D118" t="str">
            <v>TYR Sport Men's Solid Jammer Swim Suit</v>
          </cell>
          <cell r="E118" t="str">
            <v>TYR</v>
          </cell>
          <cell r="F118">
            <v>39.950000760000002</v>
          </cell>
        </row>
        <row r="119">
          <cell r="A119">
            <v>29064</v>
          </cell>
          <cell r="B119">
            <v>22.824000120000001</v>
          </cell>
          <cell r="C119" t="str">
            <v>Swim</v>
          </cell>
          <cell r="D119" t="str">
            <v>TYR Sport Men's Poly Mesh Trainer Swim Suit</v>
          </cell>
          <cell r="E119" t="str">
            <v>TYR</v>
          </cell>
          <cell r="F119">
            <v>36</v>
          </cell>
        </row>
        <row r="120">
          <cell r="A120">
            <v>28548</v>
          </cell>
          <cell r="B120">
            <v>24.353911069999999</v>
          </cell>
          <cell r="C120" t="str">
            <v>Swim</v>
          </cell>
          <cell r="D120" t="str">
            <v>TYR Sport Men's Alliance Durafast Splice Square Leg Swim Suit</v>
          </cell>
          <cell r="E120" t="str">
            <v>TYR</v>
          </cell>
          <cell r="F120">
            <v>39.990001679999999</v>
          </cell>
        </row>
        <row r="121">
          <cell r="A121">
            <v>13662</v>
          </cell>
          <cell r="B121">
            <v>19.317550499999999</v>
          </cell>
          <cell r="C121" t="str">
            <v>Swim</v>
          </cell>
          <cell r="D121" t="str">
            <v>TYR Sport Men's Solid Racer Swim Suit</v>
          </cell>
          <cell r="E121" t="str">
            <v>TYR</v>
          </cell>
          <cell r="F121">
            <v>33.950000760000002</v>
          </cell>
        </row>
        <row r="122">
          <cell r="A122">
            <v>28589</v>
          </cell>
          <cell r="B122">
            <v>16.436200169999999</v>
          </cell>
          <cell r="C122" t="str">
            <v>Swim</v>
          </cell>
          <cell r="D122" t="str">
            <v>TYR Sport Men's 8-Inch Nylon Team Trainer Swim Suit</v>
          </cell>
          <cell r="E122" t="str">
            <v>TYR</v>
          </cell>
          <cell r="F122">
            <v>26.510000229999999</v>
          </cell>
        </row>
        <row r="123">
          <cell r="A123">
            <v>28589</v>
          </cell>
          <cell r="B123">
            <v>27.065919520000001</v>
          </cell>
          <cell r="C123" t="str">
            <v>Swim</v>
          </cell>
          <cell r="D123" t="str">
            <v>TYR Sport Men's Firerock Splice Jammer Swim Suit</v>
          </cell>
          <cell r="E123" t="str">
            <v>TYR</v>
          </cell>
          <cell r="F123">
            <v>44.959999080000003</v>
          </cell>
        </row>
        <row r="124">
          <cell r="A124">
            <v>28921</v>
          </cell>
          <cell r="B124">
            <v>14.894039899999999</v>
          </cell>
          <cell r="C124" t="str">
            <v>Swim</v>
          </cell>
          <cell r="D124" t="str">
            <v>TYR Sport Men's Solid Durafast Racer Swim Suit</v>
          </cell>
          <cell r="E124" t="str">
            <v>TYR</v>
          </cell>
          <cell r="F124">
            <v>24.989999770000001</v>
          </cell>
        </row>
        <row r="125">
          <cell r="A125">
            <v>28921</v>
          </cell>
          <cell r="B125">
            <v>15.075000040000001</v>
          </cell>
          <cell r="C125" t="str">
            <v>Swim</v>
          </cell>
          <cell r="D125" t="str">
            <v>TYR Sport Men's Firerock Splice Racer Swim Suit</v>
          </cell>
          <cell r="E125" t="str">
            <v>TYR</v>
          </cell>
          <cell r="F125">
            <v>25</v>
          </cell>
        </row>
        <row r="126">
          <cell r="A126">
            <v>28862</v>
          </cell>
          <cell r="B126">
            <v>16.935750500000001</v>
          </cell>
          <cell r="C126" t="str">
            <v>Swim</v>
          </cell>
          <cell r="D126" t="str">
            <v>TYR Sport Men's Alliance Durafast Splice Racer Swim Suit</v>
          </cell>
          <cell r="E126" t="str">
            <v>TYR</v>
          </cell>
          <cell r="F126">
            <v>28.950000760000002</v>
          </cell>
        </row>
        <row r="127">
          <cell r="A127">
            <v>13662</v>
          </cell>
          <cell r="B127">
            <v>21.698000090000001</v>
          </cell>
          <cell r="C127" t="str">
            <v>Swim</v>
          </cell>
          <cell r="D127" t="str">
            <v>TYR Sport Men's Universe Racer</v>
          </cell>
          <cell r="E127" t="str">
            <v>TYR</v>
          </cell>
          <cell r="F127">
            <v>38</v>
          </cell>
        </row>
        <row r="128">
          <cell r="A128">
            <v>28921</v>
          </cell>
          <cell r="B128">
            <v>24.84000005</v>
          </cell>
          <cell r="C128" t="str">
            <v>Swim</v>
          </cell>
          <cell r="D128" t="str">
            <v>TYR Sport Men's Universe Splice Jammer</v>
          </cell>
          <cell r="E128" t="str">
            <v>TYR</v>
          </cell>
          <cell r="F128">
            <v>40</v>
          </cell>
        </row>
        <row r="129">
          <cell r="A129">
            <v>28589</v>
          </cell>
          <cell r="B129">
            <v>30.940000080000001</v>
          </cell>
          <cell r="C129" t="str">
            <v>Swim</v>
          </cell>
          <cell r="D129" t="str">
            <v>TYR Sport Men's Great White Epic Splice Jammer Swim Suit</v>
          </cell>
          <cell r="E129" t="str">
            <v>TYR</v>
          </cell>
          <cell r="F129">
            <v>52</v>
          </cell>
        </row>
        <row r="130">
          <cell r="A130">
            <v>9220</v>
          </cell>
          <cell r="B130">
            <v>5.5207498880000001</v>
          </cell>
          <cell r="C130" t="str">
            <v>Sweaters</v>
          </cell>
          <cell r="D130" t="str">
            <v>VIP Womens Bright Crochet Pullover Sweater</v>
          </cell>
          <cell r="E130" t="str">
            <v>VIP</v>
          </cell>
          <cell r="F130">
            <v>12.989999770000001</v>
          </cell>
        </row>
        <row r="131">
          <cell r="A131">
            <v>14170</v>
          </cell>
          <cell r="B131">
            <v>5.6519598960000001</v>
          </cell>
          <cell r="C131" t="str">
            <v>Dresses</v>
          </cell>
          <cell r="D131" t="str">
            <v>VIP Womens Ladies Belted Pleated Skater Party Dress</v>
          </cell>
          <cell r="E131" t="str">
            <v>VIP</v>
          </cell>
          <cell r="F131">
            <v>13.989999770000001</v>
          </cell>
        </row>
        <row r="132">
          <cell r="A132">
            <v>29008</v>
          </cell>
          <cell r="B132">
            <v>21.166</v>
          </cell>
          <cell r="C132" t="str">
            <v>Jeans</v>
          </cell>
          <cell r="D132" t="str">
            <v>YMI Juniors Five Pocket Jegging Jean</v>
          </cell>
          <cell r="E132" t="str">
            <v>YMI</v>
          </cell>
          <cell r="F132">
            <v>38</v>
          </cell>
        </row>
        <row r="133">
          <cell r="A133">
            <v>28589</v>
          </cell>
          <cell r="B133">
            <v>16.042479570000001</v>
          </cell>
          <cell r="C133" t="str">
            <v>Jeans</v>
          </cell>
          <cell r="D133" t="str">
            <v>YMI Juniors Floral Skinny</v>
          </cell>
          <cell r="E133" t="str">
            <v>YMI</v>
          </cell>
          <cell r="F133">
            <v>27.469999309999999</v>
          </cell>
        </row>
        <row r="134">
          <cell r="A134">
            <v>29064</v>
          </cell>
          <cell r="B134">
            <v>14.925300379999999</v>
          </cell>
          <cell r="C134" t="str">
            <v>Jeans</v>
          </cell>
          <cell r="D134" t="str">
            <v>YMI Belted Flare Leg Jeans [P466255-B1093]</v>
          </cell>
          <cell r="E134" t="str">
            <v>YMI</v>
          </cell>
          <cell r="F134">
            <v>27.950000760000002</v>
          </cell>
        </row>
        <row r="135">
          <cell r="A135">
            <v>9220</v>
          </cell>
          <cell r="B135">
            <v>15.88651986</v>
          </cell>
          <cell r="C135" t="str">
            <v>Jeans</v>
          </cell>
          <cell r="D135" t="str">
            <v>YMI Sandblasted Stretch Skinny Jeans [P139657]</v>
          </cell>
          <cell r="E135" t="str">
            <v>YMI</v>
          </cell>
          <cell r="F135">
            <v>28.989999770000001</v>
          </cell>
        </row>
        <row r="136">
          <cell r="A136">
            <v>29008</v>
          </cell>
          <cell r="B136">
            <v>13.824999979999999</v>
          </cell>
          <cell r="C136" t="str">
            <v>Jeans</v>
          </cell>
          <cell r="D136" t="str">
            <v>YMI Juniors Fleur De Lis Capri Jean</v>
          </cell>
          <cell r="E136" t="str">
            <v>YMI</v>
          </cell>
          <cell r="F136">
            <v>25</v>
          </cell>
        </row>
        <row r="137">
          <cell r="A137">
            <v>15349</v>
          </cell>
          <cell r="B137">
            <v>15.82853985</v>
          </cell>
          <cell r="C137" t="str">
            <v>Jeans</v>
          </cell>
          <cell r="D137" t="str">
            <v>YMI Stretch Bootcut Jeans W/ Button-Flap Pockets [P362075]</v>
          </cell>
          <cell r="E137" t="str">
            <v>YMI</v>
          </cell>
          <cell r="F137">
            <v>28.989999770000001</v>
          </cell>
        </row>
        <row r="138">
          <cell r="A138">
            <v>15349</v>
          </cell>
          <cell r="B138">
            <v>5.3024399469999999</v>
          </cell>
          <cell r="C138" t="str">
            <v>Shorts</v>
          </cell>
          <cell r="D138" t="str">
            <v>YMI Juniors Heavy Stitch Bermuda</v>
          </cell>
          <cell r="E138" t="str">
            <v>YMI</v>
          </cell>
          <cell r="F138">
            <v>11.329999920000001</v>
          </cell>
        </row>
        <row r="139">
          <cell r="A139">
            <v>28548</v>
          </cell>
          <cell r="B139">
            <v>12.51998989</v>
          </cell>
          <cell r="C139" t="str">
            <v>Shorts</v>
          </cell>
          <cell r="D139" t="str">
            <v>YMI Stretch 5-Pocket Denim Bermuda Shorts [M66169]</v>
          </cell>
          <cell r="E139" t="str">
            <v>YMI</v>
          </cell>
          <cell r="F139">
            <v>24.989999770000001</v>
          </cell>
        </row>
        <row r="140">
          <cell r="A140">
            <v>28862</v>
          </cell>
          <cell r="B140">
            <v>20.101999970000001</v>
          </cell>
          <cell r="C140" t="str">
            <v>Shorts</v>
          </cell>
          <cell r="D140" t="str">
            <v>YMI Juniors Colored Denim Short</v>
          </cell>
          <cell r="E140" t="str">
            <v>YMI</v>
          </cell>
          <cell r="F140">
            <v>38</v>
          </cell>
        </row>
        <row r="141">
          <cell r="A141">
            <v>15349</v>
          </cell>
          <cell r="B141">
            <v>11.520389870000001</v>
          </cell>
          <cell r="C141" t="str">
            <v>Shorts</v>
          </cell>
          <cell r="D141" t="str">
            <v>YMI Cuffed Denim Shorts W/ Wide Waistband [S101437]</v>
          </cell>
          <cell r="E141" t="str">
            <v>YMI</v>
          </cell>
          <cell r="F141">
            <v>24.989999770000001</v>
          </cell>
        </row>
        <row r="142">
          <cell r="A142">
            <v>15349</v>
          </cell>
          <cell r="B142">
            <v>20.253999990000001</v>
          </cell>
          <cell r="C142" t="str">
            <v>Shorts</v>
          </cell>
          <cell r="D142" t="str">
            <v>YMI Juniors Embroidered Short</v>
          </cell>
          <cell r="E142" t="str">
            <v>YMI</v>
          </cell>
          <cell r="F142">
            <v>38</v>
          </cell>
        </row>
        <row r="143">
          <cell r="A143">
            <v>9220</v>
          </cell>
          <cell r="B143">
            <v>11.44322989</v>
          </cell>
          <cell r="C143" t="str">
            <v>Shorts</v>
          </cell>
          <cell r="D143" t="str">
            <v>YMI Stretch Distressed &amp; Frayed Denim Shorts</v>
          </cell>
          <cell r="E143" t="str">
            <v>YMI</v>
          </cell>
          <cell r="F143">
            <v>23.989999770000001</v>
          </cell>
        </row>
        <row r="144">
          <cell r="A144">
            <v>29008</v>
          </cell>
          <cell r="B144">
            <v>19.73371951</v>
          </cell>
          <cell r="C144" t="str">
            <v>Socks</v>
          </cell>
          <cell r="D144" t="str">
            <v>3 - Prs. 5.11 Tactical 9 inch Socks Black</v>
          </cell>
          <cell r="E144">
            <v>5.1100000000000003</v>
          </cell>
          <cell r="F144">
            <v>31.879999160000001</v>
          </cell>
        </row>
        <row r="145">
          <cell r="A145">
            <v>28589</v>
          </cell>
          <cell r="B145">
            <v>13.80525025</v>
          </cell>
          <cell r="C145" t="str">
            <v>Accessories</v>
          </cell>
          <cell r="D145" t="str">
            <v>Beza Geneva Money Clamp Black Matte with Wallet</v>
          </cell>
          <cell r="E145" t="str">
            <v>Beza</v>
          </cell>
          <cell r="F145">
            <v>34.950000760000002</v>
          </cell>
        </row>
        <row r="146">
          <cell r="A146">
            <v>28548</v>
          </cell>
          <cell r="B146">
            <v>25.73999997</v>
          </cell>
          <cell r="C146" t="str">
            <v>Dresses</v>
          </cell>
          <cell r="D146" t="str">
            <v>Bobi Women's Modal Jersey Cowl Neck Dress</v>
          </cell>
          <cell r="E146" t="str">
            <v>Bobi</v>
          </cell>
          <cell r="F146">
            <v>60</v>
          </cell>
        </row>
        <row r="147">
          <cell r="A147">
            <v>15744</v>
          </cell>
          <cell r="B147">
            <v>41.479999829999997</v>
          </cell>
          <cell r="C147" t="str">
            <v>Dresses</v>
          </cell>
          <cell r="D147" t="str">
            <v>Bobi Women's Supreme Jersey Cutout Sleeve Dress</v>
          </cell>
          <cell r="E147" t="str">
            <v>Bobi</v>
          </cell>
          <cell r="F147">
            <v>85</v>
          </cell>
        </row>
        <row r="148">
          <cell r="A148">
            <v>28589</v>
          </cell>
          <cell r="B148">
            <v>27.24000011</v>
          </cell>
          <cell r="C148" t="str">
            <v>Maternity</v>
          </cell>
          <cell r="D148" t="str">
            <v>Boob Designs Fast Food Nursing Bra</v>
          </cell>
          <cell r="E148" t="str">
            <v>Boob</v>
          </cell>
          <cell r="F148">
            <v>60</v>
          </cell>
        </row>
        <row r="149">
          <cell r="A149">
            <v>28589</v>
          </cell>
          <cell r="B149">
            <v>6.6990000119999999</v>
          </cell>
          <cell r="C149" t="str">
            <v>Socks</v>
          </cell>
          <cell r="D149" t="str">
            <v>ECCO Men's Cushion Mercerized Cotton Sock</v>
          </cell>
          <cell r="E149" t="str">
            <v>ECCO</v>
          </cell>
          <cell r="F149">
            <v>11</v>
          </cell>
        </row>
        <row r="150">
          <cell r="A150">
            <v>28862</v>
          </cell>
          <cell r="B150">
            <v>6.1700000240000001</v>
          </cell>
          <cell r="C150" t="str">
            <v>Socks</v>
          </cell>
          <cell r="D150" t="str">
            <v>ECCO Men's Crew Golf Cushion With Mesh Top Sock</v>
          </cell>
          <cell r="E150" t="str">
            <v>ECCO</v>
          </cell>
          <cell r="F150">
            <v>10</v>
          </cell>
        </row>
        <row r="151">
          <cell r="A151">
            <v>14170</v>
          </cell>
          <cell r="B151">
            <v>15.255000040000001</v>
          </cell>
          <cell r="C151" t="str">
            <v>Socks</v>
          </cell>
          <cell r="D151" t="str">
            <v>ECCO Men's 3-Pack Solid Rib Cushion Sock</v>
          </cell>
          <cell r="E151" t="str">
            <v>ECCO</v>
          </cell>
          <cell r="F151">
            <v>27</v>
          </cell>
        </row>
        <row r="152">
          <cell r="A152">
            <v>13662</v>
          </cell>
          <cell r="B152">
            <v>9.1888698860000009</v>
          </cell>
          <cell r="C152" t="str">
            <v>Socks</v>
          </cell>
          <cell r="D152" t="str">
            <v>ECCO Men's Single Cushioned Crew Socks</v>
          </cell>
          <cell r="E152" t="str">
            <v>ECCO</v>
          </cell>
          <cell r="F152">
            <v>14.989999770000001</v>
          </cell>
        </row>
        <row r="153">
          <cell r="A153">
            <v>15744</v>
          </cell>
          <cell r="B153">
            <v>43.904000259999997</v>
          </cell>
          <cell r="C153" t="str">
            <v>Swim</v>
          </cell>
          <cell r="D153" t="str">
            <v>Echo Design Women's Crinkle Shirt Dress</v>
          </cell>
          <cell r="E153" t="str">
            <v>ECHO</v>
          </cell>
          <cell r="F153">
            <v>98</v>
          </cell>
        </row>
        <row r="154">
          <cell r="A154">
            <v>9220</v>
          </cell>
          <cell r="B154">
            <v>46.728000190000003</v>
          </cell>
          <cell r="C154" t="str">
            <v>Swim</v>
          </cell>
          <cell r="D154" t="str">
            <v>Echo Design Women's Solid Ruched One Piece</v>
          </cell>
          <cell r="E154" t="str">
            <v>ECHO</v>
          </cell>
          <cell r="F154">
            <v>118</v>
          </cell>
        </row>
        <row r="155">
          <cell r="A155">
            <v>9220</v>
          </cell>
          <cell r="B155">
            <v>26.928000109999999</v>
          </cell>
          <cell r="C155" t="str">
            <v>Swim</v>
          </cell>
          <cell r="D155" t="str">
            <v>Echo Design Women's Solid Open Shoulder Dress</v>
          </cell>
          <cell r="E155" t="str">
            <v>ECHO</v>
          </cell>
          <cell r="F155">
            <v>68</v>
          </cell>
        </row>
        <row r="156">
          <cell r="A156">
            <v>28862</v>
          </cell>
          <cell r="B156">
            <v>22.032000119999999</v>
          </cell>
          <cell r="C156" t="str">
            <v>Swim</v>
          </cell>
          <cell r="D156" t="str">
            <v>Echo Design Women's Braided Halter Dress</v>
          </cell>
          <cell r="E156" t="str">
            <v>ECHO</v>
          </cell>
          <cell r="F156">
            <v>48</v>
          </cell>
        </row>
        <row r="157">
          <cell r="A157">
            <v>28548</v>
          </cell>
          <cell r="B157">
            <v>17.904000159999999</v>
          </cell>
          <cell r="C157" t="str">
            <v>Swim</v>
          </cell>
          <cell r="D157" t="str">
            <v>Echo Design Women's Loco Stripe Short Caftan</v>
          </cell>
          <cell r="E157" t="str">
            <v>ECHO</v>
          </cell>
          <cell r="F157">
            <v>48</v>
          </cell>
        </row>
        <row r="158">
          <cell r="A158">
            <v>28921</v>
          </cell>
          <cell r="B158">
            <v>20.832000109999999</v>
          </cell>
          <cell r="C158" t="str">
            <v>Swim</v>
          </cell>
          <cell r="D158" t="str">
            <v>Echo Design Women's Batik Leaves Butterfly Tunic</v>
          </cell>
          <cell r="E158" t="str">
            <v>ECHO</v>
          </cell>
          <cell r="F158">
            <v>48</v>
          </cell>
        </row>
        <row r="159">
          <cell r="A159">
            <v>13662</v>
          </cell>
          <cell r="B159">
            <v>45.47200015</v>
          </cell>
          <cell r="C159" t="str">
            <v>Swim</v>
          </cell>
          <cell r="D159" t="str">
            <v>Echo Design Women's Graphic Diamonds Tunic With Beads</v>
          </cell>
          <cell r="E159" t="str">
            <v>ECHO</v>
          </cell>
          <cell r="F159">
            <v>98</v>
          </cell>
        </row>
        <row r="160">
          <cell r="A160">
            <v>28862</v>
          </cell>
          <cell r="B160">
            <v>11.175800020000001</v>
          </cell>
          <cell r="C160" t="str">
            <v>Swim</v>
          </cell>
          <cell r="D160" t="str">
            <v>Echo Design Women's Solid Butterfly With Braided Ties</v>
          </cell>
          <cell r="E160" t="str">
            <v>ECHO</v>
          </cell>
          <cell r="F160">
            <v>29.409999849999998</v>
          </cell>
        </row>
        <row r="161">
          <cell r="A161">
            <v>28589</v>
          </cell>
          <cell r="B161">
            <v>24.819479170000001</v>
          </cell>
          <cell r="C161" t="str">
            <v>Swim</v>
          </cell>
          <cell r="D161" t="str">
            <v>Echo Design Women's Metallic Stripe Butterfly Tunic</v>
          </cell>
          <cell r="E161" t="str">
            <v>ECHO</v>
          </cell>
          <cell r="F161">
            <v>52.91999817</v>
          </cell>
        </row>
        <row r="162">
          <cell r="A162">
            <v>15744</v>
          </cell>
          <cell r="B162">
            <v>15.03624071</v>
          </cell>
          <cell r="C162" t="str">
            <v>Swim</v>
          </cell>
          <cell r="D162" t="str">
            <v>Echo Design Women's Silk Beach Cover Up Dress Shirt</v>
          </cell>
          <cell r="E162" t="str">
            <v>ECHO</v>
          </cell>
          <cell r="F162">
            <v>39.990001679999999</v>
          </cell>
        </row>
        <row r="163">
          <cell r="A163">
            <v>29064</v>
          </cell>
          <cell r="B163">
            <v>30.108000000000001</v>
          </cell>
          <cell r="C163" t="str">
            <v>Swim</v>
          </cell>
          <cell r="D163" t="str">
            <v>Echo Design Women's Mambo Circles Keyhole Tunic</v>
          </cell>
          <cell r="E163" t="str">
            <v>ECHO</v>
          </cell>
          <cell r="F163">
            <v>78</v>
          </cell>
        </row>
        <row r="164">
          <cell r="A164">
            <v>29064</v>
          </cell>
          <cell r="B164">
            <v>54.280000110000003</v>
          </cell>
          <cell r="C164" t="str">
            <v>Swim</v>
          </cell>
          <cell r="D164" t="str">
            <v>Echo Design Women's Solid Low Back One Piece</v>
          </cell>
          <cell r="E164" t="str">
            <v>ECHO</v>
          </cell>
          <cell r="F164">
            <v>118</v>
          </cell>
        </row>
        <row r="165">
          <cell r="A165">
            <v>29064</v>
          </cell>
          <cell r="B165">
            <v>5.586670217</v>
          </cell>
          <cell r="C165" t="str">
            <v>Swim</v>
          </cell>
          <cell r="D165" t="str">
            <v>Echo Design Women's Sundial Pareo</v>
          </cell>
          <cell r="E165" t="str">
            <v>ECHO</v>
          </cell>
          <cell r="F165">
            <v>13.27000046</v>
          </cell>
        </row>
        <row r="166">
          <cell r="A166">
            <v>29064</v>
          </cell>
          <cell r="B166">
            <v>38.318000259999998</v>
          </cell>
          <cell r="C166" t="str">
            <v>Swim</v>
          </cell>
          <cell r="D166" t="str">
            <v>Echo Design Women's Cheetah Dress With Ties</v>
          </cell>
          <cell r="E166" t="str">
            <v>ECHO</v>
          </cell>
          <cell r="F166">
            <v>98</v>
          </cell>
        </row>
        <row r="167">
          <cell r="A167">
            <v>15349</v>
          </cell>
          <cell r="B167">
            <v>38.368000219999999</v>
          </cell>
          <cell r="C167" t="str">
            <v>Swim</v>
          </cell>
          <cell r="D167" t="str">
            <v>Echo Design Women's Mediterranean Stripe Butterfly Tunic</v>
          </cell>
          <cell r="E167" t="str">
            <v>ECHO</v>
          </cell>
          <cell r="F167">
            <v>88</v>
          </cell>
        </row>
        <row r="168">
          <cell r="A168">
            <v>28551</v>
          </cell>
          <cell r="B168">
            <v>18.864000050000001</v>
          </cell>
          <cell r="C168" t="str">
            <v>Swim</v>
          </cell>
          <cell r="D168" t="str">
            <v>Echo Design Women's Cheetah Butterfly Tunic</v>
          </cell>
          <cell r="E168" t="str">
            <v>ECHO</v>
          </cell>
          <cell r="F168">
            <v>48</v>
          </cell>
        </row>
        <row r="169">
          <cell r="A169">
            <v>12354</v>
          </cell>
          <cell r="B169">
            <v>9.5250000250000006</v>
          </cell>
          <cell r="C169" t="str">
            <v>Swim</v>
          </cell>
          <cell r="D169" t="str">
            <v>Echo Design Women's Asymmetrical T-Shirt Cover-Up</v>
          </cell>
          <cell r="E169" t="str">
            <v>ECHO</v>
          </cell>
          <cell r="F169">
            <v>25</v>
          </cell>
        </row>
        <row r="170">
          <cell r="A170">
            <v>12265</v>
          </cell>
          <cell r="B170">
            <v>27.085500190000001</v>
          </cell>
          <cell r="C170" t="str">
            <v>Swim</v>
          </cell>
          <cell r="D170" t="str">
            <v>Echo Design Women's Palm Leaf Butterfly Coverups</v>
          </cell>
          <cell r="E170" t="str">
            <v>ECHO</v>
          </cell>
          <cell r="F170">
            <v>58.5</v>
          </cell>
        </row>
        <row r="171">
          <cell r="A171">
            <v>15531</v>
          </cell>
          <cell r="B171">
            <v>8.9355298360000006</v>
          </cell>
          <cell r="C171" t="str">
            <v>Accessories</v>
          </cell>
          <cell r="D171" t="str">
            <v>Echo Design Women's Basic Touch Glove</v>
          </cell>
          <cell r="E171" t="str">
            <v>ECHO</v>
          </cell>
          <cell r="F171">
            <v>19.989999770000001</v>
          </cell>
        </row>
        <row r="172">
          <cell r="A172">
            <v>9621</v>
          </cell>
          <cell r="B172">
            <v>17.099999950000001</v>
          </cell>
          <cell r="C172" t="str">
            <v>Accessories</v>
          </cell>
          <cell r="D172" t="str">
            <v>Echo Design Women's Knit Touch Glove And Earbuds Music Set</v>
          </cell>
          <cell r="E172" t="str">
            <v>ECHO</v>
          </cell>
          <cell r="F172">
            <v>45</v>
          </cell>
        </row>
        <row r="173">
          <cell r="A173">
            <v>25276</v>
          </cell>
          <cell r="B173">
            <v>11.78606986</v>
          </cell>
          <cell r="C173" t="str">
            <v>Accessories</v>
          </cell>
          <cell r="D173" t="str">
            <v>Echo Design Women's Touch Ruched Gloves</v>
          </cell>
          <cell r="E173" t="str">
            <v>ECHO</v>
          </cell>
          <cell r="F173">
            <v>29.989999770000001</v>
          </cell>
        </row>
        <row r="174">
          <cell r="A174">
            <v>12664</v>
          </cell>
          <cell r="B174">
            <v>11.03199996</v>
          </cell>
          <cell r="C174" t="str">
            <v>Accessories</v>
          </cell>
          <cell r="D174" t="str">
            <v>Echo Design Women's Racking Stitch Newsboy Hat</v>
          </cell>
          <cell r="E174" t="str">
            <v>ECHO</v>
          </cell>
          <cell r="F174">
            <v>28</v>
          </cell>
        </row>
        <row r="175">
          <cell r="A175">
            <v>12265</v>
          </cell>
          <cell r="B175">
            <v>12.20799991</v>
          </cell>
          <cell r="C175" t="str">
            <v>Accessories</v>
          </cell>
          <cell r="D175" t="str">
            <v>Echo Design Women's Echo Touch Warmers Knit Glove</v>
          </cell>
          <cell r="E175" t="str">
            <v>ECHO</v>
          </cell>
          <cell r="F175">
            <v>28</v>
          </cell>
        </row>
        <row r="176">
          <cell r="A176">
            <v>12351</v>
          </cell>
          <cell r="B176">
            <v>16.643999900000001</v>
          </cell>
          <cell r="C176" t="str">
            <v>Accessories</v>
          </cell>
          <cell r="D176" t="str">
            <v>Echo Design Women's Sculptural Pleats Muffler</v>
          </cell>
          <cell r="E176" t="str">
            <v>ECHO</v>
          </cell>
          <cell r="F176">
            <v>38</v>
          </cell>
        </row>
        <row r="177">
          <cell r="A177">
            <v>25276</v>
          </cell>
          <cell r="B177">
            <v>20.43</v>
          </cell>
          <cell r="C177" t="str">
            <v>Plus</v>
          </cell>
          <cell r="D177" t="str">
            <v>Echo Design Women's Knit Touch Glove And Earbuds Music Set</v>
          </cell>
          <cell r="E177" t="str">
            <v>ECHO</v>
          </cell>
          <cell r="F177">
            <v>45</v>
          </cell>
        </row>
        <row r="178">
          <cell r="A178">
            <v>25276</v>
          </cell>
          <cell r="B178">
            <v>15.46558067</v>
          </cell>
          <cell r="C178" t="str">
            <v>Accessories</v>
          </cell>
          <cell r="D178" t="str">
            <v>Echo Design Men's Warmers Touch Glove</v>
          </cell>
          <cell r="E178" t="str">
            <v>ECHO</v>
          </cell>
          <cell r="F178">
            <v>34.990001679999999</v>
          </cell>
        </row>
        <row r="179">
          <cell r="A179">
            <v>12265</v>
          </cell>
          <cell r="B179">
            <v>27.325700430000001</v>
          </cell>
          <cell r="C179" t="str">
            <v>Shorts</v>
          </cell>
          <cell r="D179" t="str">
            <v>ERGO Clothing Scratch Board Short - Men's</v>
          </cell>
          <cell r="E179" t="str">
            <v>ERGO</v>
          </cell>
          <cell r="F179">
            <v>51.950000760000002</v>
          </cell>
        </row>
        <row r="180">
          <cell r="A180">
            <v>12354</v>
          </cell>
          <cell r="B180">
            <v>9.296279856</v>
          </cell>
          <cell r="C180" t="str">
            <v>Sleep &amp; Lounge</v>
          </cell>
          <cell r="D180" t="str">
            <v>Navy Satin Bath Robe for Men</v>
          </cell>
          <cell r="E180" t="str">
            <v>Easy</v>
          </cell>
          <cell r="F180">
            <v>24.989999770000001</v>
          </cell>
        </row>
        <row r="181">
          <cell r="A181">
            <v>12265</v>
          </cell>
          <cell r="B181">
            <v>45.478999989999998</v>
          </cell>
          <cell r="C181" t="str">
            <v>Fashion Hoodies &amp; Sweatshirts</v>
          </cell>
          <cell r="D181" t="str">
            <v>Howe Men's Agenda Surrender Hoodie</v>
          </cell>
          <cell r="E181" t="str">
            <v>Howe</v>
          </cell>
          <cell r="F181">
            <v>89</v>
          </cell>
        </row>
        <row r="182">
          <cell r="A182">
            <v>25276</v>
          </cell>
          <cell r="B182">
            <v>57.998550620000003</v>
          </cell>
          <cell r="C182" t="str">
            <v>Suits &amp; Sport Coats</v>
          </cell>
          <cell r="D182" t="str">
            <v>Howe Men's Everything Changes Blazer</v>
          </cell>
          <cell r="E182" t="str">
            <v>Howe</v>
          </cell>
          <cell r="F182">
            <v>133.33000179999999</v>
          </cell>
        </row>
        <row r="183">
          <cell r="A183">
            <v>25276</v>
          </cell>
          <cell r="B183">
            <v>71.639999880000005</v>
          </cell>
          <cell r="C183" t="str">
            <v>Suits &amp; Sport Coats</v>
          </cell>
          <cell r="D183" t="str">
            <v>Howe Men's Personal Jesus Blazer</v>
          </cell>
          <cell r="E183" t="str">
            <v>Howe</v>
          </cell>
          <cell r="F183">
            <v>199</v>
          </cell>
        </row>
        <row r="184">
          <cell r="A184">
            <v>28551</v>
          </cell>
          <cell r="B184">
            <v>49.005000099999997</v>
          </cell>
          <cell r="C184" t="str">
            <v>Pants</v>
          </cell>
          <cell r="D184" t="str">
            <v>Howe Men's The Finest Pant</v>
          </cell>
          <cell r="E184" t="str">
            <v>Howe</v>
          </cell>
          <cell r="F184">
            <v>99</v>
          </cell>
        </row>
        <row r="185">
          <cell r="A185">
            <v>25276</v>
          </cell>
          <cell r="B185">
            <v>28.608789439999999</v>
          </cell>
          <cell r="C185" t="str">
            <v>Pants</v>
          </cell>
          <cell r="D185" t="str">
            <v>Hause Of Howe  Men's The Finest Plaid Trouser</v>
          </cell>
          <cell r="E185" t="str">
            <v>Howe</v>
          </cell>
          <cell r="F185">
            <v>58.02999878</v>
          </cell>
        </row>
        <row r="186">
          <cell r="A186">
            <v>12265</v>
          </cell>
          <cell r="B186">
            <v>24.300000059999999</v>
          </cell>
          <cell r="C186" t="str">
            <v>Pants</v>
          </cell>
          <cell r="D186" t="str">
            <v>JSLV The Worker Pants in Chocolate</v>
          </cell>
          <cell r="E186" t="str">
            <v>JSLV</v>
          </cell>
          <cell r="F186">
            <v>54</v>
          </cell>
        </row>
        <row r="187">
          <cell r="A187">
            <v>25276</v>
          </cell>
          <cell r="B187">
            <v>1.6379999949999999</v>
          </cell>
          <cell r="C187" t="str">
            <v>Plus</v>
          </cell>
          <cell r="D187" t="str">
            <v>Keds Popcorn Socks in 3 Pack Different Style Great Colors</v>
          </cell>
          <cell r="E187" t="str">
            <v>Keds</v>
          </cell>
          <cell r="F187">
            <v>3.5</v>
          </cell>
        </row>
        <row r="188">
          <cell r="A188">
            <v>25276</v>
          </cell>
          <cell r="B188">
            <v>9.0129898879999999</v>
          </cell>
          <cell r="C188" t="str">
            <v>Intimates</v>
          </cell>
          <cell r="D188" t="str">
            <v>Lace Bra and Panty Set Neon Pink Neon Yellow Black</v>
          </cell>
          <cell r="E188" t="str">
            <v>Kiss</v>
          </cell>
          <cell r="F188">
            <v>17.989999770000001</v>
          </cell>
        </row>
        <row r="189">
          <cell r="A189">
            <v>28551</v>
          </cell>
          <cell r="B189">
            <v>11.374309869999999</v>
          </cell>
          <cell r="C189" t="str">
            <v>Intimates</v>
          </cell>
          <cell r="D189" t="str">
            <v>Set: Mini Heart Bra and Sexy Lace Bottom Panty</v>
          </cell>
          <cell r="E189" t="str">
            <v>Kiss</v>
          </cell>
          <cell r="F189">
            <v>19.989999770000001</v>
          </cell>
        </row>
        <row r="190">
          <cell r="A190">
            <v>25276</v>
          </cell>
          <cell r="B190">
            <v>21.098971070000001</v>
          </cell>
          <cell r="C190" t="str">
            <v>Sleep &amp; Lounge</v>
          </cell>
          <cell r="D190" t="str">
            <v>Lanz Originals Women's Knit and Lace Sleeveless Short Gown</v>
          </cell>
          <cell r="E190" t="str">
            <v>Lanz</v>
          </cell>
          <cell r="F190">
            <v>34.990001679999999</v>
          </cell>
        </row>
        <row r="191">
          <cell r="A191">
            <v>15531</v>
          </cell>
          <cell r="B191">
            <v>9.2753598880000006</v>
          </cell>
          <cell r="C191" t="str">
            <v>Dresses</v>
          </cell>
          <cell r="D191" t="str">
            <v>Junior's Halter Dress with Round Buckle</v>
          </cell>
          <cell r="E191" t="str">
            <v>MW22</v>
          </cell>
          <cell r="F191">
            <v>19.989999770000001</v>
          </cell>
        </row>
        <row r="192">
          <cell r="A192">
            <v>12265</v>
          </cell>
          <cell r="B192">
            <v>15.783650379999999</v>
          </cell>
          <cell r="C192" t="str">
            <v>Pants &amp; Capris</v>
          </cell>
          <cell r="D192" t="str">
            <v>Womens Tuxedo Trouser - Polyester Double Pleated Straight Waist</v>
          </cell>
          <cell r="E192" t="str">
            <v>Mina</v>
          </cell>
          <cell r="F192">
            <v>29.950000760000002</v>
          </cell>
        </row>
        <row r="193">
          <cell r="A193">
            <v>9621</v>
          </cell>
          <cell r="B193">
            <v>13.29780029</v>
          </cell>
          <cell r="C193" t="str">
            <v>Skirts</v>
          </cell>
          <cell r="D193" t="str">
            <v>100 % Polyester Tuxedo Skirts Black-Your Choice Mid Length (Left Hand Side) or Full Length (Right Hand Side)</v>
          </cell>
          <cell r="E193" t="str">
            <v>Mina</v>
          </cell>
          <cell r="F193">
            <v>29.950000760000002</v>
          </cell>
        </row>
        <row r="194">
          <cell r="A194">
            <v>15531</v>
          </cell>
          <cell r="B194">
            <v>21.11472092</v>
          </cell>
          <cell r="C194" t="str">
            <v>Fashion Hoodies &amp; Sweatshirts</v>
          </cell>
          <cell r="D194" t="str">
            <v>NOTW Edgy Pullover Hoodie</v>
          </cell>
          <cell r="E194" t="str">
            <v>NOTW</v>
          </cell>
          <cell r="F194">
            <v>39.990001679999999</v>
          </cell>
        </row>
        <row r="195">
          <cell r="A195">
            <v>9621</v>
          </cell>
          <cell r="B195">
            <v>38.304000049999999</v>
          </cell>
          <cell r="C195" t="str">
            <v>Fashion Hoodies &amp; Sweatshirts</v>
          </cell>
          <cell r="D195" t="str">
            <v>Obey The Trademark Zip Hood in Jet Black</v>
          </cell>
          <cell r="E195" t="str">
            <v>Obey</v>
          </cell>
          <cell r="F195">
            <v>76</v>
          </cell>
        </row>
        <row r="196">
          <cell r="A196">
            <v>12265</v>
          </cell>
          <cell r="B196">
            <v>31.651200509999999</v>
          </cell>
          <cell r="C196" t="str">
            <v>Fashion Hoodies &amp; Sweatshirts</v>
          </cell>
          <cell r="D196" t="str">
            <v>Obey Printing Press Hoodie Heather Charcoal Mens</v>
          </cell>
          <cell r="E196" t="str">
            <v>Obey</v>
          </cell>
          <cell r="F196">
            <v>54.950000760000002</v>
          </cell>
        </row>
        <row r="197">
          <cell r="A197">
            <v>15531</v>
          </cell>
          <cell r="B197">
            <v>73.579999950000001</v>
          </cell>
          <cell r="C197" t="str">
            <v>Swim</v>
          </cell>
          <cell r="D197" t="str">
            <v>Onia Men's Calder 7.5 Swim Shorts</v>
          </cell>
          <cell r="E197" t="str">
            <v>Onia</v>
          </cell>
          <cell r="F197">
            <v>130</v>
          </cell>
        </row>
        <row r="198">
          <cell r="A198">
            <v>12351</v>
          </cell>
          <cell r="B198">
            <v>93.670000229999999</v>
          </cell>
          <cell r="C198" t="str">
            <v>Swim</v>
          </cell>
          <cell r="D198" t="str">
            <v>Onia Men's Spanish Calder Swim Shorts</v>
          </cell>
          <cell r="E198" t="str">
            <v>Onia</v>
          </cell>
          <cell r="F198">
            <v>145</v>
          </cell>
        </row>
        <row r="199">
          <cell r="A199">
            <v>15531</v>
          </cell>
          <cell r="B199">
            <v>5.2995799190000001</v>
          </cell>
          <cell r="C199" t="str">
            <v>Active</v>
          </cell>
          <cell r="D199" t="str">
            <v>Pony Women's 6-Pairs Athletic Low Cut Socks - Many Cute Patterns</v>
          </cell>
          <cell r="E199" t="str">
            <v>Pony</v>
          </cell>
          <cell r="F199">
            <v>11.989999770000001</v>
          </cell>
        </row>
        <row r="200">
          <cell r="A200">
            <v>25276</v>
          </cell>
          <cell r="B200">
            <v>20.996320369999999</v>
          </cell>
          <cell r="C200" t="str">
            <v>Fashion Hoodies &amp; Sweatshirts</v>
          </cell>
          <cell r="D200" t="str">
            <v>Ride Logo Mens Pullover Hoodie Electric Blue Sz S</v>
          </cell>
          <cell r="E200" t="str">
            <v>Ride</v>
          </cell>
          <cell r="F200">
            <v>37.36000061</v>
          </cell>
        </row>
        <row r="201">
          <cell r="A201">
            <v>12265</v>
          </cell>
          <cell r="B201">
            <v>31.808</v>
          </cell>
          <cell r="C201" t="str">
            <v>Swim</v>
          </cell>
          <cell r="D201" t="str">
            <v>2EROS - S03-07 - ICON2 Low Rise Quick Dry Swim Shorts - Black Mystic Pink or Blue</v>
          </cell>
          <cell r="E201" t="str">
            <v>2EROS</v>
          </cell>
          <cell r="F201">
            <v>56</v>
          </cell>
        </row>
        <row r="202">
          <cell r="A202">
            <v>12354</v>
          </cell>
          <cell r="B202">
            <v>5.3135998449999997</v>
          </cell>
          <cell r="C202" t="str">
            <v>Socks &amp; Hosiery</v>
          </cell>
          <cell r="D202" t="str">
            <v>Acorn Grippy Versafit Socks</v>
          </cell>
          <cell r="E202" t="str">
            <v>ACORN</v>
          </cell>
          <cell r="F202">
            <v>14.399999619999999</v>
          </cell>
        </row>
        <row r="203">
          <cell r="A203">
            <v>25276</v>
          </cell>
          <cell r="B203">
            <v>15.47999997</v>
          </cell>
          <cell r="C203" t="str">
            <v>Tops &amp; Tees</v>
          </cell>
          <cell r="D203" t="str">
            <v>Asics Women's Core Long Sleeve Shirt</v>
          </cell>
          <cell r="E203" t="str">
            <v>ASICS</v>
          </cell>
          <cell r="F203">
            <v>30</v>
          </cell>
        </row>
        <row r="204">
          <cell r="A204">
            <v>15531</v>
          </cell>
          <cell r="B204">
            <v>13.61954985</v>
          </cell>
          <cell r="C204" t="str">
            <v>Tops &amp; Tees</v>
          </cell>
          <cell r="D204" t="str">
            <v>Asics Women's Core Short Sleeve Shirt</v>
          </cell>
          <cell r="E204" t="str">
            <v>ASICS</v>
          </cell>
          <cell r="F204">
            <v>24.989999770000001</v>
          </cell>
        </row>
        <row r="205">
          <cell r="A205">
            <v>12351</v>
          </cell>
          <cell r="B205">
            <v>10.47935039</v>
          </cell>
          <cell r="C205" t="str">
            <v>Tops &amp; Tees</v>
          </cell>
          <cell r="D205" t="str">
            <v>ASICS Women's Circuit 7 Singlet</v>
          </cell>
          <cell r="E205" t="str">
            <v>ASICS</v>
          </cell>
          <cell r="F205">
            <v>18.950000760000002</v>
          </cell>
        </row>
        <row r="206">
          <cell r="A206">
            <v>12664</v>
          </cell>
          <cell r="B206">
            <v>23.730840820000001</v>
          </cell>
          <cell r="C206" t="str">
            <v>Tops &amp; Tees</v>
          </cell>
          <cell r="D206" t="str">
            <v>Asics Women's Favorite Long Sleeve Shirt</v>
          </cell>
          <cell r="E206" t="str">
            <v>ASICS</v>
          </cell>
          <cell r="F206">
            <v>45.990001679999999</v>
          </cell>
        </row>
        <row r="207">
          <cell r="A207">
            <v>25276</v>
          </cell>
          <cell r="B207">
            <v>22.074480860000001</v>
          </cell>
          <cell r="C207" t="str">
            <v>Tops &amp; Tees</v>
          </cell>
          <cell r="D207" t="str">
            <v>ASICS Women's Competition Long Sleeve</v>
          </cell>
          <cell r="E207" t="str">
            <v>ASICS</v>
          </cell>
          <cell r="F207">
            <v>39.990001679999999</v>
          </cell>
        </row>
        <row r="208">
          <cell r="A208">
            <v>12351</v>
          </cell>
          <cell r="B208">
            <v>23.1248608</v>
          </cell>
          <cell r="C208" t="str">
            <v>Tops &amp; Tees</v>
          </cell>
          <cell r="D208" t="str">
            <v>ASICS Women's Rib I Tech 1/2 Zip Pullover</v>
          </cell>
          <cell r="E208" t="str">
            <v>ASICS</v>
          </cell>
          <cell r="F208">
            <v>44.990001679999999</v>
          </cell>
        </row>
        <row r="209">
          <cell r="A209">
            <v>9621</v>
          </cell>
          <cell r="B209">
            <v>15.01200006</v>
          </cell>
          <cell r="C209" t="str">
            <v>Active</v>
          </cell>
          <cell r="D209" t="str">
            <v>ASICS Women's Performance Running Capri Tight</v>
          </cell>
          <cell r="E209" t="str">
            <v>ASICS</v>
          </cell>
          <cell r="F209">
            <v>36</v>
          </cell>
        </row>
        <row r="210">
          <cell r="A210">
            <v>12354</v>
          </cell>
          <cell r="B210">
            <v>5.7056998639999996</v>
          </cell>
          <cell r="C210" t="str">
            <v>Active</v>
          </cell>
          <cell r="D210" t="str">
            <v>ASICS Women's Intensity Low Sock</v>
          </cell>
          <cell r="E210" t="str">
            <v>ASICS</v>
          </cell>
          <cell r="F210">
            <v>13.649999619999999</v>
          </cell>
        </row>
        <row r="211">
          <cell r="A211">
            <v>12351</v>
          </cell>
          <cell r="B211">
            <v>10.808</v>
          </cell>
          <cell r="C211" t="str">
            <v>Active</v>
          </cell>
          <cell r="D211" t="str">
            <v>ASICS Women's Low Cut Short</v>
          </cell>
          <cell r="E211" t="str">
            <v>ASICS</v>
          </cell>
          <cell r="F211">
            <v>28</v>
          </cell>
        </row>
        <row r="212">
          <cell r="A212">
            <v>12664</v>
          </cell>
          <cell r="B212">
            <v>9.8960399490000004</v>
          </cell>
          <cell r="C212" t="str">
            <v>Active</v>
          </cell>
          <cell r="D212" t="str">
            <v>Asics Women's Core Short Sleeve Shirt</v>
          </cell>
          <cell r="E212" t="str">
            <v>ASICS</v>
          </cell>
          <cell r="F212">
            <v>24.989999770000001</v>
          </cell>
        </row>
        <row r="213">
          <cell r="A213">
            <v>28551</v>
          </cell>
          <cell r="B213">
            <v>8.25</v>
          </cell>
          <cell r="C213" t="str">
            <v>Active</v>
          </cell>
          <cell r="D213" t="str">
            <v>ASICS Women's Circuit 7 Warm-Up Long Sleeve Short</v>
          </cell>
          <cell r="E213" t="str">
            <v>ASICS</v>
          </cell>
          <cell r="F213">
            <v>22</v>
          </cell>
        </row>
        <row r="214">
          <cell r="A214">
            <v>12354</v>
          </cell>
          <cell r="B214">
            <v>7.9852999349999996</v>
          </cell>
          <cell r="C214" t="str">
            <v>Active</v>
          </cell>
          <cell r="D214" t="str">
            <v>ASCIS Hydrology Low Socks (Pack of 3)</v>
          </cell>
          <cell r="E214" t="str">
            <v>ASICS</v>
          </cell>
          <cell r="F214">
            <v>16.989999770000001</v>
          </cell>
        </row>
        <row r="215">
          <cell r="A215">
            <v>12354</v>
          </cell>
          <cell r="B215">
            <v>6.1834498489999996</v>
          </cell>
          <cell r="C215" t="str">
            <v>Active</v>
          </cell>
          <cell r="D215" t="str">
            <v>ASCIS Intensity Low Socks (Pack of 3)</v>
          </cell>
          <cell r="E215" t="str">
            <v>ASICS</v>
          </cell>
          <cell r="F215">
            <v>13.649999619999999</v>
          </cell>
        </row>
        <row r="216">
          <cell r="A216">
            <v>9621</v>
          </cell>
          <cell r="B216">
            <v>6.5751299449999996</v>
          </cell>
          <cell r="C216" t="str">
            <v>Active</v>
          </cell>
          <cell r="D216" t="str">
            <v>ASICS Women's Hydrology Low Sock</v>
          </cell>
          <cell r="E216" t="str">
            <v>ASICS</v>
          </cell>
          <cell r="F216">
            <v>16.989999770000001</v>
          </cell>
        </row>
        <row r="217">
          <cell r="A217">
            <v>28951</v>
          </cell>
          <cell r="B217">
            <v>21.201390910000001</v>
          </cell>
          <cell r="C217" t="str">
            <v>Active</v>
          </cell>
          <cell r="D217" t="str">
            <v>Asics Women's Favorite Long Sleeve Shirt</v>
          </cell>
          <cell r="E217" t="str">
            <v>ASICS</v>
          </cell>
          <cell r="F217">
            <v>45.990001679999999</v>
          </cell>
        </row>
        <row r="218">
          <cell r="A218">
            <v>28951</v>
          </cell>
          <cell r="B218">
            <v>373.8420016</v>
          </cell>
          <cell r="C218" t="str">
            <v>Active</v>
          </cell>
          <cell r="D218" t="str">
            <v>ASCIS Cushion Low Socks (Pack of 3)</v>
          </cell>
          <cell r="E218" t="str">
            <v>ASICS</v>
          </cell>
          <cell r="F218">
            <v>903</v>
          </cell>
        </row>
        <row r="219">
          <cell r="A219">
            <v>28951</v>
          </cell>
          <cell r="B219">
            <v>12.923609819999999</v>
          </cell>
          <cell r="C219" t="str">
            <v>Active</v>
          </cell>
          <cell r="D219" t="str">
            <v>ASICS Women's Field Skirt</v>
          </cell>
          <cell r="E219" t="str">
            <v>ASICS</v>
          </cell>
          <cell r="F219">
            <v>32.38999939</v>
          </cell>
        </row>
        <row r="220">
          <cell r="A220">
            <v>28951</v>
          </cell>
          <cell r="B220">
            <v>11.475000059999999</v>
          </cell>
          <cell r="C220" t="str">
            <v>Active</v>
          </cell>
          <cell r="D220" t="str">
            <v>ASICS Women's Ready Set Long Sleeve Top</v>
          </cell>
          <cell r="E220" t="str">
            <v>ASICS</v>
          </cell>
          <cell r="F220">
            <v>25</v>
          </cell>
        </row>
        <row r="221">
          <cell r="A221">
            <v>28951</v>
          </cell>
          <cell r="B221">
            <v>11.250000030000001</v>
          </cell>
          <cell r="C221" t="str">
            <v>Active</v>
          </cell>
          <cell r="D221" t="str">
            <v>ASICS Women's Ready Set Short Sleeve Top</v>
          </cell>
          <cell r="E221" t="str">
            <v>ASICS</v>
          </cell>
          <cell r="F221">
            <v>25</v>
          </cell>
        </row>
        <row r="222">
          <cell r="A222">
            <v>28951</v>
          </cell>
          <cell r="B222">
            <v>5.722199947</v>
          </cell>
          <cell r="C222" t="str">
            <v>Active</v>
          </cell>
          <cell r="D222" t="str">
            <v>ASICS Women's Intensity Quarter Sock</v>
          </cell>
          <cell r="E222" t="str">
            <v>ASICS</v>
          </cell>
          <cell r="F222">
            <v>14.44999981</v>
          </cell>
        </row>
        <row r="223">
          <cell r="A223">
            <v>28951</v>
          </cell>
          <cell r="B223">
            <v>8.3160000519999997</v>
          </cell>
          <cell r="C223" t="str">
            <v>Active</v>
          </cell>
          <cell r="D223" t="str">
            <v>Asics Women's Core Tank</v>
          </cell>
          <cell r="E223" t="str">
            <v>ASICS</v>
          </cell>
          <cell r="F223">
            <v>22</v>
          </cell>
        </row>
        <row r="224">
          <cell r="A224">
            <v>28972</v>
          </cell>
          <cell r="B224">
            <v>11.57613991</v>
          </cell>
          <cell r="C224" t="str">
            <v>Active</v>
          </cell>
          <cell r="D224" t="str">
            <v>ASICS Women's Team Split Short</v>
          </cell>
          <cell r="E224" t="str">
            <v>ASICS</v>
          </cell>
          <cell r="F224">
            <v>29.989999770000001</v>
          </cell>
        </row>
        <row r="225">
          <cell r="A225">
            <v>28972</v>
          </cell>
          <cell r="B225">
            <v>38.075518969999997</v>
          </cell>
          <cell r="C225" t="str">
            <v>Outerwear &amp; Coats</v>
          </cell>
          <cell r="D225" t="str">
            <v>ASICS Women's Thermopolis LT Jacket</v>
          </cell>
          <cell r="E225" t="str">
            <v>ASICS</v>
          </cell>
          <cell r="F225">
            <v>84.989997860000003</v>
          </cell>
        </row>
        <row r="226">
          <cell r="A226">
            <v>28972</v>
          </cell>
          <cell r="B226">
            <v>15.02221986</v>
          </cell>
          <cell r="C226" t="str">
            <v>Intimates</v>
          </cell>
          <cell r="D226" t="str">
            <v>ASICS Women's Stride Running Brief</v>
          </cell>
          <cell r="E226" t="str">
            <v>ASICS</v>
          </cell>
          <cell r="F226">
            <v>25.989999770000001</v>
          </cell>
        </row>
        <row r="227">
          <cell r="A227">
            <v>28972</v>
          </cell>
          <cell r="B227">
            <v>13.01817069</v>
          </cell>
          <cell r="C227" t="str">
            <v>Swim</v>
          </cell>
          <cell r="D227" t="str">
            <v>Womens ASICS Aneka Boardshort Unlined Shorts</v>
          </cell>
          <cell r="E227" t="str">
            <v>ASICS</v>
          </cell>
          <cell r="F227">
            <v>33.990001679999999</v>
          </cell>
        </row>
        <row r="228">
          <cell r="A228">
            <v>28972</v>
          </cell>
          <cell r="B228">
            <v>8.2499999590000002</v>
          </cell>
          <cell r="C228" t="str">
            <v>Accessories</v>
          </cell>
          <cell r="D228" t="str">
            <v>ASICS Unisex Adult Thrmopolis LT Beanie</v>
          </cell>
          <cell r="E228" t="str">
            <v>ASICS</v>
          </cell>
          <cell r="F228">
            <v>22</v>
          </cell>
        </row>
        <row r="229">
          <cell r="A229">
            <v>28972</v>
          </cell>
          <cell r="B229">
            <v>12.536399619999999</v>
          </cell>
          <cell r="C229" t="str">
            <v>Maternity</v>
          </cell>
          <cell r="D229" t="str">
            <v>ASICS Women's Legato II Tight</v>
          </cell>
          <cell r="E229" t="str">
            <v>ASICS</v>
          </cell>
          <cell r="F229">
            <v>26.959999079999999</v>
          </cell>
        </row>
        <row r="230">
          <cell r="A230">
            <v>28972</v>
          </cell>
          <cell r="B230">
            <v>11.85800002</v>
          </cell>
          <cell r="C230" t="str">
            <v>Plus</v>
          </cell>
          <cell r="D230" t="str">
            <v>ASICS Unisex Adult Thrmopolis LT Beanie</v>
          </cell>
          <cell r="E230" t="str">
            <v>ASICS</v>
          </cell>
          <cell r="F230">
            <v>22</v>
          </cell>
        </row>
        <row r="231">
          <cell r="A231">
            <v>28972</v>
          </cell>
          <cell r="B231">
            <v>25.577999890000001</v>
          </cell>
          <cell r="C231" t="str">
            <v>Tops &amp; Tees</v>
          </cell>
          <cell r="D231" t="str">
            <v>ASICS Men's Favorite Short Sleeve Top</v>
          </cell>
          <cell r="E231" t="str">
            <v>ASICS</v>
          </cell>
          <cell r="F231">
            <v>42</v>
          </cell>
        </row>
        <row r="232">
          <cell r="A232">
            <v>628</v>
          </cell>
          <cell r="B232">
            <v>9.7250000570000008</v>
          </cell>
          <cell r="C232" t="str">
            <v>Active</v>
          </cell>
          <cell r="D232" t="str">
            <v>ASICS Men's Myles II Running Tight</v>
          </cell>
          <cell r="E232" t="str">
            <v>ASICS</v>
          </cell>
          <cell r="F232">
            <v>25</v>
          </cell>
        </row>
        <row r="233">
          <cell r="A233">
            <v>628</v>
          </cell>
          <cell r="B233">
            <v>22.927050479999998</v>
          </cell>
          <cell r="C233" t="str">
            <v>Active</v>
          </cell>
          <cell r="D233" t="str">
            <v>ASICS Men's Myles II Running Pant</v>
          </cell>
          <cell r="E233" t="str">
            <v>ASICS</v>
          </cell>
          <cell r="F233">
            <v>49.950000760000002</v>
          </cell>
        </row>
        <row r="234">
          <cell r="A234">
            <v>628</v>
          </cell>
          <cell r="B234">
            <v>11.460000089999999</v>
          </cell>
          <cell r="C234" t="str">
            <v>Active</v>
          </cell>
          <cell r="D234" t="str">
            <v>ASICS Men's Asics Core Long Sleeve Top</v>
          </cell>
          <cell r="E234" t="str">
            <v>ASICS</v>
          </cell>
          <cell r="F234">
            <v>30</v>
          </cell>
        </row>
        <row r="235">
          <cell r="A235">
            <v>628</v>
          </cell>
          <cell r="B235">
            <v>16.435890780000001</v>
          </cell>
          <cell r="C235" t="str">
            <v>Active</v>
          </cell>
          <cell r="D235" t="str">
            <v>ASICS Men's Running Compression Long Sleeve</v>
          </cell>
          <cell r="E235" t="str">
            <v>ASICS</v>
          </cell>
          <cell r="F235">
            <v>39.990001679999999</v>
          </cell>
        </row>
        <row r="236">
          <cell r="A236">
            <v>628</v>
          </cell>
          <cell r="B236">
            <v>13.67599953</v>
          </cell>
          <cell r="C236" t="str">
            <v>Active</v>
          </cell>
          <cell r="D236" t="str">
            <v>ASICS Men's Team Medley Tight</v>
          </cell>
          <cell r="E236" t="str">
            <v>ASICS</v>
          </cell>
          <cell r="F236">
            <v>34.189998629999998</v>
          </cell>
        </row>
        <row r="237">
          <cell r="A237">
            <v>13607</v>
          </cell>
          <cell r="B237">
            <v>19.683720820000001</v>
          </cell>
          <cell r="C237" t="str">
            <v>Active</v>
          </cell>
          <cell r="D237" t="str">
            <v>ASICS Men's Favorite Long Sleeve Top</v>
          </cell>
          <cell r="E237" t="str">
            <v>ASICS</v>
          </cell>
          <cell r="F237">
            <v>45.990001679999999</v>
          </cell>
        </row>
        <row r="238">
          <cell r="A238">
            <v>15248</v>
          </cell>
          <cell r="B238">
            <v>8.5573401120000003</v>
          </cell>
          <cell r="C238" t="str">
            <v>Active</v>
          </cell>
          <cell r="D238" t="str">
            <v>ASICS Men's Circuit 7 Warm-Up Long Sleeve Short</v>
          </cell>
          <cell r="E238" t="str">
            <v>ASICS</v>
          </cell>
          <cell r="F238">
            <v>21.340000150000002</v>
          </cell>
        </row>
        <row r="239">
          <cell r="A239">
            <v>13607</v>
          </cell>
          <cell r="B239">
            <v>9.2138099419999993</v>
          </cell>
          <cell r="C239" t="str">
            <v>Active</v>
          </cell>
          <cell r="D239" t="str">
            <v>Asics Men's Core Tank</v>
          </cell>
          <cell r="E239" t="str">
            <v>ASICS</v>
          </cell>
          <cell r="F239">
            <v>21.989999770000001</v>
          </cell>
        </row>
        <row r="240">
          <cell r="A240">
            <v>15248</v>
          </cell>
          <cell r="B240">
            <v>11.17500006</v>
          </cell>
          <cell r="C240" t="str">
            <v>Active</v>
          </cell>
          <cell r="D240" t="str">
            <v>ASICS Men's ASX Boxer</v>
          </cell>
          <cell r="E240" t="str">
            <v>ASICS</v>
          </cell>
          <cell r="F240">
            <v>25</v>
          </cell>
        </row>
        <row r="241">
          <cell r="A241">
            <v>15248</v>
          </cell>
          <cell r="B241">
            <v>18.85800004</v>
          </cell>
          <cell r="C241" t="str">
            <v>Active</v>
          </cell>
          <cell r="D241" t="str">
            <v>ASICS Men's Favorite Short Sleeve Top</v>
          </cell>
          <cell r="E241" t="str">
            <v>ASICS</v>
          </cell>
          <cell r="F241">
            <v>42</v>
          </cell>
        </row>
        <row r="242">
          <cell r="A242">
            <v>15248</v>
          </cell>
          <cell r="B242">
            <v>10.67500005</v>
          </cell>
          <cell r="C242" t="str">
            <v>Active</v>
          </cell>
          <cell r="D242" t="str">
            <v>ASICS Men's Ready Set Singlet</v>
          </cell>
          <cell r="E242" t="str">
            <v>ASICS</v>
          </cell>
          <cell r="F242">
            <v>25</v>
          </cell>
        </row>
        <row r="243">
          <cell r="A243">
            <v>13607</v>
          </cell>
          <cell r="B243">
            <v>12.400000029999999</v>
          </cell>
          <cell r="C243" t="str">
            <v>Underwear</v>
          </cell>
          <cell r="D243" t="str">
            <v>ASICS Men's ASX Boxer</v>
          </cell>
          <cell r="E243" t="str">
            <v>ASICS</v>
          </cell>
          <cell r="F243">
            <v>25</v>
          </cell>
        </row>
        <row r="244">
          <cell r="A244">
            <v>13607</v>
          </cell>
          <cell r="B244">
            <v>8.9099999650000008</v>
          </cell>
          <cell r="C244" t="str">
            <v>Accessories</v>
          </cell>
          <cell r="D244" t="str">
            <v>ASICS Unisex Adult Thrmopolis LT Beanie</v>
          </cell>
          <cell r="E244" t="str">
            <v>ASICS</v>
          </cell>
          <cell r="F244">
            <v>22</v>
          </cell>
        </row>
        <row r="245">
          <cell r="A245">
            <v>15248</v>
          </cell>
          <cell r="B245">
            <v>108.4449999</v>
          </cell>
          <cell r="C245" t="str">
            <v>Jeans</v>
          </cell>
          <cell r="D245" t="str">
            <v>Agave Men's Waterman Relaxed Grey Jean</v>
          </cell>
          <cell r="E245" t="str">
            <v>Agave</v>
          </cell>
          <cell r="F245">
            <v>205</v>
          </cell>
        </row>
        <row r="246">
          <cell r="A246">
            <v>15248</v>
          </cell>
          <cell r="B246">
            <v>95.274999940000001</v>
          </cell>
          <cell r="C246" t="str">
            <v>Jeans</v>
          </cell>
          <cell r="D246" t="str">
            <v>Agave Men's Waterman Relaxed Soft Jean</v>
          </cell>
          <cell r="E246" t="str">
            <v>Agave</v>
          </cell>
          <cell r="F246">
            <v>185</v>
          </cell>
        </row>
        <row r="247">
          <cell r="A247">
            <v>13607</v>
          </cell>
          <cell r="B247">
            <v>110.6999998</v>
          </cell>
          <cell r="C247" t="str">
            <v>Jeans</v>
          </cell>
          <cell r="D247" t="str">
            <v>Agave Men's Waterman Relaxed Fit Straight Leg Jean</v>
          </cell>
          <cell r="E247" t="str">
            <v>Agave</v>
          </cell>
          <cell r="F247">
            <v>205</v>
          </cell>
        </row>
        <row r="248">
          <cell r="A248">
            <v>15248</v>
          </cell>
          <cell r="B248">
            <v>36.234098359999997</v>
          </cell>
          <cell r="C248" t="str">
            <v>Jeans</v>
          </cell>
          <cell r="D248" t="str">
            <v>Ariat 9437 Women's Double Trouble Boyfriend Sugar Devil</v>
          </cell>
          <cell r="E248" t="str">
            <v>Ariat</v>
          </cell>
          <cell r="F248">
            <v>69.949996949999999</v>
          </cell>
        </row>
        <row r="249">
          <cell r="A249">
            <v>15248</v>
          </cell>
          <cell r="B249">
            <v>4.358099889</v>
          </cell>
          <cell r="C249" t="str">
            <v>Socks &amp; Hosiery</v>
          </cell>
          <cell r="D249" t="str">
            <v>Ariat 9398 Women's Western Boot Knee High Sock Pink</v>
          </cell>
          <cell r="E249" t="str">
            <v>Ariat</v>
          </cell>
          <cell r="F249">
            <v>9.9499998089999995</v>
          </cell>
        </row>
        <row r="250">
          <cell r="A250">
            <v>9044</v>
          </cell>
          <cell r="B250">
            <v>47.640600910000003</v>
          </cell>
          <cell r="C250" t="str">
            <v>Jeans</v>
          </cell>
          <cell r="D250" t="str">
            <v>Ariat 7775 Men's M4 Low Rise Boot Tabac</v>
          </cell>
          <cell r="E250" t="str">
            <v>Ariat</v>
          </cell>
          <cell r="F250">
            <v>83.58000183</v>
          </cell>
        </row>
        <row r="251">
          <cell r="A251">
            <v>9044</v>
          </cell>
          <cell r="B251">
            <v>41.359288749999997</v>
          </cell>
          <cell r="C251" t="str">
            <v>Jeans</v>
          </cell>
          <cell r="D251" t="str">
            <v>Ariat 8403 Men's M4 Low Rise Boot Scoundrel</v>
          </cell>
          <cell r="E251" t="str">
            <v>Ariat</v>
          </cell>
          <cell r="F251">
            <v>85.629997250000002</v>
          </cell>
        </row>
        <row r="252">
          <cell r="A252">
            <v>9044</v>
          </cell>
          <cell r="B252">
            <v>44.102800760000001</v>
          </cell>
          <cell r="C252" t="str">
            <v>Jeans</v>
          </cell>
          <cell r="D252" t="str">
            <v>Ariat 8398 Men's M2 Relaxed Granite</v>
          </cell>
          <cell r="E252" t="str">
            <v>Ariat</v>
          </cell>
          <cell r="F252">
            <v>82.900001529999997</v>
          </cell>
        </row>
        <row r="253">
          <cell r="A253">
            <v>9044</v>
          </cell>
          <cell r="B253">
            <v>44.600200800000003</v>
          </cell>
          <cell r="C253" t="str">
            <v>Jeans</v>
          </cell>
          <cell r="D253" t="str">
            <v>Men's Ariat Relaxed Fit Lower Rise M3 Athletic Jeans</v>
          </cell>
          <cell r="E253" t="str">
            <v>Ariat</v>
          </cell>
          <cell r="F253">
            <v>82.900001529999997</v>
          </cell>
        </row>
        <row r="254">
          <cell r="A254">
            <v>9044</v>
          </cell>
          <cell r="B254">
            <v>43.356700719999999</v>
          </cell>
          <cell r="C254" t="str">
            <v>Jeans</v>
          </cell>
          <cell r="D254" t="str">
            <v>Ariat 8402 Men's M4 Low Rise Boot Roadhouse</v>
          </cell>
          <cell r="E254" t="str">
            <v>Ariat</v>
          </cell>
          <cell r="F254">
            <v>82.900001529999997</v>
          </cell>
        </row>
        <row r="255">
          <cell r="A255">
            <v>9044</v>
          </cell>
          <cell r="B255">
            <v>38.122748270000002</v>
          </cell>
          <cell r="C255" t="str">
            <v>Jeans</v>
          </cell>
          <cell r="D255" t="str">
            <v>Ariat 10328 Men's M3 Horizon Gunsmoke</v>
          </cell>
          <cell r="E255" t="str">
            <v>Ariat</v>
          </cell>
          <cell r="F255">
            <v>69.949996949999999</v>
          </cell>
        </row>
        <row r="256">
          <cell r="A256">
            <v>9044</v>
          </cell>
          <cell r="B256">
            <v>39.054418820000002</v>
          </cell>
          <cell r="C256" t="str">
            <v>Jeans</v>
          </cell>
          <cell r="D256" t="str">
            <v>Ariat 9425 Men's M4 Low Rise Boot Blue Canyon</v>
          </cell>
          <cell r="E256" t="str">
            <v>Ariat</v>
          </cell>
          <cell r="F256">
            <v>69.989997860000003</v>
          </cell>
        </row>
        <row r="257">
          <cell r="A257">
            <v>28557</v>
          </cell>
          <cell r="B257">
            <v>44.154478760000003</v>
          </cell>
          <cell r="C257" t="str">
            <v>Jeans</v>
          </cell>
          <cell r="D257" t="str">
            <v>AriatÃƒâ€šÃ‚Â® M4 Skirmish Relaxed Low Rise Jean for M</v>
          </cell>
          <cell r="E257" t="str">
            <v>Ariat</v>
          </cell>
          <cell r="F257">
            <v>79.989997860000003</v>
          </cell>
        </row>
        <row r="258">
          <cell r="A258">
            <v>28557</v>
          </cell>
          <cell r="B258">
            <v>54.890250010000003</v>
          </cell>
          <cell r="C258" t="str">
            <v>Pants</v>
          </cell>
          <cell r="D258" t="str">
            <v>Ariat 7308 Men's Heritage Front Zip</v>
          </cell>
          <cell r="E258" t="str">
            <v>Ariat</v>
          </cell>
          <cell r="F258">
            <v>112.25</v>
          </cell>
        </row>
        <row r="259">
          <cell r="A259">
            <v>28557</v>
          </cell>
          <cell r="B259">
            <v>6.7320000269999998</v>
          </cell>
          <cell r="C259" t="str">
            <v>Active</v>
          </cell>
          <cell r="D259" t="str">
            <v>C-IN2 Men's Pop Color Street Jock</v>
          </cell>
          <cell r="E259" t="str">
            <v>C-IN2</v>
          </cell>
          <cell r="F259">
            <v>17</v>
          </cell>
        </row>
        <row r="260">
          <cell r="A260">
            <v>28557</v>
          </cell>
          <cell r="B260">
            <v>7.9800000410000003</v>
          </cell>
          <cell r="C260" t="str">
            <v>Active</v>
          </cell>
          <cell r="D260" t="str">
            <v>C-IN2 Men's Core Basic Strap Jock</v>
          </cell>
          <cell r="E260" t="str">
            <v>C-IN2</v>
          </cell>
          <cell r="F260">
            <v>20</v>
          </cell>
        </row>
        <row r="261">
          <cell r="A261">
            <v>12659</v>
          </cell>
          <cell r="B261">
            <v>23.16</v>
          </cell>
          <cell r="C261" t="str">
            <v>Active</v>
          </cell>
          <cell r="D261" t="str">
            <v>C-IN2 Men's Move Plank Short</v>
          </cell>
          <cell r="E261" t="str">
            <v>C-IN2</v>
          </cell>
          <cell r="F261">
            <v>60</v>
          </cell>
        </row>
        <row r="262">
          <cell r="A262">
            <v>12659</v>
          </cell>
          <cell r="B262">
            <v>9.1200000049999996</v>
          </cell>
          <cell r="C262" t="str">
            <v>Underwear</v>
          </cell>
          <cell r="D262" t="str">
            <v>C-IN2 Men's Pop Color Lo No Show Profile Brief</v>
          </cell>
          <cell r="E262" t="str">
            <v>C-IN2</v>
          </cell>
          <cell r="F262">
            <v>20</v>
          </cell>
        </row>
        <row r="263">
          <cell r="A263">
            <v>12659</v>
          </cell>
          <cell r="B263">
            <v>11.904000030000001</v>
          </cell>
          <cell r="C263" t="str">
            <v>Underwear</v>
          </cell>
          <cell r="D263" t="str">
            <v>C-IN2 Men's Pop Colors Army Trunk</v>
          </cell>
          <cell r="E263" t="str">
            <v>C-IN2</v>
          </cell>
          <cell r="F263">
            <v>24</v>
          </cell>
        </row>
        <row r="264">
          <cell r="A264">
            <v>12659</v>
          </cell>
          <cell r="B264">
            <v>13.468000030000001</v>
          </cell>
          <cell r="C264" t="str">
            <v>Underwear</v>
          </cell>
          <cell r="D264" t="str">
            <v>C-IN2 Men's Prime Lo No Show Profile Brief</v>
          </cell>
          <cell r="E264" t="str">
            <v>C-IN2</v>
          </cell>
          <cell r="F264">
            <v>26</v>
          </cell>
        </row>
        <row r="265">
          <cell r="A265">
            <v>29026</v>
          </cell>
          <cell r="B265">
            <v>9.7800000009999994</v>
          </cell>
          <cell r="C265" t="str">
            <v>Underwear</v>
          </cell>
          <cell r="D265" t="str">
            <v>C-IN2 Men's Zen Street Jock Strap</v>
          </cell>
          <cell r="E265" t="str">
            <v>C-IN2</v>
          </cell>
          <cell r="F265">
            <v>20</v>
          </cell>
        </row>
        <row r="266">
          <cell r="A266">
            <v>29025</v>
          </cell>
          <cell r="B266">
            <v>25.550000090000001</v>
          </cell>
          <cell r="C266" t="str">
            <v>Underwear</v>
          </cell>
          <cell r="D266" t="str">
            <v>C-IN2 Men's Prime Long John</v>
          </cell>
          <cell r="E266" t="str">
            <v>C-IN2</v>
          </cell>
          <cell r="F266">
            <v>50</v>
          </cell>
        </row>
        <row r="267">
          <cell r="A267">
            <v>29026</v>
          </cell>
          <cell r="B267">
            <v>14.30800005</v>
          </cell>
          <cell r="C267" t="str">
            <v>Underwear</v>
          </cell>
          <cell r="D267" t="str">
            <v>C-IN2 Men's Prime Square Neck Tank Top</v>
          </cell>
          <cell r="E267" t="str">
            <v>C-IN2</v>
          </cell>
          <cell r="F267">
            <v>28</v>
          </cell>
        </row>
        <row r="268">
          <cell r="A268">
            <v>29025</v>
          </cell>
          <cell r="B268">
            <v>14.336000029999999</v>
          </cell>
          <cell r="C268" t="str">
            <v>Underwear</v>
          </cell>
          <cell r="D268" t="str">
            <v>C-IN2 Men's Zen Tank Top</v>
          </cell>
          <cell r="E268" t="str">
            <v>C-IN2</v>
          </cell>
          <cell r="F268">
            <v>32</v>
          </cell>
        </row>
        <row r="269">
          <cell r="A269">
            <v>29025</v>
          </cell>
          <cell r="B269">
            <v>12.84000004</v>
          </cell>
          <cell r="C269" t="str">
            <v>Underwear</v>
          </cell>
          <cell r="D269" t="str">
            <v>C-IN2 Men's Zen Army Trunk</v>
          </cell>
          <cell r="E269" t="str">
            <v>C-IN2</v>
          </cell>
          <cell r="F269">
            <v>30</v>
          </cell>
        </row>
        <row r="270">
          <cell r="A270">
            <v>29026</v>
          </cell>
          <cell r="B270">
            <v>12.792000010000001</v>
          </cell>
          <cell r="C270" t="str">
            <v>Underwear</v>
          </cell>
          <cell r="D270" t="str">
            <v>C-IN2 Men's Zen Slider Brief</v>
          </cell>
          <cell r="E270" t="str">
            <v>C-IN2</v>
          </cell>
          <cell r="F270">
            <v>26</v>
          </cell>
        </row>
        <row r="271">
          <cell r="A271">
            <v>29025</v>
          </cell>
          <cell r="B271">
            <v>13.589999990000001</v>
          </cell>
          <cell r="C271" t="str">
            <v>Underwear</v>
          </cell>
          <cell r="D271" t="str">
            <v>C-IN2 Men's Prime Army Boxer Brief</v>
          </cell>
          <cell r="E271" t="str">
            <v>C-IN2</v>
          </cell>
          <cell r="F271">
            <v>30</v>
          </cell>
        </row>
        <row r="272">
          <cell r="A272">
            <v>29025</v>
          </cell>
          <cell r="B272">
            <v>6.2640900210000003</v>
          </cell>
          <cell r="C272" t="str">
            <v>Underwear</v>
          </cell>
          <cell r="D272" t="str">
            <v>C-IN2 Men's Filthy Jock Brief</v>
          </cell>
          <cell r="E272" t="str">
            <v>C-IN2</v>
          </cell>
          <cell r="F272">
            <v>14.670000079999999</v>
          </cell>
        </row>
        <row r="273">
          <cell r="A273">
            <v>29025</v>
          </cell>
          <cell r="B273">
            <v>11.112000009999999</v>
          </cell>
          <cell r="C273" t="str">
            <v>Underwear</v>
          </cell>
          <cell r="D273" t="str">
            <v>C-IN2 Men's Pop Color Square Neck Tank Top</v>
          </cell>
          <cell r="E273" t="str">
            <v>C-IN2</v>
          </cell>
          <cell r="F273">
            <v>24</v>
          </cell>
        </row>
        <row r="274">
          <cell r="A274">
            <v>29025</v>
          </cell>
          <cell r="B274">
            <v>24.60000003</v>
          </cell>
          <cell r="C274" t="str">
            <v>Underwear</v>
          </cell>
          <cell r="D274" t="str">
            <v>C-IN2 Men's Filthy V-Neck Short Sleeve Tee</v>
          </cell>
          <cell r="E274" t="str">
            <v>C-IN2</v>
          </cell>
          <cell r="F274">
            <v>50</v>
          </cell>
        </row>
        <row r="275">
          <cell r="A275">
            <v>29025</v>
          </cell>
          <cell r="B275">
            <v>12.038000009999999</v>
          </cell>
          <cell r="C275" t="str">
            <v>Underwear</v>
          </cell>
          <cell r="D275" t="str">
            <v>C-IN2 Men's Hand Me Down Ringer Tank Top</v>
          </cell>
          <cell r="E275" t="str">
            <v>C-IN2</v>
          </cell>
          <cell r="F275">
            <v>26</v>
          </cell>
        </row>
        <row r="276">
          <cell r="A276">
            <v>29026</v>
          </cell>
          <cell r="B276">
            <v>12.499059580000001</v>
          </cell>
          <cell r="C276" t="str">
            <v>Underwear</v>
          </cell>
          <cell r="D276" t="str">
            <v>C-IN2 Men's Grip Profile Brief</v>
          </cell>
          <cell r="E276" t="str">
            <v>C-IN2</v>
          </cell>
          <cell r="F276">
            <v>24.459999079999999</v>
          </cell>
        </row>
        <row r="277">
          <cell r="A277">
            <v>29026</v>
          </cell>
          <cell r="B277">
            <v>11.04999997</v>
          </cell>
          <cell r="C277" t="str">
            <v>Underwear</v>
          </cell>
          <cell r="D277" t="str">
            <v>C-IN2 Men's Hand Me Down Army Trunk</v>
          </cell>
          <cell r="E277" t="str">
            <v>C-IN2</v>
          </cell>
          <cell r="F277">
            <v>26</v>
          </cell>
        </row>
        <row r="278">
          <cell r="A278">
            <v>12580</v>
          </cell>
          <cell r="B278">
            <v>12.688000000000001</v>
          </cell>
          <cell r="C278" t="str">
            <v>Underwear</v>
          </cell>
          <cell r="D278" t="str">
            <v>C-IN2 Men's Prime Punt Boxer Brief</v>
          </cell>
          <cell r="E278" t="str">
            <v>C-IN2</v>
          </cell>
          <cell r="F278">
            <v>26</v>
          </cell>
        </row>
        <row r="279">
          <cell r="A279">
            <v>12580</v>
          </cell>
          <cell r="B279">
            <v>13.88800007</v>
          </cell>
          <cell r="C279" t="str">
            <v>Underwear</v>
          </cell>
          <cell r="D279" t="str">
            <v>C-IN2 Men's Pop Color Deep V-Neck Tee</v>
          </cell>
          <cell r="E279" t="str">
            <v>C-IN2</v>
          </cell>
          <cell r="F279">
            <v>32</v>
          </cell>
        </row>
        <row r="280">
          <cell r="A280">
            <v>12580</v>
          </cell>
          <cell r="B280">
            <v>8.3039999899999994</v>
          </cell>
          <cell r="C280" t="str">
            <v>Underwear</v>
          </cell>
          <cell r="D280" t="str">
            <v>C-IN2 Men's Core Basic Profile Brief</v>
          </cell>
          <cell r="E280" t="str">
            <v>C-IN2</v>
          </cell>
          <cell r="F280">
            <v>16</v>
          </cell>
        </row>
        <row r="281">
          <cell r="A281">
            <v>12580</v>
          </cell>
          <cell r="B281">
            <v>8.9800000190000002</v>
          </cell>
          <cell r="C281" t="str">
            <v>Underwear</v>
          </cell>
          <cell r="D281" t="str">
            <v>C-IN2 Men's Core Basic Tank Top</v>
          </cell>
          <cell r="E281" t="str">
            <v>C-IN2</v>
          </cell>
          <cell r="F281">
            <v>20</v>
          </cell>
        </row>
        <row r="282">
          <cell r="A282">
            <v>12580</v>
          </cell>
          <cell r="B282">
            <v>7.5300000330000003</v>
          </cell>
          <cell r="C282" t="str">
            <v>Underwear</v>
          </cell>
          <cell r="D282" t="str">
            <v>C-IN2 Men's Core Basic Thong</v>
          </cell>
          <cell r="E282" t="str">
            <v>C-IN2</v>
          </cell>
          <cell r="F282">
            <v>15</v>
          </cell>
        </row>
        <row r="283">
          <cell r="A283">
            <v>12580</v>
          </cell>
          <cell r="B283">
            <v>11.1</v>
          </cell>
          <cell r="C283" t="str">
            <v>Underwear</v>
          </cell>
          <cell r="D283" t="str">
            <v>C-IN2 Men's Core Basic Runner Short</v>
          </cell>
          <cell r="E283" t="str">
            <v>C-IN2</v>
          </cell>
          <cell r="F283">
            <v>25</v>
          </cell>
        </row>
        <row r="284">
          <cell r="A284">
            <v>12657</v>
          </cell>
          <cell r="B284">
            <v>7.4720000100000004</v>
          </cell>
          <cell r="C284" t="str">
            <v>Underwear</v>
          </cell>
          <cell r="D284" t="str">
            <v>C-in2 Men's Core Profile Brief</v>
          </cell>
          <cell r="E284" t="str">
            <v>C-IN2</v>
          </cell>
          <cell r="F284">
            <v>16</v>
          </cell>
        </row>
        <row r="285">
          <cell r="A285">
            <v>9013</v>
          </cell>
          <cell r="B285">
            <v>12.785920429999999</v>
          </cell>
          <cell r="C285" t="str">
            <v>Underwear</v>
          </cell>
          <cell r="D285" t="str">
            <v>C-IN2 Men's Core Basic Long Underwear</v>
          </cell>
          <cell r="E285" t="str">
            <v>C-IN2</v>
          </cell>
          <cell r="F285">
            <v>28.540000920000001</v>
          </cell>
        </row>
        <row r="286">
          <cell r="A286">
            <v>12657</v>
          </cell>
          <cell r="B286">
            <v>18.392000039999999</v>
          </cell>
          <cell r="C286" t="str">
            <v>Underwear</v>
          </cell>
          <cell r="D286" t="str">
            <v>C-IN2 Men's Zen Crew Neck Tee</v>
          </cell>
          <cell r="E286" t="str">
            <v>C-IN2</v>
          </cell>
          <cell r="F286">
            <v>38</v>
          </cell>
        </row>
        <row r="287">
          <cell r="A287">
            <v>9013</v>
          </cell>
          <cell r="B287">
            <v>11.040000020000001</v>
          </cell>
          <cell r="C287" t="str">
            <v>Underwear</v>
          </cell>
          <cell r="D287" t="str">
            <v>C-IN2 Men's Filthy Lo No Show Brief</v>
          </cell>
          <cell r="E287" t="str">
            <v>C-IN2</v>
          </cell>
          <cell r="F287">
            <v>24</v>
          </cell>
        </row>
        <row r="288">
          <cell r="A288">
            <v>12657</v>
          </cell>
          <cell r="B288">
            <v>17.640000010000001</v>
          </cell>
          <cell r="C288" t="str">
            <v>Underwear</v>
          </cell>
          <cell r="D288" t="str">
            <v>C-IN2 Men's Prime Deep V-neck Tee</v>
          </cell>
          <cell r="E288" t="str">
            <v>C-IN2</v>
          </cell>
          <cell r="F288">
            <v>36</v>
          </cell>
        </row>
        <row r="289">
          <cell r="A289">
            <v>12657</v>
          </cell>
          <cell r="B289">
            <v>7.6859999859999997</v>
          </cell>
          <cell r="C289" t="str">
            <v>Underwear</v>
          </cell>
          <cell r="D289" t="str">
            <v>C-in2 Men's Core Basic Lo No Show Profile Brief with Sling</v>
          </cell>
          <cell r="E289" t="str">
            <v>C-IN2</v>
          </cell>
          <cell r="F289">
            <v>18</v>
          </cell>
        </row>
        <row r="290">
          <cell r="A290">
            <v>9013</v>
          </cell>
          <cell r="B290">
            <v>17.89200005</v>
          </cell>
          <cell r="C290" t="str">
            <v>Underwear</v>
          </cell>
          <cell r="D290" t="str">
            <v>C-IN2 Men's Zen Strong Arm V-Neck T-Shirt</v>
          </cell>
          <cell r="E290" t="str">
            <v>C-IN2</v>
          </cell>
          <cell r="F290">
            <v>36</v>
          </cell>
        </row>
        <row r="291">
          <cell r="A291">
            <v>12657</v>
          </cell>
          <cell r="B291">
            <v>13.07999996</v>
          </cell>
          <cell r="C291" t="str">
            <v>Underwear</v>
          </cell>
          <cell r="D291" t="str">
            <v>C-IN2 Men's Grip Compression</v>
          </cell>
          <cell r="E291" t="str">
            <v>C-IN2</v>
          </cell>
          <cell r="F291">
            <v>30</v>
          </cell>
        </row>
        <row r="292">
          <cell r="A292">
            <v>9013</v>
          </cell>
          <cell r="B292">
            <v>11.84500006</v>
          </cell>
          <cell r="C292" t="str">
            <v>Underwear</v>
          </cell>
          <cell r="D292" t="str">
            <v>C-in2 Men's Core No Show Army Trunk with Sling</v>
          </cell>
          <cell r="E292" t="str">
            <v>C-IN2</v>
          </cell>
          <cell r="F292">
            <v>23</v>
          </cell>
        </row>
        <row r="293">
          <cell r="A293">
            <v>13943</v>
          </cell>
          <cell r="B293">
            <v>14.25000002</v>
          </cell>
          <cell r="C293" t="str">
            <v>Underwear</v>
          </cell>
          <cell r="D293" t="str">
            <v>C-IN2 Men's Grip Army Trunk</v>
          </cell>
          <cell r="E293" t="str">
            <v>C-IN2</v>
          </cell>
          <cell r="F293">
            <v>30</v>
          </cell>
        </row>
        <row r="294">
          <cell r="A294">
            <v>13943</v>
          </cell>
          <cell r="B294">
            <v>14.056000060000001</v>
          </cell>
          <cell r="C294" t="str">
            <v>Underwear</v>
          </cell>
          <cell r="D294" t="str">
            <v>C-IN2 Men's Core Basic Crew Neck Tee</v>
          </cell>
          <cell r="E294" t="str">
            <v>C-IN2</v>
          </cell>
          <cell r="F294">
            <v>28</v>
          </cell>
        </row>
        <row r="295">
          <cell r="A295">
            <v>15834</v>
          </cell>
          <cell r="B295">
            <v>9.7440000130000008</v>
          </cell>
          <cell r="C295" t="str">
            <v>Underwear</v>
          </cell>
          <cell r="D295" t="str">
            <v>C-in2 Men's Core Lo No Show Army Trunk</v>
          </cell>
          <cell r="E295" t="str">
            <v>C-IN2</v>
          </cell>
          <cell r="F295">
            <v>21</v>
          </cell>
        </row>
        <row r="296">
          <cell r="A296">
            <v>15834</v>
          </cell>
          <cell r="B296">
            <v>15.505000000000001</v>
          </cell>
          <cell r="C296" t="str">
            <v>Underwear</v>
          </cell>
          <cell r="D296" t="str">
            <v>C-in2 Men's Crew Neck Long Sleeve T Shirt</v>
          </cell>
          <cell r="E296" t="str">
            <v>C-IN2</v>
          </cell>
          <cell r="F296">
            <v>35</v>
          </cell>
        </row>
        <row r="297">
          <cell r="A297">
            <v>13943</v>
          </cell>
          <cell r="B297">
            <v>18.025000089999999</v>
          </cell>
          <cell r="C297" t="str">
            <v>Underwear</v>
          </cell>
          <cell r="D297" t="str">
            <v>C-IN2 Men's Hand Me Down Ringer Vee Neck Tee Shirt</v>
          </cell>
          <cell r="E297" t="str">
            <v>C-IN2</v>
          </cell>
          <cell r="F297">
            <v>35</v>
          </cell>
        </row>
        <row r="298">
          <cell r="A298">
            <v>15834</v>
          </cell>
          <cell r="B298">
            <v>8.4200000389999996</v>
          </cell>
          <cell r="C298" t="str">
            <v>Underwear</v>
          </cell>
          <cell r="D298" t="str">
            <v>C-IN2 Men's Core Basic Square Neck Tank Top</v>
          </cell>
          <cell r="E298" t="str">
            <v>C-IN2</v>
          </cell>
          <cell r="F298">
            <v>20</v>
          </cell>
        </row>
        <row r="299">
          <cell r="A299">
            <v>13943</v>
          </cell>
          <cell r="B299">
            <v>29.052000029999999</v>
          </cell>
          <cell r="C299" t="str">
            <v>Fashion Hoodies &amp; Sweatshirts</v>
          </cell>
          <cell r="D299" t="str">
            <v>C1RCA Men's Icon Zip Fleece</v>
          </cell>
          <cell r="E299" t="str">
            <v>C1RCA</v>
          </cell>
          <cell r="F299">
            <v>54</v>
          </cell>
        </row>
        <row r="300">
          <cell r="A300">
            <v>13943</v>
          </cell>
          <cell r="B300">
            <v>26.57340048</v>
          </cell>
          <cell r="C300" t="str">
            <v>Fashion Hoodies &amp; Sweatshirts</v>
          </cell>
          <cell r="D300" t="str">
            <v>C1RCA Men's Icon Pullover Fleece</v>
          </cell>
          <cell r="E300" t="str">
            <v>C1RCA</v>
          </cell>
          <cell r="F300">
            <v>49.950000760000002</v>
          </cell>
        </row>
        <row r="301">
          <cell r="A301">
            <v>15834</v>
          </cell>
          <cell r="B301">
            <v>44.082000090000001</v>
          </cell>
          <cell r="C301" t="str">
            <v>Fashion Hoodies &amp; Sweatshirts</v>
          </cell>
          <cell r="D301" t="str">
            <v>C1RCA Men's Gustav Tac Zip Fleece</v>
          </cell>
          <cell r="E301" t="str">
            <v>C1RCA</v>
          </cell>
          <cell r="F301">
            <v>79</v>
          </cell>
        </row>
        <row r="302">
          <cell r="A302">
            <v>13943</v>
          </cell>
          <cell r="B302">
            <v>34.298548500000003</v>
          </cell>
          <cell r="C302" t="str">
            <v>Suits &amp; Sport Coats</v>
          </cell>
          <cell r="D302" t="str">
            <v>Tuxedo Vest - Solid Satin with Matching Pin Ascot Turquoise</v>
          </cell>
          <cell r="E302" t="str">
            <v>Cardi</v>
          </cell>
          <cell r="F302">
            <v>79.949996949999999</v>
          </cell>
        </row>
        <row r="303">
          <cell r="A303">
            <v>15834</v>
          </cell>
          <cell r="B303">
            <v>18.248400549999999</v>
          </cell>
          <cell r="C303" t="str">
            <v>Tops &amp; Tees</v>
          </cell>
          <cell r="D303" t="str">
            <v>Ralph Lauren Chaps Solid PiquÃƒÆ’Ã‚Â© - Big &amp; Tall</v>
          </cell>
          <cell r="E303" t="str">
            <v>Chaps</v>
          </cell>
          <cell r="F303">
            <v>32.880001069999999</v>
          </cell>
        </row>
        <row r="304">
          <cell r="A304">
            <v>15834</v>
          </cell>
          <cell r="B304">
            <v>19.102520519999999</v>
          </cell>
          <cell r="C304" t="str">
            <v>Sweaters</v>
          </cell>
          <cell r="D304" t="str">
            <v>Chaps Big and Tall Argyle V-Neck Vest</v>
          </cell>
          <cell r="E304" t="str">
            <v>Chaps</v>
          </cell>
          <cell r="F304">
            <v>39.880001069999999</v>
          </cell>
        </row>
        <row r="305">
          <cell r="A305">
            <v>28406</v>
          </cell>
          <cell r="B305">
            <v>19.860240529999999</v>
          </cell>
          <cell r="C305" t="str">
            <v>Sweaters</v>
          </cell>
          <cell r="D305" t="str">
            <v>Chaps Big and Tall Solid V-Neck Vest</v>
          </cell>
          <cell r="E305" t="str">
            <v>Chaps</v>
          </cell>
          <cell r="F305">
            <v>39.880001069999999</v>
          </cell>
        </row>
        <row r="306">
          <cell r="A306">
            <v>28406</v>
          </cell>
          <cell r="B306">
            <v>13.49459985</v>
          </cell>
          <cell r="C306" t="str">
            <v>Sweaters</v>
          </cell>
          <cell r="D306" t="str">
            <v>Chaps Long - sleeved Cotton Crew Sweater</v>
          </cell>
          <cell r="E306" t="str">
            <v>Chaps</v>
          </cell>
          <cell r="F306">
            <v>24.989999770000001</v>
          </cell>
        </row>
        <row r="307">
          <cell r="A307">
            <v>28406</v>
          </cell>
          <cell r="B307">
            <v>21.096520529999999</v>
          </cell>
          <cell r="C307" t="str">
            <v>Sweaters</v>
          </cell>
          <cell r="D307" t="str">
            <v>Chaps Big and Tall Solid V-Neck Vest</v>
          </cell>
          <cell r="E307" t="str">
            <v>Chaps</v>
          </cell>
          <cell r="F307">
            <v>39.880001069999999</v>
          </cell>
        </row>
        <row r="308">
          <cell r="A308">
            <v>28715</v>
          </cell>
          <cell r="B308">
            <v>18.265040509999999</v>
          </cell>
          <cell r="C308" t="str">
            <v>Sweaters</v>
          </cell>
          <cell r="D308" t="str">
            <v>Chaps Big and Tall Argyle V-Neck Vest</v>
          </cell>
          <cell r="E308" t="str">
            <v>Chaps</v>
          </cell>
          <cell r="F308">
            <v>39.880001069999999</v>
          </cell>
        </row>
        <row r="309">
          <cell r="A309">
            <v>28715</v>
          </cell>
          <cell r="B309">
            <v>21.256040559999999</v>
          </cell>
          <cell r="C309" t="str">
            <v>Sweaters</v>
          </cell>
          <cell r="D309" t="str">
            <v>Chaps Big and Tall Solid V-Neck Vest</v>
          </cell>
          <cell r="E309" t="str">
            <v>Chaps</v>
          </cell>
          <cell r="F309">
            <v>39.880001069999999</v>
          </cell>
        </row>
        <row r="310">
          <cell r="A310">
            <v>28715</v>
          </cell>
          <cell r="B310">
            <v>19.660840520000001</v>
          </cell>
          <cell r="C310" t="str">
            <v>Sweaters</v>
          </cell>
          <cell r="D310" t="str">
            <v>Chaps Big and Tall Solid V-Neck Vest</v>
          </cell>
          <cell r="E310" t="str">
            <v>Chaps</v>
          </cell>
          <cell r="F310">
            <v>39.880001069999999</v>
          </cell>
        </row>
        <row r="311">
          <cell r="A311">
            <v>28679</v>
          </cell>
          <cell r="B311">
            <v>26.459999979999999</v>
          </cell>
          <cell r="C311" t="str">
            <v>Sleep &amp; Lounge</v>
          </cell>
          <cell r="D311" t="str">
            <v>Chaps Men's (S-XXL) Short Sleeve Jersey V-Neck/Knit Pant Sleep Set</v>
          </cell>
          <cell r="E311" t="str">
            <v>Chaps</v>
          </cell>
          <cell r="F311">
            <v>60</v>
          </cell>
        </row>
        <row r="312">
          <cell r="A312">
            <v>28668</v>
          </cell>
          <cell r="B312">
            <v>24.5999999</v>
          </cell>
          <cell r="C312" t="str">
            <v>Sleep &amp; Lounge</v>
          </cell>
          <cell r="D312" t="str">
            <v>Chaps Men's Long Sleeve Microfleece Crew/Flannel Pant Sleep Set Red/Plaid</v>
          </cell>
          <cell r="E312" t="str">
            <v>Chaps</v>
          </cell>
          <cell r="F312">
            <v>60</v>
          </cell>
        </row>
        <row r="313">
          <cell r="A313">
            <v>15784</v>
          </cell>
          <cell r="B313">
            <v>30.772000120000001</v>
          </cell>
          <cell r="C313" t="str">
            <v>Leggings</v>
          </cell>
          <cell r="D313" t="str">
            <v>Chyor Leggings For Spring Fall</v>
          </cell>
          <cell r="E313" t="str">
            <v>Chyor</v>
          </cell>
          <cell r="F313">
            <v>49</v>
          </cell>
        </row>
        <row r="314">
          <cell r="A314">
            <v>15784</v>
          </cell>
          <cell r="B314">
            <v>21.853999930000001</v>
          </cell>
          <cell r="C314" t="str">
            <v>Socks &amp; Hosiery</v>
          </cell>
          <cell r="D314" t="str">
            <v>Chyor Tights For Winter</v>
          </cell>
          <cell r="E314" t="str">
            <v>Chyor</v>
          </cell>
          <cell r="F314">
            <v>49</v>
          </cell>
        </row>
        <row r="315">
          <cell r="A315">
            <v>13696</v>
          </cell>
          <cell r="B315">
            <v>19.305999920000001</v>
          </cell>
          <cell r="C315" t="str">
            <v>Socks &amp; Hosiery</v>
          </cell>
          <cell r="D315" t="str">
            <v>Chyor Tights For Spring Fall</v>
          </cell>
          <cell r="E315" t="str">
            <v>Chyor</v>
          </cell>
          <cell r="F315">
            <v>49</v>
          </cell>
        </row>
        <row r="316">
          <cell r="A316">
            <v>28668</v>
          </cell>
          <cell r="B316">
            <v>25.435760859999998</v>
          </cell>
          <cell r="C316" t="str">
            <v>Pants</v>
          </cell>
          <cell r="D316" t="str">
            <v>Drake Fleece Lined Flyway Canvas Pants</v>
          </cell>
          <cell r="E316" t="str">
            <v>Drake</v>
          </cell>
          <cell r="F316">
            <v>59.990001679999999</v>
          </cell>
        </row>
        <row r="317">
          <cell r="A317">
            <v>28679</v>
          </cell>
          <cell r="B317">
            <v>180.52089659999999</v>
          </cell>
          <cell r="C317" t="str">
            <v>Jeans</v>
          </cell>
          <cell r="D317" t="str">
            <v>Evisu European edition Vintage cut denim jeans</v>
          </cell>
          <cell r="E317" t="str">
            <v>Evisu</v>
          </cell>
          <cell r="F317">
            <v>349.17001340000002</v>
          </cell>
        </row>
        <row r="318">
          <cell r="A318">
            <v>14248</v>
          </cell>
          <cell r="B318">
            <v>14.322669919999999</v>
          </cell>
          <cell r="C318" t="str">
            <v>Shorts</v>
          </cell>
          <cell r="D318" t="str">
            <v>Grass Collection Plain front Short</v>
          </cell>
          <cell r="E318" t="str">
            <v>Grass</v>
          </cell>
          <cell r="F318">
            <v>29.409999849999998</v>
          </cell>
        </row>
        <row r="319">
          <cell r="A319">
            <v>28668</v>
          </cell>
          <cell r="B319">
            <v>8.0613396579999996</v>
          </cell>
          <cell r="C319" t="str">
            <v>Shorts</v>
          </cell>
          <cell r="D319" t="str">
            <v>Grass Band Hem Shorts</v>
          </cell>
          <cell r="E319" t="str">
            <v>Grass</v>
          </cell>
          <cell r="F319">
            <v>16.219999309999999</v>
          </cell>
        </row>
        <row r="320">
          <cell r="A320">
            <v>28668</v>
          </cell>
          <cell r="B320">
            <v>10.066770229999999</v>
          </cell>
          <cell r="C320" t="str">
            <v>Intimates</v>
          </cell>
          <cell r="D320" t="str">
            <v>Bra-Tastic- Set of 3 (Medium)</v>
          </cell>
          <cell r="E320" t="str">
            <v>Jobar</v>
          </cell>
          <cell r="F320">
            <v>18.270000459999999</v>
          </cell>
        </row>
        <row r="321">
          <cell r="A321">
            <v>13696</v>
          </cell>
          <cell r="B321">
            <v>12.10000003</v>
          </cell>
          <cell r="C321" t="str">
            <v>Underwear</v>
          </cell>
          <cell r="D321" t="str">
            <v>Joe's Men's The Relaxed Fit Boxer</v>
          </cell>
          <cell r="E321" t="str">
            <v>Joe's</v>
          </cell>
          <cell r="F321">
            <v>25</v>
          </cell>
        </row>
        <row r="322">
          <cell r="A322">
            <v>13696</v>
          </cell>
          <cell r="B322">
            <v>59.684999929999996</v>
          </cell>
          <cell r="C322" t="str">
            <v>Jumpsuits &amp; Rompers</v>
          </cell>
          <cell r="D322" t="str">
            <v>Women's KC and Friends Detachable Apron Romper/Jumpsuit (Maternity)</v>
          </cell>
          <cell r="E322" t="str">
            <v>KC&amp;PP</v>
          </cell>
          <cell r="F322">
            <v>115</v>
          </cell>
        </row>
        <row r="323">
          <cell r="A323">
            <v>15917</v>
          </cell>
          <cell r="B323">
            <v>22.2955407</v>
          </cell>
          <cell r="C323" t="str">
            <v>Dresses</v>
          </cell>
          <cell r="D323" t="str">
            <v>Krazy Sexy Club Cocktail Party Evening Dress #312 US 0-2 2-4 4-6</v>
          </cell>
          <cell r="E323" t="str">
            <v>Krazy</v>
          </cell>
          <cell r="F323">
            <v>49.990001679999999</v>
          </cell>
        </row>
        <row r="324">
          <cell r="A324">
            <v>15784</v>
          </cell>
          <cell r="B324">
            <v>16.59585066</v>
          </cell>
          <cell r="C324" t="str">
            <v>Dresses</v>
          </cell>
          <cell r="D324" t="str">
            <v>Krazy Sexy Club Cocktail Party Evening Dress #266 US Size 0-2 2-4 4-6</v>
          </cell>
          <cell r="E324" t="str">
            <v>Krazy</v>
          </cell>
          <cell r="F324">
            <v>39.990001679999999</v>
          </cell>
        </row>
        <row r="325">
          <cell r="A325">
            <v>15917</v>
          </cell>
          <cell r="B325">
            <v>21.204950799999999</v>
          </cell>
          <cell r="C325" t="str">
            <v>Jumpsuits &amp; Rompers</v>
          </cell>
          <cell r="D325" t="str">
            <v>Krazy Color block Punk Flouncing Ruffled Harem Jumpsuit Playsuit Genie Pants US Size 0-2 4-6 6-8</v>
          </cell>
          <cell r="E325" t="str">
            <v>Krazy</v>
          </cell>
          <cell r="F325">
            <v>41.990001679999999</v>
          </cell>
        </row>
        <row r="326">
          <cell r="A326">
            <v>15917</v>
          </cell>
          <cell r="B326">
            <v>23.408910840000001</v>
          </cell>
          <cell r="C326" t="str">
            <v>Jumpsuits &amp; Rompers</v>
          </cell>
          <cell r="D326" t="str">
            <v>Krazy Sexy Club Cocktail Party Evening Playsuit Jumpsuit Romper #388 US Size 0-2 4-6 6-8</v>
          </cell>
          <cell r="E326" t="str">
            <v>Krazy</v>
          </cell>
          <cell r="F326">
            <v>45.990001679999999</v>
          </cell>
        </row>
        <row r="327">
          <cell r="A327">
            <v>28679</v>
          </cell>
          <cell r="B327">
            <v>62.625000020000002</v>
          </cell>
          <cell r="C327" t="str">
            <v>Pants &amp; Capris</v>
          </cell>
          <cell r="D327" t="str">
            <v>Krazy Larry Pull on Ankle Pants</v>
          </cell>
          <cell r="E327" t="str">
            <v>Krazy</v>
          </cell>
          <cell r="F327">
            <v>125</v>
          </cell>
        </row>
        <row r="328">
          <cell r="A328">
            <v>15784</v>
          </cell>
          <cell r="B328">
            <v>79.459999789999998</v>
          </cell>
          <cell r="C328" t="str">
            <v>Pants &amp; Capris</v>
          </cell>
          <cell r="D328" t="str">
            <v>Krazy Larry Full Length Pull on Pants</v>
          </cell>
          <cell r="E328" t="str">
            <v>Krazy</v>
          </cell>
          <cell r="F328">
            <v>145</v>
          </cell>
        </row>
        <row r="329">
          <cell r="A329">
            <v>14248</v>
          </cell>
          <cell r="B329">
            <v>14.11647067</v>
          </cell>
          <cell r="C329" t="str">
            <v>Blazers &amp; Jackets</v>
          </cell>
          <cell r="D329" t="str">
            <v>Krazy Shawl Collar Tuxedo Boyfriend Suit Blazer Jacket Coat #282 US Size 0-2 4-6 6-8</v>
          </cell>
          <cell r="E329" t="str">
            <v>Krazy</v>
          </cell>
          <cell r="F329">
            <v>39.990001679999999</v>
          </cell>
        </row>
        <row r="330">
          <cell r="A330">
            <v>15784</v>
          </cell>
          <cell r="B330">
            <v>28.88999991</v>
          </cell>
          <cell r="C330" t="str">
            <v>Tops &amp; Tees</v>
          </cell>
          <cell r="D330" t="str">
            <v>Matix Men's Rikers</v>
          </cell>
          <cell r="E330" t="str">
            <v>Matix</v>
          </cell>
          <cell r="F330">
            <v>54</v>
          </cell>
        </row>
        <row r="331">
          <cell r="A331">
            <v>28668</v>
          </cell>
          <cell r="B331">
            <v>34.320000039999996</v>
          </cell>
          <cell r="C331" t="str">
            <v>Fashion Hoodies &amp; Sweatshirts</v>
          </cell>
          <cell r="D331" t="str">
            <v>Matix Men's Asher Classic Zipper Hooded Jacket</v>
          </cell>
          <cell r="E331" t="str">
            <v>Matix</v>
          </cell>
          <cell r="F331">
            <v>60</v>
          </cell>
        </row>
        <row r="332">
          <cell r="A332">
            <v>15917</v>
          </cell>
          <cell r="B332">
            <v>27.55200005</v>
          </cell>
          <cell r="C332" t="str">
            <v>Fashion Hoodies &amp; Sweatshirts</v>
          </cell>
          <cell r="D332" t="str">
            <v>Matix Men's Builders Henley Hoodie</v>
          </cell>
          <cell r="E332" t="str">
            <v>Matix</v>
          </cell>
          <cell r="F332">
            <v>48</v>
          </cell>
        </row>
        <row r="333">
          <cell r="A333">
            <v>15419</v>
          </cell>
          <cell r="B333">
            <v>45.47400004</v>
          </cell>
          <cell r="C333" t="str">
            <v>Fashion Hoodies &amp; Sweatshirts</v>
          </cell>
          <cell r="D333" t="str">
            <v>Matix Men's Asher Chambray Hoodie</v>
          </cell>
          <cell r="E333" t="str">
            <v>Matix</v>
          </cell>
          <cell r="F333">
            <v>78</v>
          </cell>
        </row>
        <row r="334">
          <cell r="A334">
            <v>14248</v>
          </cell>
          <cell r="B334">
            <v>43.056000070000003</v>
          </cell>
          <cell r="C334" t="str">
            <v>Fashion Hoodies &amp; Sweatshirts</v>
          </cell>
          <cell r="D334" t="str">
            <v>Matix Men's Sleepy Flannel Shirt</v>
          </cell>
          <cell r="E334" t="str">
            <v>Matix</v>
          </cell>
          <cell r="F334">
            <v>78</v>
          </cell>
        </row>
        <row r="335">
          <cell r="A335">
            <v>14248</v>
          </cell>
          <cell r="B335">
            <v>22.995000000000001</v>
          </cell>
          <cell r="C335" t="str">
            <v>Fashion Hoodies &amp; Sweatshirts</v>
          </cell>
          <cell r="D335" t="str">
            <v>Matix Men's Builders 11 Zip Hoodie</v>
          </cell>
          <cell r="E335" t="str">
            <v>Matix</v>
          </cell>
          <cell r="F335">
            <v>45</v>
          </cell>
        </row>
        <row r="336">
          <cell r="A336">
            <v>13696</v>
          </cell>
          <cell r="B336">
            <v>37.008000170000003</v>
          </cell>
          <cell r="C336" t="str">
            <v>Fashion Hoodies &amp; Sweatshirts</v>
          </cell>
          <cell r="D336" t="str">
            <v>Matix Men's Asher Borough 2 Hoodie</v>
          </cell>
          <cell r="E336" t="str">
            <v>Matix</v>
          </cell>
          <cell r="F336">
            <v>72</v>
          </cell>
        </row>
        <row r="337">
          <cell r="A337">
            <v>15917</v>
          </cell>
          <cell r="B337">
            <v>26.571999999999999</v>
          </cell>
          <cell r="C337" t="str">
            <v>Sweaters</v>
          </cell>
          <cell r="D337" t="str">
            <v>Matix Men's Mj Classic</v>
          </cell>
          <cell r="E337" t="str">
            <v>Matix</v>
          </cell>
          <cell r="F337">
            <v>52</v>
          </cell>
        </row>
        <row r="338">
          <cell r="A338">
            <v>15784</v>
          </cell>
          <cell r="B338">
            <v>24.960000019999999</v>
          </cell>
          <cell r="C338" t="str">
            <v>Sweaters</v>
          </cell>
          <cell r="D338" t="str">
            <v>Matix Men's Burbank Sweater</v>
          </cell>
          <cell r="E338" t="str">
            <v>Matix</v>
          </cell>
          <cell r="F338">
            <v>52</v>
          </cell>
        </row>
        <row r="339">
          <cell r="A339">
            <v>15419</v>
          </cell>
          <cell r="B339">
            <v>25.948</v>
          </cell>
          <cell r="C339" t="str">
            <v>Sweaters</v>
          </cell>
          <cell r="D339" t="str">
            <v>Matix Men's Nabokov</v>
          </cell>
          <cell r="E339" t="str">
            <v>Matix</v>
          </cell>
          <cell r="F339">
            <v>52</v>
          </cell>
        </row>
        <row r="340">
          <cell r="A340">
            <v>15917</v>
          </cell>
          <cell r="B340">
            <v>39.095999970000001</v>
          </cell>
          <cell r="C340" t="str">
            <v>Jeans</v>
          </cell>
          <cell r="D340" t="str">
            <v>Matix Men's Gripper Denim Pant</v>
          </cell>
          <cell r="E340" t="str">
            <v>Matix</v>
          </cell>
          <cell r="F340">
            <v>72</v>
          </cell>
        </row>
        <row r="341">
          <cell r="A341">
            <v>28679</v>
          </cell>
          <cell r="B341">
            <v>35.380748339999997</v>
          </cell>
          <cell r="C341" t="str">
            <v>Jeans</v>
          </cell>
          <cell r="D341" t="str">
            <v>Matix Men's Constrictor Hesh Denim Pant</v>
          </cell>
          <cell r="E341" t="str">
            <v>Matix</v>
          </cell>
          <cell r="F341">
            <v>72.949996949999999</v>
          </cell>
        </row>
        <row r="342">
          <cell r="A342">
            <v>15917</v>
          </cell>
          <cell r="B342">
            <v>33.659999939999999</v>
          </cell>
          <cell r="C342" t="str">
            <v>Jeans</v>
          </cell>
          <cell r="D342" t="str">
            <v>Matix Men's Miner Denim Pant</v>
          </cell>
          <cell r="E342" t="str">
            <v>Matix</v>
          </cell>
          <cell r="F342">
            <v>68</v>
          </cell>
        </row>
        <row r="343">
          <cell r="A343">
            <v>24843</v>
          </cell>
          <cell r="B343">
            <v>35.617398340000001</v>
          </cell>
          <cell r="C343" t="str">
            <v>Jeans</v>
          </cell>
          <cell r="D343" t="str">
            <v>Matix Men's Mj Jean</v>
          </cell>
          <cell r="E343" t="str">
            <v>Matix</v>
          </cell>
          <cell r="F343">
            <v>66.949996949999999</v>
          </cell>
        </row>
        <row r="344">
          <cell r="A344">
            <v>24843</v>
          </cell>
          <cell r="B344">
            <v>19.4120001</v>
          </cell>
          <cell r="C344" t="str">
            <v>Pants</v>
          </cell>
          <cell r="D344" t="str">
            <v>Matix Men's Welder SP12 Chino Pant</v>
          </cell>
          <cell r="E344" t="str">
            <v>Matix</v>
          </cell>
          <cell r="F344">
            <v>46</v>
          </cell>
        </row>
        <row r="345">
          <cell r="A345">
            <v>12689</v>
          </cell>
          <cell r="B345">
            <v>28.380000070000001</v>
          </cell>
          <cell r="C345" t="str">
            <v>Pants</v>
          </cell>
          <cell r="D345" t="str">
            <v>Matix Men's Gripper Twill Pant</v>
          </cell>
          <cell r="E345" t="str">
            <v>Matix</v>
          </cell>
          <cell r="F345">
            <v>60</v>
          </cell>
        </row>
        <row r="346">
          <cell r="A346">
            <v>12689</v>
          </cell>
          <cell r="B346">
            <v>30.02715048</v>
          </cell>
          <cell r="C346" t="str">
            <v>Pants</v>
          </cell>
          <cell r="D346" t="str">
            <v>Matix Mike Mo Stretch Cord Pant - Men's</v>
          </cell>
          <cell r="E346" t="str">
            <v>Matix</v>
          </cell>
          <cell r="F346">
            <v>62.950000760000002</v>
          </cell>
        </row>
        <row r="347">
          <cell r="A347">
            <v>12689</v>
          </cell>
          <cell r="B347">
            <v>28.767999960000001</v>
          </cell>
          <cell r="C347" t="str">
            <v>Pants</v>
          </cell>
          <cell r="D347" t="str">
            <v>Matix Men's Nexus Pant</v>
          </cell>
          <cell r="E347" t="str">
            <v>Matix</v>
          </cell>
          <cell r="F347">
            <v>58</v>
          </cell>
        </row>
        <row r="348">
          <cell r="A348">
            <v>12689</v>
          </cell>
          <cell r="B348">
            <v>30.745000080000001</v>
          </cell>
          <cell r="C348" t="str">
            <v>Pants</v>
          </cell>
          <cell r="D348" t="str">
            <v>Matix Men's Mj Cord</v>
          </cell>
          <cell r="E348" t="str">
            <v>Matix</v>
          </cell>
          <cell r="F348">
            <v>65</v>
          </cell>
        </row>
        <row r="349">
          <cell r="A349">
            <v>12689</v>
          </cell>
          <cell r="B349">
            <v>15.27899998</v>
          </cell>
          <cell r="C349" t="str">
            <v>Shorts</v>
          </cell>
          <cell r="D349" t="str">
            <v>Matix Men's Welder Classic Short</v>
          </cell>
          <cell r="E349" t="str">
            <v>Matix</v>
          </cell>
          <cell r="F349">
            <v>33</v>
          </cell>
        </row>
        <row r="350">
          <cell r="A350">
            <v>12689</v>
          </cell>
          <cell r="B350">
            <v>24.975000380000001</v>
          </cell>
          <cell r="C350" t="str">
            <v>Shorts</v>
          </cell>
          <cell r="D350" t="str">
            <v>Matix Young Men's Welder Shorts</v>
          </cell>
          <cell r="E350" t="str">
            <v>Matix</v>
          </cell>
          <cell r="F350">
            <v>49.950000760000002</v>
          </cell>
        </row>
        <row r="351">
          <cell r="A351">
            <v>12689</v>
          </cell>
          <cell r="B351">
            <v>19.012950379999999</v>
          </cell>
          <cell r="C351" t="str">
            <v>Shorts</v>
          </cell>
          <cell r="D351" t="str">
            <v>Matix Kilowatt Shorts - Black</v>
          </cell>
          <cell r="E351" t="str">
            <v>Matix</v>
          </cell>
          <cell r="F351">
            <v>37.950000760000002</v>
          </cell>
        </row>
        <row r="352">
          <cell r="A352">
            <v>14118</v>
          </cell>
          <cell r="B352">
            <v>16.824900849999999</v>
          </cell>
          <cell r="C352" t="str">
            <v>Shorts</v>
          </cell>
          <cell r="D352" t="str">
            <v>Matix Men's Welder Modern Short</v>
          </cell>
          <cell r="E352" t="str">
            <v>Matix</v>
          </cell>
          <cell r="F352">
            <v>32.990001679999999</v>
          </cell>
        </row>
        <row r="353">
          <cell r="A353">
            <v>14118</v>
          </cell>
          <cell r="B353">
            <v>20.113210819999999</v>
          </cell>
          <cell r="C353" t="str">
            <v>Shorts</v>
          </cell>
          <cell r="D353" t="str">
            <v>Matix Men's Rockaway Short</v>
          </cell>
          <cell r="E353" t="str">
            <v>Matix</v>
          </cell>
          <cell r="F353">
            <v>41.990001679999999</v>
          </cell>
        </row>
        <row r="354">
          <cell r="A354">
            <v>14118</v>
          </cell>
          <cell r="B354">
            <v>18.495000009999998</v>
          </cell>
          <cell r="C354" t="str">
            <v>Shorts</v>
          </cell>
          <cell r="D354" t="str">
            <v>Matix Men's Welder Plaid Sp12 Short</v>
          </cell>
          <cell r="E354" t="str">
            <v>Matix</v>
          </cell>
          <cell r="F354">
            <v>33.75</v>
          </cell>
        </row>
        <row r="355">
          <cell r="A355">
            <v>14118</v>
          </cell>
          <cell r="B355">
            <v>23.02695031</v>
          </cell>
          <cell r="C355" t="str">
            <v>Shorts</v>
          </cell>
          <cell r="D355" t="str">
            <v>Matix Men's Welder 22 Inch Chino Short</v>
          </cell>
          <cell r="E355" t="str">
            <v>Matix</v>
          </cell>
          <cell r="F355">
            <v>49.950000760000002</v>
          </cell>
        </row>
        <row r="356">
          <cell r="A356">
            <v>14118</v>
          </cell>
          <cell r="B356">
            <v>20.548000009999999</v>
          </cell>
          <cell r="C356" t="str">
            <v>Shorts</v>
          </cell>
          <cell r="D356" t="str">
            <v>Matix Welder Modern Fit Short - Men's</v>
          </cell>
          <cell r="E356" t="str">
            <v>Matix</v>
          </cell>
          <cell r="F356">
            <v>44</v>
          </cell>
        </row>
        <row r="357">
          <cell r="A357">
            <v>14118</v>
          </cell>
          <cell r="B357">
            <v>28.434150429999999</v>
          </cell>
          <cell r="C357" t="str">
            <v>Shorts</v>
          </cell>
          <cell r="D357" t="str">
            <v>Matix Men's Lakemaster Short</v>
          </cell>
          <cell r="E357" t="str">
            <v>Matix</v>
          </cell>
          <cell r="F357">
            <v>52.950000760000002</v>
          </cell>
        </row>
        <row r="358">
          <cell r="A358">
            <v>12602</v>
          </cell>
          <cell r="B358">
            <v>22.134000029999999</v>
          </cell>
          <cell r="C358" t="str">
            <v>Shorts</v>
          </cell>
          <cell r="D358" t="str">
            <v>Matix Men's Rockaway Short</v>
          </cell>
          <cell r="E358" t="str">
            <v>Matix</v>
          </cell>
          <cell r="F358">
            <v>42</v>
          </cell>
        </row>
        <row r="359">
          <cell r="A359">
            <v>12602</v>
          </cell>
          <cell r="B359">
            <v>24.070900389999998</v>
          </cell>
          <cell r="C359" t="str">
            <v>Shorts</v>
          </cell>
          <cell r="D359" t="str">
            <v>Matix Saber Walkshort - Charcoal</v>
          </cell>
          <cell r="E359" t="str">
            <v>Matix</v>
          </cell>
          <cell r="F359">
            <v>47.950000760000002</v>
          </cell>
        </row>
        <row r="360">
          <cell r="A360">
            <v>12602</v>
          </cell>
          <cell r="B360">
            <v>23.11979105</v>
          </cell>
          <cell r="C360" t="str">
            <v>Swim</v>
          </cell>
          <cell r="D360" t="str">
            <v>Matix Men's Runway Boardshort</v>
          </cell>
          <cell r="E360" t="str">
            <v>Matix</v>
          </cell>
          <cell r="F360">
            <v>40.490001679999999</v>
          </cell>
        </row>
        <row r="361">
          <cell r="A361">
            <v>12602</v>
          </cell>
          <cell r="B361">
            <v>13.559370059999999</v>
          </cell>
          <cell r="C361" t="str">
            <v>Leggings</v>
          </cell>
          <cell r="D361" t="str">
            <v>MeMoi Women's Houndstooth Squared Sweater Tights</v>
          </cell>
          <cell r="E361" t="str">
            <v>MeMoi</v>
          </cell>
          <cell r="F361">
            <v>24.170000080000001</v>
          </cell>
        </row>
        <row r="362">
          <cell r="A362">
            <v>12602</v>
          </cell>
          <cell r="B362">
            <v>9.8515198739999992</v>
          </cell>
          <cell r="C362" t="str">
            <v>Accessories</v>
          </cell>
          <cell r="D362" t="str">
            <v>Mundi Big Fat Wallet</v>
          </cell>
          <cell r="E362" t="str">
            <v>Mundi</v>
          </cell>
          <cell r="F362">
            <v>21.989999770000001</v>
          </cell>
        </row>
        <row r="363">
          <cell r="A363">
            <v>12602</v>
          </cell>
          <cell r="B363">
            <v>8.9755098419999992</v>
          </cell>
          <cell r="C363" t="str">
            <v>Accessories</v>
          </cell>
          <cell r="D363" t="str">
            <v>MUNDI Big Fat Wallet</v>
          </cell>
          <cell r="E363" t="str">
            <v>Mundi</v>
          </cell>
          <cell r="F363">
            <v>19.989999770000001</v>
          </cell>
        </row>
        <row r="364">
          <cell r="A364">
            <v>12602</v>
          </cell>
          <cell r="B364">
            <v>9.8087499709999992</v>
          </cell>
          <cell r="C364" t="str">
            <v>Accessories</v>
          </cell>
          <cell r="D364" t="str">
            <v>Mundi Croco My Big Fat Wallet Zip Around w/ Safe Keeper</v>
          </cell>
          <cell r="E364" t="str">
            <v>Mundi</v>
          </cell>
          <cell r="F364">
            <v>23.75</v>
          </cell>
        </row>
        <row r="365">
          <cell r="A365">
            <v>12602</v>
          </cell>
          <cell r="B365">
            <v>9.0350698709999993</v>
          </cell>
          <cell r="C365" t="str">
            <v>Accessories</v>
          </cell>
          <cell r="D365" t="str">
            <v>File Master Wallet W/ RFID Blocking Safe Keeper</v>
          </cell>
          <cell r="E365" t="str">
            <v>Mundi</v>
          </cell>
          <cell r="F365">
            <v>22.989999770000001</v>
          </cell>
        </row>
        <row r="366">
          <cell r="A366">
            <v>11027</v>
          </cell>
          <cell r="B366">
            <v>11.192909869999999</v>
          </cell>
          <cell r="C366" t="str">
            <v>Plus</v>
          </cell>
          <cell r="D366" t="str">
            <v>MUNDI Big Fat Flap Wallet</v>
          </cell>
          <cell r="E366" t="str">
            <v>Mundi</v>
          </cell>
          <cell r="F366">
            <v>21.989999770000001</v>
          </cell>
        </row>
        <row r="367">
          <cell r="A367">
            <v>11027</v>
          </cell>
          <cell r="B367">
            <v>10.401269879999999</v>
          </cell>
          <cell r="C367" t="str">
            <v>Plus</v>
          </cell>
          <cell r="D367" t="str">
            <v>Mundi Big Fat Wallet</v>
          </cell>
          <cell r="E367" t="str">
            <v>Mundi</v>
          </cell>
          <cell r="F367">
            <v>21.989999770000001</v>
          </cell>
        </row>
        <row r="368">
          <cell r="A368">
            <v>28395</v>
          </cell>
          <cell r="B368">
            <v>9.0954498600000004</v>
          </cell>
          <cell r="C368" t="str">
            <v>Plus</v>
          </cell>
          <cell r="D368" t="str">
            <v>MUNDI Big Fat Wallet</v>
          </cell>
          <cell r="E368" t="str">
            <v>Mundi</v>
          </cell>
          <cell r="F368">
            <v>19.989999770000001</v>
          </cell>
        </row>
        <row r="369">
          <cell r="A369">
            <v>11027</v>
          </cell>
          <cell r="B369">
            <v>15.48799998</v>
          </cell>
          <cell r="C369" t="str">
            <v>Intimates</v>
          </cell>
          <cell r="D369" t="str">
            <v>NuBra Feather Lite</v>
          </cell>
          <cell r="E369" t="str">
            <v>NuBra</v>
          </cell>
          <cell r="F369">
            <v>32</v>
          </cell>
        </row>
        <row r="370">
          <cell r="A370">
            <v>11027</v>
          </cell>
          <cell r="B370">
            <v>7.5965698699999997</v>
          </cell>
          <cell r="C370" t="str">
            <v>Intimates</v>
          </cell>
          <cell r="D370" t="str">
            <v>NuBra Soft Travel Case Black</v>
          </cell>
          <cell r="E370" t="str">
            <v>NuBra</v>
          </cell>
          <cell r="F370">
            <v>13.989999770000001</v>
          </cell>
        </row>
        <row r="371">
          <cell r="A371">
            <v>28395</v>
          </cell>
          <cell r="B371">
            <v>21.434640869999999</v>
          </cell>
          <cell r="C371" t="str">
            <v>Intimates</v>
          </cell>
          <cell r="D371" t="str">
            <v>Nubra Seamless Super Light Adhesive Bra B Cup Mocha</v>
          </cell>
          <cell r="E371" t="str">
            <v>NuBra</v>
          </cell>
          <cell r="F371">
            <v>39.990001679999999</v>
          </cell>
        </row>
        <row r="372">
          <cell r="A372">
            <v>11027</v>
          </cell>
          <cell r="B372">
            <v>21.119999969999999</v>
          </cell>
          <cell r="C372" t="str">
            <v>Intimates</v>
          </cell>
          <cell r="D372" t="str">
            <v>Nubra Seamless Super Light Adhesive Bra A Cup Nude</v>
          </cell>
          <cell r="E372" t="str">
            <v>NuBra</v>
          </cell>
          <cell r="F372">
            <v>40</v>
          </cell>
        </row>
        <row r="373">
          <cell r="A373">
            <v>28395</v>
          </cell>
          <cell r="B373">
            <v>21.754560900000001</v>
          </cell>
          <cell r="C373" t="str">
            <v>Intimates</v>
          </cell>
          <cell r="D373" t="str">
            <v>Nubra Seamless Super Light Adhesive Bra D Cup Mocha</v>
          </cell>
          <cell r="E373" t="str">
            <v>NuBra</v>
          </cell>
          <cell r="F373">
            <v>39.990001679999999</v>
          </cell>
        </row>
        <row r="374">
          <cell r="A374">
            <v>28395</v>
          </cell>
          <cell r="B374">
            <v>21.354660880000001</v>
          </cell>
          <cell r="C374" t="str">
            <v>Intimates</v>
          </cell>
          <cell r="D374" t="str">
            <v>Nubra Seamless U - Small - Nude</v>
          </cell>
          <cell r="E374" t="str">
            <v>NuBra</v>
          </cell>
          <cell r="F374">
            <v>39.990001679999999</v>
          </cell>
        </row>
        <row r="375">
          <cell r="A375">
            <v>11027</v>
          </cell>
          <cell r="B375">
            <v>20.874780829999999</v>
          </cell>
          <cell r="C375" t="str">
            <v>Intimates</v>
          </cell>
          <cell r="D375" t="str">
            <v>Nubra Seamless Super Light Adhesive Bra D Cup Black</v>
          </cell>
          <cell r="E375" t="str">
            <v>NuBra</v>
          </cell>
          <cell r="F375">
            <v>39.990001679999999</v>
          </cell>
        </row>
        <row r="376">
          <cell r="A376">
            <v>28395</v>
          </cell>
          <cell r="B376">
            <v>20.754810849999998</v>
          </cell>
          <cell r="C376" t="str">
            <v>Intimates</v>
          </cell>
          <cell r="D376" t="str">
            <v>Nubra Seamless Super Light Adhesive Bra B Cup Nude</v>
          </cell>
          <cell r="E376" t="str">
            <v>NuBra</v>
          </cell>
          <cell r="F376">
            <v>39.990001679999999</v>
          </cell>
        </row>
        <row r="377">
          <cell r="A377">
            <v>28395</v>
          </cell>
          <cell r="B377">
            <v>21.474630879999999</v>
          </cell>
          <cell r="C377" t="str">
            <v>Intimates</v>
          </cell>
          <cell r="D377" t="str">
            <v>Nubra Seamless Super Light Adhesive Bra C Cup Mocha</v>
          </cell>
          <cell r="E377" t="str">
            <v>NuBra</v>
          </cell>
          <cell r="F377">
            <v>39.990001679999999</v>
          </cell>
        </row>
        <row r="378">
          <cell r="A378">
            <v>28395</v>
          </cell>
          <cell r="B378">
            <v>21.647479229999998</v>
          </cell>
          <cell r="C378" t="str">
            <v>Intimates</v>
          </cell>
          <cell r="D378" t="str">
            <v>Nubra Seamless Super Light Adhesive Bra C Cup Black</v>
          </cell>
          <cell r="E378" t="str">
            <v>NuBra</v>
          </cell>
          <cell r="F378">
            <v>39.939998629999998</v>
          </cell>
        </row>
        <row r="379">
          <cell r="A379">
            <v>11027</v>
          </cell>
          <cell r="B379">
            <v>21.567599220000002</v>
          </cell>
          <cell r="C379" t="str">
            <v>Intimates</v>
          </cell>
          <cell r="D379" t="str">
            <v>Nubra Seamless Super Light Adhesive Bra A Cup Black</v>
          </cell>
          <cell r="E379" t="str">
            <v>NuBra</v>
          </cell>
          <cell r="F379">
            <v>39.939998629999998</v>
          </cell>
        </row>
        <row r="380">
          <cell r="A380">
            <v>28395</v>
          </cell>
          <cell r="B380">
            <v>21.714570819999999</v>
          </cell>
          <cell r="C380" t="str">
            <v>Tops &amp; Tees</v>
          </cell>
          <cell r="D380" t="str">
            <v>Patty Women Cowl Neck Button Embellished Ruched Blouse Top</v>
          </cell>
          <cell r="E380" t="str">
            <v>Patty</v>
          </cell>
          <cell r="F380">
            <v>39.990001679999999</v>
          </cell>
        </row>
        <row r="381">
          <cell r="A381">
            <v>28395</v>
          </cell>
          <cell r="B381">
            <v>24.654520850000001</v>
          </cell>
          <cell r="C381" t="str">
            <v>Tops &amp; Tees</v>
          </cell>
          <cell r="D381" t="str">
            <v>Patty Women Stunning 2-in-1 Hoodie Casual Blouse Top</v>
          </cell>
          <cell r="E381" t="str">
            <v>Patty</v>
          </cell>
          <cell r="F381">
            <v>44.990001679999999</v>
          </cell>
        </row>
        <row r="382">
          <cell r="A382">
            <v>11027</v>
          </cell>
          <cell r="B382">
            <v>17.703579690000002</v>
          </cell>
          <cell r="C382" t="str">
            <v>Tops &amp; Tees</v>
          </cell>
          <cell r="D382" t="str">
            <v>Patty Women Stunning Trimmed Boat Neck Long Sleeve Blouse Knit Top</v>
          </cell>
          <cell r="E382" t="str">
            <v>Patty</v>
          </cell>
          <cell r="F382">
            <v>33.979999540000001</v>
          </cell>
        </row>
        <row r="383">
          <cell r="A383">
            <v>11027</v>
          </cell>
          <cell r="B383">
            <v>18.383179729999998</v>
          </cell>
          <cell r="C383" t="str">
            <v>Tops &amp; Tees</v>
          </cell>
          <cell r="D383" t="str">
            <v>Patty Women Trendy Diagonal Stripe Cowl Neck Long Sleeve Blouse Top</v>
          </cell>
          <cell r="E383" t="str">
            <v>Patty</v>
          </cell>
          <cell r="F383">
            <v>33.979999540000001</v>
          </cell>
        </row>
        <row r="384">
          <cell r="A384">
            <v>12684</v>
          </cell>
          <cell r="B384">
            <v>20.084260929999999</v>
          </cell>
          <cell r="C384" t="str">
            <v>Tops &amp; Tees</v>
          </cell>
          <cell r="D384" t="str">
            <v>Patty Women Smart V Neck Ruched Long Sleeve Blouse Top</v>
          </cell>
          <cell r="E384" t="str">
            <v>Patty</v>
          </cell>
          <cell r="F384">
            <v>34.990001679999999</v>
          </cell>
        </row>
        <row r="385">
          <cell r="A385">
            <v>12612</v>
          </cell>
          <cell r="B385">
            <v>18.63369969</v>
          </cell>
          <cell r="C385" t="str">
            <v>Tops &amp; Tees</v>
          </cell>
          <cell r="D385" t="str">
            <v>Patty Women Sexy Keyhole Long Sleeve Blouse Top</v>
          </cell>
          <cell r="E385" t="str">
            <v>Patty</v>
          </cell>
          <cell r="F385">
            <v>32.979999540000001</v>
          </cell>
        </row>
        <row r="386">
          <cell r="A386">
            <v>12612</v>
          </cell>
          <cell r="B386">
            <v>16.605539709999999</v>
          </cell>
          <cell r="C386" t="str">
            <v>Tops &amp; Tees</v>
          </cell>
          <cell r="D386" t="str">
            <v>Patty Women Sexy Cowl Neck Ruffle Sleeve Casual Blouse Top</v>
          </cell>
          <cell r="E386" t="str">
            <v>Patty</v>
          </cell>
          <cell r="F386">
            <v>28.979999540000001</v>
          </cell>
        </row>
        <row r="387">
          <cell r="A387">
            <v>12612</v>
          </cell>
          <cell r="B387">
            <v>17.561879690000001</v>
          </cell>
          <cell r="C387" t="str">
            <v>Tops &amp; Tees</v>
          </cell>
          <cell r="D387" t="str">
            <v>Patty Women Trendy Stripe / Solid Off shoulder Long Sleeve Casual Blouse Top</v>
          </cell>
          <cell r="E387" t="str">
            <v>Patty</v>
          </cell>
          <cell r="F387">
            <v>28.979999540000001</v>
          </cell>
        </row>
        <row r="388">
          <cell r="A388">
            <v>12612</v>
          </cell>
          <cell r="B388">
            <v>22.598099680000001</v>
          </cell>
          <cell r="C388" t="str">
            <v>Tops &amp; Tees</v>
          </cell>
          <cell r="D388" t="str">
            <v>Patty Women Stylish Off Shoulder Cross Tied Long Sleeve Top</v>
          </cell>
          <cell r="E388" t="str">
            <v>Patty</v>
          </cell>
          <cell r="F388">
            <v>37.979999540000001</v>
          </cell>
        </row>
        <row r="389">
          <cell r="A389">
            <v>12612</v>
          </cell>
          <cell r="B389">
            <v>18.932159729999999</v>
          </cell>
          <cell r="C389" t="str">
            <v>Tops &amp; Tees</v>
          </cell>
          <cell r="D389" t="str">
            <v>Patty Women Smart Checkers / Solid Bolero Style Long Sleeve Knit Blouse Top</v>
          </cell>
          <cell r="E389" t="str">
            <v>Patty</v>
          </cell>
          <cell r="F389">
            <v>31.979999540000001</v>
          </cell>
        </row>
        <row r="390">
          <cell r="A390">
            <v>12612</v>
          </cell>
          <cell r="B390">
            <v>15.836679699999999</v>
          </cell>
          <cell r="C390" t="str">
            <v>Tops &amp; Tees</v>
          </cell>
          <cell r="D390" t="str">
            <v>Patty Women Unique Corset Embroidered Back Cap Sleeve Boho Clubwear Blouse Top</v>
          </cell>
          <cell r="E390" t="str">
            <v>Patty</v>
          </cell>
          <cell r="F390">
            <v>27.979999540000001</v>
          </cell>
        </row>
        <row r="391">
          <cell r="A391">
            <v>12612</v>
          </cell>
          <cell r="B391">
            <v>17.64965084</v>
          </cell>
          <cell r="C391" t="str">
            <v>Tops &amp; Tees</v>
          </cell>
          <cell r="D391" t="str">
            <v>Patty Women Stunning Scoop Neck Ruched Gathered Long Sleeve Blouse Top</v>
          </cell>
          <cell r="E391" t="str">
            <v>Patty</v>
          </cell>
          <cell r="F391">
            <v>32.990001679999999</v>
          </cell>
        </row>
        <row r="392">
          <cell r="A392">
            <v>12612</v>
          </cell>
          <cell r="B392">
            <v>17.26919972</v>
          </cell>
          <cell r="C392" t="str">
            <v>Tops &amp; Tees</v>
          </cell>
          <cell r="D392" t="str">
            <v>Patty Women Sexy V Neck Ruched Bust Long Sleeve Blouse Top</v>
          </cell>
          <cell r="E392" t="str">
            <v>Patty</v>
          </cell>
          <cell r="F392">
            <v>31.979999540000001</v>
          </cell>
        </row>
        <row r="393">
          <cell r="A393">
            <v>29033</v>
          </cell>
          <cell r="B393">
            <v>17.301179730000001</v>
          </cell>
          <cell r="C393" t="str">
            <v>Tops &amp; Tees</v>
          </cell>
          <cell r="D393" t="str">
            <v>Patty Women Unique Cut Out Shoulder Bell Sleeve Boho Blouse Top</v>
          </cell>
          <cell r="E393" t="str">
            <v>Patty</v>
          </cell>
          <cell r="F393">
            <v>31.979999540000001</v>
          </cell>
        </row>
        <row r="394">
          <cell r="A394">
            <v>9035</v>
          </cell>
          <cell r="B394">
            <v>14.982659679999999</v>
          </cell>
          <cell r="C394" t="str">
            <v>Tops &amp; Tees</v>
          </cell>
          <cell r="D394" t="str">
            <v>Patty Women Fitted One shoulder Ruched Arm Long Sleeve Blouse Top</v>
          </cell>
          <cell r="E394" t="str">
            <v>Patty</v>
          </cell>
          <cell r="F394">
            <v>28.979999540000001</v>
          </cell>
        </row>
        <row r="395">
          <cell r="A395">
            <v>28873</v>
          </cell>
          <cell r="B395">
            <v>18.897539699999999</v>
          </cell>
          <cell r="C395" t="str">
            <v>Tops &amp; Tees</v>
          </cell>
          <cell r="D395" t="str">
            <v>Patty Women Fabulous Plunge Ruched Long Sleeve Blouse Top</v>
          </cell>
          <cell r="E395" t="str">
            <v>Patty</v>
          </cell>
          <cell r="F395">
            <v>32.979999540000001</v>
          </cell>
        </row>
        <row r="396">
          <cell r="A396">
            <v>28873</v>
          </cell>
          <cell r="B396">
            <v>23.354160929999999</v>
          </cell>
          <cell r="C396" t="str">
            <v>Tops &amp; Tees</v>
          </cell>
          <cell r="D396" t="str">
            <v>Patty Women Long Sleeves Ruched Turtleneck Tunic Blouse Top</v>
          </cell>
          <cell r="E396" t="str">
            <v>Patty</v>
          </cell>
          <cell r="F396">
            <v>39.990001679999999</v>
          </cell>
        </row>
        <row r="397">
          <cell r="A397">
            <v>13891</v>
          </cell>
          <cell r="B397">
            <v>19.68021091</v>
          </cell>
          <cell r="C397" t="str">
            <v>Tops &amp; Tees</v>
          </cell>
          <cell r="D397" t="str">
            <v>Patty Women Sexy Convertible Long Sleeve Casual Wrap Blouse Top</v>
          </cell>
          <cell r="E397" t="str">
            <v>Patty</v>
          </cell>
          <cell r="F397">
            <v>33.990001679999999</v>
          </cell>
        </row>
        <row r="398">
          <cell r="A398">
            <v>29033</v>
          </cell>
          <cell r="B398">
            <v>15.70238984</v>
          </cell>
          <cell r="C398" t="str">
            <v>Tops &amp; Tees</v>
          </cell>
          <cell r="D398" t="str">
            <v>Patty Women Sexy Crochet Eyelet Lace Back Cami Vest Top</v>
          </cell>
          <cell r="E398" t="str">
            <v>Patty</v>
          </cell>
          <cell r="F398">
            <v>27.989999770000001</v>
          </cell>
        </row>
        <row r="399">
          <cell r="A399">
            <v>29033</v>
          </cell>
          <cell r="B399">
            <v>20.078519709999998</v>
          </cell>
          <cell r="C399" t="str">
            <v>Tops &amp; Tees</v>
          </cell>
          <cell r="D399" t="str">
            <v>Patty Women Sexy Black Floral Lace Polo Neck Long Sleeve Blouse Top</v>
          </cell>
          <cell r="E399" t="str">
            <v>Patty</v>
          </cell>
          <cell r="F399">
            <v>34.979999540000001</v>
          </cell>
        </row>
        <row r="400">
          <cell r="A400">
            <v>29033</v>
          </cell>
          <cell r="B400">
            <v>17.461079689999998</v>
          </cell>
          <cell r="C400" t="str">
            <v>Tops &amp; Tees</v>
          </cell>
          <cell r="D400" t="str">
            <v>Patty Women Smart V Neck Checkers Long Sleeve Knit Top</v>
          </cell>
          <cell r="E400" t="str">
            <v>Patty</v>
          </cell>
          <cell r="F400">
            <v>31.979999540000001</v>
          </cell>
        </row>
        <row r="401">
          <cell r="A401">
            <v>29033</v>
          </cell>
          <cell r="B401">
            <v>15.499659680000001</v>
          </cell>
          <cell r="C401" t="str">
            <v>Tops &amp; Tees</v>
          </cell>
          <cell r="D401" t="str">
            <v>Patty Women Unique Boat Neck O Ring Cut Out Shoulder 3/4 Sleeve Blouse Top</v>
          </cell>
          <cell r="E401" t="str">
            <v>Patty</v>
          </cell>
          <cell r="F401">
            <v>29.979999540000001</v>
          </cell>
        </row>
        <row r="402">
          <cell r="A402">
            <v>9035</v>
          </cell>
          <cell r="B402">
            <v>17.80551977</v>
          </cell>
          <cell r="C402" t="str">
            <v>Tops &amp; Tees</v>
          </cell>
          <cell r="D402" t="str">
            <v>Patty Women Elegant Black V Neck Chiffon Long Sleeve Blouse Top</v>
          </cell>
          <cell r="E402" t="str">
            <v>Patty</v>
          </cell>
          <cell r="F402">
            <v>33.979999540000001</v>
          </cell>
        </row>
        <row r="403">
          <cell r="A403">
            <v>28873</v>
          </cell>
          <cell r="B403">
            <v>14.15367009</v>
          </cell>
          <cell r="C403" t="str">
            <v>Tops &amp; Tees</v>
          </cell>
          <cell r="D403" t="str">
            <v>Patty Women Sexiest &amp; Stunning Lace Back Ruched Halter Clubwear Top</v>
          </cell>
          <cell r="E403" t="str">
            <v>Patty</v>
          </cell>
          <cell r="F403">
            <v>27.590000150000002</v>
          </cell>
        </row>
        <row r="404">
          <cell r="A404">
            <v>9035</v>
          </cell>
          <cell r="B404">
            <v>19.952899739999999</v>
          </cell>
          <cell r="C404" t="str">
            <v>Tops &amp; Tees</v>
          </cell>
          <cell r="D404" t="str">
            <v>Patty Women Smart Shirt Collar V-Neck Knit Tops 2-in-1 Style Blouse</v>
          </cell>
          <cell r="E404" t="str">
            <v>Patty</v>
          </cell>
          <cell r="F404">
            <v>32.979999540000001</v>
          </cell>
        </row>
        <row r="405">
          <cell r="A405">
            <v>29033</v>
          </cell>
          <cell r="B405">
            <v>15.30143968</v>
          </cell>
          <cell r="C405" t="str">
            <v>Tops &amp; Tees</v>
          </cell>
          <cell r="D405" t="str">
            <v>Patty Women Stunning Halter Cut Out Shoulder Long Sleeve Party Top</v>
          </cell>
          <cell r="E405" t="str">
            <v>Patty</v>
          </cell>
          <cell r="F405">
            <v>28.979999540000001</v>
          </cell>
        </row>
        <row r="406">
          <cell r="A406">
            <v>13891</v>
          </cell>
          <cell r="B406">
            <v>16.981379740000001</v>
          </cell>
          <cell r="C406" t="str">
            <v>Tops &amp; Tees</v>
          </cell>
          <cell r="D406" t="str">
            <v>Patty Women Cute On/Off Shoulder Wide Sleeve Tops</v>
          </cell>
          <cell r="E406" t="str">
            <v>Patty</v>
          </cell>
          <cell r="F406">
            <v>31.979999540000001</v>
          </cell>
        </row>
        <row r="407">
          <cell r="A407">
            <v>28873</v>
          </cell>
          <cell r="B407">
            <v>17.65847982</v>
          </cell>
          <cell r="C407" t="str">
            <v>Tops &amp; Tees</v>
          </cell>
          <cell r="D407" t="str">
            <v>Patty Women Kimono Sleeve One Shoulder Blouse Tops</v>
          </cell>
          <cell r="E407" t="str">
            <v>Patty</v>
          </cell>
          <cell r="F407">
            <v>31.989999770000001</v>
          </cell>
        </row>
        <row r="408">
          <cell r="A408">
            <v>9035</v>
          </cell>
          <cell r="B408">
            <v>16.808399680000001</v>
          </cell>
          <cell r="C408" t="str">
            <v>Tops &amp; Tees</v>
          </cell>
          <cell r="D408" t="str">
            <v>Patty Women Beautiful Bolero Style Embellished w/ Buttons Blouse Top</v>
          </cell>
          <cell r="E408" t="str">
            <v>Patty</v>
          </cell>
          <cell r="F408">
            <v>28.979999540000001</v>
          </cell>
        </row>
        <row r="409">
          <cell r="A409">
            <v>29033</v>
          </cell>
          <cell r="B409">
            <v>16.025939699999999</v>
          </cell>
          <cell r="C409" t="str">
            <v>Tops &amp; Tees</v>
          </cell>
          <cell r="D409" t="str">
            <v>Patty Women Sexy Twist Cowl Neck Clubwear Party Tank Cami Top</v>
          </cell>
          <cell r="E409" t="str">
            <v>Patty</v>
          </cell>
          <cell r="F409">
            <v>28.979999540000001</v>
          </cell>
        </row>
        <row r="410">
          <cell r="A410">
            <v>25046</v>
          </cell>
          <cell r="B410">
            <v>16.808399680000001</v>
          </cell>
          <cell r="C410" t="str">
            <v>Tops &amp; Tees</v>
          </cell>
          <cell r="D410" t="str">
            <v>Patty Women Sexy Cowl Neck Cut Out Asym Sleeve Casual Blouse Top</v>
          </cell>
          <cell r="E410" t="str">
            <v>Patty</v>
          </cell>
          <cell r="F410">
            <v>28.979999540000001</v>
          </cell>
        </row>
        <row r="411">
          <cell r="A411">
            <v>29033</v>
          </cell>
          <cell r="B411">
            <v>17.557019709999999</v>
          </cell>
          <cell r="C411" t="str">
            <v>Tops &amp; Tees</v>
          </cell>
          <cell r="D411" t="str">
            <v>Patty Women Cowl Neck Off Shoulders Long Sleeves Top</v>
          </cell>
          <cell r="E411" t="str">
            <v>Patty</v>
          </cell>
          <cell r="F411">
            <v>31.979999540000001</v>
          </cell>
        </row>
        <row r="412">
          <cell r="A412">
            <v>29033</v>
          </cell>
          <cell r="B412">
            <v>18.964139679999999</v>
          </cell>
          <cell r="C412" t="str">
            <v>Tops &amp; Tees</v>
          </cell>
          <cell r="D412" t="str">
            <v>Patty Women Sexy V Neck Cut Out Shoulder Short Sleeve Party Blouse Top</v>
          </cell>
          <cell r="E412" t="str">
            <v>Patty</v>
          </cell>
          <cell r="F412">
            <v>31.979999540000001</v>
          </cell>
        </row>
        <row r="413">
          <cell r="A413">
            <v>13891</v>
          </cell>
          <cell r="B413">
            <v>17.25377082</v>
          </cell>
          <cell r="C413" t="str">
            <v>Tops &amp; Tees</v>
          </cell>
          <cell r="D413" t="str">
            <v>Patty Women Sexy Cross Back Necklace Hippie Top Cami</v>
          </cell>
          <cell r="E413" t="str">
            <v>Patty</v>
          </cell>
          <cell r="F413">
            <v>32.990001679999999</v>
          </cell>
        </row>
        <row r="414">
          <cell r="A414">
            <v>25046</v>
          </cell>
          <cell r="B414">
            <v>18.329519770000001</v>
          </cell>
          <cell r="C414" t="str">
            <v>Tops &amp; Tees</v>
          </cell>
          <cell r="D414" t="str">
            <v>Patty Women Multi-Style On/Off Shoulder Long Sleeve / Sleeveless / Halter Tops</v>
          </cell>
          <cell r="E414" t="str">
            <v>Patty</v>
          </cell>
          <cell r="F414">
            <v>34.979999540000001</v>
          </cell>
        </row>
        <row r="415">
          <cell r="A415">
            <v>29033</v>
          </cell>
          <cell r="B415">
            <v>15.73613969</v>
          </cell>
          <cell r="C415" t="str">
            <v>Tops &amp; Tees</v>
          </cell>
          <cell r="D415" t="str">
            <v>Patty Women Cowl Neck Backless Chain Draping Halter Tops</v>
          </cell>
          <cell r="E415" t="str">
            <v>Patty</v>
          </cell>
          <cell r="F415">
            <v>28.979999540000001</v>
          </cell>
        </row>
        <row r="416">
          <cell r="A416">
            <v>29033</v>
          </cell>
          <cell r="B416">
            <v>19.1023809</v>
          </cell>
          <cell r="C416" t="str">
            <v>Tops &amp; Tees</v>
          </cell>
          <cell r="D416" t="str">
            <v>Patty Women Unique Bolero Style Button Embellished Long Sleeve Party Blouse Top</v>
          </cell>
          <cell r="E416" t="str">
            <v>Patty</v>
          </cell>
          <cell r="F416">
            <v>33.990001679999999</v>
          </cell>
        </row>
        <row r="417">
          <cell r="A417">
            <v>9035</v>
          </cell>
          <cell r="B417">
            <v>15.54833986</v>
          </cell>
          <cell r="C417" t="str">
            <v>Tops &amp; Tees</v>
          </cell>
          <cell r="D417" t="str">
            <v>Patty Women Diagonal One Shoulder with Neck Warmer Tops</v>
          </cell>
          <cell r="E417" t="str">
            <v>Patty</v>
          </cell>
          <cell r="F417">
            <v>28.739999770000001</v>
          </cell>
        </row>
        <row r="418">
          <cell r="A418">
            <v>9035</v>
          </cell>
          <cell r="B418">
            <v>18.612359690000002</v>
          </cell>
          <cell r="C418" t="str">
            <v>Tops &amp; Tees</v>
          </cell>
          <cell r="D418" t="str">
            <v>Patty Women Stunning Draping Back Buckle Closure Party Tops</v>
          </cell>
          <cell r="E418" t="str">
            <v>Patty</v>
          </cell>
          <cell r="F418">
            <v>31.979999540000001</v>
          </cell>
        </row>
        <row r="419">
          <cell r="A419">
            <v>9035</v>
          </cell>
          <cell r="B419">
            <v>18.630999989999999</v>
          </cell>
          <cell r="C419" t="str">
            <v>Tops &amp; Tees</v>
          </cell>
          <cell r="D419" t="str">
            <v>Patty Women Sequins One Shoulder Fringe Tops</v>
          </cell>
          <cell r="E419" t="str">
            <v>Patty</v>
          </cell>
          <cell r="F419">
            <v>31</v>
          </cell>
        </row>
        <row r="420">
          <cell r="A420">
            <v>29033</v>
          </cell>
          <cell r="B420">
            <v>25.358199639999999</v>
          </cell>
          <cell r="C420" t="str">
            <v>Tops &amp; Tees</v>
          </cell>
          <cell r="D420" t="str">
            <v>Patty Women Unique V Neck Shawl Collar Short Sleeve Knit Jumper Blouse Tunic Top</v>
          </cell>
          <cell r="E420" t="str">
            <v>Patty</v>
          </cell>
          <cell r="F420">
            <v>42.979999540000001</v>
          </cell>
        </row>
        <row r="421">
          <cell r="A421">
            <v>28577</v>
          </cell>
          <cell r="B421">
            <v>20.049270920000001</v>
          </cell>
          <cell r="C421" t="str">
            <v>Tops &amp; Tees</v>
          </cell>
          <cell r="D421" t="str">
            <v>Patty Women Trendy V Neck Ruched Twist Knot Front Long Sleeve Casual Tunic Blouse Top</v>
          </cell>
          <cell r="E421" t="str">
            <v>Patty</v>
          </cell>
          <cell r="F421">
            <v>34.990001679999999</v>
          </cell>
        </row>
        <row r="422">
          <cell r="A422">
            <v>28577</v>
          </cell>
          <cell r="B422">
            <v>18.222119849999999</v>
          </cell>
          <cell r="C422" t="str">
            <v>Tops &amp; Tees</v>
          </cell>
          <cell r="D422" t="str">
            <v>Patty Women Boat Neck/One Shoulder Drawstring Short Sleeve Banded Causal Blouse Top</v>
          </cell>
          <cell r="E422" t="str">
            <v>Patty</v>
          </cell>
          <cell r="F422">
            <v>30.989999770000001</v>
          </cell>
        </row>
        <row r="423">
          <cell r="A423">
            <v>28577</v>
          </cell>
          <cell r="B423">
            <v>19.095419669999998</v>
          </cell>
          <cell r="C423" t="str">
            <v>Tops &amp; Tees</v>
          </cell>
          <cell r="D423" t="str">
            <v>Patty Women Sexy Backless Open Shoulder Long Sleeves Top Set</v>
          </cell>
          <cell r="E423" t="str">
            <v>Patty</v>
          </cell>
          <cell r="F423">
            <v>32.979999540000001</v>
          </cell>
        </row>
        <row r="424">
          <cell r="A424">
            <v>28577</v>
          </cell>
          <cell r="B424">
            <v>16.3690797</v>
          </cell>
          <cell r="C424" t="str">
            <v>Tops &amp; Tees</v>
          </cell>
          <cell r="D424" t="str">
            <v>Patty Women Stylish Polo Neck Cap Sleeve Casual Blouse Top</v>
          </cell>
          <cell r="E424" t="str">
            <v>Patty</v>
          </cell>
          <cell r="F424">
            <v>29.979999540000001</v>
          </cell>
        </row>
        <row r="425">
          <cell r="A425">
            <v>28577</v>
          </cell>
          <cell r="B425">
            <v>15.35161969</v>
          </cell>
          <cell r="C425" t="str">
            <v>Tops &amp; Tees</v>
          </cell>
          <cell r="D425" t="str">
            <v>Patty Women Sexiest Strapless Pleated Bust Clubwear Party Tube Top</v>
          </cell>
          <cell r="E425" t="str">
            <v>Patty</v>
          </cell>
          <cell r="F425">
            <v>26.979999540000001</v>
          </cell>
        </row>
        <row r="426">
          <cell r="A426">
            <v>28577</v>
          </cell>
          <cell r="B426">
            <v>19.034049830000001</v>
          </cell>
          <cell r="C426" t="str">
            <v>Tops &amp; Tees</v>
          </cell>
          <cell r="D426" t="str">
            <v>Patty Women Stylish V Neck Cut Out Cold Shoulder Slit Long Sleeve Party Blouse Top</v>
          </cell>
          <cell r="E426" t="str">
            <v>Patty</v>
          </cell>
          <cell r="F426">
            <v>31.989999770000001</v>
          </cell>
        </row>
        <row r="427">
          <cell r="A427">
            <v>13979</v>
          </cell>
          <cell r="B427">
            <v>15.73273977</v>
          </cell>
          <cell r="C427" t="str">
            <v>Sweaters</v>
          </cell>
          <cell r="D427" t="str">
            <v>Patty Women Comfy Drape Collar Long Sleeve Asym Hem Cardigan</v>
          </cell>
          <cell r="E427" t="str">
            <v>Patty</v>
          </cell>
          <cell r="F427">
            <v>33.979999540000001</v>
          </cell>
        </row>
        <row r="428">
          <cell r="A428">
            <v>28491</v>
          </cell>
          <cell r="B428">
            <v>20.978459780000001</v>
          </cell>
          <cell r="C428" t="str">
            <v>Sweaters</v>
          </cell>
          <cell r="D428" t="str">
            <v>Patty Women Stunning Strips Crew Neck Long Sleeve Knit Top Jumper</v>
          </cell>
          <cell r="E428" t="str">
            <v>Patty</v>
          </cell>
          <cell r="F428">
            <v>43.979999540000001</v>
          </cell>
        </row>
        <row r="429">
          <cell r="A429">
            <v>15805</v>
          </cell>
          <cell r="B429">
            <v>18.040990699999998</v>
          </cell>
          <cell r="C429" t="str">
            <v>Sweaters</v>
          </cell>
          <cell r="D429" t="str">
            <v>Patty Women Comfy Long Sleeve Hooded Asym Hem Sweatercoat Knit Cardigan Jumper</v>
          </cell>
          <cell r="E429" t="str">
            <v>Patty</v>
          </cell>
          <cell r="F429">
            <v>44.990001679999999</v>
          </cell>
        </row>
        <row r="430">
          <cell r="A430">
            <v>15788</v>
          </cell>
          <cell r="B430">
            <v>20.65041072</v>
          </cell>
          <cell r="C430" t="str">
            <v>Sweaters</v>
          </cell>
          <cell r="D430" t="str">
            <v>Patty Women Comfy Hooded Cable Knit Long Sleeve Jumper Tunic Top</v>
          </cell>
          <cell r="E430" t="str">
            <v>Patty</v>
          </cell>
          <cell r="F430">
            <v>44.990001679999999</v>
          </cell>
        </row>
        <row r="431">
          <cell r="A431">
            <v>10938</v>
          </cell>
          <cell r="B431">
            <v>11.29547988</v>
          </cell>
          <cell r="C431" t="str">
            <v>Sweaters</v>
          </cell>
          <cell r="D431" t="str">
            <v>Patty Women Soft &amp; Cute Long Sleeved Bolero Shrug Top</v>
          </cell>
          <cell r="E431" t="str">
            <v>Patty</v>
          </cell>
          <cell r="F431">
            <v>24.989999770000001</v>
          </cell>
        </row>
        <row r="432">
          <cell r="A432">
            <v>13913</v>
          </cell>
          <cell r="B432">
            <v>29.77524141</v>
          </cell>
          <cell r="C432" t="str">
            <v>Sweaters</v>
          </cell>
          <cell r="D432" t="str">
            <v>Patty Women Russian Faux Fur Trim Hooded Jumper Cardigan Jacket</v>
          </cell>
          <cell r="E432" t="str">
            <v>Patty</v>
          </cell>
          <cell r="F432">
            <v>67.980003359999998</v>
          </cell>
        </row>
        <row r="433">
          <cell r="A433">
            <v>13979</v>
          </cell>
          <cell r="B433">
            <v>19.575550719999999</v>
          </cell>
          <cell r="C433" t="str">
            <v>Sweaters</v>
          </cell>
          <cell r="D433" t="str">
            <v>Patty Women Smart V-Neck Ribbed Knit Long Sleeve Jumper Tunic Top</v>
          </cell>
          <cell r="E433" t="str">
            <v>Patty</v>
          </cell>
          <cell r="F433">
            <v>43.990001679999999</v>
          </cell>
        </row>
        <row r="434">
          <cell r="A434">
            <v>15884</v>
          </cell>
          <cell r="B434">
            <v>29.43079973</v>
          </cell>
          <cell r="C434" t="str">
            <v>Sweaters</v>
          </cell>
          <cell r="D434" t="str">
            <v>Patty Women Elegant Ruffle Flounce Collar Asym Long Jumper Cardigan</v>
          </cell>
          <cell r="E434" t="str">
            <v>Patty</v>
          </cell>
          <cell r="F434">
            <v>63.979999540000001</v>
          </cell>
        </row>
        <row r="435">
          <cell r="A435">
            <v>15805</v>
          </cell>
          <cell r="B435">
            <v>27.69227965</v>
          </cell>
          <cell r="C435" t="str">
            <v>Sweaters</v>
          </cell>
          <cell r="D435" t="str">
            <v>Patty Women Smart Buttons Embellished Zip Front Military Cardigan Jumper Jacket</v>
          </cell>
          <cell r="E435" t="str">
            <v>Patty</v>
          </cell>
          <cell r="F435">
            <v>56.979999540000001</v>
          </cell>
        </row>
        <row r="436">
          <cell r="A436">
            <v>9164</v>
          </cell>
          <cell r="B436">
            <v>20.85126077</v>
          </cell>
          <cell r="C436" t="str">
            <v>Sweaters</v>
          </cell>
          <cell r="D436" t="str">
            <v>Patty Women Stylish V-Neck Long Sleeve Knit Tunic Jumper Top</v>
          </cell>
          <cell r="E436" t="str">
            <v>Patty</v>
          </cell>
          <cell r="F436">
            <v>43.990001679999999</v>
          </cell>
        </row>
        <row r="437">
          <cell r="A437">
            <v>29112</v>
          </cell>
          <cell r="B437">
            <v>21.495000839999999</v>
          </cell>
          <cell r="C437" t="str">
            <v>Sweaters</v>
          </cell>
          <cell r="D437" t="str">
            <v>Patty Women Trendy Ribbed V-Neck Crossover Empire Waist Long Sleeve Knit Jumper Top</v>
          </cell>
          <cell r="E437" t="str">
            <v>Patty</v>
          </cell>
          <cell r="F437">
            <v>42.990001679999999</v>
          </cell>
        </row>
        <row r="438">
          <cell r="A438">
            <v>29065</v>
          </cell>
          <cell r="B438">
            <v>17.105219779999999</v>
          </cell>
          <cell r="C438" t="str">
            <v>Sweaters</v>
          </cell>
          <cell r="D438" t="str">
            <v>Patty Women Trendy Stripe Long Sleeve Drape Front Cardigan Jacket</v>
          </cell>
          <cell r="E438" t="str">
            <v>Patty</v>
          </cell>
          <cell r="F438">
            <v>34.979999540000001</v>
          </cell>
        </row>
        <row r="439">
          <cell r="A439">
            <v>15884</v>
          </cell>
          <cell r="B439">
            <v>17.127839810000001</v>
          </cell>
          <cell r="C439" t="str">
            <v>Sweaters</v>
          </cell>
          <cell r="D439" t="str">
            <v>Patty Women Unique Puffy Sleeve Fold Neck Asym Hem Cardigan Sweater</v>
          </cell>
          <cell r="E439" t="str">
            <v>Patty</v>
          </cell>
          <cell r="F439">
            <v>41.979999540000001</v>
          </cell>
        </row>
        <row r="440">
          <cell r="A440">
            <v>13923</v>
          </cell>
          <cell r="B440">
            <v>23.1617107</v>
          </cell>
          <cell r="C440" t="str">
            <v>Sweaters</v>
          </cell>
          <cell r="D440" t="str">
            <v>Patty Women Long Sleeves Cascading Open Front Asymmetric Hem Jumper Cardigan</v>
          </cell>
          <cell r="E440" t="str">
            <v>Patty</v>
          </cell>
          <cell r="F440">
            <v>53.990001679999999</v>
          </cell>
        </row>
        <row r="441">
          <cell r="A441">
            <v>15805</v>
          </cell>
          <cell r="B441">
            <v>20.538659790000001</v>
          </cell>
          <cell r="C441" t="str">
            <v>Sweaters</v>
          </cell>
          <cell r="D441" t="str">
            <v>Patty Women Corset V-Neck Ribbed Long Sleeve Knit Jumper Top</v>
          </cell>
          <cell r="E441" t="str">
            <v>Patty</v>
          </cell>
          <cell r="F441">
            <v>43.979999540000001</v>
          </cell>
        </row>
        <row r="442">
          <cell r="A442">
            <v>28491</v>
          </cell>
          <cell r="B442">
            <v>9.7247698699999994</v>
          </cell>
          <cell r="C442" t="str">
            <v>Sweaters</v>
          </cell>
          <cell r="D442" t="str">
            <v>Patty Women Cute Short Sleeved Shrug Cardigan Tops</v>
          </cell>
          <cell r="E442" t="str">
            <v>Patty</v>
          </cell>
          <cell r="F442">
            <v>22.989999770000001</v>
          </cell>
        </row>
        <row r="443">
          <cell r="A443">
            <v>15829</v>
          </cell>
          <cell r="B443">
            <v>19.77139979</v>
          </cell>
          <cell r="C443" t="str">
            <v>Sweaters</v>
          </cell>
          <cell r="D443" t="str">
            <v>Patty Women Comfy Turtleneck Long Sleeve Knit Tunic Tops Jumper</v>
          </cell>
          <cell r="E443" t="str">
            <v>Patty</v>
          </cell>
          <cell r="F443">
            <v>45.979999540000001</v>
          </cell>
        </row>
        <row r="444">
          <cell r="A444">
            <v>15805</v>
          </cell>
          <cell r="B444">
            <v>14.779520720000001</v>
          </cell>
          <cell r="C444" t="str">
            <v>Sweaters</v>
          </cell>
          <cell r="D444" t="str">
            <v>Patty Women Trendy Drape Collar Long Sleeve Asym Hem Cardigan Top.</v>
          </cell>
          <cell r="E444" t="str">
            <v>Patty</v>
          </cell>
          <cell r="F444">
            <v>32.990001679999999</v>
          </cell>
        </row>
        <row r="445">
          <cell r="A445">
            <v>13913</v>
          </cell>
          <cell r="B445">
            <v>12.951899729999999</v>
          </cell>
          <cell r="C445" t="str">
            <v>Sweaters</v>
          </cell>
          <cell r="D445" t="str">
            <v>Patty Women Flattering Long Sleeve Light Knit Bolero Shrug Cardigan</v>
          </cell>
          <cell r="E445" t="str">
            <v>Patty</v>
          </cell>
          <cell r="F445">
            <v>31.979999540000001</v>
          </cell>
        </row>
        <row r="446">
          <cell r="A446">
            <v>10938</v>
          </cell>
          <cell r="B446">
            <v>21.275099820000001</v>
          </cell>
          <cell r="C446" t="str">
            <v>Sweaters</v>
          </cell>
          <cell r="D446" t="str">
            <v>Patty Women Unique V Neck Shawl Collar Short Sleeve Knit Jumper Blouse Tunic Top</v>
          </cell>
          <cell r="E446" t="str">
            <v>Patty</v>
          </cell>
          <cell r="F446">
            <v>42.979999540000001</v>
          </cell>
        </row>
        <row r="447">
          <cell r="A447">
            <v>14274</v>
          </cell>
          <cell r="B447">
            <v>17.453940660000001</v>
          </cell>
          <cell r="C447" t="str">
            <v>Sweaters</v>
          </cell>
          <cell r="D447" t="str">
            <v>Patty Women Striped V-Neck Crossover Empire Waist Long Sleeve Knit Jumper Top</v>
          </cell>
          <cell r="E447" t="str">
            <v>Patty</v>
          </cell>
          <cell r="F447">
            <v>42.990001679999999</v>
          </cell>
        </row>
        <row r="448">
          <cell r="A448">
            <v>29112</v>
          </cell>
          <cell r="B448">
            <v>21.815299750000001</v>
          </cell>
          <cell r="C448" t="str">
            <v>Sweaters</v>
          </cell>
          <cell r="D448" t="str">
            <v>Patty Women Sexy Off Shoulder Buttons Long Sleeve Tunic Jumper</v>
          </cell>
          <cell r="E448" t="str">
            <v>Patty</v>
          </cell>
          <cell r="F448">
            <v>44.979999540000001</v>
          </cell>
        </row>
        <row r="449">
          <cell r="A449">
            <v>13923</v>
          </cell>
          <cell r="B449">
            <v>15.65188071</v>
          </cell>
          <cell r="C449" t="str">
            <v>Sweaters</v>
          </cell>
          <cell r="D449" t="str">
            <v>Patty Women Comfy Long Sleeve Open Front Ruched Pocket Light Boyfriend Jersey Cardigan</v>
          </cell>
          <cell r="E449" t="str">
            <v>Patty</v>
          </cell>
          <cell r="F449">
            <v>37.990001679999999</v>
          </cell>
        </row>
        <row r="450">
          <cell r="A450">
            <v>29112</v>
          </cell>
          <cell r="B450">
            <v>18.691499759999999</v>
          </cell>
          <cell r="C450" t="str">
            <v>Sweaters</v>
          </cell>
          <cell r="D450" t="str">
            <v>Patty Women On / One Shoulder Wool Blend Batwing Sleeve Jumper Top</v>
          </cell>
          <cell r="E450" t="str">
            <v>Patty</v>
          </cell>
          <cell r="F450">
            <v>43.979999540000001</v>
          </cell>
        </row>
        <row r="451">
          <cell r="A451">
            <v>15788</v>
          </cell>
          <cell r="B451">
            <v>16.331399789999999</v>
          </cell>
          <cell r="C451" t="str">
            <v>Sweaters</v>
          </cell>
          <cell r="D451" t="str">
            <v>Patty Women Sexy Deep V-Neck Wrap Asym Hem Mini Knit Dress</v>
          </cell>
          <cell r="E451" t="str">
            <v>Patty</v>
          </cell>
          <cell r="F451">
            <v>37.979999540000001</v>
          </cell>
        </row>
        <row r="452">
          <cell r="A452">
            <v>13979</v>
          </cell>
          <cell r="B452">
            <v>18.055800699999999</v>
          </cell>
          <cell r="C452" t="str">
            <v>Sweaters</v>
          </cell>
          <cell r="D452" t="str">
            <v>Patty Women Stylish Scoop Neck Ribbed Striped Long Sleeve Knitwear Jumper Top</v>
          </cell>
          <cell r="E452" t="str">
            <v>Patty</v>
          </cell>
          <cell r="F452">
            <v>42.990001679999999</v>
          </cell>
        </row>
        <row r="453">
          <cell r="A453">
            <v>15805</v>
          </cell>
          <cell r="B453">
            <v>17.967439779999999</v>
          </cell>
          <cell r="C453" t="str">
            <v>Sweaters</v>
          </cell>
          <cell r="D453" t="str">
            <v>Patty Women Trendy Asym Hem Long Slevee Ribbed Jumper Cardigan</v>
          </cell>
          <cell r="E453" t="str">
            <v>Patty</v>
          </cell>
          <cell r="F453">
            <v>41.979999540000001</v>
          </cell>
        </row>
        <row r="454">
          <cell r="A454">
            <v>28491</v>
          </cell>
          <cell r="B454">
            <v>19.91003976</v>
          </cell>
          <cell r="C454" t="str">
            <v>Sweaters</v>
          </cell>
          <cell r="D454" t="str">
            <v>Patty Women Stunning Long Sleeve Knit Bolero Shrug Cardigan Jumper</v>
          </cell>
          <cell r="E454" t="str">
            <v>Patty</v>
          </cell>
          <cell r="F454">
            <v>39.979999540000001</v>
          </cell>
        </row>
        <row r="455">
          <cell r="A455">
            <v>15829</v>
          </cell>
          <cell r="B455">
            <v>18.350819739999999</v>
          </cell>
          <cell r="C455" t="str">
            <v>Sweaters</v>
          </cell>
          <cell r="D455" t="str">
            <v>Patty Women Stunning Shawl Ridded Collar Long Sleeve Light Knit Cardigan Jumper</v>
          </cell>
          <cell r="E455" t="str">
            <v>Patty</v>
          </cell>
          <cell r="F455">
            <v>39.979999540000001</v>
          </cell>
        </row>
        <row r="456">
          <cell r="A456">
            <v>29065</v>
          </cell>
          <cell r="B456">
            <v>30.011310829999999</v>
          </cell>
          <cell r="C456" t="str">
            <v>Fashion Hoodies &amp; Sweatshirts</v>
          </cell>
          <cell r="D456" t="str">
            <v>Patty Women Wide/Stand Collar Zip Up Front Pocket Long Sleeve Light Jacket</v>
          </cell>
          <cell r="E456" t="str">
            <v>Patty</v>
          </cell>
          <cell r="F456">
            <v>63.990001679999999</v>
          </cell>
        </row>
        <row r="457">
          <cell r="A457">
            <v>10938</v>
          </cell>
          <cell r="B457">
            <v>16.7516198</v>
          </cell>
          <cell r="C457" t="str">
            <v>Dresses</v>
          </cell>
          <cell r="D457" t="str">
            <v>Patty Women Elegant Black V Neck Floral Lace 3/4 Sleeve Cocktail Party Mini Dress</v>
          </cell>
          <cell r="E457" t="str">
            <v>Patty</v>
          </cell>
          <cell r="F457">
            <v>39.979999540000001</v>
          </cell>
        </row>
        <row r="458">
          <cell r="A458">
            <v>29112</v>
          </cell>
          <cell r="B458">
            <v>15.49583981</v>
          </cell>
          <cell r="C458" t="str">
            <v>Dresses</v>
          </cell>
          <cell r="D458" t="str">
            <v>Patty Women Sexy Drape Cowl Neck Long Sleeve Party Knit Dress</v>
          </cell>
          <cell r="E458" t="str">
            <v>Patty</v>
          </cell>
          <cell r="F458">
            <v>37.979999540000001</v>
          </cell>
        </row>
        <row r="459">
          <cell r="A459">
            <v>15829</v>
          </cell>
          <cell r="B459">
            <v>15.006419790000001</v>
          </cell>
          <cell r="C459" t="str">
            <v>Dresses</v>
          </cell>
          <cell r="D459" t="str">
            <v>Patty Women Comfy Off Shoulder Long Sleeve Fitted Casual Dress</v>
          </cell>
          <cell r="E459" t="str">
            <v>Patty</v>
          </cell>
          <cell r="F459">
            <v>34.979999540000001</v>
          </cell>
        </row>
        <row r="460">
          <cell r="A460">
            <v>29112</v>
          </cell>
          <cell r="B460">
            <v>24.781410709999999</v>
          </cell>
          <cell r="C460" t="str">
            <v>Dresses</v>
          </cell>
          <cell r="D460" t="str">
            <v>Patty Women Gorgeous Hoodie Cable Jumper Knit Casual Party Mini Dress</v>
          </cell>
          <cell r="E460" t="str">
            <v>Patty</v>
          </cell>
          <cell r="F460">
            <v>53.990001679999999</v>
          </cell>
        </row>
        <row r="461">
          <cell r="A461">
            <v>12677</v>
          </cell>
          <cell r="B461">
            <v>17.350079749999999</v>
          </cell>
          <cell r="C461" t="str">
            <v>Dresses</v>
          </cell>
          <cell r="D461" t="str">
            <v>Patty Women V Neck Bow Front Short Sleeve Cocktail Party Flow Dress</v>
          </cell>
          <cell r="E461" t="str">
            <v>Patty</v>
          </cell>
          <cell r="F461">
            <v>34.979999540000001</v>
          </cell>
        </row>
        <row r="462">
          <cell r="A462">
            <v>14274</v>
          </cell>
          <cell r="B462">
            <v>15.98957981</v>
          </cell>
          <cell r="C462" t="str">
            <v>Dresses</v>
          </cell>
          <cell r="D462" t="str">
            <v>Patty Women Convertible V Neck / One Shoulder Open Back Ruched Evening Dress</v>
          </cell>
          <cell r="E462" t="str">
            <v>Patty</v>
          </cell>
          <cell r="F462">
            <v>37.979999540000001</v>
          </cell>
        </row>
        <row r="463">
          <cell r="A463">
            <v>29065</v>
          </cell>
          <cell r="B463">
            <v>14.411759829999999</v>
          </cell>
          <cell r="C463" t="str">
            <v>Dresses</v>
          </cell>
          <cell r="D463" t="str">
            <v>Patty Women Elegant Square Neck Ruched Evening Cocktail Party Dress</v>
          </cell>
          <cell r="E463" t="str">
            <v>Patty</v>
          </cell>
          <cell r="F463">
            <v>34.979999540000001</v>
          </cell>
        </row>
        <row r="464">
          <cell r="A464">
            <v>12677</v>
          </cell>
          <cell r="B464">
            <v>17.390030750000001</v>
          </cell>
          <cell r="C464" t="str">
            <v>Dresses</v>
          </cell>
          <cell r="D464" t="str">
            <v>Patty Women Ruched V Neck Dropped Waist Evening Clubwear Mini Dress</v>
          </cell>
          <cell r="E464" t="str">
            <v>Patty</v>
          </cell>
          <cell r="F464">
            <v>34.990001679999999</v>
          </cell>
        </row>
        <row r="465">
          <cell r="A465">
            <v>29065</v>
          </cell>
          <cell r="B465">
            <v>24.815439770000001</v>
          </cell>
          <cell r="C465" t="str">
            <v>Dresses</v>
          </cell>
          <cell r="D465" t="str">
            <v>Patty Women Comfy Black Hoodie Cable Jumper Knit Casual Party Long Maxi Dress</v>
          </cell>
          <cell r="E465" t="str">
            <v>Patty</v>
          </cell>
          <cell r="F465">
            <v>57.979999540000001</v>
          </cell>
        </row>
        <row r="466">
          <cell r="A466">
            <v>14274</v>
          </cell>
          <cell r="B466">
            <v>19.08169977</v>
          </cell>
          <cell r="C466" t="str">
            <v>Dresses</v>
          </cell>
          <cell r="D466" t="str">
            <v>Patty Women Turtleneck Long Sleeve Knitwear Mini Jumper Dress</v>
          </cell>
          <cell r="E466" t="str">
            <v>Patty</v>
          </cell>
          <cell r="F466">
            <v>45.979999540000001</v>
          </cell>
        </row>
        <row r="467">
          <cell r="A467">
            <v>15884</v>
          </cell>
          <cell r="B467">
            <v>21.242339739999998</v>
          </cell>
          <cell r="C467" t="str">
            <v>Dresses</v>
          </cell>
          <cell r="D467" t="str">
            <v>Patty Women Comfy On/One Shoulder Bat Wing Sleeve Sweater Mini Dress</v>
          </cell>
          <cell r="E467" t="str">
            <v>Patty</v>
          </cell>
          <cell r="F467">
            <v>43.979999540000001</v>
          </cell>
        </row>
        <row r="468">
          <cell r="A468">
            <v>14167</v>
          </cell>
          <cell r="B468">
            <v>14.31331975</v>
          </cell>
          <cell r="C468" t="str">
            <v>Dresses</v>
          </cell>
          <cell r="D468" t="str">
            <v>Patty Women Unique Bolero Style Long Sleeve Party Mini Dress</v>
          </cell>
          <cell r="E468" t="str">
            <v>Patty</v>
          </cell>
          <cell r="F468">
            <v>32.979999540000001</v>
          </cell>
        </row>
        <row r="469">
          <cell r="A469">
            <v>15884</v>
          </cell>
          <cell r="B469">
            <v>14.446739770000001</v>
          </cell>
          <cell r="C469" t="str">
            <v>Dresses</v>
          </cell>
          <cell r="D469" t="str">
            <v>Patty Women Smart Polo Neck Cap Sleeve Casual Party Mini Dress</v>
          </cell>
          <cell r="E469" t="str">
            <v>Patty</v>
          </cell>
          <cell r="F469">
            <v>34.979999540000001</v>
          </cell>
        </row>
        <row r="470">
          <cell r="A470">
            <v>28491</v>
          </cell>
          <cell r="B470">
            <v>15.43463974</v>
          </cell>
          <cell r="C470" t="str">
            <v>Dresses</v>
          </cell>
          <cell r="D470" t="str">
            <v>Patty Women Cute O-ring Halter Drape Front Mini Dress Clubwear</v>
          </cell>
          <cell r="E470" t="str">
            <v>Patty</v>
          </cell>
          <cell r="F470">
            <v>32.979999540000001</v>
          </cell>
        </row>
        <row r="471">
          <cell r="A471">
            <v>13913</v>
          </cell>
          <cell r="B471">
            <v>15.28625976</v>
          </cell>
          <cell r="C471" t="str">
            <v>Dresses</v>
          </cell>
          <cell r="D471" t="str">
            <v>Patty Women Gorgeous Floral Lace Halter Ruched Cocktail Party Mini Dress</v>
          </cell>
          <cell r="E471" t="str">
            <v>Patty</v>
          </cell>
          <cell r="F471">
            <v>34.979999540000001</v>
          </cell>
        </row>
        <row r="472">
          <cell r="A472">
            <v>9410</v>
          </cell>
          <cell r="B472">
            <v>19.388490730000001</v>
          </cell>
          <cell r="C472" t="str">
            <v>Dresses</v>
          </cell>
          <cell r="D472" t="str">
            <v>Patty Women Stunning Faux Denim Collared V-Neck Mini Dress</v>
          </cell>
          <cell r="E472" t="str">
            <v>Patty</v>
          </cell>
          <cell r="F472">
            <v>42.990001679999999</v>
          </cell>
        </row>
        <row r="473">
          <cell r="A473">
            <v>13913</v>
          </cell>
          <cell r="B473">
            <v>15.426179790000001</v>
          </cell>
          <cell r="C473" t="str">
            <v>Dresses</v>
          </cell>
          <cell r="D473" t="str">
            <v>Patty Women Cute Black &amp; White Spotted Halter Cocktail Party Dress</v>
          </cell>
          <cell r="E473" t="str">
            <v>Patty</v>
          </cell>
          <cell r="F473">
            <v>34.979999540000001</v>
          </cell>
        </row>
        <row r="474">
          <cell r="A474">
            <v>13979</v>
          </cell>
          <cell r="B474">
            <v>16.67165979</v>
          </cell>
          <cell r="C474" t="str">
            <v>Dresses</v>
          </cell>
          <cell r="D474" t="str">
            <v>Patty Women Stunning Drape Front and Back Cowl Neck Sleeveless Casual Dress</v>
          </cell>
          <cell r="E474" t="str">
            <v>Patty</v>
          </cell>
          <cell r="F474">
            <v>39.979999540000001</v>
          </cell>
        </row>
        <row r="475">
          <cell r="A475">
            <v>28758</v>
          </cell>
          <cell r="B475">
            <v>16.551719840000001</v>
          </cell>
          <cell r="C475" t="str">
            <v>Dresses</v>
          </cell>
          <cell r="D475" t="str">
            <v>Patty Women Gorgeous Square Neck Pencil Cocktail Evening Party Dress</v>
          </cell>
          <cell r="E475" t="str">
            <v>Patty</v>
          </cell>
          <cell r="F475">
            <v>39.979999540000001</v>
          </cell>
        </row>
        <row r="476">
          <cell r="A476">
            <v>14274</v>
          </cell>
          <cell r="B476">
            <v>16.52129979</v>
          </cell>
          <cell r="C476" t="str">
            <v>Dresses</v>
          </cell>
          <cell r="D476" t="str">
            <v>Patty Women Beautiful One Piece Drawstring Waist Knit Long Maxi Dress</v>
          </cell>
          <cell r="E476" t="str">
            <v>Patty</v>
          </cell>
          <cell r="F476">
            <v>37.979999540000001</v>
          </cell>
        </row>
        <row r="477">
          <cell r="A477">
            <v>14167</v>
          </cell>
          <cell r="B477">
            <v>17.496930590000002</v>
          </cell>
          <cell r="C477" t="str">
            <v>Dresses</v>
          </cell>
          <cell r="D477" t="str">
            <v>Patty Women Mesh Fabric Fully Lined Cowl Neck Ruched Sheath Cocktail Party Mini Dress</v>
          </cell>
          <cell r="E477" t="str">
            <v>Patty</v>
          </cell>
          <cell r="F477">
            <v>42.990001679999999</v>
          </cell>
        </row>
        <row r="478">
          <cell r="A478">
            <v>15805</v>
          </cell>
          <cell r="B478">
            <v>15.47831981</v>
          </cell>
          <cell r="C478" t="str">
            <v>Dresses</v>
          </cell>
          <cell r="D478" t="str">
            <v>Patty Women Black One Shoulder Crochet Lace Cocktail Mini Dress</v>
          </cell>
          <cell r="E478" t="str">
            <v>Patty</v>
          </cell>
          <cell r="F478">
            <v>31.979999540000001</v>
          </cell>
        </row>
        <row r="479">
          <cell r="A479">
            <v>29065</v>
          </cell>
          <cell r="B479">
            <v>28.183140680000001</v>
          </cell>
          <cell r="C479" t="str">
            <v>Outerwear &amp; Coats</v>
          </cell>
          <cell r="D479" t="str">
            <v>Patty Women Black Motorcycle Biker Zip Front Jacket</v>
          </cell>
          <cell r="E479" t="str">
            <v>Patty</v>
          </cell>
          <cell r="F479">
            <v>57.990001679999999</v>
          </cell>
        </row>
        <row r="480">
          <cell r="A480">
            <v>14167</v>
          </cell>
          <cell r="B480">
            <v>28.854979749999998</v>
          </cell>
          <cell r="C480" t="str">
            <v>Outerwear &amp; Coats</v>
          </cell>
          <cell r="D480" t="str">
            <v>Patty Women Black Double Layers Stand Collar Zip Front Trucker Jacket</v>
          </cell>
          <cell r="E480" t="str">
            <v>Patty</v>
          </cell>
          <cell r="F480">
            <v>63.979999540000001</v>
          </cell>
        </row>
        <row r="481">
          <cell r="A481">
            <v>10938</v>
          </cell>
          <cell r="B481">
            <v>30.262539740000001</v>
          </cell>
          <cell r="C481" t="str">
            <v>Outerwear &amp; Coats</v>
          </cell>
          <cell r="D481" t="str">
            <v>Patty Women Smart Black Hoodie Zip Toggle Closure Spring Jacket</v>
          </cell>
          <cell r="E481" t="str">
            <v>Patty</v>
          </cell>
          <cell r="F481">
            <v>63.979999540000001</v>
          </cell>
        </row>
        <row r="482">
          <cell r="A482">
            <v>13923</v>
          </cell>
          <cell r="B482">
            <v>15.22983975</v>
          </cell>
          <cell r="C482" t="str">
            <v>Intimates</v>
          </cell>
          <cell r="D482" t="str">
            <v>Patty Women Cotton Sequins Padded Smocked Back Halter Corset Top</v>
          </cell>
          <cell r="E482" t="str">
            <v>Patty</v>
          </cell>
          <cell r="F482">
            <v>29.979999540000001</v>
          </cell>
        </row>
        <row r="483">
          <cell r="A483">
            <v>29065</v>
          </cell>
          <cell r="B483">
            <v>14.13596078</v>
          </cell>
          <cell r="C483" t="str">
            <v>Maternity</v>
          </cell>
          <cell r="D483" t="str">
            <v>Patty Mama Stylish Cowl Neck Short Sleeve Ruched Sides Stretch Maternity Dress</v>
          </cell>
          <cell r="E483" t="str">
            <v>Patty</v>
          </cell>
          <cell r="F483">
            <v>34.990001679999999</v>
          </cell>
        </row>
        <row r="484">
          <cell r="A484">
            <v>15829</v>
          </cell>
          <cell r="B484">
            <v>14.479740749999999</v>
          </cell>
          <cell r="C484" t="str">
            <v>Maternity</v>
          </cell>
          <cell r="D484" t="str">
            <v>Patty Mama Cowl Neck Drop Shoulder Long Sleeve Tunic Maternity Blouse Top</v>
          </cell>
          <cell r="E484" t="str">
            <v>Patty</v>
          </cell>
          <cell r="F484">
            <v>33.990001679999999</v>
          </cell>
        </row>
        <row r="485">
          <cell r="A485">
            <v>9164</v>
          </cell>
          <cell r="B485">
            <v>14.267539940000001</v>
          </cell>
          <cell r="C485" t="str">
            <v>Maternity</v>
          </cell>
          <cell r="D485" t="str">
            <v>Patty Mama Twisted Cowl Neck Camisole Tank Sleeveless Tunic Casual Maternity Top</v>
          </cell>
          <cell r="E485" t="str">
            <v>Patty</v>
          </cell>
          <cell r="F485">
            <v>31.989999770000001</v>
          </cell>
        </row>
        <row r="486">
          <cell r="A486">
            <v>13923</v>
          </cell>
          <cell r="B486">
            <v>6.5740998270000004</v>
          </cell>
          <cell r="C486" t="str">
            <v>Accessories</v>
          </cell>
          <cell r="D486" t="str">
            <v>1 1/2 In. Original Perry Suspenders</v>
          </cell>
          <cell r="E486" t="str">
            <v>Perry</v>
          </cell>
          <cell r="F486">
            <v>16.899999619999999</v>
          </cell>
        </row>
        <row r="487">
          <cell r="A487">
            <v>13923</v>
          </cell>
          <cell r="B487">
            <v>10.76900987</v>
          </cell>
          <cell r="C487" t="str">
            <v>Accessories</v>
          </cell>
          <cell r="D487" t="str">
            <v>2 inch Perry Outback Comfort Suspenders (Wear Like a Vest)</v>
          </cell>
          <cell r="E487" t="str">
            <v>Perry</v>
          </cell>
          <cell r="F487">
            <v>26.989999770000001</v>
          </cell>
        </row>
        <row r="488">
          <cell r="A488">
            <v>29065</v>
          </cell>
          <cell r="B488">
            <v>6.2837098630000003</v>
          </cell>
          <cell r="C488" t="str">
            <v>Socks</v>
          </cell>
          <cell r="D488" t="str">
            <v>Polar-Ex Fleece Storm-Tec Fleece Socks (Black) LARGE</v>
          </cell>
          <cell r="E488" t="str">
            <v>Polar</v>
          </cell>
          <cell r="F488">
            <v>9.9899997710000008</v>
          </cell>
        </row>
        <row r="489">
          <cell r="A489">
            <v>28758</v>
          </cell>
          <cell r="B489">
            <v>6.043949875</v>
          </cell>
          <cell r="C489" t="str">
            <v>Socks</v>
          </cell>
          <cell r="D489" t="str">
            <v>Polar-Ex Fleece Storm-Tec Fleece Socks (Gray) LARGE</v>
          </cell>
          <cell r="E489" t="str">
            <v>Polar</v>
          </cell>
          <cell r="F489">
            <v>9.9899997710000008</v>
          </cell>
        </row>
        <row r="490">
          <cell r="A490">
            <v>13979</v>
          </cell>
          <cell r="B490">
            <v>103.5249998</v>
          </cell>
          <cell r="C490" t="str">
            <v>Jeans</v>
          </cell>
          <cell r="D490" t="str">
            <v>Raven Womens Mackenzie</v>
          </cell>
          <cell r="E490" t="str">
            <v>Raven</v>
          </cell>
          <cell r="F490">
            <v>205</v>
          </cell>
        </row>
        <row r="491">
          <cell r="A491">
            <v>15805</v>
          </cell>
          <cell r="B491">
            <v>29.455090850000001</v>
          </cell>
          <cell r="C491" t="str">
            <v>Jeans</v>
          </cell>
          <cell r="D491" t="str">
            <v>Rawik Boot Cut Jean Snowboard Pants Black Womens</v>
          </cell>
          <cell r="E491" t="str">
            <v>Rawik</v>
          </cell>
          <cell r="F491">
            <v>59.990001679999999</v>
          </cell>
        </row>
        <row r="492">
          <cell r="A492">
            <v>9164</v>
          </cell>
          <cell r="B492">
            <v>17.475630769999999</v>
          </cell>
          <cell r="C492" t="str">
            <v>Fashion Hoodies &amp; Sweatshirts</v>
          </cell>
          <cell r="D492" t="str">
            <v>Rival Traditional French Terry Sleeveless Hoody</v>
          </cell>
          <cell r="E492" t="str">
            <v>Rival</v>
          </cell>
          <cell r="F492">
            <v>39.990001679999999</v>
          </cell>
        </row>
        <row r="493">
          <cell r="A493">
            <v>10938</v>
          </cell>
          <cell r="B493">
            <v>36.875388950000001</v>
          </cell>
          <cell r="C493" t="str">
            <v>Sweaters</v>
          </cell>
          <cell r="D493" t="str">
            <v>Royal Cashmere RC 904 Lupetto Uomo Navy Blue Mockneck Men's Sweater</v>
          </cell>
          <cell r="E493" t="str">
            <v>Royal</v>
          </cell>
          <cell r="F493">
            <v>79.989997860000003</v>
          </cell>
        </row>
        <row r="494">
          <cell r="A494">
            <v>13913</v>
          </cell>
          <cell r="B494">
            <v>16.1670099</v>
          </cell>
          <cell r="C494" t="str">
            <v>Socks</v>
          </cell>
          <cell r="D494" t="str">
            <v>Royal Classic Mens Argyle Dress Casual Socks Cotton Blend Assortment Variety. 12 Pair. 10-13.</v>
          </cell>
          <cell r="E494" t="str">
            <v>Royal</v>
          </cell>
          <cell r="F494">
            <v>26.989999770000001</v>
          </cell>
        </row>
        <row r="495">
          <cell r="A495">
            <v>9164</v>
          </cell>
          <cell r="B495">
            <v>14.370009899999999</v>
          </cell>
          <cell r="C495" t="str">
            <v>Socks</v>
          </cell>
          <cell r="D495" t="str">
            <v>Royal Classic Mens Argyle Dress Casual Socks Cotton Blend Assortment Variety. 12 pair. 9-11.</v>
          </cell>
          <cell r="E495" t="str">
            <v>Royal</v>
          </cell>
          <cell r="F495">
            <v>23.989999770000001</v>
          </cell>
        </row>
        <row r="496">
          <cell r="A496">
            <v>13979</v>
          </cell>
          <cell r="B496">
            <v>12.653669880000001</v>
          </cell>
          <cell r="C496" t="str">
            <v>Socks</v>
          </cell>
          <cell r="D496" t="str">
            <v>Royal Classic Mens Pattern Dress Socks Cotton Blend Assorted 12-Pack. 10-13</v>
          </cell>
          <cell r="E496" t="str">
            <v>Royal</v>
          </cell>
          <cell r="F496">
            <v>19.989999770000001</v>
          </cell>
        </row>
        <row r="497">
          <cell r="A497">
            <v>28491</v>
          </cell>
          <cell r="B497">
            <v>20.69410044</v>
          </cell>
          <cell r="C497" t="str">
            <v>Fashion Hoodies &amp; Sweatshirts</v>
          </cell>
          <cell r="D497" t="str">
            <v>Sauce Hockey Signing Bonus Womens Hoodie. Grey. Large. Hockey Apparel. F11W1001</v>
          </cell>
          <cell r="E497" t="str">
            <v>Sauce</v>
          </cell>
          <cell r="F497">
            <v>39.950000760000002</v>
          </cell>
        </row>
        <row r="498">
          <cell r="A498">
            <v>29112</v>
          </cell>
          <cell r="B498">
            <v>35.956200410000001</v>
          </cell>
          <cell r="C498" t="str">
            <v>Active</v>
          </cell>
          <cell r="D498" t="str">
            <v>SKINS Women's Ry400 Recovery Long Tights</v>
          </cell>
          <cell r="E498" t="str">
            <v>Skins</v>
          </cell>
          <cell r="F498">
            <v>85.61000061</v>
          </cell>
        </row>
        <row r="499">
          <cell r="A499">
            <v>15788</v>
          </cell>
          <cell r="B499">
            <v>43.586379340000001</v>
          </cell>
          <cell r="C499" t="str">
            <v>Active</v>
          </cell>
          <cell r="D499" t="str">
            <v>SKINS Women's A400 Long Tights</v>
          </cell>
          <cell r="E499" t="str">
            <v>Skins</v>
          </cell>
          <cell r="F499">
            <v>99.739997860000003</v>
          </cell>
        </row>
        <row r="500">
          <cell r="A500">
            <v>10938</v>
          </cell>
          <cell r="B500">
            <v>40.379450839999997</v>
          </cell>
          <cell r="C500" t="str">
            <v>Active</v>
          </cell>
          <cell r="D500" t="str">
            <v>SKINS Men's A400 1/2 Tights</v>
          </cell>
          <cell r="E500" t="str">
            <v>Skins</v>
          </cell>
          <cell r="F500">
            <v>91.150001529999997</v>
          </cell>
        </row>
        <row r="501">
          <cell r="A501">
            <v>15884</v>
          </cell>
          <cell r="B501">
            <v>63.240000260000002</v>
          </cell>
          <cell r="C501" t="str">
            <v>Active</v>
          </cell>
          <cell r="D501" t="str">
            <v>SKINS Men's Ry400 Recovery Long Tights</v>
          </cell>
          <cell r="E501" t="str">
            <v>Skins</v>
          </cell>
          <cell r="F501">
            <v>155</v>
          </cell>
        </row>
        <row r="502">
          <cell r="A502">
            <v>28491</v>
          </cell>
          <cell r="B502">
            <v>29.51634108</v>
          </cell>
          <cell r="C502" t="str">
            <v>Active</v>
          </cell>
          <cell r="D502" t="str">
            <v>SKINS Men's A400 Short Sleeve Top</v>
          </cell>
          <cell r="E502" t="str">
            <v>Skins</v>
          </cell>
          <cell r="F502">
            <v>68.010002139999997</v>
          </cell>
        </row>
        <row r="503">
          <cell r="A503">
            <v>29112</v>
          </cell>
          <cell r="B503">
            <v>38.426560029999997</v>
          </cell>
          <cell r="C503" t="str">
            <v>Active</v>
          </cell>
          <cell r="D503" t="str">
            <v>SKINS Men's A400 Long Sleeve Top</v>
          </cell>
          <cell r="E503" t="str">
            <v>Skins</v>
          </cell>
          <cell r="F503">
            <v>84.63999939</v>
          </cell>
        </row>
        <row r="504">
          <cell r="A504">
            <v>14274</v>
          </cell>
          <cell r="B504">
            <v>17.498490579999999</v>
          </cell>
          <cell r="C504" t="str">
            <v>Active</v>
          </cell>
          <cell r="D504" t="str">
            <v>SKINS Men's A400 Calf Tights W/Stirrup Compression Socks</v>
          </cell>
          <cell r="E504" t="str">
            <v>Skins</v>
          </cell>
          <cell r="F504">
            <v>37.47000122</v>
          </cell>
        </row>
        <row r="505">
          <cell r="A505">
            <v>14274</v>
          </cell>
          <cell r="B505">
            <v>11.64799998</v>
          </cell>
          <cell r="C505" t="str">
            <v>Socks &amp; Hosiery</v>
          </cell>
          <cell r="D505" t="str">
            <v>Spanx Patterned Tight End Tights in Illusion Stripe</v>
          </cell>
          <cell r="E505" t="str">
            <v>Spanx</v>
          </cell>
          <cell r="F505">
            <v>28</v>
          </cell>
        </row>
        <row r="506">
          <cell r="A506">
            <v>29065</v>
          </cell>
          <cell r="B506">
            <v>11.11599996</v>
          </cell>
          <cell r="C506" t="str">
            <v>Socks &amp; Hosiery</v>
          </cell>
          <cell r="D506" t="str">
            <v>SPANX Patterned Tight-End Coil Stripe Tights</v>
          </cell>
          <cell r="E506" t="str">
            <v>Spanx</v>
          </cell>
          <cell r="F506">
            <v>28</v>
          </cell>
        </row>
        <row r="507">
          <cell r="A507">
            <v>29065</v>
          </cell>
          <cell r="B507">
            <v>18.581999929999998</v>
          </cell>
          <cell r="C507" t="str">
            <v>Intimates</v>
          </cell>
          <cell r="D507" t="str">
            <v>SPANXÃƒâ€šÃ‚Â® - In-Power Line Super Higher Power - Nude</v>
          </cell>
          <cell r="E507" t="str">
            <v>Spanx</v>
          </cell>
          <cell r="F507">
            <v>38</v>
          </cell>
        </row>
        <row r="508">
          <cell r="A508">
            <v>13923</v>
          </cell>
          <cell r="B508">
            <v>55.565999980000001</v>
          </cell>
          <cell r="C508" t="str">
            <v>Intimates</v>
          </cell>
          <cell r="D508" t="str">
            <v>SPANX Slim Cognito Full Shape Slip (392)</v>
          </cell>
          <cell r="E508" t="str">
            <v>Spanx</v>
          </cell>
          <cell r="F508">
            <v>98</v>
          </cell>
        </row>
        <row r="509">
          <cell r="A509">
            <v>10938</v>
          </cell>
          <cell r="B509">
            <v>38.759999890000003</v>
          </cell>
          <cell r="C509" t="str">
            <v>Intimates</v>
          </cell>
          <cell r="D509" t="str">
            <v>SPANX On Top and In Control Modern Scoop Tank (906)</v>
          </cell>
          <cell r="E509" t="str">
            <v>Spanx</v>
          </cell>
          <cell r="F509">
            <v>68</v>
          </cell>
        </row>
        <row r="510">
          <cell r="A510">
            <v>28491</v>
          </cell>
          <cell r="B510">
            <v>28.187999940000001</v>
          </cell>
          <cell r="C510" t="str">
            <v>Intimates</v>
          </cell>
          <cell r="D510" t="str">
            <v>Spanx Hide and Sleek Adjustable Strap Cami 164</v>
          </cell>
          <cell r="E510" t="str">
            <v>Spanx</v>
          </cell>
          <cell r="F510">
            <v>54</v>
          </cell>
        </row>
        <row r="511">
          <cell r="A511">
            <v>29112</v>
          </cell>
          <cell r="B511">
            <v>52.527999940000001</v>
          </cell>
          <cell r="C511" t="str">
            <v>Intimates</v>
          </cell>
          <cell r="D511" t="str">
            <v>Spanx On Top and In Control Elbow Length Scoop Neck - Vanilla</v>
          </cell>
          <cell r="E511" t="str">
            <v>Spanx</v>
          </cell>
          <cell r="F511">
            <v>98</v>
          </cell>
        </row>
        <row r="512">
          <cell r="A512">
            <v>15829</v>
          </cell>
          <cell r="B512">
            <v>18.885999980000001</v>
          </cell>
          <cell r="C512" t="str">
            <v>Intimates</v>
          </cell>
          <cell r="D512" t="str">
            <v>SPANXÃƒâ€šÃ‚Â® - In-Power Line Super Higher Power - Black</v>
          </cell>
          <cell r="E512" t="str">
            <v>Spanx</v>
          </cell>
          <cell r="F512">
            <v>38</v>
          </cell>
        </row>
        <row r="513">
          <cell r="A513">
            <v>13913</v>
          </cell>
          <cell r="B513">
            <v>51.155999899999998</v>
          </cell>
          <cell r="C513" t="str">
            <v>Intimates</v>
          </cell>
          <cell r="D513" t="str">
            <v>SPANX Trust Your Thin-Stincts Tank Full Slip (1818)</v>
          </cell>
          <cell r="E513" t="str">
            <v>Spanx</v>
          </cell>
          <cell r="F513">
            <v>98</v>
          </cell>
        </row>
        <row r="514">
          <cell r="A514">
            <v>14167</v>
          </cell>
          <cell r="B514">
            <v>45.93599991</v>
          </cell>
          <cell r="C514" t="str">
            <v>Intimates</v>
          </cell>
          <cell r="D514" t="str">
            <v>SPANX On Top and In Control Chic Sleeveless Turtleneck (974)</v>
          </cell>
          <cell r="E514" t="str">
            <v>Spanx</v>
          </cell>
          <cell r="F514">
            <v>88</v>
          </cell>
        </row>
        <row r="515">
          <cell r="A515">
            <v>28758</v>
          </cell>
          <cell r="B515">
            <v>39.100000080000001</v>
          </cell>
          <cell r="C515" t="str">
            <v>Intimates</v>
          </cell>
          <cell r="D515" t="str">
            <v>SPANX Slimplicity Open Bust Boost Camisole (1814)</v>
          </cell>
          <cell r="E515" t="str">
            <v>Spanx</v>
          </cell>
          <cell r="F515">
            <v>68</v>
          </cell>
        </row>
        <row r="516">
          <cell r="A516">
            <v>29065</v>
          </cell>
          <cell r="B516">
            <v>51.74399992</v>
          </cell>
          <cell r="C516" t="str">
            <v>Intimates</v>
          </cell>
          <cell r="D516" t="str">
            <v>SPANX On Top and In Control Classic Long Sleeve Top Shapewear</v>
          </cell>
          <cell r="E516" t="str">
            <v>Spanx</v>
          </cell>
          <cell r="F516">
            <v>98</v>
          </cell>
        </row>
        <row r="517">
          <cell r="A517">
            <v>29065</v>
          </cell>
          <cell r="B517">
            <v>28.53600003</v>
          </cell>
          <cell r="C517" t="str">
            <v>Intimates</v>
          </cell>
          <cell r="D517" t="str">
            <v>Spanx Undie-tectable High Rise Mid-Thigh 907A</v>
          </cell>
          <cell r="E517" t="str">
            <v>Spanx</v>
          </cell>
          <cell r="F517">
            <v>58</v>
          </cell>
        </row>
        <row r="518">
          <cell r="A518">
            <v>13979</v>
          </cell>
          <cell r="B518">
            <v>60.061999950000001</v>
          </cell>
          <cell r="C518" t="str">
            <v>Intimates</v>
          </cell>
          <cell r="D518" t="str">
            <v>SPANX On Top and In Control Long Sleeve Turtleneck (973)</v>
          </cell>
          <cell r="E518" t="str">
            <v>Spanx</v>
          </cell>
          <cell r="F518">
            <v>118</v>
          </cell>
        </row>
        <row r="519">
          <cell r="A519">
            <v>28491</v>
          </cell>
          <cell r="B519">
            <v>11.05999999</v>
          </cell>
          <cell r="C519" t="str">
            <v>Maternity</v>
          </cell>
          <cell r="D519" t="str">
            <v>A Pea in the Pod: Mama Spanx Full Length Maternity Pantyhose</v>
          </cell>
          <cell r="E519" t="str">
            <v>Spanx</v>
          </cell>
          <cell r="F519">
            <v>28</v>
          </cell>
        </row>
        <row r="520">
          <cell r="A520">
            <v>14274</v>
          </cell>
          <cell r="B520">
            <v>17.062000040000001</v>
          </cell>
          <cell r="C520" t="str">
            <v>Maternity</v>
          </cell>
          <cell r="D520" t="str">
            <v>A Pea in the Pod: Spanx Power Mama Panty</v>
          </cell>
          <cell r="E520" t="str">
            <v>Spanx</v>
          </cell>
          <cell r="F520">
            <v>38</v>
          </cell>
        </row>
        <row r="521">
          <cell r="A521">
            <v>9410</v>
          </cell>
          <cell r="B521">
            <v>7.5520000459999999</v>
          </cell>
          <cell r="C521" t="str">
            <v>Maternity</v>
          </cell>
          <cell r="D521" t="str">
            <v>Motherhood Maternity: Assets By Sara Blakely - Perfect Pantyhose (sheer)</v>
          </cell>
          <cell r="E521" t="str">
            <v>Spanx</v>
          </cell>
          <cell r="F521">
            <v>16</v>
          </cell>
        </row>
        <row r="522">
          <cell r="A522">
            <v>9410</v>
          </cell>
          <cell r="B522">
            <v>17.632000059999999</v>
          </cell>
          <cell r="C522" t="str">
            <v>Plus</v>
          </cell>
          <cell r="D522" t="str">
            <v>SPANXÃƒâ€šÃ‚Â® - In-Power Line Super Higher Power - Nude</v>
          </cell>
          <cell r="E522" t="str">
            <v>Spanx</v>
          </cell>
          <cell r="F522">
            <v>38</v>
          </cell>
        </row>
        <row r="523">
          <cell r="A523">
            <v>29065</v>
          </cell>
          <cell r="B523">
            <v>29.928000040000001</v>
          </cell>
          <cell r="C523" t="str">
            <v>Underwear</v>
          </cell>
          <cell r="D523" t="str">
            <v>Spanx for Men Cotton Control Deep V-Neck Medium Compression 629</v>
          </cell>
          <cell r="E523" t="str">
            <v>Spanx</v>
          </cell>
          <cell r="F523">
            <v>58</v>
          </cell>
        </row>
        <row r="524">
          <cell r="A524">
            <v>12667</v>
          </cell>
          <cell r="B524">
            <v>12.149520109999999</v>
          </cell>
          <cell r="C524" t="str">
            <v>Intimates</v>
          </cell>
          <cell r="D524" t="str">
            <v>Simple Luxe Triangle Cup Camisole.</v>
          </cell>
          <cell r="E524" t="str">
            <v>Spree</v>
          </cell>
          <cell r="F524">
            <v>22.010000229999999</v>
          </cell>
        </row>
        <row r="525">
          <cell r="A525">
            <v>12667</v>
          </cell>
          <cell r="B525">
            <v>10.294849879999999</v>
          </cell>
          <cell r="C525" t="str">
            <v>Intimates</v>
          </cell>
          <cell r="D525" t="str">
            <v>2 Piece Set: Cheetah Animal Print Pink or Purple Removable Strap Bra and Panty Set</v>
          </cell>
          <cell r="E525" t="str">
            <v>Spree</v>
          </cell>
          <cell r="F525">
            <v>19.989999770000001</v>
          </cell>
        </row>
        <row r="526">
          <cell r="A526">
            <v>12667</v>
          </cell>
          <cell r="B526">
            <v>13.266469860000001</v>
          </cell>
          <cell r="C526" t="str">
            <v>Intimates</v>
          </cell>
          <cell r="D526" t="str">
            <v>Push Up Bra with Cheeky Panty Leopard Animal Print 2 Piece Set Jr A B or C Cups</v>
          </cell>
          <cell r="E526" t="str">
            <v>Spree</v>
          </cell>
          <cell r="F526">
            <v>23.989999770000001</v>
          </cell>
        </row>
        <row r="527">
          <cell r="A527">
            <v>12667</v>
          </cell>
          <cell r="B527">
            <v>10.234879879999999</v>
          </cell>
          <cell r="C527" t="str">
            <v>Intimates</v>
          </cell>
          <cell r="D527" t="str">
            <v>Set: Sequin and Lace Balconette Bra and Lace and Lame Boyshort Set</v>
          </cell>
          <cell r="E527" t="str">
            <v>Spree</v>
          </cell>
          <cell r="F527">
            <v>19.989999770000001</v>
          </cell>
        </row>
        <row r="528">
          <cell r="A528">
            <v>12667</v>
          </cell>
          <cell r="B528">
            <v>9.835079898</v>
          </cell>
          <cell r="C528" t="str">
            <v>Intimates</v>
          </cell>
          <cell r="D528" t="str">
            <v>2 Piece Set: Vintage Inspired Lace and Ruffle Trim Coral or Turquoise Bra and Panty Set</v>
          </cell>
          <cell r="E528" t="str">
            <v>Spree</v>
          </cell>
          <cell r="F528">
            <v>19.989999770000001</v>
          </cell>
        </row>
        <row r="529">
          <cell r="A529">
            <v>12667</v>
          </cell>
          <cell r="B529">
            <v>10.454769860000001</v>
          </cell>
          <cell r="C529" t="str">
            <v>Intimates</v>
          </cell>
          <cell r="D529" t="str">
            <v>2 Piece Set: Glitter Mint Cheetah Bra &amp; Panty Set</v>
          </cell>
          <cell r="E529" t="str">
            <v>Spree</v>
          </cell>
          <cell r="F529">
            <v>19.989999770000001</v>
          </cell>
        </row>
        <row r="530">
          <cell r="A530">
            <v>12667</v>
          </cell>
          <cell r="B530">
            <v>12.68822982</v>
          </cell>
          <cell r="C530" t="str">
            <v>Intimates</v>
          </cell>
          <cell r="D530" t="str">
            <v>Push Up Bra with Cheeky Panty 2 Piece Set Jr A B or C Cups</v>
          </cell>
          <cell r="E530" t="str">
            <v>Spree</v>
          </cell>
          <cell r="F530">
            <v>21.989999770000001</v>
          </cell>
        </row>
        <row r="531">
          <cell r="A531">
            <v>13614</v>
          </cell>
          <cell r="B531">
            <v>12.42681986</v>
          </cell>
          <cell r="C531" t="str">
            <v>Intimates</v>
          </cell>
          <cell r="D531" t="str">
            <v>Purple Pink Push Up Bra Sheer Mesh Jr Cheeky Panty 2 Piece Set B or C Cups</v>
          </cell>
          <cell r="E531" t="str">
            <v>Spree</v>
          </cell>
          <cell r="F531">
            <v>23.989999770000001</v>
          </cell>
        </row>
        <row r="532">
          <cell r="A532">
            <v>15253</v>
          </cell>
          <cell r="B532">
            <v>12.160469859999999</v>
          </cell>
          <cell r="C532" t="str">
            <v>Intimates</v>
          </cell>
          <cell r="D532" t="str">
            <v>Lace Bra Balconette Push Up with Boy Short Panty 2 Piece Set Jr B or C Cups</v>
          </cell>
          <cell r="E532" t="str">
            <v>Spree</v>
          </cell>
          <cell r="F532">
            <v>21.989999770000001</v>
          </cell>
        </row>
        <row r="533">
          <cell r="A533">
            <v>15253</v>
          </cell>
          <cell r="B533">
            <v>11.83061987</v>
          </cell>
          <cell r="C533" t="str">
            <v>Intimates</v>
          </cell>
          <cell r="D533" t="str">
            <v>Teal Black Push Up Bra with Cheeky Panty 2 Piece Set Jr A B or C Cups</v>
          </cell>
          <cell r="E533" t="str">
            <v>Spree</v>
          </cell>
          <cell r="F533">
            <v>21.989999770000001</v>
          </cell>
        </row>
        <row r="534">
          <cell r="A534">
            <v>15253</v>
          </cell>
          <cell r="B534">
            <v>11.70711989</v>
          </cell>
          <cell r="C534" t="str">
            <v>Intimates</v>
          </cell>
          <cell r="D534" t="str">
            <v>Black Pink Push Up Bra Sheer Mesh Jr Cheeky Panty 2 Piece Set B or C Cups</v>
          </cell>
          <cell r="E534" t="str">
            <v>Spree</v>
          </cell>
          <cell r="F534">
            <v>23.989999770000001</v>
          </cell>
        </row>
        <row r="535">
          <cell r="A535">
            <v>15253</v>
          </cell>
          <cell r="B535">
            <v>10.514739860000001</v>
          </cell>
          <cell r="C535" t="str">
            <v>Intimates</v>
          </cell>
          <cell r="D535" t="str">
            <v>Set: Spree Solid Color Bra and Panty with Accent Lace Trim Details</v>
          </cell>
          <cell r="E535" t="str">
            <v>Spree</v>
          </cell>
          <cell r="F535">
            <v>19.989999770000001</v>
          </cell>
        </row>
        <row r="536">
          <cell r="A536">
            <v>28530</v>
          </cell>
          <cell r="B536">
            <v>10.134929870000001</v>
          </cell>
          <cell r="C536" t="str">
            <v>Intimates</v>
          </cell>
          <cell r="D536" t="str">
            <v>Set: Bra and Lace Hipster Boyshort Set with Leopard Lace Accents</v>
          </cell>
          <cell r="E536" t="str">
            <v>Spree</v>
          </cell>
          <cell r="F536">
            <v>19.989999770000001</v>
          </cell>
        </row>
        <row r="537">
          <cell r="A537">
            <v>28530</v>
          </cell>
          <cell r="B537">
            <v>22.139200779999999</v>
          </cell>
          <cell r="C537" t="str">
            <v>Intimates</v>
          </cell>
          <cell r="D537" t="str">
            <v>Timpa Duet Lace Underwire Demi Bra (16449)</v>
          </cell>
          <cell r="E537" t="str">
            <v>Timpa</v>
          </cell>
          <cell r="F537">
            <v>40.400001529999997</v>
          </cell>
        </row>
        <row r="538">
          <cell r="A538">
            <v>28530</v>
          </cell>
          <cell r="B538">
            <v>5.5153999049999998</v>
          </cell>
          <cell r="C538" t="str">
            <v>Underwear</v>
          </cell>
          <cell r="D538" t="str">
            <v>Men's Assorted Plaid Printed 3 Pack Boxer Shorts</v>
          </cell>
          <cell r="E538" t="str">
            <v>Venom</v>
          </cell>
          <cell r="F538">
            <v>11.989999770000001</v>
          </cell>
        </row>
        <row r="539">
          <cell r="A539">
            <v>28530</v>
          </cell>
          <cell r="B539">
            <v>3.0502600009999998</v>
          </cell>
          <cell r="C539" t="str">
            <v>Accessories</v>
          </cell>
          <cell r="D539" t="str">
            <v>Men's Black Texting Touch Screen Knit Gloves</v>
          </cell>
          <cell r="E539" t="str">
            <v>Venom</v>
          </cell>
          <cell r="F539">
            <v>6.9800000190000002</v>
          </cell>
        </row>
        <row r="540">
          <cell r="A540">
            <v>28530</v>
          </cell>
          <cell r="B540">
            <v>24.342850439999999</v>
          </cell>
          <cell r="C540" t="str">
            <v>Active</v>
          </cell>
          <cell r="D540" t="str">
            <v>Vertx Tactical Pant</v>
          </cell>
          <cell r="E540" t="str">
            <v>Vertx</v>
          </cell>
          <cell r="F540">
            <v>54.950000760000002</v>
          </cell>
        </row>
        <row r="541">
          <cell r="A541">
            <v>28344</v>
          </cell>
          <cell r="B541">
            <v>34.085128939999997</v>
          </cell>
          <cell r="C541" t="str">
            <v>Outerwear &amp; Coats</v>
          </cell>
          <cell r="D541" t="str">
            <v>Wilda Men's Military Wool Peacoat w/ Chest Pockets</v>
          </cell>
          <cell r="E541" t="str">
            <v>Wilda</v>
          </cell>
          <cell r="F541">
            <v>69.989997860000003</v>
          </cell>
        </row>
        <row r="542">
          <cell r="A542">
            <v>28344</v>
          </cell>
          <cell r="B542">
            <v>12.87499992</v>
          </cell>
          <cell r="C542" t="str">
            <v>Tops &amp; Tees</v>
          </cell>
          <cell r="D542" t="str">
            <v>Alki'i Premium 3-pack Spaghetti Strap Tank Top Cami Set</v>
          </cell>
          <cell r="E542" t="str">
            <v>Alki'i</v>
          </cell>
          <cell r="F542">
            <v>25</v>
          </cell>
        </row>
        <row r="543">
          <cell r="A543">
            <v>28344</v>
          </cell>
          <cell r="B543">
            <v>11.87559989</v>
          </cell>
          <cell r="C543" t="str">
            <v>Sweaters</v>
          </cell>
          <cell r="D543" t="str">
            <v>Alki'i Full sleeve V-neck thigh high cardigan - Double Breasted- 4 colors</v>
          </cell>
          <cell r="E543" t="str">
            <v>Alki'i</v>
          </cell>
          <cell r="F543">
            <v>26.989999770000001</v>
          </cell>
        </row>
        <row r="544">
          <cell r="A544">
            <v>12628</v>
          </cell>
          <cell r="B544">
            <v>13.08390985</v>
          </cell>
          <cell r="C544" t="str">
            <v>Sweaters</v>
          </cell>
          <cell r="D544" t="str">
            <v>Alki'i Full sleeve hooded button thigh high cardigan - full cable knit- 4 colors</v>
          </cell>
          <cell r="E544" t="str">
            <v>Alki'i</v>
          </cell>
          <cell r="F544">
            <v>31.989999770000001</v>
          </cell>
        </row>
        <row r="545">
          <cell r="A545">
            <v>12628</v>
          </cell>
          <cell r="B545">
            <v>15.73907985</v>
          </cell>
          <cell r="C545" t="str">
            <v>Sweaters</v>
          </cell>
          <cell r="D545" t="str">
            <v>Alki'i Full sleeve hooded buttoned thigh high cardigan - ZigZag- 4 colors</v>
          </cell>
          <cell r="E545" t="str">
            <v>Alki'i</v>
          </cell>
          <cell r="F545">
            <v>31.989999770000001</v>
          </cell>
        </row>
        <row r="546">
          <cell r="A546">
            <v>12628</v>
          </cell>
          <cell r="B546">
            <v>4.9050898910000003</v>
          </cell>
          <cell r="C546" t="str">
            <v>Fashion Hoodies &amp; Sweatshirts</v>
          </cell>
          <cell r="D546" t="str">
            <v>Juniors Fashion Hoodie Monte Carlo Polo Jockey Club - Colors Available</v>
          </cell>
          <cell r="E546" t="str">
            <v>Alki'i</v>
          </cell>
          <cell r="F546">
            <v>9.9899997710000008</v>
          </cell>
        </row>
        <row r="547">
          <cell r="A547">
            <v>12603</v>
          </cell>
          <cell r="B547">
            <v>5.7261799580000003</v>
          </cell>
          <cell r="C547" t="str">
            <v>Active</v>
          </cell>
          <cell r="D547" t="str">
            <v>Alki'i Junior Womens lounge/workout/gym/yoga pants</v>
          </cell>
          <cell r="E547" t="str">
            <v>Alki'i</v>
          </cell>
          <cell r="F547">
            <v>14.989999770000001</v>
          </cell>
        </row>
        <row r="548">
          <cell r="A548">
            <v>12603</v>
          </cell>
          <cell r="B548">
            <v>10.860119920000001</v>
          </cell>
          <cell r="C548" t="str">
            <v>Active</v>
          </cell>
          <cell r="D548" t="str">
            <v>Alki'i 2-Pack Junior Womens lounge/workout/gym/yoga pants</v>
          </cell>
          <cell r="E548" t="str">
            <v>Alki'i</v>
          </cell>
          <cell r="F548">
            <v>27.989999770000001</v>
          </cell>
        </row>
        <row r="549">
          <cell r="A549">
            <v>12603</v>
          </cell>
          <cell r="B549">
            <v>8.7356298799999994</v>
          </cell>
          <cell r="C549" t="str">
            <v>Dresses</v>
          </cell>
          <cell r="D549" t="str">
            <v>One-size-fits-most Tube Dress/Coverup - Zinnia Ivy (many colors)</v>
          </cell>
          <cell r="E549" t="str">
            <v>Alki'i</v>
          </cell>
          <cell r="F549">
            <v>19.989999770000001</v>
          </cell>
        </row>
        <row r="550">
          <cell r="A550">
            <v>12603</v>
          </cell>
          <cell r="B550">
            <v>11.074999979999999</v>
          </cell>
          <cell r="C550" t="str">
            <v>Dresses</v>
          </cell>
          <cell r="D550" t="str">
            <v>Alki'i Missy Hibiscus Tank Top Summer Beach Sun Dress - OahuPrint</v>
          </cell>
          <cell r="E550" t="str">
            <v>Alki'i</v>
          </cell>
          <cell r="F550">
            <v>25</v>
          </cell>
        </row>
        <row r="551">
          <cell r="A551">
            <v>12603</v>
          </cell>
          <cell r="B551">
            <v>5.8631098890000004</v>
          </cell>
          <cell r="C551" t="str">
            <v>Dresses</v>
          </cell>
          <cell r="D551" t="str">
            <v>Alki'i Sundress/Coverup/casual dress with shoulder straps (6 prints)</v>
          </cell>
          <cell r="E551" t="str">
            <v>Alki'i</v>
          </cell>
          <cell r="F551">
            <v>11.989999770000001</v>
          </cell>
        </row>
        <row r="552">
          <cell r="A552">
            <v>12603</v>
          </cell>
          <cell r="B552">
            <v>11.24999998</v>
          </cell>
          <cell r="C552" t="str">
            <v>Dresses</v>
          </cell>
          <cell r="D552" t="str">
            <v>Alki'i Missy Hibiscus Halter Summer Beach Sun Dress - Kauai Print</v>
          </cell>
          <cell r="E552" t="str">
            <v>Alki'i</v>
          </cell>
          <cell r="F552">
            <v>25</v>
          </cell>
        </row>
        <row r="553">
          <cell r="A553">
            <v>12603</v>
          </cell>
          <cell r="B553">
            <v>11.12499998</v>
          </cell>
          <cell r="C553" t="str">
            <v>Dresses</v>
          </cell>
          <cell r="D553" t="str">
            <v>Alki'i Missy Hibiscus Tube Summer Beach Sun Dress - Maui Print</v>
          </cell>
          <cell r="E553" t="str">
            <v>Alki'i</v>
          </cell>
          <cell r="F553">
            <v>25</v>
          </cell>
        </row>
        <row r="554">
          <cell r="A554">
            <v>28970</v>
          </cell>
          <cell r="B554">
            <v>9.7950998550000001</v>
          </cell>
          <cell r="C554" t="str">
            <v>Dresses</v>
          </cell>
          <cell r="D554" t="str">
            <v>One-size-fits-most Tube Dress/Coverup - Leopard Rose (many colors)</v>
          </cell>
          <cell r="E554" t="str">
            <v>Alki'i</v>
          </cell>
          <cell r="F554">
            <v>19.989999770000001</v>
          </cell>
        </row>
        <row r="555">
          <cell r="A555">
            <v>28970</v>
          </cell>
          <cell r="B555">
            <v>8.6356799019999997</v>
          </cell>
          <cell r="C555" t="str">
            <v>Dresses</v>
          </cell>
          <cell r="D555" t="str">
            <v>One-size-fits-all Tube Dress/Coverup - Black Floral Print</v>
          </cell>
          <cell r="E555" t="str">
            <v>Alki'i</v>
          </cell>
          <cell r="F555">
            <v>19.989999770000001</v>
          </cell>
        </row>
        <row r="556">
          <cell r="A556">
            <v>28970</v>
          </cell>
          <cell r="B556">
            <v>8.0759598910000001</v>
          </cell>
          <cell r="C556" t="str">
            <v>Dresses</v>
          </cell>
          <cell r="D556" t="str">
            <v>One-size-fits-most Tube Dress/Coverup with Animal Print (Zebra/Leopard/Cheet...</v>
          </cell>
          <cell r="E556" t="str">
            <v>Alki'i</v>
          </cell>
          <cell r="F556">
            <v>19.989999770000001</v>
          </cell>
        </row>
        <row r="557">
          <cell r="A557">
            <v>28970</v>
          </cell>
          <cell r="B557">
            <v>13.275849880000001</v>
          </cell>
          <cell r="C557" t="str">
            <v>Dresses</v>
          </cell>
          <cell r="D557" t="str">
            <v>Alki'i Round Yoke Strechy Flare Evening Casual Wedding Midlength Dress (13 prints)</v>
          </cell>
          <cell r="E557" t="str">
            <v>Alki'i</v>
          </cell>
          <cell r="F557">
            <v>31.989999770000001</v>
          </cell>
        </row>
        <row r="558">
          <cell r="A558">
            <v>28970</v>
          </cell>
          <cell r="B558">
            <v>9.5552198930000003</v>
          </cell>
          <cell r="C558" t="str">
            <v>Dresses</v>
          </cell>
          <cell r="D558" t="str">
            <v>One-size-fits-most Tube Dress/Coverup with African Print</v>
          </cell>
          <cell r="E558" t="str">
            <v>Alki'i</v>
          </cell>
          <cell r="F558">
            <v>19.989999770000001</v>
          </cell>
        </row>
        <row r="559">
          <cell r="A559">
            <v>28970</v>
          </cell>
          <cell r="B559">
            <v>9.2953498719999992</v>
          </cell>
          <cell r="C559" t="str">
            <v>Dresses</v>
          </cell>
          <cell r="D559" t="str">
            <v>One-size-fits-most Tube Dress/Coverup - Field Of Flowers (many colors)</v>
          </cell>
          <cell r="E559" t="str">
            <v>Alki'i</v>
          </cell>
          <cell r="F559">
            <v>19.989999770000001</v>
          </cell>
        </row>
        <row r="560">
          <cell r="A560">
            <v>28970</v>
          </cell>
          <cell r="B560">
            <v>8.9755098810000007</v>
          </cell>
          <cell r="C560" t="str">
            <v>Dresses</v>
          </cell>
          <cell r="D560" t="str">
            <v>One-size-fits-most Tube Dress/Coverup with Peacock Print (many colors)</v>
          </cell>
          <cell r="E560" t="str">
            <v>Alki'i</v>
          </cell>
          <cell r="F560">
            <v>19.989999770000001</v>
          </cell>
        </row>
        <row r="561">
          <cell r="A561">
            <v>28970</v>
          </cell>
          <cell r="B561">
            <v>7.9760098780000002</v>
          </cell>
          <cell r="C561" t="str">
            <v>Skirts</v>
          </cell>
          <cell r="D561" t="str">
            <v>Alki'i Embroidered Full/Ankle Length gypsy bohemian long skirt</v>
          </cell>
          <cell r="E561" t="str">
            <v>Alki'i</v>
          </cell>
          <cell r="F561">
            <v>19.989999770000001</v>
          </cell>
        </row>
        <row r="562">
          <cell r="A562">
            <v>28970</v>
          </cell>
          <cell r="B562">
            <v>7.7161398730000004</v>
          </cell>
          <cell r="C562" t="str">
            <v>Skirts</v>
          </cell>
          <cell r="D562" t="str">
            <v>Alki'i Embroidered lace sequin full gypsy bohemian mid length skirt Many colors</v>
          </cell>
          <cell r="E562" t="str">
            <v>Alki'i</v>
          </cell>
          <cell r="F562">
            <v>19.989999770000001</v>
          </cell>
        </row>
        <row r="563">
          <cell r="A563">
            <v>28970</v>
          </cell>
          <cell r="B563">
            <v>6.9876298840000004</v>
          </cell>
          <cell r="C563" t="str">
            <v>Skirts</v>
          </cell>
          <cell r="D563" t="str">
            <v>Alki'i A-Lined Mid Length Skirt with Elastic Waistband</v>
          </cell>
          <cell r="E563" t="str">
            <v>Alki'i</v>
          </cell>
          <cell r="F563">
            <v>15.989999770000001</v>
          </cell>
        </row>
        <row r="564">
          <cell r="A564">
            <v>28970</v>
          </cell>
          <cell r="B564">
            <v>8.5757098549999995</v>
          </cell>
          <cell r="C564" t="str">
            <v>Skirts</v>
          </cell>
          <cell r="D564" t="str">
            <v>Alki'i Mid length salsa evening party skirt with ruffles 18 different styles</v>
          </cell>
          <cell r="E564" t="str">
            <v>Alki'i</v>
          </cell>
          <cell r="F564">
            <v>19.989999770000001</v>
          </cell>
        </row>
        <row r="565">
          <cell r="A565">
            <v>28970</v>
          </cell>
          <cell r="B565">
            <v>3.9959998940000001</v>
          </cell>
          <cell r="C565" t="str">
            <v>Socks &amp; Hosiery</v>
          </cell>
          <cell r="D565" t="str">
            <v>Womens Leg warmers with Three Button Split - 6 colors</v>
          </cell>
          <cell r="E565" t="str">
            <v>Alki'i</v>
          </cell>
          <cell r="F565">
            <v>9.9899997710000008</v>
          </cell>
        </row>
        <row r="566">
          <cell r="A566">
            <v>28970</v>
          </cell>
          <cell r="B566">
            <v>8.3344398989999995</v>
          </cell>
          <cell r="C566" t="str">
            <v>Sleep &amp; Lounge</v>
          </cell>
          <cell r="D566" t="str">
            <v>Alki'i 2-pack Womens Plaid Print Pajama PJs Shorts Set</v>
          </cell>
          <cell r="E566" t="str">
            <v>Alki'i</v>
          </cell>
          <cell r="F566">
            <v>14.989999770000001</v>
          </cell>
        </row>
        <row r="567">
          <cell r="A567">
            <v>28970</v>
          </cell>
          <cell r="B567">
            <v>6.0639298779999997</v>
          </cell>
          <cell r="C567" t="str">
            <v>Sleep &amp; Lounge</v>
          </cell>
          <cell r="D567" t="str">
            <v>Womens Cotton Shiny DÃƒÆ’Ã†â€™Ãƒâ€šÃ‚Â©cor V-neck top and Capri - loungewear/PJ/pajama set - Colors Available</v>
          </cell>
          <cell r="E567" t="str">
            <v>Alki'i</v>
          </cell>
          <cell r="F567">
            <v>9.9899997710000008</v>
          </cell>
        </row>
        <row r="568">
          <cell r="A568">
            <v>28970</v>
          </cell>
          <cell r="B568">
            <v>8.0055499369999996</v>
          </cell>
          <cell r="C568" t="str">
            <v>Swim</v>
          </cell>
          <cell r="D568" t="str">
            <v>One-size-fits-all Ruffled Tube Dress/Coverup</v>
          </cell>
          <cell r="E568" t="str">
            <v>Alki'i</v>
          </cell>
          <cell r="F568">
            <v>17.989999770000001</v>
          </cell>
        </row>
        <row r="569">
          <cell r="A569">
            <v>15824</v>
          </cell>
          <cell r="B569">
            <v>11.173859950000001</v>
          </cell>
          <cell r="C569" t="str">
            <v>Swim</v>
          </cell>
          <cell r="D569" t="str">
            <v>Copacabana Long Sleeve Embroidered Beach Tunic/Cover Up</v>
          </cell>
          <cell r="E569" t="str">
            <v>Alki'i</v>
          </cell>
          <cell r="F569">
            <v>26.989999770000001</v>
          </cell>
        </row>
        <row r="570">
          <cell r="A570">
            <v>13940</v>
          </cell>
          <cell r="B570">
            <v>8.1958999460000008</v>
          </cell>
          <cell r="C570" t="str">
            <v>Swim</v>
          </cell>
          <cell r="D570" t="str">
            <v>Alki'i Misses Halter Top Beach Dress</v>
          </cell>
          <cell r="E570" t="str">
            <v>Alki'i</v>
          </cell>
          <cell r="F570">
            <v>19.989999770000001</v>
          </cell>
        </row>
        <row r="571">
          <cell r="A571">
            <v>15824</v>
          </cell>
          <cell r="B571">
            <v>2.5517399140000001</v>
          </cell>
          <cell r="C571" t="str">
            <v>Swim</v>
          </cell>
          <cell r="D571" t="str">
            <v>Alki'i Classic Unisex Boardshorts</v>
          </cell>
          <cell r="E571" t="str">
            <v>Alki'i</v>
          </cell>
          <cell r="F571">
            <v>5.9899997709999999</v>
          </cell>
        </row>
        <row r="572">
          <cell r="A572">
            <v>15824</v>
          </cell>
          <cell r="B572">
            <v>7.8560699319999996</v>
          </cell>
          <cell r="C572" t="str">
            <v>Swim</v>
          </cell>
          <cell r="D572" t="str">
            <v>One-size-fits-most Tube Dress/Coverup - Mayan Wood</v>
          </cell>
          <cell r="E572" t="str">
            <v>Alki'i</v>
          </cell>
          <cell r="F572">
            <v>19.989999770000001</v>
          </cell>
        </row>
        <row r="573">
          <cell r="A573">
            <v>15824</v>
          </cell>
          <cell r="B573">
            <v>8.9155399440000007</v>
          </cell>
          <cell r="C573" t="str">
            <v>Swim</v>
          </cell>
          <cell r="D573" t="str">
            <v>One-size-fits-most Tube Dress/Coverup - Hawaiian Islands</v>
          </cell>
          <cell r="E573" t="str">
            <v>Alki'i</v>
          </cell>
          <cell r="F573">
            <v>19.989999770000001</v>
          </cell>
        </row>
        <row r="574">
          <cell r="A574">
            <v>15824</v>
          </cell>
          <cell r="B574">
            <v>8.6756599449999996</v>
          </cell>
          <cell r="C574" t="str">
            <v>Swim</v>
          </cell>
          <cell r="D574" t="str">
            <v>One-size-fits-most Tube Dress/Coverup - Rainbow Burst (many colors)</v>
          </cell>
          <cell r="E574" t="str">
            <v>Alki'i</v>
          </cell>
          <cell r="F574">
            <v>19.989999770000001</v>
          </cell>
        </row>
        <row r="575">
          <cell r="A575">
            <v>13940</v>
          </cell>
          <cell r="B575">
            <v>5.8311098899999996</v>
          </cell>
          <cell r="C575" t="str">
            <v>Accessories</v>
          </cell>
          <cell r="D575" t="str">
            <v>Alki'i 3M Thinsulate Thermal Insulation Fingerless Texting Gloves with Mitten Cover - 2 colors</v>
          </cell>
          <cell r="E575" t="str">
            <v>Alki'i</v>
          </cell>
          <cell r="F575">
            <v>14.989999770000001</v>
          </cell>
        </row>
        <row r="576">
          <cell r="A576">
            <v>15824</v>
          </cell>
          <cell r="B576">
            <v>6.4756799020000004</v>
          </cell>
          <cell r="C576" t="str">
            <v>Accessories</v>
          </cell>
          <cell r="D576" t="str">
            <v>Alki'i Suede Palm 3M Thinsulate Thermal Insulation Fingerless Texting Work Gloves with Mitten Cover - 2 colors</v>
          </cell>
          <cell r="E576" t="str">
            <v>Alki'i</v>
          </cell>
          <cell r="F576">
            <v>14.989999770000001</v>
          </cell>
        </row>
        <row r="577">
          <cell r="A577">
            <v>15824</v>
          </cell>
          <cell r="B577">
            <v>3.8960998980000001</v>
          </cell>
          <cell r="C577" t="str">
            <v>Accessories</v>
          </cell>
          <cell r="D577" t="str">
            <v>Alki'i Braided Aviator womens warm beanie snowboarding winter snow hats - 5 colors</v>
          </cell>
          <cell r="E577" t="str">
            <v>Alki'i</v>
          </cell>
          <cell r="F577">
            <v>9.9899997710000008</v>
          </cell>
        </row>
        <row r="578">
          <cell r="A578">
            <v>15824</v>
          </cell>
          <cell r="B578">
            <v>3.546449886</v>
          </cell>
          <cell r="C578" t="str">
            <v>Accessories</v>
          </cell>
          <cell r="D578" t="str">
            <v>Alki'i Braided Neon Aviator warm beanie snowboarding winter snow hats -4 colors</v>
          </cell>
          <cell r="E578" t="str">
            <v>Alki'i</v>
          </cell>
          <cell r="F578">
            <v>9.9899997710000008</v>
          </cell>
        </row>
        <row r="579">
          <cell r="A579">
            <v>15824</v>
          </cell>
          <cell r="B579">
            <v>4.8851098889999998</v>
          </cell>
          <cell r="C579" t="str">
            <v>Plus</v>
          </cell>
          <cell r="D579" t="str">
            <v>Alki'i Braided Neon Aviator warm beanie snowboarding winter snow hats -4 colors</v>
          </cell>
          <cell r="E579" t="str">
            <v>Alki'i</v>
          </cell>
          <cell r="F579">
            <v>9.9899997710000008</v>
          </cell>
        </row>
        <row r="580">
          <cell r="A580">
            <v>15824</v>
          </cell>
          <cell r="B580">
            <v>12.195119890000001</v>
          </cell>
          <cell r="C580" t="str">
            <v>Shorts</v>
          </cell>
          <cell r="D580" t="str">
            <v>Alki'i Men's Basic Twill Cargo Shorts 2-pack</v>
          </cell>
          <cell r="E580" t="str">
            <v>Alki'i</v>
          </cell>
          <cell r="F580">
            <v>24.989999770000001</v>
          </cell>
        </row>
        <row r="581">
          <cell r="A581">
            <v>13940</v>
          </cell>
          <cell r="B581">
            <v>6.3001498930000004</v>
          </cell>
          <cell r="C581" t="str">
            <v>Shorts</v>
          </cell>
          <cell r="D581" t="str">
            <v>Alki'i Men's Basic Twill Cargo Shorts</v>
          </cell>
          <cell r="E581" t="str">
            <v>Alki'i</v>
          </cell>
          <cell r="F581">
            <v>12.989999770000001</v>
          </cell>
        </row>
        <row r="582">
          <cell r="A582">
            <v>15824</v>
          </cell>
          <cell r="B582">
            <v>8.1134899199999992</v>
          </cell>
          <cell r="C582" t="str">
            <v>Outerwear &amp; Coats</v>
          </cell>
          <cell r="D582" t="str">
            <v>Alki'i Mens 1/4-Zip Lightweight Performance Micro Fleece Pullover jacket</v>
          </cell>
          <cell r="E582" t="str">
            <v>Alki'i</v>
          </cell>
          <cell r="F582">
            <v>17.989999770000001</v>
          </cell>
        </row>
        <row r="583">
          <cell r="A583">
            <v>13940</v>
          </cell>
          <cell r="B583">
            <v>5.0531098920000002</v>
          </cell>
          <cell r="C583" t="str">
            <v>Sleep &amp; Lounge</v>
          </cell>
          <cell r="D583" t="str">
            <v>Alki'i Cotton elastic draw string with side pockets lounge plaid pajama pants with button fly many colors</v>
          </cell>
          <cell r="E583" t="str">
            <v>Alki'i</v>
          </cell>
          <cell r="F583">
            <v>12.989999770000001</v>
          </cell>
        </row>
        <row r="584">
          <cell r="A584">
            <v>13921</v>
          </cell>
          <cell r="B584">
            <v>10.65272989</v>
          </cell>
          <cell r="C584" t="str">
            <v>Swim</v>
          </cell>
          <cell r="D584" t="str">
            <v>Alki'i Men's Boardshorts - Isla Palms</v>
          </cell>
          <cell r="E584" t="str">
            <v>Alki'i</v>
          </cell>
          <cell r="F584">
            <v>16.989999770000001</v>
          </cell>
        </row>
        <row r="585">
          <cell r="A585">
            <v>15757</v>
          </cell>
          <cell r="B585">
            <v>10.95854991</v>
          </cell>
          <cell r="C585" t="str">
            <v>Swim</v>
          </cell>
          <cell r="D585" t="str">
            <v>Alki'i Men's Hybrid Boardshorts - Surfer Postcard Print</v>
          </cell>
          <cell r="E585" t="str">
            <v>Alki'i</v>
          </cell>
          <cell r="F585">
            <v>16.989999770000001</v>
          </cell>
        </row>
        <row r="586">
          <cell r="A586">
            <v>13921</v>
          </cell>
          <cell r="B586">
            <v>4.4755198869999999</v>
          </cell>
          <cell r="C586" t="str">
            <v>Accessories</v>
          </cell>
          <cell r="D586" t="str">
            <v>Alki'i Premium Cuffed thick mens/womens warm beanie snowboarding winter hats - many colors</v>
          </cell>
          <cell r="E586" t="str">
            <v>Alki'i</v>
          </cell>
          <cell r="F586">
            <v>9.9899997710000008</v>
          </cell>
        </row>
        <row r="587">
          <cell r="A587">
            <v>15757</v>
          </cell>
          <cell r="B587">
            <v>3.3532698949999999</v>
          </cell>
          <cell r="C587" t="str">
            <v>Accessories</v>
          </cell>
          <cell r="D587" t="str">
            <v>Alki'i cube mens/womens warm beanie snowboarding winter hats - 6 colors</v>
          </cell>
          <cell r="E587" t="str">
            <v>Alki'i</v>
          </cell>
          <cell r="F587">
            <v>8.9899997710000008</v>
          </cell>
        </row>
        <row r="588">
          <cell r="A588">
            <v>15757</v>
          </cell>
          <cell r="B588">
            <v>3.748829899</v>
          </cell>
          <cell r="C588" t="str">
            <v>Accessories</v>
          </cell>
          <cell r="D588" t="str">
            <v>Alki'i striped mens/womens warm beanie snowboarding winter hats - 6 colors</v>
          </cell>
          <cell r="E588" t="str">
            <v>Alki'i</v>
          </cell>
          <cell r="F588">
            <v>8.9899997710000008</v>
          </cell>
        </row>
        <row r="589">
          <cell r="A589">
            <v>15757</v>
          </cell>
          <cell r="B589">
            <v>3.9915598829999999</v>
          </cell>
          <cell r="C589" t="str">
            <v>Accessories</v>
          </cell>
          <cell r="D589" t="str">
            <v>Alki'i Ribbed heavy gauge mens/womens warm beanie snowboarding winter hats - 6 colors</v>
          </cell>
          <cell r="E589" t="str">
            <v>Alki'i</v>
          </cell>
          <cell r="F589">
            <v>8.9899997710000008</v>
          </cell>
        </row>
        <row r="590">
          <cell r="A590">
            <v>13921</v>
          </cell>
          <cell r="B590">
            <v>14.6529908</v>
          </cell>
          <cell r="C590" t="str">
            <v>Active</v>
          </cell>
          <cell r="D590" t="str">
            <v>Badger Sportswear Men's B-Dry Long Sleeve Tee</v>
          </cell>
          <cell r="E590" t="str">
            <v>Badger</v>
          </cell>
          <cell r="F590">
            <v>32.490001679999999</v>
          </cell>
        </row>
        <row r="591">
          <cell r="A591">
            <v>15757</v>
          </cell>
          <cell r="B591">
            <v>7.7520000040000001</v>
          </cell>
          <cell r="C591" t="str">
            <v>Underwear</v>
          </cell>
          <cell r="D591" t="str">
            <v>baskit Men's Contrast Jock Strap</v>
          </cell>
          <cell r="E591" t="str">
            <v>Baskit</v>
          </cell>
          <cell r="F591">
            <v>17</v>
          </cell>
        </row>
        <row r="592">
          <cell r="A592">
            <v>15757</v>
          </cell>
          <cell r="B592">
            <v>11.32499999</v>
          </cell>
          <cell r="C592" t="str">
            <v>Underwear</v>
          </cell>
          <cell r="D592" t="str">
            <v>baskit Men's Action Cool Boxer Brief</v>
          </cell>
          <cell r="E592" t="str">
            <v>Baskit</v>
          </cell>
          <cell r="F592">
            <v>25</v>
          </cell>
        </row>
        <row r="593">
          <cell r="A593">
            <v>28705</v>
          </cell>
          <cell r="B593">
            <v>11.074999999999999</v>
          </cell>
          <cell r="C593" t="str">
            <v>Underwear</v>
          </cell>
          <cell r="D593" t="str">
            <v>baskit Men's Action Cool Brief</v>
          </cell>
          <cell r="E593" t="str">
            <v>Baskit</v>
          </cell>
          <cell r="F593">
            <v>25</v>
          </cell>
        </row>
        <row r="594">
          <cell r="A594">
            <v>28705</v>
          </cell>
          <cell r="B594">
            <v>4.535830153</v>
          </cell>
          <cell r="C594" t="str">
            <v>Underwear</v>
          </cell>
          <cell r="D594" t="str">
            <v>baskit Men's Energy Low-Rise Trunk</v>
          </cell>
          <cell r="E594" t="str">
            <v>Baskit</v>
          </cell>
          <cell r="F594">
            <v>9.4300003050000001</v>
          </cell>
        </row>
        <row r="595">
          <cell r="A595">
            <v>28705</v>
          </cell>
          <cell r="B595">
            <v>7.3280000090000001</v>
          </cell>
          <cell r="C595" t="str">
            <v>Underwear</v>
          </cell>
          <cell r="D595" t="str">
            <v>baskit Men's Light Low-rise Trunk</v>
          </cell>
          <cell r="E595" t="str">
            <v>Baskit</v>
          </cell>
          <cell r="F595">
            <v>16</v>
          </cell>
        </row>
        <row r="596">
          <cell r="A596">
            <v>28705</v>
          </cell>
          <cell r="B596">
            <v>9.0180000029999992</v>
          </cell>
          <cell r="C596" t="str">
            <v>Underwear</v>
          </cell>
          <cell r="D596" t="str">
            <v>baskit Men's Energy Jock Underwear</v>
          </cell>
          <cell r="E596" t="str">
            <v>Baskit</v>
          </cell>
          <cell r="F596">
            <v>18</v>
          </cell>
        </row>
        <row r="597">
          <cell r="A597">
            <v>28705</v>
          </cell>
          <cell r="B597">
            <v>1.86416004</v>
          </cell>
          <cell r="C597" t="str">
            <v>Accessories</v>
          </cell>
          <cell r="D597" t="str">
            <v>Fingerless Long Glove - Black W20S44E</v>
          </cell>
          <cell r="E597" t="str">
            <v>Broner</v>
          </cell>
          <cell r="F597">
            <v>4.8800001139999996</v>
          </cell>
        </row>
        <row r="598">
          <cell r="A598">
            <v>12625</v>
          </cell>
          <cell r="B598">
            <v>12.39930028</v>
          </cell>
          <cell r="C598" t="str">
            <v>Accessories</v>
          </cell>
          <cell r="D598" t="str">
            <v>Broner Wool Herringbone Ear Flap Ivy Scally Cap Snap Bill Driver Cap</v>
          </cell>
          <cell r="E598" t="str">
            <v>Broner</v>
          </cell>
          <cell r="F598">
            <v>29.950000760000002</v>
          </cell>
        </row>
        <row r="599">
          <cell r="A599">
            <v>12625</v>
          </cell>
          <cell r="B599">
            <v>15.5</v>
          </cell>
          <cell r="C599" t="str">
            <v>Intimates</v>
          </cell>
          <cell r="D599" t="str">
            <v>Calida Elastic Bustier Soft Bra (02138)</v>
          </cell>
          <cell r="E599" t="str">
            <v>Calida</v>
          </cell>
          <cell r="F599">
            <v>31</v>
          </cell>
        </row>
        <row r="600">
          <cell r="A600">
            <v>12625</v>
          </cell>
          <cell r="B600">
            <v>23.170200730000001</v>
          </cell>
          <cell r="C600" t="str">
            <v>Outerwear &amp; Coats</v>
          </cell>
          <cell r="D600" t="str">
            <v>Condor Alpha Tactical Fleece Jacket</v>
          </cell>
          <cell r="E600" t="str">
            <v>Condor</v>
          </cell>
          <cell r="F600">
            <v>52.900001529999997</v>
          </cell>
        </row>
        <row r="601">
          <cell r="A601">
            <v>12625</v>
          </cell>
          <cell r="B601">
            <v>9.8710499449999993</v>
          </cell>
          <cell r="C601" t="str">
            <v>Swim</v>
          </cell>
          <cell r="D601" t="str">
            <v>Womens Sexy Tie-Up Soft Spandex Halter Bikini Set</v>
          </cell>
          <cell r="E601" t="str">
            <v>Eliana</v>
          </cell>
          <cell r="F601">
            <v>24.989999770000001</v>
          </cell>
        </row>
        <row r="602">
          <cell r="A602">
            <v>12625</v>
          </cell>
          <cell r="B602">
            <v>6.4071003280000003</v>
          </cell>
          <cell r="C602" t="str">
            <v>Swim</v>
          </cell>
          <cell r="D602" t="str">
            <v>Womens Relaxed Drawstring Mesh Beach Pants With Color Options</v>
          </cell>
          <cell r="E602" t="str">
            <v>Eliana</v>
          </cell>
          <cell r="F602">
            <v>16.950000760000002</v>
          </cell>
        </row>
        <row r="603">
          <cell r="A603">
            <v>12625</v>
          </cell>
          <cell r="B603">
            <v>33.55305044</v>
          </cell>
          <cell r="C603" t="str">
            <v>Fashion Hoodies &amp; Sweatshirts</v>
          </cell>
          <cell r="D603" t="str">
            <v>Etnies Men's Classic Pull Over Fleece Sweatshirt</v>
          </cell>
          <cell r="E603" t="str">
            <v>Etnies</v>
          </cell>
          <cell r="F603">
            <v>57.950000760000002</v>
          </cell>
        </row>
        <row r="604">
          <cell r="A604">
            <v>12625</v>
          </cell>
          <cell r="B604">
            <v>29.510650460000001</v>
          </cell>
          <cell r="C604" t="str">
            <v>Fashion Hoodies &amp; Sweatshirts</v>
          </cell>
          <cell r="D604" t="str">
            <v>Etnies Men's Classic Zip Fleece</v>
          </cell>
          <cell r="E604" t="str">
            <v>Etnies</v>
          </cell>
          <cell r="F604">
            <v>53.950000760000002</v>
          </cell>
        </row>
        <row r="605">
          <cell r="A605">
            <v>12625</v>
          </cell>
          <cell r="B605">
            <v>32.13989866</v>
          </cell>
          <cell r="C605" t="str">
            <v>Suits &amp; Sport Coats</v>
          </cell>
          <cell r="D605" t="str">
            <v>etnies Decker Jacket - Men's</v>
          </cell>
          <cell r="E605" t="str">
            <v>Etnies</v>
          </cell>
          <cell r="F605">
            <v>79.949996949999999</v>
          </cell>
        </row>
        <row r="606">
          <cell r="A606">
            <v>28657</v>
          </cell>
          <cell r="B606">
            <v>15.15942005</v>
          </cell>
          <cell r="C606" t="str">
            <v>Suits &amp; Sport Coats</v>
          </cell>
          <cell r="D606" t="str">
            <v>Black Stretch Dress Vest #2023</v>
          </cell>
          <cell r="E606" t="str">
            <v>Fabian</v>
          </cell>
          <cell r="F606">
            <v>36.180000309999997</v>
          </cell>
        </row>
        <row r="607">
          <cell r="A607">
            <v>28657</v>
          </cell>
          <cell r="B607">
            <v>3.865469869</v>
          </cell>
          <cell r="C607" t="str">
            <v>Intimates</v>
          </cell>
          <cell r="D607" t="str">
            <v>Ladies Microfiber/Spandex Thong with Embroidered Front Panel (Pack of 3 White Fuchsia Purple)</v>
          </cell>
          <cell r="E607" t="str">
            <v>George</v>
          </cell>
          <cell r="F607">
            <v>6.9899997709999999</v>
          </cell>
        </row>
        <row r="608">
          <cell r="A608">
            <v>15843</v>
          </cell>
          <cell r="B608">
            <v>19.952130960000002</v>
          </cell>
          <cell r="C608" t="str">
            <v>Tops &amp; Tees</v>
          </cell>
          <cell r="D608" t="str">
            <v>Gildan G240L Ladies 6.1 oz. Ultra Cotton Long-Sleeve T-Shirt</v>
          </cell>
          <cell r="E608" t="str">
            <v>Gildan</v>
          </cell>
          <cell r="F608">
            <v>33.990001679999999</v>
          </cell>
        </row>
        <row r="609">
          <cell r="A609">
            <v>15843</v>
          </cell>
          <cell r="B609">
            <v>12.033979820000001</v>
          </cell>
          <cell r="C609" t="str">
            <v>Tops &amp; Tees</v>
          </cell>
          <cell r="D609" t="str">
            <v>Gildan Ladies DryBlend Pique Polo Sport Shirt. G948L</v>
          </cell>
          <cell r="E609" t="str">
            <v>Gildan</v>
          </cell>
          <cell r="F609">
            <v>19.989999770000001</v>
          </cell>
        </row>
        <row r="610">
          <cell r="A610">
            <v>13944</v>
          </cell>
          <cell r="B610">
            <v>15.58400005</v>
          </cell>
          <cell r="C610" t="str">
            <v>Fashion Hoodies &amp; Sweatshirts</v>
          </cell>
          <cell r="D610" t="str">
            <v>One Direction Hoodie Sweatshirt Hot Pink / Fuschia White Lettering Teen Jr.'s Women's Adult Size S</v>
          </cell>
          <cell r="E610" t="str">
            <v>Gildan</v>
          </cell>
          <cell r="F610">
            <v>32</v>
          </cell>
        </row>
        <row r="611">
          <cell r="A611">
            <v>15843</v>
          </cell>
          <cell r="B611">
            <v>16.200370790000001</v>
          </cell>
          <cell r="C611" t="str">
            <v>Fashion Hoodies &amp; Sweatshirts</v>
          </cell>
          <cell r="D611" t="str">
            <v>One Direction Hoodie Sweatshirt Navy White Lettering Girls Tween Teen Jr.'s Size Women's Small (Adult) Similar to Girl's Extra Large</v>
          </cell>
          <cell r="E611" t="str">
            <v>Gildan</v>
          </cell>
          <cell r="F611">
            <v>34.990001679999999</v>
          </cell>
        </row>
        <row r="612">
          <cell r="A612">
            <v>28657</v>
          </cell>
          <cell r="B612">
            <v>16.496400390000002</v>
          </cell>
          <cell r="C612" t="str">
            <v>Fashion Hoodies &amp; Sweatshirts</v>
          </cell>
          <cell r="D612" t="str">
            <v>Gildan 7.75 oz 50/50 Full-Zip Hood G186</v>
          </cell>
          <cell r="E612" t="str">
            <v>Gildan</v>
          </cell>
          <cell r="F612">
            <v>34.950000760000002</v>
          </cell>
        </row>
        <row r="613">
          <cell r="A613">
            <v>13944</v>
          </cell>
          <cell r="B613">
            <v>12.20592995</v>
          </cell>
          <cell r="C613" t="str">
            <v>Active</v>
          </cell>
          <cell r="D613" t="str">
            <v>Gildan Ladies Heavy Blend Open-Bottom Sweatpants. G184FL</v>
          </cell>
          <cell r="E613" t="str">
            <v>Gildan</v>
          </cell>
          <cell r="F613">
            <v>29.989999770000001</v>
          </cell>
        </row>
        <row r="614">
          <cell r="A614">
            <v>28657</v>
          </cell>
          <cell r="B614">
            <v>14.524999960000001</v>
          </cell>
          <cell r="C614" t="str">
            <v>Tops &amp; Tees</v>
          </cell>
          <cell r="D614" t="str">
            <v>Gildan G200T Tall 6.1 oz. Ultra Cotton T-Shirt</v>
          </cell>
          <cell r="E614" t="str">
            <v>Gildan</v>
          </cell>
          <cell r="F614">
            <v>25</v>
          </cell>
        </row>
        <row r="615">
          <cell r="A615">
            <v>15843</v>
          </cell>
          <cell r="B615">
            <v>11.83407987</v>
          </cell>
          <cell r="C615" t="str">
            <v>Tops &amp; Tees</v>
          </cell>
          <cell r="D615" t="str">
            <v>Gildan - 100% Cotton Long Sleeve T-Shirt. 5400</v>
          </cell>
          <cell r="E615" t="str">
            <v>Gildan</v>
          </cell>
          <cell r="F615">
            <v>19.989999770000001</v>
          </cell>
        </row>
        <row r="616">
          <cell r="A616">
            <v>28657</v>
          </cell>
          <cell r="B616">
            <v>30.339600780000001</v>
          </cell>
          <cell r="C616" t="str">
            <v>Tops &amp; Tees</v>
          </cell>
          <cell r="D616" t="str">
            <v>Gildan 3400 Long-Sleeve Pique Polo</v>
          </cell>
          <cell r="E616" t="str">
            <v>Gildan</v>
          </cell>
          <cell r="F616">
            <v>52.400001529999997</v>
          </cell>
        </row>
        <row r="617">
          <cell r="A617">
            <v>28544</v>
          </cell>
          <cell r="B617">
            <v>9.7219198460000005</v>
          </cell>
          <cell r="C617" t="str">
            <v>Tops &amp; Tees</v>
          </cell>
          <cell r="D617" t="str">
            <v>Gildan Heavy Cotton - 100% Cotton T-Shirt 5000 (LARGE / Black) [Apparel]</v>
          </cell>
          <cell r="E617" t="str">
            <v>Gildan</v>
          </cell>
          <cell r="F617">
            <v>15.989999770000001</v>
          </cell>
        </row>
        <row r="618">
          <cell r="A618">
            <v>28544</v>
          </cell>
          <cell r="B618">
            <v>7.3143500799999996</v>
          </cell>
          <cell r="C618" t="str">
            <v>Tops &amp; Tees</v>
          </cell>
          <cell r="D618" t="str">
            <v>Gildan Mens's Dryblend Jersey Polo Shirt. G8800</v>
          </cell>
          <cell r="E618" t="str">
            <v>Gildan</v>
          </cell>
          <cell r="F618">
            <v>12.05000019</v>
          </cell>
        </row>
        <row r="619">
          <cell r="A619">
            <v>28544</v>
          </cell>
          <cell r="B619">
            <v>4.9494999799999997</v>
          </cell>
          <cell r="C619" t="str">
            <v>Tops &amp; Tees</v>
          </cell>
          <cell r="D619" t="str">
            <v>Gildan Men's Comfort Sleeveless Jeresy T-Shirt. G2700</v>
          </cell>
          <cell r="E619" t="str">
            <v>Gildan</v>
          </cell>
          <cell r="F619">
            <v>9.5</v>
          </cell>
        </row>
        <row r="620">
          <cell r="A620">
            <v>28544</v>
          </cell>
          <cell r="B620">
            <v>14.502419829999999</v>
          </cell>
          <cell r="C620" t="str">
            <v>Tops &amp; Tees</v>
          </cell>
          <cell r="D620" t="str">
            <v>Sport Shirt Jersey Knit 50/50 Blend 5.6 oz.</v>
          </cell>
          <cell r="E620" t="str">
            <v>Gildan</v>
          </cell>
          <cell r="F620">
            <v>25.989999770000001</v>
          </cell>
        </row>
        <row r="621">
          <cell r="A621">
            <v>28544</v>
          </cell>
          <cell r="B621">
            <v>9.0057595050000003</v>
          </cell>
          <cell r="C621" t="str">
            <v>Tops &amp; Tees</v>
          </cell>
          <cell r="D621" t="str">
            <v>Gildan Adult 6.1 oz 100% Cotton Short Sleeve T</v>
          </cell>
          <cell r="E621" t="str">
            <v>Gildan</v>
          </cell>
          <cell r="F621">
            <v>16.959999079999999</v>
          </cell>
        </row>
        <row r="622">
          <cell r="A622">
            <v>28544</v>
          </cell>
          <cell r="B622">
            <v>7.7550298519999998</v>
          </cell>
          <cell r="C622" t="str">
            <v>Tops &amp; Tees</v>
          </cell>
          <cell r="D622" t="str">
            <v>Gildan Men's Comfort Jeresy T-Shirt. G2400</v>
          </cell>
          <cell r="E622" t="str">
            <v>Gildan</v>
          </cell>
          <cell r="F622">
            <v>12.989999770000001</v>
          </cell>
        </row>
        <row r="623">
          <cell r="A623">
            <v>28544</v>
          </cell>
          <cell r="B623">
            <v>14.793999960000001</v>
          </cell>
          <cell r="C623" t="str">
            <v>Tops &amp; Tees</v>
          </cell>
          <cell r="D623" t="str">
            <v>Gildan - Ultra Cotton Heavyweight Tee (G200)</v>
          </cell>
          <cell r="E623" t="str">
            <v>Gildan</v>
          </cell>
          <cell r="F623">
            <v>26</v>
          </cell>
        </row>
        <row r="624">
          <cell r="A624">
            <v>28370</v>
          </cell>
          <cell r="B624">
            <v>14.49723036</v>
          </cell>
          <cell r="C624" t="str">
            <v>Tops &amp; Tees</v>
          </cell>
          <cell r="D624" t="str">
            <v>Sport Shirt with Pocket Jersey Knit 50/50 Blend by Gildan (Style# 8900)</v>
          </cell>
          <cell r="E624" t="str">
            <v>Gildan</v>
          </cell>
          <cell r="F624">
            <v>24.530000690000001</v>
          </cell>
        </row>
        <row r="625">
          <cell r="A625">
            <v>24922</v>
          </cell>
          <cell r="B625">
            <v>11.055000189999999</v>
          </cell>
          <cell r="C625" t="str">
            <v>Tops &amp; Tees</v>
          </cell>
          <cell r="D625" t="str">
            <v>Gildan Men's Comfort Jersey Polo Sport Shirt. 2800</v>
          </cell>
          <cell r="E625" t="str">
            <v>Gildan</v>
          </cell>
          <cell r="F625">
            <v>20.100000380000001</v>
          </cell>
        </row>
        <row r="626">
          <cell r="A626">
            <v>25265</v>
          </cell>
          <cell r="B626">
            <v>11.41428984</v>
          </cell>
          <cell r="C626" t="str">
            <v>Tops &amp; Tees</v>
          </cell>
          <cell r="D626" t="str">
            <v>Gildan Adult 5.6 oz 50/50 Short Sleeve T-Shirt greenXL</v>
          </cell>
          <cell r="E626" t="str">
            <v>Gildan</v>
          </cell>
          <cell r="F626">
            <v>19.989999770000001</v>
          </cell>
        </row>
        <row r="627">
          <cell r="A627">
            <v>28370</v>
          </cell>
          <cell r="B627">
            <v>4.5702798590000002</v>
          </cell>
          <cell r="C627" t="str">
            <v>Tops &amp; Tees</v>
          </cell>
          <cell r="D627" t="str">
            <v>Gildan Men's Comfort Crewneck Jersey T-Shirt. 2000</v>
          </cell>
          <cell r="E627" t="str">
            <v>Gildan</v>
          </cell>
          <cell r="F627">
            <v>7.9899997709999999</v>
          </cell>
        </row>
        <row r="628">
          <cell r="A628">
            <v>24922</v>
          </cell>
          <cell r="B628">
            <v>4.4755199670000003</v>
          </cell>
          <cell r="C628" t="str">
            <v>Tops &amp; Tees</v>
          </cell>
          <cell r="D628" t="str">
            <v>Gildan Adult Softstyle T-Shirt. 64000</v>
          </cell>
          <cell r="E628" t="str">
            <v>Gildan</v>
          </cell>
          <cell r="F628">
            <v>7.5599999430000002</v>
          </cell>
        </row>
        <row r="629">
          <cell r="A629">
            <v>25265</v>
          </cell>
          <cell r="B629">
            <v>7.2354298549999996</v>
          </cell>
          <cell r="C629" t="str">
            <v>Tops &amp; Tees</v>
          </cell>
          <cell r="D629" t="str">
            <v>Gildan Adult 5.5 oz 100% Cotton Short Sleeve T-Shirt</v>
          </cell>
          <cell r="E629" t="str">
            <v>Gildan</v>
          </cell>
          <cell r="F629">
            <v>12.989999770000001</v>
          </cell>
        </row>
        <row r="630">
          <cell r="A630">
            <v>25265</v>
          </cell>
          <cell r="B630">
            <v>16.25022074</v>
          </cell>
          <cell r="C630" t="str">
            <v>Active</v>
          </cell>
          <cell r="D630" t="str">
            <v>Gildan 18500 / Adult Hooded Sweatshirt</v>
          </cell>
          <cell r="E630" t="str">
            <v>Gildan</v>
          </cell>
          <cell r="F630">
            <v>42.990001679999999</v>
          </cell>
        </row>
        <row r="631">
          <cell r="A631">
            <v>28370</v>
          </cell>
          <cell r="B631">
            <v>13.576120660000001</v>
          </cell>
          <cell r="C631" t="str">
            <v>Active</v>
          </cell>
          <cell r="D631" t="str">
            <v>Gildan 7.75 oz Sweatpant (18200) Available in 7 Colors</v>
          </cell>
          <cell r="E631" t="str">
            <v>Gildan</v>
          </cell>
          <cell r="F631">
            <v>34.990001679999999</v>
          </cell>
        </row>
        <row r="632">
          <cell r="A632">
            <v>24922</v>
          </cell>
          <cell r="B632">
            <v>17.68398079</v>
          </cell>
          <cell r="C632" t="str">
            <v>Active</v>
          </cell>
          <cell r="D632" t="str">
            <v>Gildan Ultra Cotton - Crewneck Sweatshirt. 9000</v>
          </cell>
          <cell r="E632" t="str">
            <v>Gildan</v>
          </cell>
          <cell r="F632">
            <v>43.990001679999999</v>
          </cell>
        </row>
        <row r="633">
          <cell r="A633">
            <v>25265</v>
          </cell>
          <cell r="B633">
            <v>9.1554199060000006</v>
          </cell>
          <cell r="C633" t="str">
            <v>Active</v>
          </cell>
          <cell r="D633" t="str">
            <v>Gildan Ultra Cotton Sleeveless T-Shirt (2700) Available in 6 Colors</v>
          </cell>
          <cell r="E633" t="str">
            <v>Gildan</v>
          </cell>
          <cell r="F633">
            <v>19.989999770000001</v>
          </cell>
        </row>
        <row r="634">
          <cell r="A634">
            <v>24922</v>
          </cell>
          <cell r="B634">
            <v>14.534309909999999</v>
          </cell>
          <cell r="C634" t="str">
            <v>Active</v>
          </cell>
          <cell r="D634" t="str">
            <v>Gildan G18400 - Heavy Blend 50/50 Open-Bottom Sweatpants</v>
          </cell>
          <cell r="E634" t="str">
            <v>Gildan</v>
          </cell>
          <cell r="F634">
            <v>30.989999770000001</v>
          </cell>
        </row>
        <row r="635">
          <cell r="A635">
            <v>28370</v>
          </cell>
          <cell r="B635">
            <v>15.190000080000001</v>
          </cell>
          <cell r="C635" t="str">
            <v>Active</v>
          </cell>
          <cell r="D635" t="str">
            <v>Gildan 50/50 Open-Bottom Sweatpants</v>
          </cell>
          <cell r="E635" t="str">
            <v>Gildan</v>
          </cell>
          <cell r="F635">
            <v>35</v>
          </cell>
        </row>
        <row r="636">
          <cell r="A636">
            <v>24922</v>
          </cell>
          <cell r="B636">
            <v>39.105000140000001</v>
          </cell>
          <cell r="C636" t="str">
            <v>Swim</v>
          </cell>
          <cell r="D636" t="str">
            <v>Gottex Women's Mikado Square Neck Tank</v>
          </cell>
          <cell r="E636" t="str">
            <v>Gottex</v>
          </cell>
          <cell r="F636">
            <v>99</v>
          </cell>
        </row>
        <row r="637">
          <cell r="A637">
            <v>24922</v>
          </cell>
          <cell r="B637">
            <v>63.558000319999998</v>
          </cell>
          <cell r="C637" t="str">
            <v>Swim</v>
          </cell>
          <cell r="D637" t="str">
            <v>Gottex Women's Salome V Neck One Piece Swimsuit</v>
          </cell>
          <cell r="E637" t="str">
            <v>Gottex</v>
          </cell>
          <cell r="F637">
            <v>148.5</v>
          </cell>
        </row>
        <row r="638">
          <cell r="A638">
            <v>24922</v>
          </cell>
          <cell r="B638">
            <v>78.020000359999997</v>
          </cell>
          <cell r="C638" t="str">
            <v>Swim</v>
          </cell>
          <cell r="D638" t="str">
            <v>Gottex Women's Chain Reaction Halter One Piece Swimsuit</v>
          </cell>
          <cell r="E638" t="str">
            <v>Gottex</v>
          </cell>
          <cell r="F638">
            <v>188</v>
          </cell>
        </row>
        <row r="639">
          <cell r="A639">
            <v>24922</v>
          </cell>
          <cell r="B639">
            <v>77.456000259999996</v>
          </cell>
          <cell r="C639" t="str">
            <v>Swim</v>
          </cell>
          <cell r="D639" t="str">
            <v>Gottex Women's Andromeda Bandeau One Piece Swimsuit</v>
          </cell>
          <cell r="E639" t="str">
            <v>Gottex</v>
          </cell>
          <cell r="F639">
            <v>188</v>
          </cell>
        </row>
        <row r="640">
          <cell r="A640">
            <v>24922</v>
          </cell>
          <cell r="B640">
            <v>67.203000189999997</v>
          </cell>
          <cell r="C640" t="str">
            <v>Swim</v>
          </cell>
          <cell r="D640" t="str">
            <v>Gottex Women's Nomadic Traveler Molded Cup Bandeau</v>
          </cell>
          <cell r="E640" t="str">
            <v>Gottex</v>
          </cell>
          <cell r="F640">
            <v>171</v>
          </cell>
        </row>
        <row r="641">
          <cell r="A641">
            <v>28370</v>
          </cell>
          <cell r="B641">
            <v>53.376000230000002</v>
          </cell>
          <cell r="C641" t="str">
            <v>Swim</v>
          </cell>
          <cell r="D641" t="str">
            <v>Gottex Gottex Exclusive One Piece Wide Strap Tank</v>
          </cell>
          <cell r="E641" t="str">
            <v>Gottex</v>
          </cell>
          <cell r="F641">
            <v>128</v>
          </cell>
        </row>
        <row r="642">
          <cell r="A642">
            <v>28370</v>
          </cell>
          <cell r="B642">
            <v>56.32000017</v>
          </cell>
          <cell r="C642" t="str">
            <v>Swim</v>
          </cell>
          <cell r="D642" t="str">
            <v>Gottex Riley One Piece Wide Strap Tank</v>
          </cell>
          <cell r="E642" t="str">
            <v>Gottex</v>
          </cell>
          <cell r="F642">
            <v>128</v>
          </cell>
        </row>
        <row r="643">
          <cell r="A643">
            <v>25265</v>
          </cell>
          <cell r="B643">
            <v>86.856000230000006</v>
          </cell>
          <cell r="C643" t="str">
            <v>Swim</v>
          </cell>
          <cell r="D643" t="str">
            <v>Gottex Zanzibar One Piece Surplice</v>
          </cell>
          <cell r="E643" t="str">
            <v>Gottex</v>
          </cell>
          <cell r="F643">
            <v>188</v>
          </cell>
        </row>
        <row r="644">
          <cell r="A644">
            <v>25265</v>
          </cell>
          <cell r="B644">
            <v>71.37800043</v>
          </cell>
          <cell r="C644" t="str">
            <v>Swim</v>
          </cell>
          <cell r="D644" t="str">
            <v>Gottex Linea One Piece Halter</v>
          </cell>
          <cell r="E644" t="str">
            <v>Gottex</v>
          </cell>
          <cell r="F644">
            <v>178</v>
          </cell>
        </row>
        <row r="645">
          <cell r="A645">
            <v>24922</v>
          </cell>
          <cell r="B645">
            <v>75.294000319999995</v>
          </cell>
          <cell r="C645" t="str">
            <v>Swim</v>
          </cell>
          <cell r="D645" t="str">
            <v>Gottex Linea One Piece Bandeau</v>
          </cell>
          <cell r="E645" t="str">
            <v>Gottex</v>
          </cell>
          <cell r="F645">
            <v>178</v>
          </cell>
        </row>
        <row r="646">
          <cell r="A646">
            <v>25265</v>
          </cell>
          <cell r="B646">
            <v>90.694798500000005</v>
          </cell>
          <cell r="C646" t="str">
            <v>Sweaters</v>
          </cell>
          <cell r="D646" t="str">
            <v>Holden Shawl Collar Sweater - Men's</v>
          </cell>
          <cell r="E646" t="str">
            <v>Holden</v>
          </cell>
          <cell r="F646">
            <v>179.9499969</v>
          </cell>
        </row>
        <row r="647">
          <cell r="A647">
            <v>13706</v>
          </cell>
          <cell r="B647">
            <v>12.935999989999999</v>
          </cell>
          <cell r="C647" t="str">
            <v>Tops &amp; Tees</v>
          </cell>
          <cell r="D647" t="str">
            <v>Hurley Sun Also Sets T-Shirt - Short-Sleeve - Women's</v>
          </cell>
          <cell r="E647" t="str">
            <v>Hurley</v>
          </cell>
          <cell r="F647">
            <v>22</v>
          </cell>
        </row>
        <row r="648">
          <cell r="A648">
            <v>15432</v>
          </cell>
          <cell r="B648">
            <v>25.51499995</v>
          </cell>
          <cell r="C648" t="str">
            <v>Tops &amp; Tees</v>
          </cell>
          <cell r="D648" t="str">
            <v>Hurley Juniors Wilson Long Sleeve Shirt</v>
          </cell>
          <cell r="E648" t="str">
            <v>Hurley</v>
          </cell>
          <cell r="F648">
            <v>45</v>
          </cell>
        </row>
        <row r="649">
          <cell r="A649">
            <v>13706</v>
          </cell>
          <cell r="B649">
            <v>26.31915094</v>
          </cell>
          <cell r="C649" t="str">
            <v>Tops &amp; Tees</v>
          </cell>
          <cell r="D649" t="str">
            <v>HURLEY Wilson Womens Hooded Shirt</v>
          </cell>
          <cell r="E649" t="str">
            <v>Hurley</v>
          </cell>
          <cell r="F649">
            <v>44.990001679999999</v>
          </cell>
        </row>
        <row r="650">
          <cell r="A650">
            <v>13706</v>
          </cell>
          <cell r="B650">
            <v>16.77375035</v>
          </cell>
          <cell r="C650" t="str">
            <v>Tops &amp; Tees</v>
          </cell>
          <cell r="D650" t="str">
            <v>Hurley Powerline Hooded T-Shirt - Long-Sleeve - Women's</v>
          </cell>
          <cell r="E650" t="str">
            <v>Hurley</v>
          </cell>
          <cell r="F650">
            <v>31.950000760000002</v>
          </cell>
        </row>
        <row r="651">
          <cell r="A651">
            <v>13706</v>
          </cell>
          <cell r="B651">
            <v>16.511999960000001</v>
          </cell>
          <cell r="C651" t="str">
            <v>Tops &amp; Tees</v>
          </cell>
          <cell r="D651" t="str">
            <v>Hurley Juniors Zahara Short Sleeve</v>
          </cell>
          <cell r="E651" t="str">
            <v>Hurley</v>
          </cell>
          <cell r="F651">
            <v>32</v>
          </cell>
        </row>
        <row r="652">
          <cell r="A652">
            <v>15432</v>
          </cell>
          <cell r="B652">
            <v>26.060999949999999</v>
          </cell>
          <cell r="C652" t="str">
            <v>Sweaters</v>
          </cell>
          <cell r="D652" t="str">
            <v>Hurley Juniors Banjo Sweater</v>
          </cell>
          <cell r="E652" t="str">
            <v>Hurley</v>
          </cell>
          <cell r="F652">
            <v>59.5</v>
          </cell>
        </row>
        <row r="653">
          <cell r="A653">
            <v>13706</v>
          </cell>
          <cell r="B653">
            <v>25.977999990000001</v>
          </cell>
          <cell r="C653" t="str">
            <v>Sweaters</v>
          </cell>
          <cell r="D653" t="str">
            <v>Hurley Juniors Banjo Slim Sweater</v>
          </cell>
          <cell r="E653" t="str">
            <v>Hurley</v>
          </cell>
          <cell r="F653">
            <v>62</v>
          </cell>
        </row>
        <row r="654">
          <cell r="A654">
            <v>13706</v>
          </cell>
          <cell r="B654">
            <v>19.782000029999999</v>
          </cell>
          <cell r="C654" t="str">
            <v>Fashion Hoodies &amp; Sweatshirts</v>
          </cell>
          <cell r="D654" t="str">
            <v>Hurley Juniors Slim Fleece Zip</v>
          </cell>
          <cell r="E654" t="str">
            <v>Hurley</v>
          </cell>
          <cell r="F654">
            <v>42</v>
          </cell>
        </row>
        <row r="655">
          <cell r="A655">
            <v>15432</v>
          </cell>
          <cell r="B655">
            <v>21.825000020000001</v>
          </cell>
          <cell r="C655" t="str">
            <v>Fashion Hoodies &amp; Sweatshirts</v>
          </cell>
          <cell r="D655" t="str">
            <v>Hurley Juniors One And Only Slim Zip Fleece</v>
          </cell>
          <cell r="E655" t="str">
            <v>Hurley</v>
          </cell>
          <cell r="F655">
            <v>45</v>
          </cell>
        </row>
        <row r="656">
          <cell r="A656">
            <v>28892</v>
          </cell>
          <cell r="B656">
            <v>25.525499969999998</v>
          </cell>
          <cell r="C656" t="str">
            <v>Fashion Hoodies &amp; Sweatshirts</v>
          </cell>
          <cell r="D656" t="str">
            <v>Hurley Juniors Getaway Pullover</v>
          </cell>
          <cell r="E656" t="str">
            <v>Hurley</v>
          </cell>
          <cell r="F656">
            <v>59.5</v>
          </cell>
        </row>
        <row r="657">
          <cell r="A657">
            <v>28892</v>
          </cell>
          <cell r="B657">
            <v>27.489000019999999</v>
          </cell>
          <cell r="C657" t="str">
            <v>Fashion Hoodies &amp; Sweatshirts</v>
          </cell>
          <cell r="D657" t="str">
            <v>Hurley Juniors Montauk Fleece Hoodie</v>
          </cell>
          <cell r="E657" t="str">
            <v>Hurley</v>
          </cell>
          <cell r="F657">
            <v>59.5</v>
          </cell>
        </row>
        <row r="658">
          <cell r="A658">
            <v>28892</v>
          </cell>
          <cell r="B658">
            <v>25.866000020000001</v>
          </cell>
          <cell r="C658" t="str">
            <v>Fashion Hoodies &amp; Sweatshirts</v>
          </cell>
          <cell r="D658" t="str">
            <v>Hurley Juniors One and Only Slim Fleece Zip Hoodie</v>
          </cell>
          <cell r="E658" t="str">
            <v>Hurley</v>
          </cell>
          <cell r="F658">
            <v>54</v>
          </cell>
        </row>
        <row r="659">
          <cell r="A659">
            <v>28892</v>
          </cell>
          <cell r="B659">
            <v>15.708000009999999</v>
          </cell>
          <cell r="C659" t="str">
            <v>Fashion Hoodies &amp; Sweatshirts</v>
          </cell>
          <cell r="D659" t="str">
            <v>Hurley Juniors Fleece Crew</v>
          </cell>
          <cell r="E659" t="str">
            <v>Hurley</v>
          </cell>
          <cell r="F659">
            <v>34</v>
          </cell>
        </row>
        <row r="660">
          <cell r="A660">
            <v>28892</v>
          </cell>
          <cell r="B660">
            <v>31.761500030000001</v>
          </cell>
          <cell r="C660" t="str">
            <v>Fashion Hoodies &amp; Sweatshirts</v>
          </cell>
          <cell r="D660" t="str">
            <v>Hurley Juniors Getaway Sherpa Zip Hoodie</v>
          </cell>
          <cell r="E660" t="str">
            <v>Hurley</v>
          </cell>
          <cell r="F660">
            <v>69.5</v>
          </cell>
        </row>
        <row r="661">
          <cell r="A661">
            <v>28892</v>
          </cell>
          <cell r="B661">
            <v>20.565000019999999</v>
          </cell>
          <cell r="C661" t="str">
            <v>Fashion Hoodies &amp; Sweatshirts</v>
          </cell>
          <cell r="D661" t="str">
            <v>Hurley Juniors Zapper Fleece Zip Up</v>
          </cell>
          <cell r="E661" t="str">
            <v>Hurley</v>
          </cell>
          <cell r="F661">
            <v>45</v>
          </cell>
        </row>
        <row r="662">
          <cell r="A662">
            <v>14064</v>
          </cell>
          <cell r="B662">
            <v>23.43000005</v>
          </cell>
          <cell r="C662" t="str">
            <v>Fashion Hoodies &amp; Sweatshirts</v>
          </cell>
          <cell r="D662" t="str">
            <v>Hurley Juniors Featherweight Mesh Fleece Pullover</v>
          </cell>
          <cell r="E662" t="str">
            <v>Hurley</v>
          </cell>
          <cell r="F662">
            <v>55</v>
          </cell>
        </row>
        <row r="663">
          <cell r="A663">
            <v>14064</v>
          </cell>
          <cell r="B663">
            <v>30.51050008</v>
          </cell>
          <cell r="C663" t="str">
            <v>Fashion Hoodies &amp; Sweatshirts</v>
          </cell>
          <cell r="D663" t="str">
            <v>Hurley Juniors Fleece Hoodie</v>
          </cell>
          <cell r="E663" t="str">
            <v>Hurley</v>
          </cell>
          <cell r="F663">
            <v>69.5</v>
          </cell>
        </row>
        <row r="664">
          <cell r="A664">
            <v>14064</v>
          </cell>
          <cell r="B664">
            <v>34.500000069999999</v>
          </cell>
          <cell r="C664" t="str">
            <v>Fashion Hoodies &amp; Sweatshirts</v>
          </cell>
          <cell r="D664" t="str">
            <v>Hurley Juniors Citizen Zip Fleece</v>
          </cell>
          <cell r="E664" t="str">
            <v>Hurley</v>
          </cell>
          <cell r="F664">
            <v>75</v>
          </cell>
        </row>
        <row r="665">
          <cell r="A665">
            <v>14064</v>
          </cell>
          <cell r="B665">
            <v>18.35490085</v>
          </cell>
          <cell r="C665" t="str">
            <v>Fashion Hoodies &amp; Sweatshirts</v>
          </cell>
          <cell r="D665" t="str">
            <v>Hurley Womens One &amp; Only Slim Zip Hoodie</v>
          </cell>
          <cell r="E665" t="str">
            <v>Hurley</v>
          </cell>
          <cell r="F665">
            <v>35.990001679999999</v>
          </cell>
        </row>
        <row r="666">
          <cell r="A666">
            <v>13862</v>
          </cell>
          <cell r="B666">
            <v>25.714000469999998</v>
          </cell>
          <cell r="C666" t="str">
            <v>Fashion Hoodies &amp; Sweatshirts</v>
          </cell>
          <cell r="D666" t="str">
            <v>Hurley Birdie Pullover Hoodie - Women's</v>
          </cell>
          <cell r="E666" t="str">
            <v>Hurley</v>
          </cell>
          <cell r="F666">
            <v>49.450000760000002</v>
          </cell>
        </row>
        <row r="667">
          <cell r="A667">
            <v>13862</v>
          </cell>
          <cell r="B667">
            <v>21.060000030000001</v>
          </cell>
          <cell r="C667" t="str">
            <v>Fashion Hoodies &amp; Sweatshirts</v>
          </cell>
          <cell r="D667" t="str">
            <v>Hurley Juniors Icon Drop Solid Zip Fleece Hoodie</v>
          </cell>
          <cell r="E667" t="str">
            <v>Hurley</v>
          </cell>
          <cell r="F667">
            <v>45</v>
          </cell>
        </row>
        <row r="668">
          <cell r="A668">
            <v>13862</v>
          </cell>
          <cell r="B668">
            <v>16.789700669999998</v>
          </cell>
          <cell r="C668" t="str">
            <v>Fashion Hoodies &amp; Sweatshirts</v>
          </cell>
          <cell r="D668" t="str">
            <v>Hurley Juniors Solid Slim Zip Fleece Hoodie</v>
          </cell>
          <cell r="E668" t="str">
            <v>Hurley</v>
          </cell>
          <cell r="F668">
            <v>37.900001529999997</v>
          </cell>
        </row>
        <row r="669">
          <cell r="A669">
            <v>13862</v>
          </cell>
          <cell r="B669">
            <v>11.47500002</v>
          </cell>
          <cell r="C669" t="str">
            <v>Fashion Hoodies &amp; Sweatshirts</v>
          </cell>
          <cell r="D669" t="str">
            <v>Hurley Juniors Yukon Fleece Hoodie</v>
          </cell>
          <cell r="E669" t="str">
            <v>Hurley</v>
          </cell>
          <cell r="F669">
            <v>25</v>
          </cell>
        </row>
        <row r="670">
          <cell r="A670">
            <v>15692</v>
          </cell>
          <cell r="B670">
            <v>33.215000119999999</v>
          </cell>
          <cell r="C670" t="str">
            <v>Fashion Hoodies &amp; Sweatshirts</v>
          </cell>
          <cell r="D670" t="str">
            <v>Hurley Juniors Nightfall Sherpa Pullover</v>
          </cell>
          <cell r="E670" t="str">
            <v>Hurley</v>
          </cell>
          <cell r="F670">
            <v>65</v>
          </cell>
        </row>
        <row r="671">
          <cell r="A671">
            <v>15692</v>
          </cell>
          <cell r="B671">
            <v>28.679000049999999</v>
          </cell>
          <cell r="C671" t="str">
            <v>Fashion Hoodies &amp; Sweatshirts</v>
          </cell>
          <cell r="D671" t="str">
            <v>Hurley Juniors Cancun Fleece Pullover</v>
          </cell>
          <cell r="E671" t="str">
            <v>Hurley</v>
          </cell>
          <cell r="F671">
            <v>59.5</v>
          </cell>
        </row>
        <row r="672">
          <cell r="A672">
            <v>13862</v>
          </cell>
          <cell r="B672">
            <v>31.719999990000002</v>
          </cell>
          <cell r="C672" t="str">
            <v>Fashion Hoodies &amp; Sweatshirts</v>
          </cell>
          <cell r="D672" t="str">
            <v>Hurley Juniors Yukon Zip Fleece Hoodie</v>
          </cell>
          <cell r="E672" t="str">
            <v>Hurley</v>
          </cell>
          <cell r="F672">
            <v>65</v>
          </cell>
        </row>
        <row r="673">
          <cell r="A673">
            <v>13862</v>
          </cell>
          <cell r="B673">
            <v>21.420000030000001</v>
          </cell>
          <cell r="C673" t="str">
            <v>Fashion Hoodies &amp; Sweatshirts</v>
          </cell>
          <cell r="D673" t="str">
            <v>Hurley - Hurley Girls Hoody - Falling Out</v>
          </cell>
          <cell r="E673" t="str">
            <v>Hurley</v>
          </cell>
          <cell r="F673">
            <v>45</v>
          </cell>
        </row>
        <row r="674">
          <cell r="A674">
            <v>15692</v>
          </cell>
          <cell r="B674">
            <v>16.80733081</v>
          </cell>
          <cell r="C674" t="str">
            <v>Fashion Hoodies &amp; Sweatshirts</v>
          </cell>
          <cell r="D674" t="str">
            <v>Hurley Juniors Vacay Crew YC Fleece Hoodie</v>
          </cell>
          <cell r="E674" t="str">
            <v>Hurley</v>
          </cell>
          <cell r="F674">
            <v>35.990001679999999</v>
          </cell>
        </row>
        <row r="675">
          <cell r="A675">
            <v>13862</v>
          </cell>
          <cell r="B675">
            <v>23.175000109999999</v>
          </cell>
          <cell r="C675" t="str">
            <v>Fashion Hoodies &amp; Sweatshirts</v>
          </cell>
          <cell r="D675" t="str">
            <v>Hurley One and Only Slim Full-Zip Hoodie - Women's Vintage Purple M</v>
          </cell>
          <cell r="E675" t="str">
            <v>Hurley</v>
          </cell>
          <cell r="F675">
            <v>45</v>
          </cell>
        </row>
        <row r="676">
          <cell r="A676">
            <v>13862</v>
          </cell>
          <cell r="B676">
            <v>19.824000030000001</v>
          </cell>
          <cell r="C676" t="str">
            <v>Fashion Hoodies &amp; Sweatshirts</v>
          </cell>
          <cell r="D676" t="str">
            <v>Hurley Women's Solid Slim Fleece Zip Sweater Heather Grey</v>
          </cell>
          <cell r="E676" t="str">
            <v>Hurley</v>
          </cell>
          <cell r="F676">
            <v>42</v>
          </cell>
        </row>
        <row r="677">
          <cell r="A677">
            <v>15692</v>
          </cell>
          <cell r="B677">
            <v>25.941999930000001</v>
          </cell>
          <cell r="C677" t="str">
            <v>Fashion Hoodies &amp; Sweatshirts</v>
          </cell>
          <cell r="D677" t="str">
            <v>Hurley Juniors Whistler Fleece</v>
          </cell>
          <cell r="E677" t="str">
            <v>Hurley</v>
          </cell>
          <cell r="F677">
            <v>59.5</v>
          </cell>
        </row>
        <row r="678">
          <cell r="A678">
            <v>15692</v>
          </cell>
          <cell r="B678">
            <v>22.23000004</v>
          </cell>
          <cell r="C678" t="str">
            <v>Fashion Hoodies &amp; Sweatshirts</v>
          </cell>
          <cell r="D678" t="str">
            <v>Hurley Juniors Watercon YC Zip Fleece Hoodie</v>
          </cell>
          <cell r="E678" t="str">
            <v>Hurley</v>
          </cell>
          <cell r="F678">
            <v>45</v>
          </cell>
        </row>
        <row r="679">
          <cell r="A679">
            <v>28826</v>
          </cell>
          <cell r="B679">
            <v>31.82549852</v>
          </cell>
          <cell r="C679" t="str">
            <v>Fashion Hoodies &amp; Sweatshirts</v>
          </cell>
          <cell r="D679" t="str">
            <v>Hurley Women's St. Lucias Fleece Pullover</v>
          </cell>
          <cell r="E679" t="str">
            <v>Hurley</v>
          </cell>
          <cell r="F679">
            <v>64.949996949999999</v>
          </cell>
        </row>
        <row r="680">
          <cell r="A680">
            <v>28826</v>
          </cell>
          <cell r="B680">
            <v>20.835000149999999</v>
          </cell>
          <cell r="C680" t="str">
            <v>Active</v>
          </cell>
          <cell r="D680" t="str">
            <v>Hurley Juniors One And Only Slim Zip Fleece</v>
          </cell>
          <cell r="E680" t="str">
            <v>Hurley</v>
          </cell>
          <cell r="F680">
            <v>45</v>
          </cell>
        </row>
        <row r="681">
          <cell r="A681">
            <v>28826</v>
          </cell>
          <cell r="B681">
            <v>19.656000089999999</v>
          </cell>
          <cell r="C681" t="str">
            <v>Active</v>
          </cell>
          <cell r="D681" t="str">
            <v>Hurley Juniors Slim Fleece Zip</v>
          </cell>
          <cell r="E681" t="str">
            <v>Hurley</v>
          </cell>
          <cell r="F681">
            <v>42</v>
          </cell>
        </row>
        <row r="682">
          <cell r="A682">
            <v>28826</v>
          </cell>
          <cell r="B682">
            <v>25.942000149999998</v>
          </cell>
          <cell r="C682" t="str">
            <v>Active</v>
          </cell>
          <cell r="D682" t="str">
            <v>Hurley Juniors Getaway Pullover</v>
          </cell>
          <cell r="E682" t="str">
            <v>Hurley</v>
          </cell>
          <cell r="F682">
            <v>59.5</v>
          </cell>
        </row>
        <row r="683">
          <cell r="A683">
            <v>28826</v>
          </cell>
          <cell r="B683">
            <v>18.58499995</v>
          </cell>
          <cell r="C683" t="str">
            <v>Dresses</v>
          </cell>
          <cell r="D683" t="str">
            <v>Hurley Juniors Capetown Dress</v>
          </cell>
          <cell r="E683" t="str">
            <v>Hurley</v>
          </cell>
          <cell r="F683">
            <v>45</v>
          </cell>
        </row>
        <row r="684">
          <cell r="A684">
            <v>28826</v>
          </cell>
          <cell r="B684">
            <v>15.085000000000001</v>
          </cell>
          <cell r="C684" t="str">
            <v>Dresses</v>
          </cell>
          <cell r="D684" t="str">
            <v>Hurley Juniors Featherweight Mesh Strappy Dress</v>
          </cell>
          <cell r="E684" t="str">
            <v>Hurley</v>
          </cell>
          <cell r="F684">
            <v>35</v>
          </cell>
        </row>
        <row r="685">
          <cell r="A685">
            <v>28826</v>
          </cell>
          <cell r="B685">
            <v>16.44999996</v>
          </cell>
          <cell r="C685" t="str">
            <v>Dresses</v>
          </cell>
          <cell r="D685" t="str">
            <v>Hurley Juniors Zahara Dress</v>
          </cell>
          <cell r="E685" t="str">
            <v>Hurley</v>
          </cell>
          <cell r="F685">
            <v>35</v>
          </cell>
        </row>
        <row r="686">
          <cell r="A686">
            <v>28826</v>
          </cell>
          <cell r="B686">
            <v>24.354000030000002</v>
          </cell>
          <cell r="C686" t="str">
            <v>Pants &amp; Capris</v>
          </cell>
          <cell r="D686" t="str">
            <v>Hurley Juniors Slam Dunk Pant</v>
          </cell>
          <cell r="E686" t="str">
            <v>Hurley</v>
          </cell>
          <cell r="F686">
            <v>49.5</v>
          </cell>
        </row>
        <row r="687">
          <cell r="A687">
            <v>28826</v>
          </cell>
          <cell r="B687">
            <v>34.36210054</v>
          </cell>
          <cell r="C687" t="str">
            <v>Leggings</v>
          </cell>
          <cell r="D687" t="str">
            <v>Hurley Juniors 81 Skinny Legging</v>
          </cell>
          <cell r="E687" t="str">
            <v>Hurley</v>
          </cell>
          <cell r="F687">
            <v>59.450000760000002</v>
          </cell>
        </row>
        <row r="688">
          <cell r="A688">
            <v>28826</v>
          </cell>
          <cell r="B688">
            <v>21</v>
          </cell>
          <cell r="C688" t="str">
            <v>Shorts</v>
          </cell>
          <cell r="D688" t="str">
            <v>Hurley Juniors Lowrider 11 Inch Bermuda Short</v>
          </cell>
          <cell r="E688" t="str">
            <v>Hurley</v>
          </cell>
          <cell r="F688">
            <v>42</v>
          </cell>
        </row>
        <row r="689">
          <cell r="A689">
            <v>28826</v>
          </cell>
          <cell r="B689">
            <v>19.409400359999999</v>
          </cell>
          <cell r="C689" t="str">
            <v>Shorts</v>
          </cell>
          <cell r="D689" t="str">
            <v>Hurley Juniors Lowrider 2.5 Inch Walkshort</v>
          </cell>
          <cell r="E689" t="str">
            <v>Hurley</v>
          </cell>
          <cell r="F689">
            <v>39.450000760000002</v>
          </cell>
        </row>
        <row r="690">
          <cell r="A690">
            <v>28384</v>
          </cell>
          <cell r="B690">
            <v>20.1845</v>
          </cell>
          <cell r="C690" t="str">
            <v>Shorts</v>
          </cell>
          <cell r="D690" t="str">
            <v>Hurley Juniors Lowrider 7 Inch Bermuda Walkshort</v>
          </cell>
          <cell r="E690" t="str">
            <v>Hurley</v>
          </cell>
          <cell r="F690">
            <v>39.5</v>
          </cell>
        </row>
        <row r="691">
          <cell r="A691">
            <v>28384</v>
          </cell>
          <cell r="B691">
            <v>13.42500001</v>
          </cell>
          <cell r="C691" t="str">
            <v>Shorts</v>
          </cell>
          <cell r="D691" t="str">
            <v>Hurley Juniors Cruiser Yc Knit Short</v>
          </cell>
          <cell r="E691" t="str">
            <v>Hurley</v>
          </cell>
          <cell r="F691">
            <v>25</v>
          </cell>
        </row>
        <row r="692">
          <cell r="A692">
            <v>28384</v>
          </cell>
          <cell r="B692">
            <v>21.09900004</v>
          </cell>
          <cell r="C692" t="str">
            <v>Shorts</v>
          </cell>
          <cell r="D692" t="str">
            <v>Hurley Juniors Lowrider YC Puerto Rico Twill Short</v>
          </cell>
          <cell r="E692" t="str">
            <v>Hurley</v>
          </cell>
          <cell r="F692">
            <v>39</v>
          </cell>
        </row>
        <row r="693">
          <cell r="A693">
            <v>28384</v>
          </cell>
          <cell r="B693">
            <v>22.259999969999999</v>
          </cell>
          <cell r="C693" t="str">
            <v>Shorts</v>
          </cell>
          <cell r="D693" t="str">
            <v>Hurley Juniors Lowrider 7 Inch Short</v>
          </cell>
          <cell r="E693" t="str">
            <v>Hurley</v>
          </cell>
          <cell r="F693">
            <v>42</v>
          </cell>
        </row>
        <row r="694">
          <cell r="A694">
            <v>28384</v>
          </cell>
          <cell r="B694">
            <v>20.539999980000001</v>
          </cell>
          <cell r="C694" t="str">
            <v>Shorts</v>
          </cell>
          <cell r="D694" t="str">
            <v>Hurley Juniors Lowrider Novelty 2.5 Inch Walkshort</v>
          </cell>
          <cell r="E694" t="str">
            <v>Hurley</v>
          </cell>
          <cell r="F694">
            <v>39.5</v>
          </cell>
        </row>
        <row r="695">
          <cell r="A695">
            <v>28384</v>
          </cell>
          <cell r="B695">
            <v>24.231999900000002</v>
          </cell>
          <cell r="C695" t="str">
            <v>Shorts</v>
          </cell>
          <cell r="D695" t="str">
            <v>Hurley Juniors Phantom 2.5 Inch Lowrider Walkshort</v>
          </cell>
          <cell r="E695" t="str">
            <v>Hurley</v>
          </cell>
          <cell r="F695">
            <v>52</v>
          </cell>
        </row>
        <row r="696">
          <cell r="A696">
            <v>28384</v>
          </cell>
          <cell r="B696">
            <v>18.722999980000001</v>
          </cell>
          <cell r="C696" t="str">
            <v>Shorts</v>
          </cell>
          <cell r="D696" t="str">
            <v>Hurley - Hurley Girls Shorts - Lowrider Novelty</v>
          </cell>
          <cell r="E696" t="str">
            <v>Hurley</v>
          </cell>
          <cell r="F696">
            <v>39.5</v>
          </cell>
        </row>
        <row r="697">
          <cell r="A697">
            <v>28384</v>
          </cell>
          <cell r="B697">
            <v>21.797999969999999</v>
          </cell>
          <cell r="C697" t="str">
            <v>Shorts</v>
          </cell>
          <cell r="D697" t="str">
            <v>Hurley Juniors Lowrider Novelty 7 Inch Bermuda Short</v>
          </cell>
          <cell r="E697" t="str">
            <v>Hurley</v>
          </cell>
          <cell r="F697">
            <v>42</v>
          </cell>
        </row>
        <row r="698">
          <cell r="A698">
            <v>9202</v>
          </cell>
          <cell r="B698">
            <v>14.993999990000001</v>
          </cell>
          <cell r="C698" t="str">
            <v>Shorts</v>
          </cell>
          <cell r="D698" t="str">
            <v>Hurley Juniors Lowrider YC Stretch Denim Short</v>
          </cell>
          <cell r="E698" t="str">
            <v>Hurley</v>
          </cell>
          <cell r="F698">
            <v>31.5</v>
          </cell>
        </row>
        <row r="699">
          <cell r="A699">
            <v>9031</v>
          </cell>
          <cell r="B699">
            <v>21.881999990000001</v>
          </cell>
          <cell r="C699" t="str">
            <v>Shorts</v>
          </cell>
          <cell r="D699" t="str">
            <v>Hurley Juniors Lowrider Trouser Short</v>
          </cell>
          <cell r="E699" t="str">
            <v>Hurley</v>
          </cell>
          <cell r="F699">
            <v>42</v>
          </cell>
        </row>
        <row r="700">
          <cell r="A700">
            <v>9202</v>
          </cell>
          <cell r="B700">
            <v>24.353999980000001</v>
          </cell>
          <cell r="C700" t="str">
            <v>Shorts</v>
          </cell>
          <cell r="D700" t="str">
            <v>Hurley Juniors Lowrider Zipper Walkshort</v>
          </cell>
          <cell r="E700" t="str">
            <v>Hurley</v>
          </cell>
          <cell r="F700">
            <v>49.5</v>
          </cell>
        </row>
        <row r="701">
          <cell r="A701">
            <v>9202</v>
          </cell>
          <cell r="B701">
            <v>20.118840899999999</v>
          </cell>
          <cell r="C701" t="str">
            <v>Shorts</v>
          </cell>
          <cell r="D701" t="str">
            <v>Hurley Lowrider 2.5 Novelty Short</v>
          </cell>
          <cell r="E701" t="str">
            <v>Hurley</v>
          </cell>
          <cell r="F701">
            <v>38.990001679999999</v>
          </cell>
        </row>
        <row r="702">
          <cell r="A702">
            <v>9202</v>
          </cell>
          <cell r="B702">
            <v>18.762499989999998</v>
          </cell>
          <cell r="C702" t="str">
            <v>Shorts</v>
          </cell>
          <cell r="D702" t="str">
            <v>HURLEY Lowrider Womens Shorts</v>
          </cell>
          <cell r="E702" t="str">
            <v>Hurley</v>
          </cell>
          <cell r="F702">
            <v>39.5</v>
          </cell>
        </row>
        <row r="703">
          <cell r="A703">
            <v>9031</v>
          </cell>
          <cell r="B703">
            <v>14.503380099999999</v>
          </cell>
          <cell r="C703" t="str">
            <v>Shorts</v>
          </cell>
          <cell r="D703" t="str">
            <v>Hurley Lowrider Cargo 2.5 Short - Women's</v>
          </cell>
          <cell r="E703" t="str">
            <v>Hurley</v>
          </cell>
          <cell r="F703">
            <v>30.090000150000002</v>
          </cell>
        </row>
        <row r="704">
          <cell r="A704">
            <v>28454</v>
          </cell>
          <cell r="B704">
            <v>24.44000003</v>
          </cell>
          <cell r="C704" t="str">
            <v>Shorts</v>
          </cell>
          <cell r="D704" t="str">
            <v>Hurley Juniors 81 Skinny Yc Cut Off Denim Walkshort</v>
          </cell>
          <cell r="E704" t="str">
            <v>Hurley</v>
          </cell>
          <cell r="F704">
            <v>52</v>
          </cell>
        </row>
        <row r="705">
          <cell r="A705">
            <v>28454</v>
          </cell>
          <cell r="B705">
            <v>24.660000019999998</v>
          </cell>
          <cell r="C705" t="str">
            <v>Shorts</v>
          </cell>
          <cell r="D705" t="str">
            <v>Hurley Juniors Lowrider Sunkissed 2.5 Inch Walkshort</v>
          </cell>
          <cell r="E705" t="str">
            <v>Hurley</v>
          </cell>
          <cell r="F705">
            <v>45</v>
          </cell>
        </row>
        <row r="706">
          <cell r="A706">
            <v>28454</v>
          </cell>
          <cell r="B706">
            <v>16.064999960000002</v>
          </cell>
          <cell r="C706" t="str">
            <v>Shorts</v>
          </cell>
          <cell r="D706" t="str">
            <v>Hurley Juniors Lowrider YC 2.5 Inch Shorts</v>
          </cell>
          <cell r="E706" t="str">
            <v>Hurley</v>
          </cell>
          <cell r="F706">
            <v>35</v>
          </cell>
        </row>
        <row r="707">
          <cell r="A707">
            <v>28454</v>
          </cell>
          <cell r="B707">
            <v>13.659099810000001</v>
          </cell>
          <cell r="C707" t="str">
            <v>Shorts</v>
          </cell>
          <cell r="D707" t="str">
            <v>Hurley - Hurley Girls Shorts - Lowrider Novelty</v>
          </cell>
          <cell r="E707" t="str">
            <v>Hurley</v>
          </cell>
          <cell r="F707">
            <v>27.649999619999999</v>
          </cell>
        </row>
        <row r="708">
          <cell r="A708">
            <v>28411</v>
          </cell>
          <cell r="B708">
            <v>14.31404962</v>
          </cell>
          <cell r="C708" t="str">
            <v>Shorts</v>
          </cell>
          <cell r="D708" t="str">
            <v>Hurley Juniors Beachrider YC Cord Back Welt Walkshort</v>
          </cell>
          <cell r="E708" t="str">
            <v>Hurley</v>
          </cell>
          <cell r="F708">
            <v>31.049999239999998</v>
          </cell>
        </row>
        <row r="709">
          <cell r="A709">
            <v>28454</v>
          </cell>
          <cell r="B709">
            <v>12.503999990000001</v>
          </cell>
          <cell r="C709" t="str">
            <v>Shorts</v>
          </cell>
          <cell r="D709" t="str">
            <v>Lowrider Juniors 2.5 Inch Shorts in Ice Blue by Hurley</v>
          </cell>
          <cell r="E709" t="str">
            <v>Hurley</v>
          </cell>
          <cell r="F709">
            <v>24</v>
          </cell>
        </row>
        <row r="710">
          <cell r="A710">
            <v>28411</v>
          </cell>
          <cell r="B710">
            <v>11.30400002</v>
          </cell>
          <cell r="C710" t="str">
            <v>Shorts</v>
          </cell>
          <cell r="D710" t="str">
            <v>Lowrider Destroyed Juniors 2.5 Inch Shorts in Cinder by Hurley</v>
          </cell>
          <cell r="E710" t="str">
            <v>Hurley</v>
          </cell>
          <cell r="F710">
            <v>24</v>
          </cell>
        </row>
        <row r="711">
          <cell r="A711">
            <v>28454</v>
          </cell>
          <cell r="B711">
            <v>42.154499909999998</v>
          </cell>
          <cell r="C711" t="str">
            <v>Outerwear &amp; Coats</v>
          </cell>
          <cell r="D711" t="str">
            <v>Hurley Juniors Winchester Fleece Jacket</v>
          </cell>
          <cell r="E711" t="str">
            <v>Hurley</v>
          </cell>
          <cell r="F711">
            <v>89.5</v>
          </cell>
        </row>
        <row r="712">
          <cell r="A712">
            <v>28411</v>
          </cell>
          <cell r="B712">
            <v>36.808499959999999</v>
          </cell>
          <cell r="C712" t="str">
            <v>Outerwear &amp; Coats</v>
          </cell>
          <cell r="D712" t="str">
            <v>Hurley Juniors Winchester Slicker Jacket</v>
          </cell>
          <cell r="E712" t="str">
            <v>Hurley</v>
          </cell>
          <cell r="F712">
            <v>79.5</v>
          </cell>
        </row>
        <row r="713">
          <cell r="A713">
            <v>28411</v>
          </cell>
          <cell r="B713">
            <v>43.854999849999999</v>
          </cell>
          <cell r="C713" t="str">
            <v>Outerwear &amp; Coats</v>
          </cell>
          <cell r="D713" t="str">
            <v>Hurley Juniors Winchester YC Fleece Jacket</v>
          </cell>
          <cell r="E713" t="str">
            <v>Hurley</v>
          </cell>
          <cell r="F713">
            <v>89.5</v>
          </cell>
        </row>
        <row r="714">
          <cell r="A714">
            <v>28454</v>
          </cell>
          <cell r="B714">
            <v>12.310100370000001</v>
          </cell>
          <cell r="C714" t="str">
            <v>Swim</v>
          </cell>
          <cell r="D714" t="str">
            <v>Hurley Juniors Supersuede Beachrider Boardshort</v>
          </cell>
          <cell r="E714" t="str">
            <v>Hurley</v>
          </cell>
          <cell r="F714">
            <v>29.450000760000002</v>
          </cell>
        </row>
        <row r="715">
          <cell r="A715">
            <v>28411</v>
          </cell>
          <cell r="B715">
            <v>20.041000090000001</v>
          </cell>
          <cell r="C715" t="str">
            <v>Swim</v>
          </cell>
          <cell r="D715" t="str">
            <v>Hurley Juniors Yc Phantom Beachrider Short</v>
          </cell>
          <cell r="E715" t="str">
            <v>Hurley</v>
          </cell>
          <cell r="F715">
            <v>49</v>
          </cell>
        </row>
        <row r="716">
          <cell r="A716">
            <v>28411</v>
          </cell>
          <cell r="B716">
            <v>16.10000003</v>
          </cell>
          <cell r="C716" t="str">
            <v>Swim</v>
          </cell>
          <cell r="D716" t="str">
            <v>Hurley Juniors Supersuede 9 Inch Beachrider</v>
          </cell>
          <cell r="E716" t="str">
            <v>Hurley</v>
          </cell>
          <cell r="F716">
            <v>35</v>
          </cell>
        </row>
        <row r="717">
          <cell r="A717">
            <v>28411</v>
          </cell>
          <cell r="B717">
            <v>17.584710780000002</v>
          </cell>
          <cell r="C717" t="str">
            <v>Swim</v>
          </cell>
          <cell r="D717" t="str">
            <v>Hurley Women's Tribal Fusion Twist Bandeau</v>
          </cell>
          <cell r="E717" t="str">
            <v>Hurley</v>
          </cell>
          <cell r="F717">
            <v>40.990001679999999</v>
          </cell>
        </row>
        <row r="718">
          <cell r="A718">
            <v>28411</v>
          </cell>
          <cell r="B718">
            <v>17.414639380000001</v>
          </cell>
          <cell r="C718" t="str">
            <v>Swim</v>
          </cell>
          <cell r="D718" t="str">
            <v>Hurley Juniors H2O Phantom Beachrider Boardshort</v>
          </cell>
          <cell r="E718" t="str">
            <v>Hurley</v>
          </cell>
          <cell r="F718">
            <v>38.189998629999998</v>
          </cell>
        </row>
        <row r="719">
          <cell r="A719">
            <v>28411</v>
          </cell>
          <cell r="B719">
            <v>15.355000069999999</v>
          </cell>
          <cell r="C719" t="str">
            <v>Swim</v>
          </cell>
          <cell r="D719" t="str">
            <v>Hurley Juniors Line Drive Tunnel Pant</v>
          </cell>
          <cell r="E719" t="str">
            <v>Hurley</v>
          </cell>
          <cell r="F719">
            <v>37</v>
          </cell>
        </row>
        <row r="720">
          <cell r="A720">
            <v>28411</v>
          </cell>
          <cell r="B720">
            <v>12.584149480000001</v>
          </cell>
          <cell r="C720" t="str">
            <v>Swim</v>
          </cell>
          <cell r="D720" t="str">
            <v>Hurley 7 Board Short</v>
          </cell>
          <cell r="E720" t="str">
            <v>Hurley</v>
          </cell>
          <cell r="F720">
            <v>32.349998470000003</v>
          </cell>
        </row>
        <row r="721">
          <cell r="A721">
            <v>28411</v>
          </cell>
          <cell r="B721">
            <v>14.066460380000001</v>
          </cell>
          <cell r="C721" t="str">
            <v>Swim</v>
          </cell>
          <cell r="D721" t="str">
            <v>Hurley Juniors One And Only Halter Bra</v>
          </cell>
          <cell r="E721" t="str">
            <v>Hurley</v>
          </cell>
          <cell r="F721">
            <v>30.780000690000001</v>
          </cell>
        </row>
        <row r="722">
          <cell r="A722">
            <v>28454</v>
          </cell>
          <cell r="B722">
            <v>18.527999940000001</v>
          </cell>
          <cell r="C722" t="str">
            <v>Tops &amp; Tees</v>
          </cell>
          <cell r="D722" t="str">
            <v>Hurley Men's One and Only Premium Raglan Long Sleeve</v>
          </cell>
          <cell r="E722" t="str">
            <v>Hurley</v>
          </cell>
          <cell r="F722">
            <v>32</v>
          </cell>
        </row>
        <row r="723">
          <cell r="A723">
            <v>28411</v>
          </cell>
          <cell r="B723">
            <v>12.913999990000001</v>
          </cell>
          <cell r="C723" t="str">
            <v>Tops &amp; Tees</v>
          </cell>
          <cell r="D723" t="str">
            <v>Hurley Men's Flammo Brand Shirt</v>
          </cell>
          <cell r="E723" t="str">
            <v>Hurley</v>
          </cell>
          <cell r="F723">
            <v>22</v>
          </cell>
        </row>
        <row r="724">
          <cell r="A724">
            <v>28411</v>
          </cell>
          <cell r="B724">
            <v>15.80472984</v>
          </cell>
          <cell r="C724" t="str">
            <v>Tops &amp; Tees</v>
          </cell>
          <cell r="D724" t="str">
            <v>Hurley Men's Flammo Pocket Premium Tee</v>
          </cell>
          <cell r="E724" t="str">
            <v>Hurley</v>
          </cell>
          <cell r="F724">
            <v>29.989999770000001</v>
          </cell>
        </row>
        <row r="725">
          <cell r="A725">
            <v>28411</v>
          </cell>
          <cell r="B725">
            <v>12.60599998</v>
          </cell>
          <cell r="C725" t="str">
            <v>Tops &amp; Tees</v>
          </cell>
          <cell r="D725" t="str">
            <v>Hurley Men's Finish Line Tee</v>
          </cell>
          <cell r="E725" t="str">
            <v>Hurley</v>
          </cell>
          <cell r="F725">
            <v>22</v>
          </cell>
        </row>
        <row r="726">
          <cell r="A726">
            <v>25165</v>
          </cell>
          <cell r="B726">
            <v>14.04999997</v>
          </cell>
          <cell r="C726" t="str">
            <v>Tops &amp; Tees</v>
          </cell>
          <cell r="D726" t="str">
            <v>Hurley Men's Staple Thermal</v>
          </cell>
          <cell r="E726" t="str">
            <v>Hurley</v>
          </cell>
          <cell r="F726">
            <v>25</v>
          </cell>
        </row>
        <row r="727">
          <cell r="A727">
            <v>25165</v>
          </cell>
          <cell r="B727">
            <v>17.906499910000001</v>
          </cell>
          <cell r="C727" t="str">
            <v>Tops &amp; Tees</v>
          </cell>
          <cell r="D727" t="str">
            <v>Hurley Men's Palm and Only Premium Marble Tee</v>
          </cell>
          <cell r="E727" t="str">
            <v>Hurley</v>
          </cell>
          <cell r="F727">
            <v>29.5</v>
          </cell>
        </row>
        <row r="728">
          <cell r="A728">
            <v>24824</v>
          </cell>
          <cell r="B728">
            <v>13.089999969999999</v>
          </cell>
          <cell r="C728" t="str">
            <v>Tops &amp; Tees</v>
          </cell>
          <cell r="D728" t="str">
            <v>Hurley Men's One And Only Brand Tee</v>
          </cell>
          <cell r="E728" t="str">
            <v>Hurley</v>
          </cell>
          <cell r="F728">
            <v>22</v>
          </cell>
        </row>
        <row r="729">
          <cell r="A729">
            <v>25165</v>
          </cell>
          <cell r="B729">
            <v>18.911999940000001</v>
          </cell>
          <cell r="C729" t="str">
            <v>Tops &amp; Tees</v>
          </cell>
          <cell r="D729" t="str">
            <v>Hurley Men's One And Only Thermal Shirt</v>
          </cell>
          <cell r="E729" t="str">
            <v>Hurley</v>
          </cell>
          <cell r="F729">
            <v>32</v>
          </cell>
        </row>
        <row r="730">
          <cell r="A730">
            <v>25165</v>
          </cell>
          <cell r="B730">
            <v>8.6026198570000005</v>
          </cell>
          <cell r="C730" t="str">
            <v>Tops &amp; Tees</v>
          </cell>
          <cell r="D730" t="str">
            <v>HURLEY Tracers Mens T-Shirt</v>
          </cell>
          <cell r="E730" t="str">
            <v>Hurley</v>
          </cell>
          <cell r="F730">
            <v>15.989999770000001</v>
          </cell>
        </row>
        <row r="731">
          <cell r="A731">
            <v>25165</v>
          </cell>
          <cell r="B731">
            <v>38.502999899999999</v>
          </cell>
          <cell r="C731" t="str">
            <v>Tops &amp; Tees</v>
          </cell>
          <cell r="D731" t="str">
            <v>Hurley Men's Ace Oxford Long Sleeve Woven</v>
          </cell>
          <cell r="E731" t="str">
            <v>Hurley</v>
          </cell>
          <cell r="F731">
            <v>69.5</v>
          </cell>
        </row>
        <row r="732">
          <cell r="A732">
            <v>25165</v>
          </cell>
          <cell r="B732">
            <v>13.35399994</v>
          </cell>
          <cell r="C732" t="str">
            <v>Tops &amp; Tees</v>
          </cell>
          <cell r="D732" t="str">
            <v>Hurley Men's Amigo Shirt</v>
          </cell>
          <cell r="E732" t="str">
            <v>Hurley</v>
          </cell>
          <cell r="F732">
            <v>22</v>
          </cell>
        </row>
        <row r="733">
          <cell r="A733">
            <v>25165</v>
          </cell>
          <cell r="B733">
            <v>11.93999998</v>
          </cell>
          <cell r="C733" t="str">
            <v>Tops &amp; Tees</v>
          </cell>
          <cell r="D733" t="str">
            <v>Hurley Men's Brand Front Backer Tee</v>
          </cell>
          <cell r="E733" t="str">
            <v>Hurley</v>
          </cell>
          <cell r="F733">
            <v>20</v>
          </cell>
        </row>
        <row r="734">
          <cell r="A734">
            <v>24824</v>
          </cell>
          <cell r="B734">
            <v>34.787500029999997</v>
          </cell>
          <cell r="C734" t="str">
            <v>Tops &amp; Tees</v>
          </cell>
          <cell r="D734" t="str">
            <v>Hurley Men's Dexter Woven</v>
          </cell>
          <cell r="E734" t="str">
            <v>Hurley</v>
          </cell>
          <cell r="F734">
            <v>57.5</v>
          </cell>
        </row>
        <row r="735">
          <cell r="A735">
            <v>24824</v>
          </cell>
          <cell r="B735">
            <v>11.19999997</v>
          </cell>
          <cell r="C735" t="str">
            <v>Tops &amp; Tees</v>
          </cell>
          <cell r="D735" t="str">
            <v>Hurley Men's Icon Tee</v>
          </cell>
          <cell r="E735" t="str">
            <v>Hurley</v>
          </cell>
          <cell r="F735">
            <v>20</v>
          </cell>
        </row>
        <row r="736">
          <cell r="A736">
            <v>25165</v>
          </cell>
          <cell r="B736">
            <v>25.15499994</v>
          </cell>
          <cell r="C736" t="str">
            <v>Tops &amp; Tees</v>
          </cell>
          <cell r="D736" t="str">
            <v>Hurley Men's Mesa Henley</v>
          </cell>
          <cell r="E736" t="str">
            <v>Hurley</v>
          </cell>
          <cell r="F736">
            <v>45</v>
          </cell>
        </row>
        <row r="737">
          <cell r="A737">
            <v>25165</v>
          </cell>
          <cell r="B737">
            <v>14.930999959999999</v>
          </cell>
          <cell r="C737" t="str">
            <v>Tops &amp; Tees</v>
          </cell>
          <cell r="D737" t="str">
            <v>Hurley Men's Scapher Long Sleeve Tee</v>
          </cell>
          <cell r="E737" t="str">
            <v>Hurley</v>
          </cell>
          <cell r="F737">
            <v>27</v>
          </cell>
        </row>
        <row r="738">
          <cell r="A738">
            <v>15575</v>
          </cell>
          <cell r="B738">
            <v>15.203999939999999</v>
          </cell>
          <cell r="C738" t="str">
            <v>Tops &amp; Tees</v>
          </cell>
          <cell r="D738" t="str">
            <v>Hurley Men's One and Only Tank Top</v>
          </cell>
          <cell r="E738" t="str">
            <v>Hurley</v>
          </cell>
          <cell r="F738">
            <v>28</v>
          </cell>
        </row>
        <row r="739">
          <cell r="A739">
            <v>14258</v>
          </cell>
          <cell r="B739">
            <v>11.67999998</v>
          </cell>
          <cell r="C739" t="str">
            <v>Tops &amp; Tees</v>
          </cell>
          <cell r="D739" t="str">
            <v>Hurley Men's One Only Season</v>
          </cell>
          <cell r="E739" t="str">
            <v>Hurley</v>
          </cell>
          <cell r="F739">
            <v>20</v>
          </cell>
        </row>
        <row r="740">
          <cell r="A740">
            <v>14008</v>
          </cell>
          <cell r="B740">
            <v>23.857999939999999</v>
          </cell>
          <cell r="C740" t="str">
            <v>Tops &amp; Tees</v>
          </cell>
          <cell r="D740" t="str">
            <v>Hurley Men's Newport Crew Long Sleeve Knit Tee</v>
          </cell>
          <cell r="E740" t="str">
            <v>Hurley</v>
          </cell>
          <cell r="F740">
            <v>39.5</v>
          </cell>
        </row>
        <row r="741">
          <cell r="A741">
            <v>14258</v>
          </cell>
          <cell r="B741">
            <v>10.39999999</v>
          </cell>
          <cell r="C741" t="str">
            <v>Tops &amp; Tees</v>
          </cell>
          <cell r="D741" t="str">
            <v>Hurley Men's Major Leagues Surface Tee</v>
          </cell>
          <cell r="E741" t="str">
            <v>Hurley</v>
          </cell>
          <cell r="F741">
            <v>20</v>
          </cell>
        </row>
        <row r="742">
          <cell r="A742">
            <v>10690</v>
          </cell>
          <cell r="B742">
            <v>22.525950380000001</v>
          </cell>
          <cell r="C742" t="str">
            <v>Tops &amp; Tees</v>
          </cell>
          <cell r="D742" t="str">
            <v>Hurley Men's Cork Polo Knit</v>
          </cell>
          <cell r="E742" t="str">
            <v>Hurley</v>
          </cell>
          <cell r="F742">
            <v>39.450000760000002</v>
          </cell>
        </row>
        <row r="743">
          <cell r="A743">
            <v>15575</v>
          </cell>
          <cell r="B743">
            <v>11.30425032</v>
          </cell>
          <cell r="C743" t="str">
            <v>Tops &amp; Tees</v>
          </cell>
          <cell r="D743" t="str">
            <v>Hurley Men's Staple Premium Tank Tee</v>
          </cell>
          <cell r="E743" t="str">
            <v>Hurley</v>
          </cell>
          <cell r="F743">
            <v>21.950000760000002</v>
          </cell>
        </row>
        <row r="744">
          <cell r="A744">
            <v>15575</v>
          </cell>
          <cell r="B744">
            <v>32.11999994</v>
          </cell>
          <cell r="C744" t="str">
            <v>Tops &amp; Tees</v>
          </cell>
          <cell r="D744" t="str">
            <v>Hurley Men's Combo Short Sleeve Woven Shirt</v>
          </cell>
          <cell r="E744" t="str">
            <v>Hurley</v>
          </cell>
          <cell r="F744">
            <v>55</v>
          </cell>
        </row>
        <row r="745">
          <cell r="A745">
            <v>15569</v>
          </cell>
          <cell r="B745">
            <v>10.042499940000001</v>
          </cell>
          <cell r="C745" t="str">
            <v>Tops &amp; Tees</v>
          </cell>
          <cell r="D745" t="str">
            <v>Hurley Men's Staple V-Neck Tee</v>
          </cell>
          <cell r="E745" t="str">
            <v>Hurley</v>
          </cell>
          <cell r="F745">
            <v>19.5</v>
          </cell>
        </row>
        <row r="746">
          <cell r="A746">
            <v>13791</v>
          </cell>
          <cell r="B746">
            <v>30.87750003</v>
          </cell>
          <cell r="C746" t="str">
            <v>Fashion Hoodies &amp; Sweatshirts</v>
          </cell>
          <cell r="D746" t="str">
            <v>Hurley Men's One And Only Zip Up Fleece</v>
          </cell>
          <cell r="E746" t="str">
            <v>Hurley</v>
          </cell>
          <cell r="F746">
            <v>57.5</v>
          </cell>
        </row>
        <row r="747">
          <cell r="A747">
            <v>14008</v>
          </cell>
          <cell r="B747">
            <v>43.379698380000001</v>
          </cell>
          <cell r="C747" t="str">
            <v>Fashion Hoodies &amp; Sweatshirts</v>
          </cell>
          <cell r="D747" t="str">
            <v>Hurley Men's Retreat Crew Fleece</v>
          </cell>
          <cell r="E747" t="str">
            <v>Hurley</v>
          </cell>
          <cell r="F747">
            <v>79.449996949999999</v>
          </cell>
        </row>
        <row r="748">
          <cell r="A748">
            <v>14258</v>
          </cell>
          <cell r="B748">
            <v>42.055500080000002</v>
          </cell>
          <cell r="C748" t="str">
            <v>Fashion Hoodies &amp; Sweatshirts</v>
          </cell>
          <cell r="D748" t="str">
            <v>Hurley Men's Sonic Zip Fleece</v>
          </cell>
          <cell r="E748" t="str">
            <v>Hurley</v>
          </cell>
          <cell r="F748">
            <v>79.5</v>
          </cell>
        </row>
        <row r="749">
          <cell r="A749">
            <v>15569</v>
          </cell>
          <cell r="B749">
            <v>40.068000050000002</v>
          </cell>
          <cell r="C749" t="str">
            <v>Fashion Hoodies &amp; Sweatshirts</v>
          </cell>
          <cell r="D749" t="str">
            <v>Hurley Men's Dual Zip Fleece</v>
          </cell>
          <cell r="E749" t="str">
            <v>Hurley</v>
          </cell>
          <cell r="F749">
            <v>79.5</v>
          </cell>
        </row>
        <row r="750">
          <cell r="A750">
            <v>15569</v>
          </cell>
          <cell r="B750">
            <v>40.240499990000004</v>
          </cell>
          <cell r="C750" t="str">
            <v>Fashion Hoodies &amp; Sweatshirts</v>
          </cell>
          <cell r="D750" t="str">
            <v>Hurley Men's Zipped Fleece</v>
          </cell>
          <cell r="E750" t="str">
            <v>Hurley</v>
          </cell>
          <cell r="F750">
            <v>69.5</v>
          </cell>
        </row>
        <row r="751">
          <cell r="A751">
            <v>28457</v>
          </cell>
          <cell r="B751">
            <v>33.617500020000001</v>
          </cell>
          <cell r="C751" t="str">
            <v>Fashion Hoodies &amp; Sweatshirts</v>
          </cell>
          <cell r="D751" t="str">
            <v>Hurley Men's Retreat Zip Fleece</v>
          </cell>
          <cell r="E751" t="str">
            <v>Hurley</v>
          </cell>
          <cell r="F751">
            <v>59.5</v>
          </cell>
        </row>
        <row r="752">
          <cell r="A752">
            <v>13780</v>
          </cell>
          <cell r="B752">
            <v>26.2447509</v>
          </cell>
          <cell r="C752" t="str">
            <v>Fashion Hoodies &amp; Sweatshirts</v>
          </cell>
          <cell r="D752" t="str">
            <v>Hurley Men's Tarrant Fleece</v>
          </cell>
          <cell r="E752" t="str">
            <v>Hurley</v>
          </cell>
          <cell r="F752">
            <v>49.990001679999999</v>
          </cell>
        </row>
        <row r="753">
          <cell r="A753">
            <v>15575</v>
          </cell>
          <cell r="B753">
            <v>35.653500020000003</v>
          </cell>
          <cell r="C753" t="str">
            <v>Fashion Hoodies &amp; Sweatshirts</v>
          </cell>
          <cell r="D753" t="str">
            <v>Hurley Men's Stratus Fleece</v>
          </cell>
          <cell r="E753" t="str">
            <v>Hurley</v>
          </cell>
          <cell r="F753">
            <v>69.5</v>
          </cell>
        </row>
        <row r="754">
          <cell r="A754">
            <v>13791</v>
          </cell>
          <cell r="B754">
            <v>42.902998429999997</v>
          </cell>
          <cell r="C754" t="str">
            <v>Fashion Hoodies &amp; Sweatshirts</v>
          </cell>
          <cell r="D754" t="str">
            <v>Hurley Men's Only One Fleece Jacket</v>
          </cell>
          <cell r="E754" t="str">
            <v>Hurley</v>
          </cell>
          <cell r="F754">
            <v>79.449996949999999</v>
          </cell>
        </row>
        <row r="755">
          <cell r="A755">
            <v>14008</v>
          </cell>
          <cell r="B755">
            <v>29.601000060000001</v>
          </cell>
          <cell r="C755" t="str">
            <v>Fashion Hoodies &amp; Sweatshirts</v>
          </cell>
          <cell r="D755" t="str">
            <v>Hurley Men's Krush and Only Mesh Fleece Pullover</v>
          </cell>
          <cell r="E755" t="str">
            <v>Hurley</v>
          </cell>
          <cell r="F755">
            <v>49.5</v>
          </cell>
        </row>
        <row r="756">
          <cell r="A756">
            <v>10690</v>
          </cell>
          <cell r="B756">
            <v>46.092500049999998</v>
          </cell>
          <cell r="C756" t="str">
            <v>Fashion Hoodies &amp; Sweatshirts</v>
          </cell>
          <cell r="D756" t="str">
            <v>Hurley Men's Texture Zip Fleece</v>
          </cell>
          <cell r="E756" t="str">
            <v>Hurley</v>
          </cell>
          <cell r="F756">
            <v>89.5</v>
          </cell>
        </row>
        <row r="757">
          <cell r="A757">
            <v>13780</v>
          </cell>
          <cell r="B757">
            <v>21.014000060000001</v>
          </cell>
          <cell r="C757" t="str">
            <v>Fashion Hoodies &amp; Sweatshirts</v>
          </cell>
          <cell r="D757" t="str">
            <v>Hurley Men's The Fleece Long Sleeve Tee</v>
          </cell>
          <cell r="E757" t="str">
            <v>Hurley</v>
          </cell>
          <cell r="F757">
            <v>39.5</v>
          </cell>
        </row>
        <row r="758">
          <cell r="A758">
            <v>15569</v>
          </cell>
          <cell r="B758">
            <v>41.283000039999997</v>
          </cell>
          <cell r="C758" t="str">
            <v>Fashion Hoodies &amp; Sweatshirts</v>
          </cell>
          <cell r="D758" t="str">
            <v>Hurley Men's Gravitation Fleece</v>
          </cell>
          <cell r="E758" t="str">
            <v>Hurley</v>
          </cell>
          <cell r="F758">
            <v>69.5</v>
          </cell>
        </row>
        <row r="759">
          <cell r="A759">
            <v>10690</v>
          </cell>
          <cell r="B759">
            <v>47.770000070000002</v>
          </cell>
          <cell r="C759" t="str">
            <v>Fashion Hoodies &amp; Sweatshirts</v>
          </cell>
          <cell r="D759" t="str">
            <v>Hurley Men's Retreat Sherpa</v>
          </cell>
          <cell r="E759" t="str">
            <v>Hurley</v>
          </cell>
          <cell r="F759">
            <v>85</v>
          </cell>
        </row>
        <row r="760">
          <cell r="A760">
            <v>28711</v>
          </cell>
          <cell r="B760">
            <v>39.267500030000001</v>
          </cell>
          <cell r="C760" t="str">
            <v>Fashion Hoodies &amp; Sweatshirts</v>
          </cell>
          <cell r="D760" t="str">
            <v>Hurley Men's One Track Fleece Jacket</v>
          </cell>
          <cell r="E760" t="str">
            <v>Hurley</v>
          </cell>
          <cell r="F760">
            <v>69.5</v>
          </cell>
        </row>
        <row r="761">
          <cell r="A761">
            <v>15575</v>
          </cell>
          <cell r="B761">
            <v>15.4784699</v>
          </cell>
          <cell r="C761" t="str">
            <v>Fashion Hoodies &amp; Sweatshirts</v>
          </cell>
          <cell r="D761" t="str">
            <v>Hurley Mens Camo Double Knit Hoodie</v>
          </cell>
          <cell r="E761" t="str">
            <v>Hurley</v>
          </cell>
          <cell r="F761">
            <v>27.989999770000001</v>
          </cell>
        </row>
        <row r="762">
          <cell r="A762">
            <v>14258</v>
          </cell>
          <cell r="B762">
            <v>107.1614998</v>
          </cell>
          <cell r="C762" t="str">
            <v>Fashion Hoodies &amp; Sweatshirts</v>
          </cell>
          <cell r="D762" t="str">
            <v>Hurley Men's Phantom Protect Hoodie</v>
          </cell>
          <cell r="E762" t="str">
            <v>Hurley</v>
          </cell>
          <cell r="F762">
            <v>179.5</v>
          </cell>
        </row>
        <row r="763">
          <cell r="A763">
            <v>15575</v>
          </cell>
          <cell r="B763">
            <v>35.16700007</v>
          </cell>
          <cell r="C763" t="str">
            <v>Fashion Hoodies &amp; Sweatshirts</v>
          </cell>
          <cell r="D763" t="str">
            <v>Hurley Men's Surface Zip Fleece</v>
          </cell>
          <cell r="E763" t="str">
            <v>Hurley</v>
          </cell>
          <cell r="F763">
            <v>69.5</v>
          </cell>
        </row>
        <row r="764">
          <cell r="A764">
            <v>28457</v>
          </cell>
          <cell r="B764">
            <v>56.771598259999998</v>
          </cell>
          <cell r="C764" t="str">
            <v>Fashion Hoodies &amp; Sweatshirts</v>
          </cell>
          <cell r="D764" t="str">
            <v>Hurley Men's Altitude Track Fleece Jacket</v>
          </cell>
          <cell r="E764" t="str">
            <v>Hurley</v>
          </cell>
          <cell r="F764">
            <v>99.949996949999999</v>
          </cell>
        </row>
        <row r="765">
          <cell r="A765">
            <v>10690</v>
          </cell>
          <cell r="B765">
            <v>36.520279379999998</v>
          </cell>
          <cell r="C765" t="str">
            <v>Fashion Hoodies &amp; Sweatshirts</v>
          </cell>
          <cell r="D765" t="str">
            <v>Hurley Men's Standard Fleece</v>
          </cell>
          <cell r="E765" t="str">
            <v>Hurley</v>
          </cell>
          <cell r="F765">
            <v>66.27999878</v>
          </cell>
        </row>
        <row r="766">
          <cell r="A766">
            <v>13791</v>
          </cell>
          <cell r="B766">
            <v>26.89544029</v>
          </cell>
          <cell r="C766" t="str">
            <v>Fashion Hoodies &amp; Sweatshirts</v>
          </cell>
          <cell r="D766" t="str">
            <v>Hurley Dayton's Pullover Hoodie - Men's</v>
          </cell>
          <cell r="E766" t="str">
            <v>Hurley</v>
          </cell>
          <cell r="F766">
            <v>47.020000459999999</v>
          </cell>
        </row>
        <row r="767">
          <cell r="A767">
            <v>15569</v>
          </cell>
          <cell r="B767">
            <v>14.97464991</v>
          </cell>
          <cell r="C767" t="str">
            <v>Fashion Hoodies &amp; Sweatshirts</v>
          </cell>
          <cell r="D767" t="str">
            <v>Hurley Mens Curbside Double Knit Hooded Henley Shirt</v>
          </cell>
          <cell r="E767" t="str">
            <v>Hurley</v>
          </cell>
          <cell r="F767">
            <v>27.989999770000001</v>
          </cell>
        </row>
        <row r="768">
          <cell r="A768">
            <v>15575</v>
          </cell>
          <cell r="B768">
            <v>26.618880959999998</v>
          </cell>
          <cell r="C768" t="str">
            <v>Fashion Hoodies &amp; Sweatshirts</v>
          </cell>
          <cell r="D768" t="str">
            <v>Hurley Mens One &amp; Only Cheetah Hoodie</v>
          </cell>
          <cell r="E768" t="str">
            <v>Hurley</v>
          </cell>
          <cell r="F768">
            <v>51.990001679999999</v>
          </cell>
        </row>
        <row r="769">
          <cell r="A769">
            <v>15575</v>
          </cell>
          <cell r="B769">
            <v>37.866738910000002</v>
          </cell>
          <cell r="C769" t="str">
            <v>Fashion Hoodies &amp; Sweatshirts</v>
          </cell>
          <cell r="D769" t="str">
            <v>Hurley Mens Major League Reversible Zip Hoodie</v>
          </cell>
          <cell r="E769" t="str">
            <v>Hurley</v>
          </cell>
          <cell r="F769">
            <v>71.989997860000003</v>
          </cell>
        </row>
        <row r="770">
          <cell r="A770">
            <v>15575</v>
          </cell>
          <cell r="B770">
            <v>32.630000019999997</v>
          </cell>
          <cell r="C770" t="str">
            <v>Fashion Hoodies &amp; Sweatshirts</v>
          </cell>
          <cell r="D770" t="str">
            <v>Hurley Men's Madness Zip Fleece</v>
          </cell>
          <cell r="E770" t="str">
            <v>Hurley</v>
          </cell>
          <cell r="F770">
            <v>65</v>
          </cell>
        </row>
        <row r="771">
          <cell r="A771">
            <v>14008</v>
          </cell>
          <cell r="B771">
            <v>28.411601019999999</v>
          </cell>
          <cell r="C771" t="str">
            <v>Fashion Hoodies &amp; Sweatshirts</v>
          </cell>
          <cell r="D771" t="str">
            <v>Hurley Men's Rico Road Fleece Sweater</v>
          </cell>
          <cell r="E771" t="str">
            <v>Hurley</v>
          </cell>
          <cell r="F771">
            <v>48.650001529999997</v>
          </cell>
        </row>
        <row r="772">
          <cell r="A772">
            <v>14258</v>
          </cell>
          <cell r="B772">
            <v>40.171000110000001</v>
          </cell>
          <cell r="C772" t="str">
            <v>Fashion Hoodies &amp; Sweatshirts</v>
          </cell>
          <cell r="D772" t="str">
            <v>Hurley Men's Thermite Thermal</v>
          </cell>
          <cell r="E772" t="str">
            <v>Hurley</v>
          </cell>
          <cell r="F772">
            <v>69.5</v>
          </cell>
        </row>
        <row r="773">
          <cell r="A773">
            <v>10690</v>
          </cell>
          <cell r="B773">
            <v>30.106999999999999</v>
          </cell>
          <cell r="C773" t="str">
            <v>Sweaters</v>
          </cell>
          <cell r="D773" t="str">
            <v>Hurley Men's One and Only V-Neck Sweater</v>
          </cell>
          <cell r="E773" t="str">
            <v>Hurley</v>
          </cell>
          <cell r="F773">
            <v>59.5</v>
          </cell>
        </row>
        <row r="774">
          <cell r="A774">
            <v>13780</v>
          </cell>
          <cell r="B774">
            <v>26.345000020000001</v>
          </cell>
          <cell r="C774" t="str">
            <v>Sweaters</v>
          </cell>
          <cell r="D774" t="str">
            <v>Hurley Men's One and Only Sweater</v>
          </cell>
          <cell r="E774" t="str">
            <v>Hurley</v>
          </cell>
          <cell r="F774">
            <v>55</v>
          </cell>
        </row>
        <row r="775">
          <cell r="A775">
            <v>10690</v>
          </cell>
          <cell r="B775">
            <v>31.237500019999999</v>
          </cell>
          <cell r="C775" t="str">
            <v>Sweaters</v>
          </cell>
          <cell r="D775" t="str">
            <v>Hurley Hanger Sweater - Men's</v>
          </cell>
          <cell r="E775" t="str">
            <v>Hurley</v>
          </cell>
          <cell r="F775">
            <v>59.5</v>
          </cell>
        </row>
        <row r="776">
          <cell r="A776">
            <v>28711</v>
          </cell>
          <cell r="B776">
            <v>39.401999830000001</v>
          </cell>
          <cell r="C776" t="str">
            <v>Suits &amp; Sport Coats</v>
          </cell>
          <cell r="D776" t="str">
            <v>Hurley Men's Outer Edge Jacket</v>
          </cell>
          <cell r="E776" t="str">
            <v>Hurley</v>
          </cell>
          <cell r="F776">
            <v>99.5</v>
          </cell>
        </row>
        <row r="777">
          <cell r="A777">
            <v>13791</v>
          </cell>
          <cell r="B777">
            <v>33.68324835</v>
          </cell>
          <cell r="C777" t="str">
            <v>Jeans</v>
          </cell>
          <cell r="D777" t="str">
            <v>Hurley Men's 84 Slim Denim Pant</v>
          </cell>
          <cell r="E777" t="str">
            <v>Hurley</v>
          </cell>
          <cell r="F777">
            <v>69.449996949999999</v>
          </cell>
        </row>
        <row r="778">
          <cell r="A778">
            <v>28457</v>
          </cell>
          <cell r="B778">
            <v>31.672499980000001</v>
          </cell>
          <cell r="C778" t="str">
            <v>Jeans</v>
          </cell>
          <cell r="D778" t="str">
            <v>Hurley Men's 99 Relaxed Denim Pant</v>
          </cell>
          <cell r="E778" t="str">
            <v>Hurley</v>
          </cell>
          <cell r="F778">
            <v>61.5</v>
          </cell>
        </row>
        <row r="779">
          <cell r="A779">
            <v>14008</v>
          </cell>
          <cell r="B779">
            <v>32.962999969999998</v>
          </cell>
          <cell r="C779" t="str">
            <v>Jeans</v>
          </cell>
          <cell r="D779" t="str">
            <v>Hurley Juniors 81 Skinny Legging</v>
          </cell>
          <cell r="E779" t="str">
            <v>Hurley</v>
          </cell>
          <cell r="F779">
            <v>59.5</v>
          </cell>
        </row>
        <row r="780">
          <cell r="A780">
            <v>28457</v>
          </cell>
          <cell r="B780">
            <v>26.675000069999999</v>
          </cell>
          <cell r="C780" t="str">
            <v>Pants</v>
          </cell>
          <cell r="D780" t="str">
            <v>Hurley Men's Corman 2.0 Pant</v>
          </cell>
          <cell r="E780" t="str">
            <v>Hurley</v>
          </cell>
          <cell r="F780">
            <v>55</v>
          </cell>
        </row>
        <row r="781">
          <cell r="A781">
            <v>14258</v>
          </cell>
          <cell r="B781">
            <v>23.848300349999999</v>
          </cell>
          <cell r="C781" t="str">
            <v>Pants</v>
          </cell>
          <cell r="D781" t="str">
            <v>Hurley Men's Corman Worker</v>
          </cell>
          <cell r="E781" t="str">
            <v>Hurley</v>
          </cell>
          <cell r="F781">
            <v>54.950000760000002</v>
          </cell>
        </row>
        <row r="782">
          <cell r="A782">
            <v>15569</v>
          </cell>
          <cell r="B782">
            <v>32.572048600000002</v>
          </cell>
          <cell r="C782" t="str">
            <v>Pants</v>
          </cell>
          <cell r="D782" t="str">
            <v>Hurley Men's 84 Slim Denim Pant</v>
          </cell>
          <cell r="E782" t="str">
            <v>Hurley</v>
          </cell>
          <cell r="F782">
            <v>69.449996949999999</v>
          </cell>
        </row>
        <row r="783">
          <cell r="A783">
            <v>28457</v>
          </cell>
          <cell r="B783">
            <v>38.250000120000003</v>
          </cell>
          <cell r="C783" t="str">
            <v>Pants</v>
          </cell>
          <cell r="D783" t="str">
            <v>Hurley Men's 84 Twill Pant</v>
          </cell>
          <cell r="E783" t="str">
            <v>Hurley</v>
          </cell>
          <cell r="F783">
            <v>75</v>
          </cell>
        </row>
        <row r="784">
          <cell r="A784">
            <v>14258</v>
          </cell>
          <cell r="B784">
            <v>21.510000009999999</v>
          </cell>
          <cell r="C784" t="str">
            <v>Shorts</v>
          </cell>
          <cell r="D784" t="str">
            <v>Hurley Men's Commander Cargo Walkshort</v>
          </cell>
          <cell r="E784" t="str">
            <v>Hurley</v>
          </cell>
          <cell r="F784">
            <v>45</v>
          </cell>
        </row>
        <row r="785">
          <cell r="A785">
            <v>15575</v>
          </cell>
          <cell r="B785">
            <v>32.175000009999998</v>
          </cell>
          <cell r="C785" t="str">
            <v>Shorts</v>
          </cell>
          <cell r="D785" t="str">
            <v>Hurley Men's Phantom Board Walkshort</v>
          </cell>
          <cell r="E785" t="str">
            <v>Hurley</v>
          </cell>
          <cell r="F785">
            <v>65</v>
          </cell>
        </row>
        <row r="786">
          <cell r="A786">
            <v>10690</v>
          </cell>
          <cell r="B786">
            <v>22.59</v>
          </cell>
          <cell r="C786" t="str">
            <v>Shorts</v>
          </cell>
          <cell r="D786" t="str">
            <v>Hurley Men's Commander Cargo Walk Short</v>
          </cell>
          <cell r="E786" t="str">
            <v>Hurley</v>
          </cell>
          <cell r="F786">
            <v>45</v>
          </cell>
        </row>
        <row r="787">
          <cell r="A787">
            <v>15569</v>
          </cell>
          <cell r="B787">
            <v>29.865000080000002</v>
          </cell>
          <cell r="C787" t="str">
            <v>Shorts</v>
          </cell>
          <cell r="D787" t="str">
            <v>Hurley Men's Dry Out Walkshort</v>
          </cell>
          <cell r="E787" t="str">
            <v>Hurley</v>
          </cell>
          <cell r="F787">
            <v>55</v>
          </cell>
        </row>
        <row r="788">
          <cell r="A788">
            <v>10690</v>
          </cell>
          <cell r="B788">
            <v>8.2879999879999993</v>
          </cell>
          <cell r="C788" t="str">
            <v>Shorts</v>
          </cell>
          <cell r="D788" t="str">
            <v>Hurley Yd Web Belt Brown One Size</v>
          </cell>
          <cell r="E788" t="str">
            <v>Hurley</v>
          </cell>
          <cell r="F788">
            <v>16</v>
          </cell>
        </row>
        <row r="789">
          <cell r="A789">
            <v>14008</v>
          </cell>
          <cell r="B789">
            <v>27.17</v>
          </cell>
          <cell r="C789" t="str">
            <v>Shorts</v>
          </cell>
          <cell r="D789" t="str">
            <v>Hurley Men's Surface Two Way Stretch Boardshort</v>
          </cell>
          <cell r="E789" t="str">
            <v>Hurley</v>
          </cell>
          <cell r="F789">
            <v>55</v>
          </cell>
        </row>
        <row r="790">
          <cell r="A790">
            <v>13780</v>
          </cell>
          <cell r="B790">
            <v>23.957999959999999</v>
          </cell>
          <cell r="C790" t="str">
            <v>Shorts</v>
          </cell>
          <cell r="D790" t="str">
            <v>Hurley Men's Barney 2.0 Trouser Walkshort</v>
          </cell>
          <cell r="E790" t="str">
            <v>Hurley</v>
          </cell>
          <cell r="F790">
            <v>49.5</v>
          </cell>
        </row>
        <row r="791">
          <cell r="A791">
            <v>15569</v>
          </cell>
          <cell r="B791">
            <v>26.505180849999999</v>
          </cell>
          <cell r="C791" t="str">
            <v>Shorts</v>
          </cell>
          <cell r="D791" t="str">
            <v>Hurley Men's Mariner Boardwalk Walkshort</v>
          </cell>
          <cell r="E791" t="str">
            <v>Hurley</v>
          </cell>
          <cell r="F791">
            <v>54.990001679999999</v>
          </cell>
        </row>
        <row r="792">
          <cell r="A792">
            <v>28457</v>
          </cell>
          <cell r="B792">
            <v>24.597999999999999</v>
          </cell>
          <cell r="C792" t="str">
            <v>Shorts</v>
          </cell>
          <cell r="D792" t="str">
            <v>Hurley Men's Puerto Rico Plaid Walkshort</v>
          </cell>
          <cell r="E792" t="str">
            <v>Hurley</v>
          </cell>
          <cell r="F792">
            <v>49</v>
          </cell>
        </row>
        <row r="793">
          <cell r="A793">
            <v>28457</v>
          </cell>
          <cell r="B793">
            <v>24.75</v>
          </cell>
          <cell r="C793" t="str">
            <v>Shorts</v>
          </cell>
          <cell r="D793" t="str">
            <v>Hurley Men's Barcelona Trouser</v>
          </cell>
          <cell r="E793" t="str">
            <v>Hurley</v>
          </cell>
          <cell r="F793">
            <v>49.5</v>
          </cell>
        </row>
        <row r="794">
          <cell r="A794">
            <v>13791</v>
          </cell>
          <cell r="B794">
            <v>15.50482991</v>
          </cell>
          <cell r="C794" t="str">
            <v>Shorts</v>
          </cell>
          <cell r="D794" t="str">
            <v>Hurley Men's Puerto Rico Suiting Mens Walkshort</v>
          </cell>
          <cell r="E794" t="str">
            <v>Hurley</v>
          </cell>
          <cell r="F794">
            <v>29.989999770000001</v>
          </cell>
        </row>
        <row r="795">
          <cell r="A795">
            <v>28457</v>
          </cell>
          <cell r="B795">
            <v>22.5</v>
          </cell>
          <cell r="C795" t="str">
            <v>Shorts</v>
          </cell>
          <cell r="D795" t="str">
            <v>Hurley Men's Rivingston Trouser</v>
          </cell>
          <cell r="E795" t="str">
            <v>Hurley</v>
          </cell>
          <cell r="F795">
            <v>45</v>
          </cell>
        </row>
        <row r="796">
          <cell r="A796">
            <v>14258</v>
          </cell>
          <cell r="B796">
            <v>20.834999979999999</v>
          </cell>
          <cell r="C796" t="str">
            <v>Shorts</v>
          </cell>
          <cell r="D796" t="str">
            <v>Hurley Men's One And Only Chino Walkshort</v>
          </cell>
          <cell r="E796" t="str">
            <v>Hurley</v>
          </cell>
          <cell r="F796">
            <v>45</v>
          </cell>
        </row>
        <row r="797">
          <cell r="A797">
            <v>14258</v>
          </cell>
          <cell r="B797">
            <v>26.43300009</v>
          </cell>
          <cell r="C797" t="str">
            <v>Shorts</v>
          </cell>
          <cell r="D797" t="str">
            <v>Hurley Men's Puerto Rico Trouser Walkshort</v>
          </cell>
          <cell r="E797" t="str">
            <v>Hurley</v>
          </cell>
          <cell r="F797">
            <v>49.5</v>
          </cell>
        </row>
        <row r="798">
          <cell r="A798">
            <v>13791</v>
          </cell>
          <cell r="B798">
            <v>30.285499980000001</v>
          </cell>
          <cell r="C798" t="str">
            <v>Shorts</v>
          </cell>
          <cell r="D798" t="str">
            <v>Hurley Men's Mariner Cargo Boardwalk Short</v>
          </cell>
          <cell r="E798" t="str">
            <v>Hurley</v>
          </cell>
          <cell r="F798">
            <v>59.5</v>
          </cell>
        </row>
        <row r="799">
          <cell r="A799">
            <v>28457</v>
          </cell>
          <cell r="B799">
            <v>24.859999980000001</v>
          </cell>
          <cell r="C799" t="str">
            <v>Shorts</v>
          </cell>
          <cell r="D799" t="str">
            <v>Hurley Men's Shank Walkshort</v>
          </cell>
          <cell r="E799" t="str">
            <v>Hurley</v>
          </cell>
          <cell r="F799">
            <v>55</v>
          </cell>
        </row>
        <row r="800">
          <cell r="A800">
            <v>15575</v>
          </cell>
          <cell r="B800">
            <v>11.126939889999999</v>
          </cell>
          <cell r="C800" t="str">
            <v>Shorts</v>
          </cell>
          <cell r="D800" t="str">
            <v>Hurley Men's Plaid Boardshorts - Size 40/XXL</v>
          </cell>
          <cell r="E800" t="str">
            <v>Hurley</v>
          </cell>
          <cell r="F800">
            <v>21.989999770000001</v>
          </cell>
        </row>
        <row r="801">
          <cell r="A801">
            <v>15575</v>
          </cell>
          <cell r="B801">
            <v>23.41349997</v>
          </cell>
          <cell r="C801" t="str">
            <v>Shorts</v>
          </cell>
          <cell r="D801" t="str">
            <v>Hurley Men's Connell Trouse Walkshort</v>
          </cell>
          <cell r="E801" t="str">
            <v>Hurley</v>
          </cell>
          <cell r="F801">
            <v>49.5</v>
          </cell>
        </row>
        <row r="802">
          <cell r="A802">
            <v>13780</v>
          </cell>
          <cell r="B802">
            <v>22.02550038</v>
          </cell>
          <cell r="C802" t="str">
            <v>Shorts</v>
          </cell>
          <cell r="D802" t="str">
            <v>Hurley Men's One and Only Walkshort</v>
          </cell>
          <cell r="E802" t="str">
            <v>Hurley</v>
          </cell>
          <cell r="F802">
            <v>44.950000760000002</v>
          </cell>
        </row>
        <row r="803">
          <cell r="A803">
            <v>28803</v>
          </cell>
          <cell r="B803">
            <v>27.555</v>
          </cell>
          <cell r="C803" t="str">
            <v>Shorts</v>
          </cell>
          <cell r="D803" t="str">
            <v>Hurley Men's Haole Trouser Walkshort</v>
          </cell>
          <cell r="E803" t="str">
            <v>Hurley</v>
          </cell>
          <cell r="F803">
            <v>55</v>
          </cell>
        </row>
        <row r="804">
          <cell r="A804">
            <v>28803</v>
          </cell>
          <cell r="B804">
            <v>23.034880860000001</v>
          </cell>
          <cell r="C804" t="str">
            <v>Shorts</v>
          </cell>
          <cell r="D804" t="str">
            <v>Hurley Men's Roy Trouser Walkshort</v>
          </cell>
          <cell r="E804" t="str">
            <v>Hurley</v>
          </cell>
          <cell r="F804">
            <v>44.990001679999999</v>
          </cell>
        </row>
        <row r="805">
          <cell r="A805">
            <v>28803</v>
          </cell>
          <cell r="B805">
            <v>19.812000009999998</v>
          </cell>
          <cell r="C805" t="str">
            <v>Shorts</v>
          </cell>
          <cell r="D805" t="str">
            <v>Hurley Men's Commando Cargo Men's Walkshort</v>
          </cell>
          <cell r="E805" t="str">
            <v>Hurley</v>
          </cell>
          <cell r="F805">
            <v>39</v>
          </cell>
        </row>
        <row r="806">
          <cell r="A806">
            <v>28803</v>
          </cell>
          <cell r="B806">
            <v>30.047499989999999</v>
          </cell>
          <cell r="C806" t="str">
            <v>Shorts</v>
          </cell>
          <cell r="D806" t="str">
            <v>Hurley Men's Dry Out Fit Walk Short</v>
          </cell>
          <cell r="E806" t="str">
            <v>Hurley</v>
          </cell>
          <cell r="F806">
            <v>59.5</v>
          </cell>
        </row>
        <row r="807">
          <cell r="A807">
            <v>28803</v>
          </cell>
          <cell r="B807">
            <v>30.557300420000001</v>
          </cell>
          <cell r="C807" t="str">
            <v>Shorts</v>
          </cell>
          <cell r="D807" t="str">
            <v>Hurley 84 Phantom Short - Men's</v>
          </cell>
          <cell r="E807" t="str">
            <v>Hurley</v>
          </cell>
          <cell r="F807">
            <v>59.450000760000002</v>
          </cell>
        </row>
        <row r="808">
          <cell r="A808">
            <v>28803</v>
          </cell>
          <cell r="B808">
            <v>18.603750049999999</v>
          </cell>
          <cell r="C808" t="str">
            <v>Shorts</v>
          </cell>
          <cell r="D808" t="str">
            <v>Hurley Men's Winston Trouser Walkshort</v>
          </cell>
          <cell r="E808" t="str">
            <v>Hurley</v>
          </cell>
          <cell r="F808">
            <v>41.25</v>
          </cell>
        </row>
        <row r="809">
          <cell r="A809">
            <v>28803</v>
          </cell>
          <cell r="B809">
            <v>29.19969086</v>
          </cell>
          <cell r="C809" t="str">
            <v>Shorts</v>
          </cell>
          <cell r="D809" t="str">
            <v>Hurley Men's Mariner Hound Board Walk Short</v>
          </cell>
          <cell r="E809" t="str">
            <v>Hurley</v>
          </cell>
          <cell r="F809">
            <v>54.990001679999999</v>
          </cell>
        </row>
        <row r="810">
          <cell r="A810">
            <v>28803</v>
          </cell>
          <cell r="B810">
            <v>22.995000000000001</v>
          </cell>
          <cell r="C810" t="str">
            <v>Shorts</v>
          </cell>
          <cell r="D810" t="str">
            <v>Hurley Men's Maverick Walkshort</v>
          </cell>
          <cell r="E810" t="str">
            <v>Hurley</v>
          </cell>
          <cell r="F810">
            <v>45</v>
          </cell>
        </row>
        <row r="811">
          <cell r="A811">
            <v>6115</v>
          </cell>
          <cell r="B811">
            <v>29.370000099999999</v>
          </cell>
          <cell r="C811" t="str">
            <v>Shorts</v>
          </cell>
          <cell r="D811" t="str">
            <v>Hurley Parker Short</v>
          </cell>
          <cell r="E811" t="str">
            <v>Hurley</v>
          </cell>
          <cell r="F811">
            <v>55</v>
          </cell>
        </row>
        <row r="812">
          <cell r="A812">
            <v>13937</v>
          </cell>
          <cell r="B812">
            <v>29.975000099999999</v>
          </cell>
          <cell r="C812" t="str">
            <v>Shorts</v>
          </cell>
          <cell r="D812" t="str">
            <v>Hurley Men's Baltimore 2.0 Trouser Walkshort</v>
          </cell>
          <cell r="E812" t="str">
            <v>Hurley</v>
          </cell>
          <cell r="F812">
            <v>55</v>
          </cell>
        </row>
        <row r="813">
          <cell r="A813">
            <v>9442</v>
          </cell>
          <cell r="B813">
            <v>34.44999996</v>
          </cell>
          <cell r="C813" t="str">
            <v>Shorts</v>
          </cell>
          <cell r="D813" t="str">
            <v>Hurley Phantom 60 Walker Boardwalk Short - Men's</v>
          </cell>
          <cell r="E813" t="str">
            <v>Hurley</v>
          </cell>
          <cell r="F813">
            <v>65</v>
          </cell>
        </row>
        <row r="814">
          <cell r="A814">
            <v>13656</v>
          </cell>
          <cell r="B814">
            <v>27.134399439999999</v>
          </cell>
          <cell r="C814" t="str">
            <v>Shorts</v>
          </cell>
          <cell r="D814" t="str">
            <v>Hurley Men's Barney Plaid Men's Walkshort</v>
          </cell>
          <cell r="E814" t="str">
            <v>Hurley</v>
          </cell>
          <cell r="F814">
            <v>56.52999878</v>
          </cell>
        </row>
        <row r="815">
          <cell r="A815">
            <v>13656</v>
          </cell>
          <cell r="B815">
            <v>19.11522081</v>
          </cell>
          <cell r="C815" t="str">
            <v>Shorts</v>
          </cell>
          <cell r="D815" t="str">
            <v>Hurley Puerto Rico Walk Shorts - Sandstorm</v>
          </cell>
          <cell r="E815" t="str">
            <v>Hurley</v>
          </cell>
          <cell r="F815">
            <v>39.990001679999999</v>
          </cell>
        </row>
        <row r="816">
          <cell r="A816">
            <v>12613</v>
          </cell>
          <cell r="B816">
            <v>29.035999990000001</v>
          </cell>
          <cell r="C816" t="str">
            <v>Shorts</v>
          </cell>
          <cell r="D816" t="str">
            <v>Hurley Men's Squad Board Walkshort</v>
          </cell>
          <cell r="E816" t="str">
            <v>Hurley</v>
          </cell>
          <cell r="F816">
            <v>59.5</v>
          </cell>
        </row>
        <row r="817">
          <cell r="A817">
            <v>28462</v>
          </cell>
          <cell r="B817">
            <v>24.010000009999999</v>
          </cell>
          <cell r="C817" t="str">
            <v>Shorts</v>
          </cell>
          <cell r="D817" t="str">
            <v>Hurley Men's Sinatra Walkshort</v>
          </cell>
          <cell r="E817" t="str">
            <v>Hurley</v>
          </cell>
          <cell r="F817">
            <v>49</v>
          </cell>
        </row>
        <row r="818">
          <cell r="A818">
            <v>14327</v>
          </cell>
          <cell r="B818">
            <v>20.492999099999999</v>
          </cell>
          <cell r="C818" t="str">
            <v>Shorts</v>
          </cell>
          <cell r="D818" t="str">
            <v>Hurley Stranger Walkshort - Men's</v>
          </cell>
          <cell r="E818" t="str">
            <v>Hurley</v>
          </cell>
          <cell r="F818">
            <v>37.259998320000001</v>
          </cell>
        </row>
        <row r="819">
          <cell r="A819">
            <v>14210</v>
          </cell>
          <cell r="B819">
            <v>30.28999988</v>
          </cell>
          <cell r="C819" t="str">
            <v>Shorts</v>
          </cell>
          <cell r="D819" t="str">
            <v>Hurley Men's Phantom 50/50 Photo Boardshorts</v>
          </cell>
          <cell r="E819" t="str">
            <v>Hurley</v>
          </cell>
          <cell r="F819">
            <v>65</v>
          </cell>
        </row>
        <row r="820">
          <cell r="A820">
            <v>13937</v>
          </cell>
          <cell r="B820">
            <v>33.151499999999999</v>
          </cell>
          <cell r="C820" t="str">
            <v>Shorts</v>
          </cell>
          <cell r="D820" t="str">
            <v>Hurley Men's Phantom Freight Boardwalk Walkshort</v>
          </cell>
          <cell r="E820" t="str">
            <v>Hurley</v>
          </cell>
          <cell r="F820">
            <v>69.5</v>
          </cell>
        </row>
        <row r="821">
          <cell r="A821">
            <v>5917</v>
          </cell>
          <cell r="B821">
            <v>28.544999969999999</v>
          </cell>
          <cell r="C821" t="str">
            <v>Shorts</v>
          </cell>
          <cell r="D821" t="str">
            <v>Hurley Men's 84 Bones 5 Pocket Walkshort</v>
          </cell>
          <cell r="E821" t="str">
            <v>Hurley</v>
          </cell>
          <cell r="F821">
            <v>55</v>
          </cell>
        </row>
        <row r="822">
          <cell r="A822">
            <v>12613</v>
          </cell>
          <cell r="B822">
            <v>25.95999995</v>
          </cell>
          <cell r="C822" t="str">
            <v>Shorts</v>
          </cell>
          <cell r="D822" t="str">
            <v>Hurley Men's Parker Trouser Walkshort</v>
          </cell>
          <cell r="E822" t="str">
            <v>Hurley</v>
          </cell>
          <cell r="F822">
            <v>55</v>
          </cell>
        </row>
        <row r="823">
          <cell r="A823">
            <v>6115</v>
          </cell>
          <cell r="B823">
            <v>31.416000050000001</v>
          </cell>
          <cell r="C823" t="str">
            <v>Shorts</v>
          </cell>
          <cell r="D823" t="str">
            <v>Hurley Men's Zurich Trouser Walkshort</v>
          </cell>
          <cell r="E823" t="str">
            <v>Hurley</v>
          </cell>
          <cell r="F823">
            <v>59.5</v>
          </cell>
        </row>
        <row r="824">
          <cell r="A824">
            <v>6115</v>
          </cell>
          <cell r="B824">
            <v>11.460539880000001</v>
          </cell>
          <cell r="C824" t="str">
            <v>Shorts</v>
          </cell>
          <cell r="D824" t="str">
            <v>Mens Hurley Shorts Solid Light Khaki 38/XL</v>
          </cell>
          <cell r="E824" t="str">
            <v>Hurley</v>
          </cell>
          <cell r="F824">
            <v>20.989999770000001</v>
          </cell>
        </row>
        <row r="825">
          <cell r="A825">
            <v>11201</v>
          </cell>
          <cell r="B825">
            <v>10.327079879999999</v>
          </cell>
          <cell r="C825" t="str">
            <v>Shorts</v>
          </cell>
          <cell r="D825" t="str">
            <v>Men's Hurley Shorts Solid</v>
          </cell>
          <cell r="E825" t="str">
            <v>Hurley</v>
          </cell>
          <cell r="F825">
            <v>20.989999770000001</v>
          </cell>
        </row>
        <row r="826">
          <cell r="A826">
            <v>7068</v>
          </cell>
          <cell r="B826">
            <v>10.26410989</v>
          </cell>
          <cell r="C826" t="str">
            <v>Shorts</v>
          </cell>
          <cell r="D826" t="str">
            <v>Mens Hurley Shorts Solid Black 36/L</v>
          </cell>
          <cell r="E826" t="str">
            <v>Hurley</v>
          </cell>
          <cell r="F826">
            <v>20.989999770000001</v>
          </cell>
        </row>
        <row r="827">
          <cell r="A827">
            <v>14327</v>
          </cell>
          <cell r="B827">
            <v>10.59994988</v>
          </cell>
          <cell r="C827" t="str">
            <v>Shorts</v>
          </cell>
          <cell r="D827" t="str">
            <v>Hurley Mens Shorts Khaki Plaid Size 36/ Large</v>
          </cell>
          <cell r="E827" t="str">
            <v>Hurley</v>
          </cell>
          <cell r="F827">
            <v>20.989999770000001</v>
          </cell>
        </row>
        <row r="828">
          <cell r="A828">
            <v>15334</v>
          </cell>
          <cell r="B828">
            <v>27.255200370000001</v>
          </cell>
          <cell r="C828" t="str">
            <v>Shorts</v>
          </cell>
          <cell r="D828" t="str">
            <v>Hurley Men's Poolside Boardwalk Walkshort</v>
          </cell>
          <cell r="E828" t="str">
            <v>Hurley</v>
          </cell>
          <cell r="F828">
            <v>54.950000760000002</v>
          </cell>
        </row>
        <row r="829">
          <cell r="A829">
            <v>12613</v>
          </cell>
          <cell r="B829">
            <v>52.341000010000002</v>
          </cell>
          <cell r="C829" t="str">
            <v>Outerwear &amp; Coats</v>
          </cell>
          <cell r="D829" t="str">
            <v>Hurley Men's Stec Jacket</v>
          </cell>
          <cell r="E829" t="str">
            <v>Hurley</v>
          </cell>
          <cell r="F829">
            <v>109.5</v>
          </cell>
        </row>
        <row r="830">
          <cell r="A830">
            <v>13937</v>
          </cell>
          <cell r="B830">
            <v>23.739500060000001</v>
          </cell>
          <cell r="C830" t="str">
            <v>Swim</v>
          </cell>
          <cell r="D830" t="str">
            <v>Hurley Young Men's Hurley One and Only Solid Boardshort</v>
          </cell>
          <cell r="E830" t="str">
            <v>Hurley</v>
          </cell>
          <cell r="F830">
            <v>39.5</v>
          </cell>
        </row>
        <row r="831">
          <cell r="A831">
            <v>14210</v>
          </cell>
          <cell r="B831">
            <v>30.500000060000001</v>
          </cell>
          <cell r="C831" t="str">
            <v>Swim</v>
          </cell>
          <cell r="D831" t="str">
            <v>Hurley Men's Hurley Puerto Rico Plaid Boardshort</v>
          </cell>
          <cell r="E831" t="str">
            <v>Hurley</v>
          </cell>
          <cell r="F831">
            <v>50</v>
          </cell>
        </row>
        <row r="832">
          <cell r="A832">
            <v>5845</v>
          </cell>
          <cell r="B832">
            <v>41.860000079999999</v>
          </cell>
          <cell r="C832" t="str">
            <v>Swim</v>
          </cell>
          <cell r="D832" t="str">
            <v>Hurley Men's P60 Kings Road Boardshort</v>
          </cell>
          <cell r="E832" t="str">
            <v>Hurley</v>
          </cell>
          <cell r="F832">
            <v>65</v>
          </cell>
        </row>
        <row r="833">
          <cell r="A833">
            <v>15334</v>
          </cell>
          <cell r="B833">
            <v>27.58500008</v>
          </cell>
          <cell r="C833" t="str">
            <v>Swim</v>
          </cell>
          <cell r="D833" t="str">
            <v>Hurley Men's Sets Supersuede Boardshort</v>
          </cell>
          <cell r="E833" t="str">
            <v>Hurley</v>
          </cell>
          <cell r="F833">
            <v>45</v>
          </cell>
        </row>
        <row r="834">
          <cell r="A834">
            <v>13656</v>
          </cell>
          <cell r="B834">
            <v>34.320000090000001</v>
          </cell>
          <cell r="C834" t="str">
            <v>Swim</v>
          </cell>
          <cell r="D834" t="str">
            <v>Hurley Men's Phantom 60 Boardshort</v>
          </cell>
          <cell r="E834" t="str">
            <v>Hurley</v>
          </cell>
          <cell r="F834">
            <v>55</v>
          </cell>
        </row>
        <row r="835">
          <cell r="A835">
            <v>13937</v>
          </cell>
          <cell r="B835">
            <v>38.805000100000001</v>
          </cell>
          <cell r="C835" t="str">
            <v>Swim</v>
          </cell>
          <cell r="D835" t="str">
            <v>Hurley Men's Puerto Rico Road Phantom Boardshort</v>
          </cell>
          <cell r="E835" t="str">
            <v>Hurley</v>
          </cell>
          <cell r="F835">
            <v>65</v>
          </cell>
        </row>
        <row r="836">
          <cell r="A836">
            <v>12613</v>
          </cell>
          <cell r="B836">
            <v>78.259500099999997</v>
          </cell>
          <cell r="C836" t="str">
            <v>Swim</v>
          </cell>
          <cell r="D836" t="str">
            <v>Hurley Men's BP Solid Boardshort</v>
          </cell>
          <cell r="E836" t="str">
            <v>Hurley</v>
          </cell>
          <cell r="F836">
            <v>139.5</v>
          </cell>
        </row>
        <row r="837">
          <cell r="A837">
            <v>9442</v>
          </cell>
          <cell r="B837">
            <v>21.000000050000001</v>
          </cell>
          <cell r="C837" t="str">
            <v>Swim</v>
          </cell>
          <cell r="D837" t="str">
            <v>Hurley Men's  One and Only Long Sleeve Rashguard</v>
          </cell>
          <cell r="E837" t="str">
            <v>Hurley</v>
          </cell>
          <cell r="F837">
            <v>35</v>
          </cell>
        </row>
        <row r="838">
          <cell r="A838">
            <v>7068</v>
          </cell>
          <cell r="B838">
            <v>30.305000150000001</v>
          </cell>
          <cell r="C838" t="str">
            <v>Swim</v>
          </cell>
          <cell r="D838" t="str">
            <v>Hurley Men's Render 2-Way Stretch Board Short</v>
          </cell>
          <cell r="E838" t="str">
            <v>Hurley</v>
          </cell>
          <cell r="F838">
            <v>55</v>
          </cell>
        </row>
        <row r="839">
          <cell r="A839">
            <v>14327</v>
          </cell>
          <cell r="B839">
            <v>36.27000013</v>
          </cell>
          <cell r="C839" t="str">
            <v>Swim</v>
          </cell>
          <cell r="D839" t="str">
            <v>Hurley Men's Dimension Phantom Boardshort</v>
          </cell>
          <cell r="E839" t="str">
            <v>Hurley</v>
          </cell>
          <cell r="F839">
            <v>65</v>
          </cell>
        </row>
        <row r="840">
          <cell r="A840">
            <v>12613</v>
          </cell>
          <cell r="B840">
            <v>40.95000005</v>
          </cell>
          <cell r="C840" t="str">
            <v>Swim</v>
          </cell>
          <cell r="D840" t="str">
            <v>Hurley Men's Phantom Lynx Board Short</v>
          </cell>
          <cell r="E840" t="str">
            <v>Hurley</v>
          </cell>
          <cell r="F840">
            <v>65</v>
          </cell>
        </row>
        <row r="841">
          <cell r="A841">
            <v>13778</v>
          </cell>
          <cell r="B841">
            <v>96.42750049</v>
          </cell>
          <cell r="C841" t="str">
            <v>Swim</v>
          </cell>
          <cell r="D841" t="str">
            <v>Hurley Men's 4D Boardshort</v>
          </cell>
          <cell r="E841" t="str">
            <v>Hurley</v>
          </cell>
          <cell r="F841">
            <v>149.5</v>
          </cell>
        </row>
        <row r="842">
          <cell r="A842">
            <v>12613</v>
          </cell>
          <cell r="B842">
            <v>34.375000100000001</v>
          </cell>
          <cell r="C842" t="str">
            <v>Swim</v>
          </cell>
          <cell r="D842" t="str">
            <v>Hurley Men's Change 2 Way Stretch Boardshort</v>
          </cell>
          <cell r="E842" t="str">
            <v>Hurley</v>
          </cell>
          <cell r="F842">
            <v>55</v>
          </cell>
        </row>
        <row r="843">
          <cell r="A843">
            <v>14327</v>
          </cell>
          <cell r="B843">
            <v>29.550000090000001</v>
          </cell>
          <cell r="C843" t="str">
            <v>Swim</v>
          </cell>
          <cell r="D843" t="str">
            <v>Hurley Men's Puerto Rico Boardshort</v>
          </cell>
          <cell r="E843" t="str">
            <v>Hurley</v>
          </cell>
          <cell r="F843">
            <v>50</v>
          </cell>
        </row>
        <row r="844">
          <cell r="A844">
            <v>15571</v>
          </cell>
          <cell r="B844">
            <v>40.75500014</v>
          </cell>
          <cell r="C844" t="str">
            <v>Swim</v>
          </cell>
          <cell r="D844" t="str">
            <v>Hurley Men's Hex Phantom Boardshort</v>
          </cell>
          <cell r="E844" t="str">
            <v>Hurley</v>
          </cell>
          <cell r="F844">
            <v>65</v>
          </cell>
        </row>
        <row r="845">
          <cell r="A845">
            <v>15334</v>
          </cell>
          <cell r="B845">
            <v>64.200000090000003</v>
          </cell>
          <cell r="C845" t="str">
            <v>Swim</v>
          </cell>
          <cell r="D845" t="str">
            <v>Hurley Men's BP Fuse Boardshort</v>
          </cell>
          <cell r="E845" t="str">
            <v>Hurley</v>
          </cell>
          <cell r="F845">
            <v>100</v>
          </cell>
        </row>
        <row r="846">
          <cell r="A846">
            <v>15334</v>
          </cell>
          <cell r="B846">
            <v>41.275000110000001</v>
          </cell>
          <cell r="C846" t="str">
            <v>Swim</v>
          </cell>
          <cell r="D846" t="str">
            <v>Hurley Men's Shutter Phantom Boardshort</v>
          </cell>
          <cell r="E846" t="str">
            <v>Hurley</v>
          </cell>
          <cell r="F846">
            <v>65</v>
          </cell>
        </row>
        <row r="847">
          <cell r="A847">
            <v>15334</v>
          </cell>
          <cell r="B847">
            <v>18.082300530000001</v>
          </cell>
          <cell r="C847" t="str">
            <v>Swim</v>
          </cell>
          <cell r="D847" t="str">
            <v>Hurley Men's  One and Only Short Sleeve Rashguard</v>
          </cell>
          <cell r="E847" t="str">
            <v>Hurley</v>
          </cell>
          <cell r="F847">
            <v>29.450000760000002</v>
          </cell>
        </row>
        <row r="848">
          <cell r="A848">
            <v>13937</v>
          </cell>
          <cell r="B848">
            <v>34.045000049999999</v>
          </cell>
          <cell r="C848" t="str">
            <v>Swim</v>
          </cell>
          <cell r="D848" t="str">
            <v>Hurley Men's Surface Two Way Stretch Boardshort</v>
          </cell>
          <cell r="E848" t="str">
            <v>Hurley</v>
          </cell>
          <cell r="F848">
            <v>55</v>
          </cell>
        </row>
        <row r="849">
          <cell r="A849">
            <v>14327</v>
          </cell>
          <cell r="B849">
            <v>27.810000030000001</v>
          </cell>
          <cell r="C849" t="str">
            <v>Swim</v>
          </cell>
          <cell r="D849" t="str">
            <v>Hurley Men's Fragment Supersuede Boardshort</v>
          </cell>
          <cell r="E849" t="str">
            <v>Hurley</v>
          </cell>
          <cell r="F849">
            <v>45</v>
          </cell>
        </row>
        <row r="850">
          <cell r="A850">
            <v>13656</v>
          </cell>
          <cell r="B850">
            <v>37.700000129999999</v>
          </cell>
          <cell r="C850" t="str">
            <v>Swim</v>
          </cell>
          <cell r="D850" t="str">
            <v>Hurley Men's Horizon Phantom Boardshort</v>
          </cell>
          <cell r="E850" t="str">
            <v>Hurley</v>
          </cell>
          <cell r="F850">
            <v>65</v>
          </cell>
        </row>
        <row r="851">
          <cell r="A851">
            <v>13937</v>
          </cell>
          <cell r="B851">
            <v>37.245000050000002</v>
          </cell>
          <cell r="C851" t="str">
            <v>Swim</v>
          </cell>
          <cell r="D851" t="str">
            <v>Hurley Men's Puerto Rico Sands Phantom Boardshort</v>
          </cell>
          <cell r="E851" t="str">
            <v>Hurley</v>
          </cell>
          <cell r="F851">
            <v>65</v>
          </cell>
        </row>
        <row r="852">
          <cell r="A852">
            <v>13778</v>
          </cell>
          <cell r="B852">
            <v>26.28000003</v>
          </cell>
          <cell r="C852" t="str">
            <v>Swim</v>
          </cell>
          <cell r="D852" t="str">
            <v>Hurley Men's Amigo Supersuede Boardshort</v>
          </cell>
          <cell r="E852" t="str">
            <v>Hurley</v>
          </cell>
          <cell r="F852">
            <v>45</v>
          </cell>
        </row>
        <row r="853">
          <cell r="A853">
            <v>9442</v>
          </cell>
          <cell r="B853">
            <v>37.31000006</v>
          </cell>
          <cell r="C853" t="str">
            <v>Swim</v>
          </cell>
          <cell r="D853" t="str">
            <v>Hurley Men's Straps Phantom Boardshort</v>
          </cell>
          <cell r="E853" t="str">
            <v>Hurley</v>
          </cell>
          <cell r="F853">
            <v>65</v>
          </cell>
        </row>
        <row r="854">
          <cell r="A854">
            <v>11201</v>
          </cell>
          <cell r="B854">
            <v>40.853548119999999</v>
          </cell>
          <cell r="C854" t="str">
            <v>Swim</v>
          </cell>
          <cell r="D854" t="str">
            <v>Hurley Men's Nova Supersuede Boardshort</v>
          </cell>
          <cell r="E854" t="str">
            <v>Hurley</v>
          </cell>
          <cell r="F854">
            <v>64.949996949999999</v>
          </cell>
        </row>
        <row r="855">
          <cell r="A855">
            <v>13937</v>
          </cell>
          <cell r="B855">
            <v>41.600000039999998</v>
          </cell>
          <cell r="C855" t="str">
            <v>Swim</v>
          </cell>
          <cell r="D855" t="str">
            <v>Hurley Men's Phantom Block Party Fizz Boardshort</v>
          </cell>
          <cell r="E855" t="str">
            <v>Hurley</v>
          </cell>
          <cell r="F855">
            <v>65</v>
          </cell>
        </row>
        <row r="856">
          <cell r="A856">
            <v>5917</v>
          </cell>
          <cell r="B856">
            <v>23.639609180000001</v>
          </cell>
          <cell r="C856" t="str">
            <v>Swim</v>
          </cell>
          <cell r="D856" t="str">
            <v>Hurley Men's Copy Supersuede Boardshort</v>
          </cell>
          <cell r="E856" t="str">
            <v>Hurley</v>
          </cell>
          <cell r="F856">
            <v>38.189998629999998</v>
          </cell>
        </row>
        <row r="857">
          <cell r="A857">
            <v>24836</v>
          </cell>
          <cell r="B857">
            <v>82.693848369999998</v>
          </cell>
          <cell r="C857" t="str">
            <v>Swim</v>
          </cell>
          <cell r="D857" t="str">
            <v>Hurley Men's 4d Solid Phantom Boardshort</v>
          </cell>
          <cell r="E857" t="str">
            <v>Hurley</v>
          </cell>
          <cell r="F857">
            <v>139.4499969</v>
          </cell>
        </row>
        <row r="858">
          <cell r="A858">
            <v>9442</v>
          </cell>
          <cell r="B858">
            <v>42.152548029999998</v>
          </cell>
          <cell r="C858" t="str">
            <v>Swim</v>
          </cell>
          <cell r="D858" t="str">
            <v>Hurley Men's Puerto Rico Space Phantom Boardshort</v>
          </cell>
          <cell r="E858" t="str">
            <v>Hurley</v>
          </cell>
          <cell r="F858">
            <v>64.949996949999999</v>
          </cell>
        </row>
        <row r="859">
          <cell r="A859">
            <v>14210</v>
          </cell>
          <cell r="B859">
            <v>13.134750029999999</v>
          </cell>
          <cell r="C859" t="str">
            <v>Swim</v>
          </cell>
          <cell r="D859" t="str">
            <v>Hurley Blue Orange and Gray Stagger Board Shorts</v>
          </cell>
          <cell r="E859" t="str">
            <v>Hurley</v>
          </cell>
          <cell r="F859">
            <v>20.75</v>
          </cell>
        </row>
        <row r="860">
          <cell r="A860">
            <v>5917</v>
          </cell>
          <cell r="B860">
            <v>32.230000060000002</v>
          </cell>
          <cell r="C860" t="str">
            <v>Swim</v>
          </cell>
          <cell r="D860" t="str">
            <v>Hurley Men's Void 2 Way Stretch Boardshort</v>
          </cell>
          <cell r="E860" t="str">
            <v>Hurley</v>
          </cell>
          <cell r="F860">
            <v>55</v>
          </cell>
        </row>
        <row r="861">
          <cell r="A861">
            <v>14210</v>
          </cell>
          <cell r="B861">
            <v>30.85500004</v>
          </cell>
          <cell r="C861" t="str">
            <v>Swim</v>
          </cell>
          <cell r="D861" t="str">
            <v>Hurley Men's Puerto Rico Merge 2 Way Stretch Boardshort</v>
          </cell>
          <cell r="E861" t="str">
            <v>Hurley</v>
          </cell>
          <cell r="F861">
            <v>55</v>
          </cell>
        </row>
        <row r="862">
          <cell r="A862">
            <v>15571</v>
          </cell>
          <cell r="B862">
            <v>38.258500179999999</v>
          </cell>
          <cell r="C862" t="str">
            <v>Swim</v>
          </cell>
          <cell r="D862" t="str">
            <v>Hurley Men's Motion Phantom Boardshort</v>
          </cell>
          <cell r="E862" t="str">
            <v>Hurley</v>
          </cell>
          <cell r="F862">
            <v>59.5</v>
          </cell>
        </row>
        <row r="863">
          <cell r="A863">
            <v>6115</v>
          </cell>
          <cell r="B863">
            <v>24.885000139999999</v>
          </cell>
          <cell r="C863" t="str">
            <v>Swim</v>
          </cell>
          <cell r="D863" t="str">
            <v>Hurley Men's Supersuede Future Boardshort</v>
          </cell>
          <cell r="E863" t="str">
            <v>Hurley</v>
          </cell>
          <cell r="F863">
            <v>45</v>
          </cell>
        </row>
        <row r="864">
          <cell r="A864">
            <v>11201</v>
          </cell>
          <cell r="B864">
            <v>32.572650590000002</v>
          </cell>
          <cell r="C864" t="str">
            <v>Swim</v>
          </cell>
          <cell r="D864" t="str">
            <v>Hurley Phantom Con Boardshorts - Black</v>
          </cell>
          <cell r="E864" t="str">
            <v>Hurley</v>
          </cell>
          <cell r="F864">
            <v>51.950000760000002</v>
          </cell>
        </row>
        <row r="865">
          <cell r="A865">
            <v>14327</v>
          </cell>
          <cell r="B865">
            <v>25.6500001</v>
          </cell>
          <cell r="C865" t="str">
            <v>Swim</v>
          </cell>
          <cell r="D865" t="str">
            <v>Hurley Men's Bolt Supersuede Boardshort</v>
          </cell>
          <cell r="E865" t="str">
            <v>Hurley</v>
          </cell>
          <cell r="F865">
            <v>45</v>
          </cell>
        </row>
        <row r="866">
          <cell r="A866">
            <v>5917</v>
          </cell>
          <cell r="B866">
            <v>34.320000090000001</v>
          </cell>
          <cell r="C866" t="str">
            <v>Swim</v>
          </cell>
          <cell r="D866" t="str">
            <v>Hurley Men's Cruise Two Way Stretch Boardshort</v>
          </cell>
          <cell r="E866" t="str">
            <v>Hurley</v>
          </cell>
          <cell r="F866">
            <v>55</v>
          </cell>
        </row>
        <row r="867">
          <cell r="A867">
            <v>14210</v>
          </cell>
          <cell r="B867">
            <v>54.001298300000002</v>
          </cell>
          <cell r="C867" t="str">
            <v>Swim</v>
          </cell>
          <cell r="D867" t="str">
            <v>Hurley Men's Kinetic Phantom Boardshort</v>
          </cell>
          <cell r="E867" t="str">
            <v>Hurley</v>
          </cell>
          <cell r="F867">
            <v>87.949996949999999</v>
          </cell>
        </row>
        <row r="868">
          <cell r="A868">
            <v>15571</v>
          </cell>
          <cell r="B868">
            <v>33.660000089999997</v>
          </cell>
          <cell r="C868" t="str">
            <v>Swim</v>
          </cell>
          <cell r="D868" t="str">
            <v>Hurley Men's Kontact 2 Way Stretch Boardshort</v>
          </cell>
          <cell r="E868" t="str">
            <v>Hurley</v>
          </cell>
          <cell r="F868">
            <v>55</v>
          </cell>
        </row>
        <row r="869">
          <cell r="A869">
            <v>9442</v>
          </cell>
          <cell r="B869">
            <v>42.12000012</v>
          </cell>
          <cell r="C869" t="str">
            <v>Swim</v>
          </cell>
          <cell r="D869" t="str">
            <v>Hurley Phantom Con Board Short - Men's</v>
          </cell>
          <cell r="E869" t="str">
            <v>Hurley</v>
          </cell>
          <cell r="F869">
            <v>65</v>
          </cell>
        </row>
        <row r="870">
          <cell r="A870">
            <v>6115</v>
          </cell>
          <cell r="B870">
            <v>37.09680058</v>
          </cell>
          <cell r="C870" t="str">
            <v>Swim</v>
          </cell>
          <cell r="D870" t="str">
            <v>Hurley Men's Cool By The Pool Boardwalk Short</v>
          </cell>
          <cell r="E870" t="str">
            <v>Hurley</v>
          </cell>
          <cell r="F870">
            <v>59.450000760000002</v>
          </cell>
        </row>
        <row r="871">
          <cell r="A871">
            <v>14327</v>
          </cell>
          <cell r="B871">
            <v>23.76320071</v>
          </cell>
          <cell r="C871" t="str">
            <v>Swim</v>
          </cell>
          <cell r="D871" t="str">
            <v>Hurley Men's Current Embroidered Board Short</v>
          </cell>
          <cell r="E871" t="str">
            <v>Hurley</v>
          </cell>
          <cell r="F871">
            <v>37.130001069999999</v>
          </cell>
        </row>
        <row r="872">
          <cell r="A872">
            <v>5917</v>
          </cell>
          <cell r="B872">
            <v>13.91823999</v>
          </cell>
          <cell r="C872" t="str">
            <v>Swim</v>
          </cell>
          <cell r="D872" t="str">
            <v>Hurley Men's P60 Fuse Boardshort</v>
          </cell>
          <cell r="E872" t="str">
            <v>Hurley</v>
          </cell>
          <cell r="F872">
            <v>24.079999919999999</v>
          </cell>
        </row>
        <row r="873">
          <cell r="A873">
            <v>14210</v>
          </cell>
          <cell r="B873">
            <v>40.723648230000002</v>
          </cell>
          <cell r="C873" t="str">
            <v>Swim</v>
          </cell>
          <cell r="D873" t="str">
            <v>Hurley Men's Phantom Straps Boardshort</v>
          </cell>
          <cell r="E873" t="str">
            <v>Hurley</v>
          </cell>
          <cell r="F873">
            <v>64.949996949999999</v>
          </cell>
        </row>
        <row r="874">
          <cell r="A874">
            <v>14327</v>
          </cell>
          <cell r="B874">
            <v>9.6749999560000006</v>
          </cell>
          <cell r="C874" t="str">
            <v>Accessories</v>
          </cell>
          <cell r="D874" t="str">
            <v>Hurley Men's One And Only Black Flexfit Hat</v>
          </cell>
          <cell r="E874" t="str">
            <v>Hurley</v>
          </cell>
          <cell r="F874">
            <v>25</v>
          </cell>
        </row>
        <row r="875">
          <cell r="A875">
            <v>5876</v>
          </cell>
          <cell r="B875">
            <v>8.7554999460000005</v>
          </cell>
          <cell r="C875" t="str">
            <v>Accessories</v>
          </cell>
          <cell r="D875" t="str">
            <v>Hurley Men's One And Only Beanie Hat</v>
          </cell>
          <cell r="E875" t="str">
            <v>Hurley</v>
          </cell>
          <cell r="F875">
            <v>19.5</v>
          </cell>
        </row>
        <row r="876">
          <cell r="A876">
            <v>14327</v>
          </cell>
          <cell r="B876">
            <v>12.095999969999999</v>
          </cell>
          <cell r="C876" t="str">
            <v>Accessories</v>
          </cell>
          <cell r="D876" t="str">
            <v>Hurley Men's Corp FF Hat</v>
          </cell>
          <cell r="E876" t="str">
            <v>Hurley</v>
          </cell>
          <cell r="F876">
            <v>27</v>
          </cell>
        </row>
        <row r="877">
          <cell r="A877">
            <v>15334</v>
          </cell>
          <cell r="B877">
            <v>8.1119999860000007</v>
          </cell>
          <cell r="C877" t="str">
            <v>Accessories</v>
          </cell>
          <cell r="D877" t="str">
            <v>Hurley Men's Color Block Trucker</v>
          </cell>
          <cell r="E877" t="str">
            <v>Hurley</v>
          </cell>
          <cell r="F877">
            <v>19.5</v>
          </cell>
        </row>
        <row r="878">
          <cell r="A878">
            <v>13937</v>
          </cell>
          <cell r="B878">
            <v>21.730280910000001</v>
          </cell>
          <cell r="C878" t="str">
            <v>Pants &amp; Capris</v>
          </cell>
          <cell r="D878" t="str">
            <v>Jostar Acetate Big Pants</v>
          </cell>
          <cell r="E878" t="str">
            <v>Jostar</v>
          </cell>
          <cell r="F878">
            <v>37.990001679999999</v>
          </cell>
        </row>
        <row r="879">
          <cell r="A879">
            <v>24836</v>
          </cell>
          <cell r="B879">
            <v>17.250070789999999</v>
          </cell>
          <cell r="C879" t="str">
            <v>Pants &amp; Capris</v>
          </cell>
          <cell r="D879" t="str">
            <v>Jostar Stretchy Big Pants</v>
          </cell>
          <cell r="E879" t="str">
            <v>Jostar</v>
          </cell>
          <cell r="F879">
            <v>34.990001679999999</v>
          </cell>
        </row>
        <row r="880">
          <cell r="A880">
            <v>15571</v>
          </cell>
          <cell r="B880">
            <v>25.538450999999998</v>
          </cell>
          <cell r="C880" t="str">
            <v>Clothing Sets</v>
          </cell>
          <cell r="D880" t="str">
            <v>Jostar Short Sleeve Solid Stretchy Capri Pants Set</v>
          </cell>
          <cell r="E880" t="str">
            <v>Jostar</v>
          </cell>
          <cell r="F880">
            <v>38.990001679999999</v>
          </cell>
        </row>
        <row r="881">
          <cell r="A881">
            <v>15571</v>
          </cell>
          <cell r="B881">
            <v>8.6759999800000003</v>
          </cell>
          <cell r="C881" t="str">
            <v>Intimates</v>
          </cell>
          <cell r="D881" t="str">
            <v>Lamaze Cotton Spandex Sleep Bra for Nursing and Maternity</v>
          </cell>
          <cell r="E881" t="str">
            <v>Lamaze</v>
          </cell>
          <cell r="F881">
            <v>18</v>
          </cell>
        </row>
        <row r="882">
          <cell r="A882">
            <v>28462</v>
          </cell>
          <cell r="B882">
            <v>9.1439999899999993</v>
          </cell>
          <cell r="C882" t="str">
            <v>Intimates</v>
          </cell>
          <cell r="D882" t="str">
            <v>Lamaze Cotton Spandex Comfort Nursing Bra</v>
          </cell>
          <cell r="E882" t="str">
            <v>Lamaze</v>
          </cell>
          <cell r="F882">
            <v>18</v>
          </cell>
        </row>
        <row r="883">
          <cell r="A883">
            <v>24836</v>
          </cell>
          <cell r="B883">
            <v>13.22399998</v>
          </cell>
          <cell r="C883" t="str">
            <v>Intimates</v>
          </cell>
          <cell r="D883" t="str">
            <v>Lamaze Lightly Padded Nursing Bra with Lace Trim</v>
          </cell>
          <cell r="E883" t="str">
            <v>Lamaze</v>
          </cell>
          <cell r="F883">
            <v>24</v>
          </cell>
        </row>
        <row r="884">
          <cell r="A884">
            <v>12613</v>
          </cell>
          <cell r="B884">
            <v>7.5060000230000004</v>
          </cell>
          <cell r="C884" t="str">
            <v>Maternity</v>
          </cell>
          <cell r="D884" t="str">
            <v>Lamaze Cotton Spandex Sleep Bra for Nursing and Maternity</v>
          </cell>
          <cell r="E884" t="str">
            <v>Lamaze</v>
          </cell>
          <cell r="F884">
            <v>18</v>
          </cell>
        </row>
        <row r="885">
          <cell r="A885">
            <v>28462</v>
          </cell>
          <cell r="B885">
            <v>7.5420000290000004</v>
          </cell>
          <cell r="C885" t="str">
            <v>Maternity</v>
          </cell>
          <cell r="D885" t="str">
            <v>Lamaze Cotton Spandex Comfort Nursing Bra</v>
          </cell>
          <cell r="E885" t="str">
            <v>Lamaze</v>
          </cell>
          <cell r="F885">
            <v>18</v>
          </cell>
        </row>
        <row r="886">
          <cell r="A886">
            <v>5917</v>
          </cell>
          <cell r="B886">
            <v>12.15000004</v>
          </cell>
          <cell r="C886" t="str">
            <v>Maternity</v>
          </cell>
          <cell r="D886" t="str">
            <v>Lamaze Maternity Nursing Camisole</v>
          </cell>
          <cell r="E886" t="str">
            <v>Lamaze</v>
          </cell>
          <cell r="F886">
            <v>25</v>
          </cell>
        </row>
        <row r="887">
          <cell r="A887">
            <v>13778</v>
          </cell>
          <cell r="B887">
            <v>11.87200002</v>
          </cell>
          <cell r="C887" t="str">
            <v>Maternity</v>
          </cell>
          <cell r="D887" t="str">
            <v>Lamaze Lace Full Coverage Underwire Nursing Bra</v>
          </cell>
          <cell r="E887" t="str">
            <v>Lamaze</v>
          </cell>
          <cell r="F887">
            <v>28</v>
          </cell>
        </row>
        <row r="888">
          <cell r="A888">
            <v>11201</v>
          </cell>
          <cell r="B888">
            <v>13.60800004</v>
          </cell>
          <cell r="C888" t="str">
            <v>Maternity</v>
          </cell>
          <cell r="D888" t="str">
            <v>Lamaze Maternity Women's Coming Soon To A Hospital Near You Capri Pajama Set</v>
          </cell>
          <cell r="E888" t="str">
            <v>Lamaze</v>
          </cell>
          <cell r="F888">
            <v>28</v>
          </cell>
        </row>
        <row r="889">
          <cell r="A889">
            <v>15571</v>
          </cell>
          <cell r="B889">
            <v>11.89999999</v>
          </cell>
          <cell r="C889" t="str">
            <v>Maternity</v>
          </cell>
          <cell r="D889" t="str">
            <v>Lamaze Floral Jaquard Nursing Bra with Wide Comfort Straps</v>
          </cell>
          <cell r="E889" t="str">
            <v>Lamaze</v>
          </cell>
          <cell r="F889">
            <v>25</v>
          </cell>
        </row>
        <row r="890">
          <cell r="A890">
            <v>11201</v>
          </cell>
          <cell r="B890">
            <v>10.57500001</v>
          </cell>
          <cell r="C890" t="str">
            <v>Maternity</v>
          </cell>
          <cell r="D890" t="str">
            <v>Lamaze Maternity Women's Seamless V-Neck Cami-Thin Straps</v>
          </cell>
          <cell r="E890" t="str">
            <v>Lamaze</v>
          </cell>
          <cell r="F890">
            <v>25</v>
          </cell>
        </row>
        <row r="891">
          <cell r="A891">
            <v>13937</v>
          </cell>
          <cell r="B891">
            <v>11.325000040000001</v>
          </cell>
          <cell r="C891" t="str">
            <v>Maternity</v>
          </cell>
          <cell r="D891" t="str">
            <v>Lamaze Maternity Women's Motherhood Is The New Sexy Nursing Short Pajama Set</v>
          </cell>
          <cell r="E891" t="str">
            <v>Lamaze</v>
          </cell>
          <cell r="F891">
            <v>25</v>
          </cell>
        </row>
        <row r="892">
          <cell r="A892">
            <v>5845</v>
          </cell>
          <cell r="B892">
            <v>11.64000008</v>
          </cell>
          <cell r="C892" t="str">
            <v>Maternity</v>
          </cell>
          <cell r="D892" t="str">
            <v>Lamaze Soft Cup Underwire Front Snap Nursing Bra</v>
          </cell>
          <cell r="E892" t="str">
            <v>Lamaze</v>
          </cell>
          <cell r="F892">
            <v>24</v>
          </cell>
        </row>
        <row r="893">
          <cell r="A893">
            <v>6115</v>
          </cell>
          <cell r="B893">
            <v>9.8640000519999997</v>
          </cell>
          <cell r="C893" t="str">
            <v>Maternity</v>
          </cell>
          <cell r="D893" t="str">
            <v>Lamaze Seemless Comfort Maternity Bra</v>
          </cell>
          <cell r="E893" t="str">
            <v>Lamaze</v>
          </cell>
          <cell r="F893">
            <v>24</v>
          </cell>
        </row>
        <row r="894">
          <cell r="A894">
            <v>13656</v>
          </cell>
          <cell r="B894">
            <v>10.65000002</v>
          </cell>
          <cell r="C894" t="str">
            <v>Maternity</v>
          </cell>
          <cell r="D894" t="str">
            <v>Lamaze Maternity Lightly Padded Underwire Nursing Bra with Lace Detail White</v>
          </cell>
          <cell r="E894" t="str">
            <v>Lamaze</v>
          </cell>
          <cell r="F894">
            <v>25</v>
          </cell>
        </row>
        <row r="895">
          <cell r="A895">
            <v>13937</v>
          </cell>
          <cell r="B895">
            <v>11.05000004</v>
          </cell>
          <cell r="C895" t="str">
            <v>Maternity</v>
          </cell>
          <cell r="D895" t="str">
            <v>Lamaze Maternity Women's I'm Not Fat I'm Pregnant Tank Top</v>
          </cell>
          <cell r="E895" t="str">
            <v>Lamaze</v>
          </cell>
          <cell r="F895">
            <v>25</v>
          </cell>
        </row>
        <row r="896">
          <cell r="A896">
            <v>6115</v>
          </cell>
          <cell r="B896">
            <v>9.1520000249999995</v>
          </cell>
          <cell r="C896" t="str">
            <v>Maternity</v>
          </cell>
          <cell r="D896" t="str">
            <v>Lamaze Maternity Seamless Comfort Maternity Camisole</v>
          </cell>
          <cell r="E896" t="str">
            <v>Lamaze</v>
          </cell>
          <cell r="F896">
            <v>22</v>
          </cell>
        </row>
        <row r="897">
          <cell r="A897">
            <v>11201</v>
          </cell>
          <cell r="B897">
            <v>11.71200004</v>
          </cell>
          <cell r="C897" t="str">
            <v>Maternity</v>
          </cell>
          <cell r="D897" t="str">
            <v>Lamaze Lace Trim Soft Cup Microfiber Nursing Bra</v>
          </cell>
          <cell r="E897" t="str">
            <v>Lamaze</v>
          </cell>
          <cell r="F897">
            <v>24</v>
          </cell>
        </row>
        <row r="898">
          <cell r="A898">
            <v>5876</v>
          </cell>
          <cell r="B898">
            <v>11.45000001</v>
          </cell>
          <cell r="C898" t="str">
            <v>Maternity</v>
          </cell>
          <cell r="D898" t="str">
            <v>Lamaze Maternity Women's Seamless V-Neck Cami-Thick Straps</v>
          </cell>
          <cell r="E898" t="str">
            <v>Lamaze</v>
          </cell>
          <cell r="F898">
            <v>25</v>
          </cell>
        </row>
        <row r="899">
          <cell r="A899">
            <v>13937</v>
          </cell>
          <cell r="B899">
            <v>12.050000020000001</v>
          </cell>
          <cell r="C899" t="str">
            <v>Plus</v>
          </cell>
          <cell r="D899" t="str">
            <v>Lamaze Maternity Nursing Camisole</v>
          </cell>
          <cell r="E899" t="str">
            <v>Lamaze</v>
          </cell>
          <cell r="F899">
            <v>25</v>
          </cell>
        </row>
        <row r="900">
          <cell r="A900">
            <v>15830</v>
          </cell>
          <cell r="B900">
            <v>11.11987987</v>
          </cell>
          <cell r="C900" t="str">
            <v>Accessories</v>
          </cell>
          <cell r="D900" t="str">
            <v>US Marines Black Cowhide Leather Trifold Wallet</v>
          </cell>
          <cell r="E900" t="str">
            <v>Marine</v>
          </cell>
          <cell r="F900">
            <v>26.989999770000001</v>
          </cell>
        </row>
        <row r="901">
          <cell r="A901">
            <v>5845</v>
          </cell>
          <cell r="B901">
            <v>24.125850419999999</v>
          </cell>
          <cell r="C901" t="str">
            <v>Intimates</v>
          </cell>
          <cell r="D901" t="str">
            <v>Medela Sleep Bra</v>
          </cell>
          <cell r="E901" t="str">
            <v>Medela</v>
          </cell>
          <cell r="F901">
            <v>49.950000760000002</v>
          </cell>
        </row>
        <row r="902">
          <cell r="A902">
            <v>5845</v>
          </cell>
          <cell r="B902">
            <v>21.410999950000001</v>
          </cell>
          <cell r="C902" t="str">
            <v>Intimates</v>
          </cell>
          <cell r="D902" t="str">
            <v>Medela Comfort Nursing Bra</v>
          </cell>
          <cell r="E902" t="str">
            <v>Medela</v>
          </cell>
          <cell r="F902">
            <v>39</v>
          </cell>
        </row>
        <row r="903">
          <cell r="A903">
            <v>15830</v>
          </cell>
          <cell r="B903">
            <v>10.92</v>
          </cell>
          <cell r="C903" t="str">
            <v>Intimates</v>
          </cell>
          <cell r="D903" t="str">
            <v>Medela Nightime Nursing Sleep Bra</v>
          </cell>
          <cell r="E903" t="str">
            <v>Medela</v>
          </cell>
          <cell r="F903">
            <v>20</v>
          </cell>
        </row>
        <row r="904">
          <cell r="A904">
            <v>15334</v>
          </cell>
          <cell r="B904">
            <v>23.82615045</v>
          </cell>
          <cell r="C904" t="str">
            <v>Maternity</v>
          </cell>
          <cell r="D904" t="str">
            <v>Medela Sleep Bra</v>
          </cell>
          <cell r="E904" t="str">
            <v>Medela</v>
          </cell>
          <cell r="F904">
            <v>49.950000760000002</v>
          </cell>
        </row>
        <row r="905">
          <cell r="A905">
            <v>24793</v>
          </cell>
          <cell r="B905">
            <v>15.795000050000001</v>
          </cell>
          <cell r="C905" t="str">
            <v>Maternity</v>
          </cell>
          <cell r="D905" t="str">
            <v>Medela Comfort Nursing Bra</v>
          </cell>
          <cell r="E905" t="str">
            <v>Medela</v>
          </cell>
          <cell r="F905">
            <v>39</v>
          </cell>
        </row>
        <row r="906">
          <cell r="A906">
            <v>9002</v>
          </cell>
          <cell r="B906">
            <v>11.650000049999999</v>
          </cell>
          <cell r="C906" t="str">
            <v>Maternity</v>
          </cell>
          <cell r="D906" t="str">
            <v>Medela Postpartum Support Belt</v>
          </cell>
          <cell r="E906" t="str">
            <v>Medela</v>
          </cell>
          <cell r="F906">
            <v>25</v>
          </cell>
        </row>
        <row r="907">
          <cell r="A907">
            <v>18719</v>
          </cell>
          <cell r="B907">
            <v>8.0400000509999998</v>
          </cell>
          <cell r="C907" t="str">
            <v>Maternity</v>
          </cell>
          <cell r="D907" t="str">
            <v>Medela Nightime Nursing Sleep Bra</v>
          </cell>
          <cell r="E907" t="str">
            <v>Medela</v>
          </cell>
          <cell r="F907">
            <v>20</v>
          </cell>
        </row>
        <row r="908">
          <cell r="A908">
            <v>28992</v>
          </cell>
          <cell r="B908">
            <v>25.898400389999999</v>
          </cell>
          <cell r="C908" t="str">
            <v>Maternity</v>
          </cell>
          <cell r="D908" t="str">
            <v>Medela Maternity Support Belt</v>
          </cell>
          <cell r="E908" t="str">
            <v>Medela</v>
          </cell>
          <cell r="F908">
            <v>59.950000760000002</v>
          </cell>
        </row>
        <row r="909">
          <cell r="A909">
            <v>16949</v>
          </cell>
          <cell r="B909">
            <v>25.478750420000001</v>
          </cell>
          <cell r="C909" t="str">
            <v>Maternity</v>
          </cell>
          <cell r="D909" t="str">
            <v>Medela Maternity Support Belt #670MS</v>
          </cell>
          <cell r="E909" t="str">
            <v>Medela</v>
          </cell>
          <cell r="F909">
            <v>59.950000760000002</v>
          </cell>
        </row>
        <row r="910">
          <cell r="A910">
            <v>11016</v>
          </cell>
          <cell r="B910">
            <v>21.065100910000002</v>
          </cell>
          <cell r="C910" t="str">
            <v>Maternity</v>
          </cell>
          <cell r="D910" t="str">
            <v>Medela Seamless Underwire Nursing Bra #36-98</v>
          </cell>
          <cell r="E910" t="str">
            <v>Medela</v>
          </cell>
          <cell r="F910">
            <v>42.990001679999999</v>
          </cell>
        </row>
        <row r="911">
          <cell r="A911">
            <v>11016</v>
          </cell>
          <cell r="B911">
            <v>16.025420789999998</v>
          </cell>
          <cell r="C911" t="str">
            <v>Maternity</v>
          </cell>
          <cell r="D911" t="str">
            <v>Medela Seamless Softcup Nursing Bra Black</v>
          </cell>
          <cell r="E911" t="str">
            <v>Medela</v>
          </cell>
          <cell r="F911">
            <v>34.990001679999999</v>
          </cell>
        </row>
        <row r="912">
          <cell r="A912">
            <v>24793</v>
          </cell>
          <cell r="B912">
            <v>6.8756999270000003</v>
          </cell>
          <cell r="C912" t="str">
            <v>Maternity</v>
          </cell>
          <cell r="D912" t="str">
            <v>Medela Sleep Bra Nude Large</v>
          </cell>
          <cell r="E912" t="str">
            <v>Medela</v>
          </cell>
          <cell r="F912">
            <v>15.989999770000001</v>
          </cell>
        </row>
        <row r="913">
          <cell r="A913">
            <v>11016</v>
          </cell>
          <cell r="B913">
            <v>17.21439938</v>
          </cell>
          <cell r="C913" t="str">
            <v>Maternity</v>
          </cell>
          <cell r="D913" t="str">
            <v>Medela Seamless Underwire Nursing Bra #36-98</v>
          </cell>
          <cell r="E913" t="str">
            <v>Medela</v>
          </cell>
          <cell r="F913">
            <v>40.599998470000003</v>
          </cell>
        </row>
        <row r="914">
          <cell r="A914">
            <v>18719</v>
          </cell>
          <cell r="B914">
            <v>16.914359839999999</v>
          </cell>
          <cell r="C914" t="str">
            <v>Tops &amp; Tees</v>
          </cell>
          <cell r="D914" t="str">
            <v>Mens Modena Solid White French Cuff Dress Shirt</v>
          </cell>
          <cell r="E914" t="str">
            <v>Modena</v>
          </cell>
          <cell r="F914">
            <v>29.989999770000001</v>
          </cell>
        </row>
        <row r="915">
          <cell r="A915">
            <v>18719</v>
          </cell>
          <cell r="B915">
            <v>16.884369830000001</v>
          </cell>
          <cell r="C915" t="str">
            <v>Tops &amp; Tees</v>
          </cell>
          <cell r="D915" t="str">
            <v>Mens Modena Solid Silver French Cuff Dress Shirt</v>
          </cell>
          <cell r="E915" t="str">
            <v>Modena</v>
          </cell>
          <cell r="F915">
            <v>29.989999770000001</v>
          </cell>
        </row>
        <row r="916">
          <cell r="A916">
            <v>28992</v>
          </cell>
          <cell r="B916">
            <v>16.284569810000001</v>
          </cell>
          <cell r="C916" t="str">
            <v>Tops &amp; Tees</v>
          </cell>
          <cell r="D916" t="str">
            <v>Mens Modena Solid Black French Cuff Dress Shirt</v>
          </cell>
          <cell r="E916" t="str">
            <v>Modena</v>
          </cell>
          <cell r="F916">
            <v>29.989999770000001</v>
          </cell>
        </row>
        <row r="917">
          <cell r="A917">
            <v>16949</v>
          </cell>
          <cell r="B917">
            <v>17.364209809999998</v>
          </cell>
          <cell r="C917" t="str">
            <v>Tops &amp; Tees</v>
          </cell>
          <cell r="D917" t="str">
            <v>Modena Mens Solid Burgundy French Cuff Dress Shirt</v>
          </cell>
          <cell r="E917" t="str">
            <v>Modena</v>
          </cell>
          <cell r="F917">
            <v>29.989999770000001</v>
          </cell>
        </row>
        <row r="918">
          <cell r="A918">
            <v>24793</v>
          </cell>
          <cell r="B918">
            <v>17.844049829999999</v>
          </cell>
          <cell r="C918" t="str">
            <v>Tops &amp; Tees</v>
          </cell>
          <cell r="D918" t="str">
            <v>Mens Modena Solid Cadet Blue French Cuff Dress Shirt</v>
          </cell>
          <cell r="E918" t="str">
            <v>Modena</v>
          </cell>
          <cell r="F918">
            <v>29.989999770000001</v>
          </cell>
        </row>
        <row r="919">
          <cell r="A919">
            <v>28992</v>
          </cell>
          <cell r="B919">
            <v>15.444849789999999</v>
          </cell>
          <cell r="C919" t="str">
            <v>Tops &amp; Tees</v>
          </cell>
          <cell r="D919" t="str">
            <v>Mens Modena Solid Pink French Cuff Dress Shirt</v>
          </cell>
          <cell r="E919" t="str">
            <v>Modena</v>
          </cell>
          <cell r="F919">
            <v>29.989999770000001</v>
          </cell>
        </row>
        <row r="920">
          <cell r="A920">
            <v>28992</v>
          </cell>
          <cell r="B920">
            <v>5.1512698759999997</v>
          </cell>
          <cell r="C920" t="str">
            <v>Leggings</v>
          </cell>
          <cell r="D920" t="str">
            <v>'Sexy Legs' Black Jean Stretch Fashion Leggings</v>
          </cell>
          <cell r="E920" t="str">
            <v>Nollia</v>
          </cell>
          <cell r="F920">
            <v>8.9899997710000008</v>
          </cell>
        </row>
        <row r="921">
          <cell r="A921">
            <v>24793</v>
          </cell>
          <cell r="B921">
            <v>5.0254098750000002</v>
          </cell>
          <cell r="C921" t="str">
            <v>Leggings</v>
          </cell>
          <cell r="D921" t="str">
            <v>'Sexy Legs' Stylized Blue Jean Fashion Leggings</v>
          </cell>
          <cell r="E921" t="str">
            <v>Nollia</v>
          </cell>
          <cell r="F921">
            <v>8.9899997710000008</v>
          </cell>
        </row>
        <row r="922">
          <cell r="A922">
            <v>18719</v>
          </cell>
          <cell r="B922">
            <v>5.6906698670000004</v>
          </cell>
          <cell r="C922" t="str">
            <v>Leggings</v>
          </cell>
          <cell r="D922" t="str">
            <v>'Sexy Legs' Side Runner Fashion Leggings</v>
          </cell>
          <cell r="E922" t="str">
            <v>Nollia</v>
          </cell>
          <cell r="F922">
            <v>8.9899997710000008</v>
          </cell>
        </row>
        <row r="923">
          <cell r="A923">
            <v>9002</v>
          </cell>
          <cell r="B923">
            <v>5.1782398799999996</v>
          </cell>
          <cell r="C923" t="str">
            <v>Leggings</v>
          </cell>
          <cell r="D923" t="str">
            <v>'Sexy Legs' Ruffle Bottom Fashion Leggings</v>
          </cell>
          <cell r="E923" t="str">
            <v>Nollia</v>
          </cell>
          <cell r="F923">
            <v>8.9899997710000008</v>
          </cell>
        </row>
        <row r="924">
          <cell r="A924">
            <v>16949</v>
          </cell>
          <cell r="B924">
            <v>5.1422798749999998</v>
          </cell>
          <cell r="C924" t="str">
            <v>Leggings</v>
          </cell>
          <cell r="D924" t="str">
            <v>'Sexy Legs' Tattered Blue Jean Fashion Leggings</v>
          </cell>
          <cell r="E924" t="str">
            <v>Nollia</v>
          </cell>
          <cell r="F924">
            <v>8.9899997710000008</v>
          </cell>
        </row>
        <row r="925">
          <cell r="A925">
            <v>28992</v>
          </cell>
          <cell r="B925">
            <v>5.7176398539999997</v>
          </cell>
          <cell r="C925" t="str">
            <v>Leggings</v>
          </cell>
          <cell r="D925" t="str">
            <v>'Sexy Legs' Beaded Paradise Fashion Leggings</v>
          </cell>
          <cell r="E925" t="str">
            <v>Nollia</v>
          </cell>
          <cell r="F925">
            <v>8.9899997710000008</v>
          </cell>
        </row>
        <row r="926">
          <cell r="A926">
            <v>18719</v>
          </cell>
          <cell r="B926">
            <v>5.5917798699999999</v>
          </cell>
          <cell r="C926" t="str">
            <v>Leggings</v>
          </cell>
          <cell r="D926" t="str">
            <v>'Sexy Legs' Elliptical Pattern Fashion Leggings</v>
          </cell>
          <cell r="E926" t="str">
            <v>Nollia</v>
          </cell>
          <cell r="F926">
            <v>8.9899997710000008</v>
          </cell>
        </row>
        <row r="927">
          <cell r="A927">
            <v>9002</v>
          </cell>
          <cell r="B927">
            <v>5.7715798610000002</v>
          </cell>
          <cell r="C927" t="str">
            <v>Leggings</v>
          </cell>
          <cell r="D927" t="str">
            <v>'Sexy Legs' Beaded Band Fashion Leggings</v>
          </cell>
          <cell r="E927" t="str">
            <v>Nollia</v>
          </cell>
          <cell r="F927">
            <v>8.9899997710000008</v>
          </cell>
        </row>
        <row r="928">
          <cell r="A928">
            <v>18719</v>
          </cell>
          <cell r="B928">
            <v>83.055999940000007</v>
          </cell>
          <cell r="C928" t="str">
            <v>Dresses</v>
          </cell>
          <cell r="D928" t="str">
            <v>Zeilei 5846 Strapless Peacock Embroidery Evening Prom Pageant Dress</v>
          </cell>
          <cell r="E928" t="str">
            <v>Prom21</v>
          </cell>
          <cell r="F928">
            <v>179</v>
          </cell>
        </row>
        <row r="929">
          <cell r="A929">
            <v>28992</v>
          </cell>
          <cell r="B929">
            <v>60.195999880000002</v>
          </cell>
          <cell r="C929" t="str">
            <v>Dresses</v>
          </cell>
          <cell r="D929" t="str">
            <v>Zeilei 9194 Taffeta Strapless Mother of Bride Dress with Jacket</v>
          </cell>
          <cell r="E929" t="str">
            <v>Prom21</v>
          </cell>
          <cell r="F929">
            <v>149</v>
          </cell>
        </row>
        <row r="930">
          <cell r="A930">
            <v>24793</v>
          </cell>
          <cell r="B930">
            <v>72.162999869999993</v>
          </cell>
          <cell r="C930" t="str">
            <v>Dresses</v>
          </cell>
          <cell r="D930" t="str">
            <v>Zeilei 5896 Satin Red Animal Print One Shoulder Pageant Prom Dress</v>
          </cell>
          <cell r="E930" t="str">
            <v>Prom21</v>
          </cell>
          <cell r="F930">
            <v>169</v>
          </cell>
        </row>
        <row r="931">
          <cell r="A931">
            <v>18719</v>
          </cell>
          <cell r="B931">
            <v>103.73699980000001</v>
          </cell>
          <cell r="C931" t="str">
            <v>Dresses</v>
          </cell>
          <cell r="D931" t="str">
            <v>Zeilei 7528 Allover Sequins Strapless Evening Prom Pageant Dress</v>
          </cell>
          <cell r="E931" t="str">
            <v>Prom21</v>
          </cell>
          <cell r="F931">
            <v>229</v>
          </cell>
        </row>
        <row r="932">
          <cell r="A932">
            <v>24793</v>
          </cell>
          <cell r="B932">
            <v>61.662000020000001</v>
          </cell>
          <cell r="C932" t="str">
            <v>Dresses</v>
          </cell>
          <cell r="D932" t="str">
            <v>Zeilei Strapless Peacock Embroidery Evening Cocktail Homecoming Dress</v>
          </cell>
          <cell r="E932" t="str">
            <v>Prom21</v>
          </cell>
          <cell r="F932">
            <v>129</v>
          </cell>
        </row>
        <row r="933">
          <cell r="A933">
            <v>18719</v>
          </cell>
          <cell r="B933">
            <v>91.901999959999998</v>
          </cell>
          <cell r="C933" t="str">
            <v>Intimates</v>
          </cell>
          <cell r="D933" t="str">
            <v>Zeilei Gold Sequin Strapless Ruched Corset Cocktail Dress</v>
          </cell>
          <cell r="E933" t="str">
            <v>Prom21</v>
          </cell>
          <cell r="F933">
            <v>159</v>
          </cell>
        </row>
        <row r="934">
          <cell r="A934">
            <v>24793</v>
          </cell>
          <cell r="B934">
            <v>7.952</v>
          </cell>
          <cell r="C934" t="str">
            <v>Shorts</v>
          </cell>
          <cell r="D934" t="str">
            <v>Sabree Missy Cargo Short</v>
          </cell>
          <cell r="E934" t="str">
            <v>Sabree</v>
          </cell>
          <cell r="F934">
            <v>16</v>
          </cell>
        </row>
        <row r="935">
          <cell r="A935">
            <v>16949</v>
          </cell>
          <cell r="B935">
            <v>34.778259009999999</v>
          </cell>
          <cell r="C935" t="str">
            <v>Suits &amp; Sport Coats</v>
          </cell>
          <cell r="D935" t="str">
            <v>All Season 2 Jacket - Red Black W30S37E</v>
          </cell>
          <cell r="E935" t="str">
            <v>SanMar</v>
          </cell>
          <cell r="F935">
            <v>92.989997860000003</v>
          </cell>
        </row>
        <row r="936">
          <cell r="A936">
            <v>11016</v>
          </cell>
          <cell r="B936">
            <v>27.047999919999999</v>
          </cell>
          <cell r="C936" t="str">
            <v>Tops &amp; Tees</v>
          </cell>
          <cell r="D936" t="str">
            <v>Seven7 Women's Long Sleeve Stripe Belted Top</v>
          </cell>
          <cell r="E936" t="str">
            <v>Seven7</v>
          </cell>
          <cell r="F936">
            <v>49</v>
          </cell>
        </row>
        <row r="937">
          <cell r="A937">
            <v>24793</v>
          </cell>
          <cell r="B937">
            <v>23.759999959999998</v>
          </cell>
          <cell r="C937" t="str">
            <v>Tops &amp; Tees</v>
          </cell>
          <cell r="D937" t="str">
            <v>Seven7 Women's V-Neck Center Studs Top</v>
          </cell>
          <cell r="E937" t="str">
            <v>Seven7</v>
          </cell>
          <cell r="F937">
            <v>44</v>
          </cell>
        </row>
        <row r="938">
          <cell r="A938">
            <v>16949</v>
          </cell>
          <cell r="B938">
            <v>26.267999960000001</v>
          </cell>
          <cell r="C938" t="str">
            <v>Tops &amp; Tees</v>
          </cell>
          <cell r="D938" t="str">
            <v>Seven7 Women's Shirt Tail Dolman Top</v>
          </cell>
          <cell r="E938" t="str">
            <v>Seven7</v>
          </cell>
          <cell r="F938">
            <v>44</v>
          </cell>
        </row>
        <row r="939">
          <cell r="A939">
            <v>24793</v>
          </cell>
          <cell r="B939">
            <v>24.595999939999999</v>
          </cell>
          <cell r="C939" t="str">
            <v>Tops &amp; Tees</v>
          </cell>
          <cell r="D939" t="str">
            <v>Seven7 Women's Kimono Sleeve Dolman Top</v>
          </cell>
          <cell r="E939" t="str">
            <v>Seven7</v>
          </cell>
          <cell r="F939">
            <v>44</v>
          </cell>
        </row>
        <row r="940">
          <cell r="A940">
            <v>28992</v>
          </cell>
          <cell r="B940">
            <v>24.11199994</v>
          </cell>
          <cell r="C940" t="str">
            <v>Tops &amp; Tees</v>
          </cell>
          <cell r="D940" t="str">
            <v>Seven7 Women's Back V-Neck Dolman Top</v>
          </cell>
          <cell r="E940" t="str">
            <v>Seven7</v>
          </cell>
          <cell r="F940">
            <v>44</v>
          </cell>
        </row>
        <row r="941">
          <cell r="A941">
            <v>11016</v>
          </cell>
          <cell r="B941">
            <v>25.488000110000002</v>
          </cell>
          <cell r="C941" t="str">
            <v>Fashion Hoodies &amp; Sweatshirts</v>
          </cell>
          <cell r="D941" t="str">
            <v>Seven7 Women's Back Lace Inset Hood Sweatshirt</v>
          </cell>
          <cell r="E941" t="str">
            <v>Seven7</v>
          </cell>
          <cell r="F941">
            <v>59</v>
          </cell>
        </row>
        <row r="942">
          <cell r="A942">
            <v>9002</v>
          </cell>
          <cell r="B942">
            <v>25.488000110000002</v>
          </cell>
          <cell r="C942" t="str">
            <v>Fashion Hoodies &amp; Sweatshirts</v>
          </cell>
          <cell r="D942" t="str">
            <v>Seven7 Women's Basic Zip Up Hoodie</v>
          </cell>
          <cell r="E942" t="str">
            <v>Seven7</v>
          </cell>
          <cell r="F942">
            <v>59</v>
          </cell>
        </row>
        <row r="943">
          <cell r="A943">
            <v>16949</v>
          </cell>
          <cell r="B943">
            <v>36.155999889999997</v>
          </cell>
          <cell r="C943" t="str">
            <v>Jeans</v>
          </cell>
          <cell r="D943" t="str">
            <v>Seven7 Women's Slimming Boot Jean</v>
          </cell>
          <cell r="E943" t="str">
            <v>Seven7</v>
          </cell>
          <cell r="F943">
            <v>69</v>
          </cell>
        </row>
        <row r="944">
          <cell r="A944">
            <v>24793</v>
          </cell>
          <cell r="B944">
            <v>37.190999939999998</v>
          </cell>
          <cell r="C944" t="str">
            <v>Jeans</v>
          </cell>
          <cell r="D944" t="str">
            <v>Seven7 Women's Lurex Flap Pocket Jean</v>
          </cell>
          <cell r="E944" t="str">
            <v>Seven7</v>
          </cell>
          <cell r="F944">
            <v>69</v>
          </cell>
        </row>
        <row r="945">
          <cell r="A945">
            <v>11016</v>
          </cell>
          <cell r="B945">
            <v>36.155999889999997</v>
          </cell>
          <cell r="C945" t="str">
            <v>Jeans</v>
          </cell>
          <cell r="D945" t="str">
            <v>Seven7 Women's Slimming S Pocket Jean</v>
          </cell>
          <cell r="E945" t="str">
            <v>Seven7</v>
          </cell>
          <cell r="F945">
            <v>69</v>
          </cell>
        </row>
        <row r="946">
          <cell r="A946">
            <v>13972</v>
          </cell>
          <cell r="B946">
            <v>34.91399981</v>
          </cell>
          <cell r="C946" t="str">
            <v>Jeans</v>
          </cell>
          <cell r="D946" t="str">
            <v>Seven7 Women's Double Needle Boot Jean</v>
          </cell>
          <cell r="E946" t="str">
            <v>Seven7</v>
          </cell>
          <cell r="F946">
            <v>69</v>
          </cell>
        </row>
        <row r="947">
          <cell r="A947">
            <v>13972</v>
          </cell>
          <cell r="B947">
            <v>39.3989999</v>
          </cell>
          <cell r="C947" t="str">
            <v>Jeans</v>
          </cell>
          <cell r="D947" t="str">
            <v>Seven7 Women's Skinny Snake77 Stone Jean</v>
          </cell>
          <cell r="E947" t="str">
            <v>Seven7</v>
          </cell>
          <cell r="F947">
            <v>69</v>
          </cell>
        </row>
        <row r="948">
          <cell r="A948">
            <v>13972</v>
          </cell>
          <cell r="B948">
            <v>40.01999988</v>
          </cell>
          <cell r="C948" t="str">
            <v>Jeans</v>
          </cell>
          <cell r="D948" t="str">
            <v>Seven7 Women's Cord Skinny Jean 77 Pocket</v>
          </cell>
          <cell r="E948" t="str">
            <v>Seven7</v>
          </cell>
          <cell r="F948">
            <v>69</v>
          </cell>
        </row>
        <row r="949">
          <cell r="A949">
            <v>13972</v>
          </cell>
          <cell r="B949">
            <v>40.699999920000003</v>
          </cell>
          <cell r="C949" t="str">
            <v>Jeans</v>
          </cell>
          <cell r="D949" t="str">
            <v>Seven7 Women's Lurex E Pocket Skinny Jean</v>
          </cell>
          <cell r="E949" t="str">
            <v>Seven7</v>
          </cell>
          <cell r="F949">
            <v>74</v>
          </cell>
        </row>
        <row r="950">
          <cell r="A950">
            <v>13972</v>
          </cell>
          <cell r="B950">
            <v>34.01700005</v>
          </cell>
          <cell r="C950" t="str">
            <v>Jeans</v>
          </cell>
          <cell r="D950" t="str">
            <v>Seven7 Women's Color Sateen Jean</v>
          </cell>
          <cell r="E950" t="str">
            <v>Seven7</v>
          </cell>
          <cell r="F950">
            <v>69</v>
          </cell>
        </row>
        <row r="951">
          <cell r="A951">
            <v>13972</v>
          </cell>
          <cell r="B951">
            <v>35.32799988</v>
          </cell>
          <cell r="C951" t="str">
            <v>Jeans</v>
          </cell>
          <cell r="D951" t="str">
            <v>Seven7 Women's Lurex Seven Pocket Jean</v>
          </cell>
          <cell r="E951" t="str">
            <v>Seven7</v>
          </cell>
          <cell r="F951">
            <v>69</v>
          </cell>
        </row>
        <row r="952">
          <cell r="A952">
            <v>13972</v>
          </cell>
          <cell r="B952">
            <v>30.149000000000001</v>
          </cell>
          <cell r="C952" t="str">
            <v>Pants &amp; Capris</v>
          </cell>
          <cell r="D952" t="str">
            <v>Seven7 Women's Indigo Knit Pant Pant</v>
          </cell>
          <cell r="E952" t="str">
            <v>Seven7</v>
          </cell>
          <cell r="F952">
            <v>59</v>
          </cell>
        </row>
        <row r="953">
          <cell r="A953">
            <v>13972</v>
          </cell>
          <cell r="B953">
            <v>29.440999990000002</v>
          </cell>
          <cell r="C953" t="str">
            <v>Pants &amp; Capris</v>
          </cell>
          <cell r="D953" t="str">
            <v>Seven7 Women's 5 Pocket Ponte Pant</v>
          </cell>
          <cell r="E953" t="str">
            <v>Seven7</v>
          </cell>
          <cell r="F953">
            <v>59</v>
          </cell>
        </row>
        <row r="954">
          <cell r="A954">
            <v>13972</v>
          </cell>
          <cell r="B954">
            <v>11.45000001</v>
          </cell>
          <cell r="C954" t="str">
            <v>Underwear</v>
          </cell>
          <cell r="D954" t="str">
            <v>Seven7 Men's 2 Pack Boxer Brief</v>
          </cell>
          <cell r="E954" t="str">
            <v>Seven7</v>
          </cell>
          <cell r="F954">
            <v>25</v>
          </cell>
        </row>
        <row r="955">
          <cell r="A955">
            <v>13972</v>
          </cell>
          <cell r="B955">
            <v>13.70400001</v>
          </cell>
          <cell r="C955" t="str">
            <v>Intimates</v>
          </cell>
          <cell r="D955" t="str">
            <v>SlimMe Arm Shapers</v>
          </cell>
          <cell r="E955" t="str">
            <v>SlimMe</v>
          </cell>
          <cell r="F955">
            <v>24</v>
          </cell>
        </row>
        <row r="956">
          <cell r="A956">
            <v>12588</v>
          </cell>
          <cell r="B956">
            <v>20.052</v>
          </cell>
          <cell r="C956" t="str">
            <v>Intimates</v>
          </cell>
          <cell r="D956" t="str">
            <v>SlimMe Bodysuit With Thong Back</v>
          </cell>
          <cell r="E956" t="str">
            <v>SlimMe</v>
          </cell>
          <cell r="F956">
            <v>36</v>
          </cell>
        </row>
        <row r="957">
          <cell r="A957">
            <v>12588</v>
          </cell>
          <cell r="B957">
            <v>32.171250499999999</v>
          </cell>
          <cell r="C957" t="str">
            <v>Fashion Hoodies &amp; Sweatshirts</v>
          </cell>
          <cell r="D957" t="str">
            <v>Sullen - Mens Acuna Badge Hoodie in Black</v>
          </cell>
          <cell r="E957" t="str">
            <v>Sullen</v>
          </cell>
          <cell r="F957">
            <v>55.950000760000002</v>
          </cell>
        </row>
        <row r="958">
          <cell r="A958">
            <v>12588</v>
          </cell>
          <cell r="B958">
            <v>23.922000000000001</v>
          </cell>
          <cell r="C958" t="str">
            <v>Underwear</v>
          </cell>
          <cell r="D958" t="str">
            <v>TRUNKS Men's Swami Short</v>
          </cell>
          <cell r="E958" t="str">
            <v>TRUNKS</v>
          </cell>
          <cell r="F958">
            <v>54</v>
          </cell>
        </row>
        <row r="959">
          <cell r="A959">
            <v>12588</v>
          </cell>
          <cell r="B959">
            <v>32.778000089999999</v>
          </cell>
          <cell r="C959" t="str">
            <v>Swim</v>
          </cell>
          <cell r="D959" t="str">
            <v>TRUNKS Men's Swami Short</v>
          </cell>
          <cell r="E959" t="str">
            <v>TRUNKS</v>
          </cell>
          <cell r="F959">
            <v>54</v>
          </cell>
        </row>
        <row r="960">
          <cell r="A960">
            <v>12588</v>
          </cell>
          <cell r="B960">
            <v>23.857721139999999</v>
          </cell>
          <cell r="C960" t="str">
            <v>Swim</v>
          </cell>
          <cell r="D960" t="str">
            <v>TRUNKS Men's Salty Boardie Short</v>
          </cell>
          <cell r="E960" t="str">
            <v>TRUNKS</v>
          </cell>
          <cell r="F960">
            <v>37.990001679999999</v>
          </cell>
        </row>
        <row r="961">
          <cell r="A961">
            <v>12588</v>
          </cell>
          <cell r="B961">
            <v>34.937999990000002</v>
          </cell>
          <cell r="C961" t="str">
            <v>Swim</v>
          </cell>
          <cell r="D961" t="str">
            <v>Trunks Men's San-O Full Elastic Shorts</v>
          </cell>
          <cell r="E961" t="str">
            <v>TRUNKS</v>
          </cell>
          <cell r="F961">
            <v>54</v>
          </cell>
        </row>
        <row r="962">
          <cell r="A962">
            <v>24660</v>
          </cell>
          <cell r="B962">
            <v>55.317121329999999</v>
          </cell>
          <cell r="C962" t="str">
            <v>Suits</v>
          </cell>
          <cell r="D962" t="str">
            <v>TAHARI Arthur S Levine Textured White Beads Deco Skirt Suit</v>
          </cell>
          <cell r="E962" t="str">
            <v>Tahari</v>
          </cell>
          <cell r="F962">
            <v>98.08000183</v>
          </cell>
        </row>
        <row r="963">
          <cell r="A963">
            <v>24660</v>
          </cell>
          <cell r="B963">
            <v>76.633511479999996</v>
          </cell>
          <cell r="C963" t="str">
            <v>Suits</v>
          </cell>
          <cell r="D963" t="str">
            <v>Tahari Jerri Pant Suit</v>
          </cell>
          <cell r="E963" t="str">
            <v>Tahari</v>
          </cell>
          <cell r="F963">
            <v>127.51000209999999</v>
          </cell>
        </row>
        <row r="964">
          <cell r="A964">
            <v>24660</v>
          </cell>
          <cell r="B964">
            <v>90.145000210000006</v>
          </cell>
          <cell r="C964" t="str">
            <v>Suits</v>
          </cell>
          <cell r="D964" t="str">
            <v>TAHARI Bead Embellished Jacquard Jacket/Dress Suit</v>
          </cell>
          <cell r="E964" t="str">
            <v>Tahari</v>
          </cell>
          <cell r="F964">
            <v>149</v>
          </cell>
        </row>
        <row r="965">
          <cell r="A965">
            <v>24660</v>
          </cell>
          <cell r="B965">
            <v>97.785000179999997</v>
          </cell>
          <cell r="C965" t="str">
            <v>Suits</v>
          </cell>
          <cell r="D965" t="str">
            <v>TAHARI Pleated Front Jacket/Skirt Suit</v>
          </cell>
          <cell r="E965" t="str">
            <v>Tahari</v>
          </cell>
          <cell r="F965">
            <v>159</v>
          </cell>
        </row>
        <row r="966">
          <cell r="A966">
            <v>24660</v>
          </cell>
          <cell r="B966">
            <v>114.3198044</v>
          </cell>
          <cell r="C966" t="str">
            <v>Suits</v>
          </cell>
          <cell r="D966" t="str">
            <v>TAHARI ASL Charlie Double-Breasted Jacket/Pant Suit</v>
          </cell>
          <cell r="E966" t="str">
            <v>Tahari</v>
          </cell>
          <cell r="F966">
            <v>181.46000670000001</v>
          </cell>
        </row>
        <row r="967">
          <cell r="A967">
            <v>24660</v>
          </cell>
          <cell r="B967">
            <v>101.3100003</v>
          </cell>
          <cell r="C967" t="str">
            <v>Suits</v>
          </cell>
          <cell r="D967" t="str">
            <v>TAHARI Black Herringbone Belted Jacket/Pants Suit</v>
          </cell>
          <cell r="E967" t="str">
            <v>Tahari</v>
          </cell>
          <cell r="F967">
            <v>165</v>
          </cell>
        </row>
        <row r="968">
          <cell r="A968">
            <v>24660</v>
          </cell>
          <cell r="B968">
            <v>92.945000379999996</v>
          </cell>
          <cell r="C968" t="str">
            <v>Suits</v>
          </cell>
          <cell r="D968" t="str">
            <v>TAHARI Shantung Beaded Sleeves 3-PC Jacket/Skirt Suit</v>
          </cell>
          <cell r="E968" t="str">
            <v>Tahari</v>
          </cell>
          <cell r="F968">
            <v>145</v>
          </cell>
        </row>
        <row r="969">
          <cell r="A969">
            <v>24660</v>
          </cell>
          <cell r="B969">
            <v>91.809123299999996</v>
          </cell>
          <cell r="C969" t="str">
            <v>Suits</v>
          </cell>
          <cell r="D969" t="str">
            <v>Tahari Ruthy Skirt Suit</v>
          </cell>
          <cell r="E969" t="str">
            <v>Tahari</v>
          </cell>
          <cell r="F969">
            <v>147.13000489999999</v>
          </cell>
        </row>
        <row r="970">
          <cell r="A970">
            <v>24660</v>
          </cell>
          <cell r="B970">
            <v>120.4545159</v>
          </cell>
          <cell r="C970" t="str">
            <v>Suits</v>
          </cell>
          <cell r="D970" t="str">
            <v>Tahari Cliff Skirt Suit</v>
          </cell>
          <cell r="E970" t="str">
            <v>Tahari</v>
          </cell>
          <cell r="F970">
            <v>196.17999270000001</v>
          </cell>
        </row>
        <row r="971">
          <cell r="A971">
            <v>28922</v>
          </cell>
          <cell r="B971">
            <v>59.993998869999999</v>
          </cell>
          <cell r="C971" t="str">
            <v>Suits</v>
          </cell>
          <cell r="D971" t="str">
            <v>Tahari Luxe Women's Nelson Skirt Suit 24W Silver [Apparel] [Apparel]</v>
          </cell>
          <cell r="E971" t="str">
            <v>Tahari</v>
          </cell>
          <cell r="F971">
            <v>99.989997860000003</v>
          </cell>
        </row>
        <row r="972">
          <cell r="A972">
            <v>28922</v>
          </cell>
          <cell r="B972">
            <v>90.153000270000007</v>
          </cell>
          <cell r="C972" t="str">
            <v>Suits</v>
          </cell>
          <cell r="D972" t="str">
            <v>TAHARI Sofie 2PC Jacket/Skirt Suit</v>
          </cell>
          <cell r="E972" t="str">
            <v>Tahari</v>
          </cell>
          <cell r="F972">
            <v>159</v>
          </cell>
        </row>
        <row r="973">
          <cell r="A973">
            <v>28922</v>
          </cell>
          <cell r="B973">
            <v>89.455043239999995</v>
          </cell>
          <cell r="C973" t="str">
            <v>Suits</v>
          </cell>
          <cell r="D973" t="str">
            <v>TAHARI ASL Cap Sleeve 2PC Jacket/Skirt Suit</v>
          </cell>
          <cell r="E973" t="str">
            <v>Tahari</v>
          </cell>
          <cell r="F973">
            <v>147.13000489999999</v>
          </cell>
        </row>
        <row r="974">
          <cell r="A974">
            <v>28922</v>
          </cell>
          <cell r="B974">
            <v>114.1767562</v>
          </cell>
          <cell r="C974" t="str">
            <v>Suits</v>
          </cell>
          <cell r="D974" t="str">
            <v>Tahari Plus Size Suit Jacket and Pants Military Inspired</v>
          </cell>
          <cell r="E974" t="str">
            <v>Tahari</v>
          </cell>
          <cell r="F974">
            <v>196.17999270000001</v>
          </cell>
        </row>
        <row r="975">
          <cell r="A975">
            <v>28922</v>
          </cell>
          <cell r="B975">
            <v>89.160783190000004</v>
          </cell>
          <cell r="C975" t="str">
            <v>Suits</v>
          </cell>
          <cell r="D975" t="str">
            <v>Tahari Tiffany Skirt Suit</v>
          </cell>
          <cell r="E975" t="str">
            <v>Tahari</v>
          </cell>
          <cell r="F975">
            <v>147.13000489999999</v>
          </cell>
        </row>
        <row r="976">
          <cell r="A976">
            <v>28922</v>
          </cell>
          <cell r="B976">
            <v>30.93332075</v>
          </cell>
          <cell r="C976" t="str">
            <v>Suits</v>
          </cell>
          <cell r="D976" t="str">
            <v>Tahari Kelvin Short Sleeve Skirt Suit</v>
          </cell>
          <cell r="E976" t="str">
            <v>Tahari</v>
          </cell>
          <cell r="F976">
            <v>50.380001069999999</v>
          </cell>
        </row>
        <row r="977">
          <cell r="A977">
            <v>28922</v>
          </cell>
          <cell r="B977">
            <v>98.520478999999995</v>
          </cell>
          <cell r="C977" t="str">
            <v>Suits</v>
          </cell>
          <cell r="D977" t="str">
            <v>Tahari Arthur S Levine Luxe 2 Piece Skirt Suit</v>
          </cell>
          <cell r="E977" t="str">
            <v>Tahari</v>
          </cell>
          <cell r="F977">
            <v>176.5599976</v>
          </cell>
        </row>
        <row r="978">
          <cell r="A978">
            <v>28922</v>
          </cell>
          <cell r="B978">
            <v>61.393858880000003</v>
          </cell>
          <cell r="C978" t="str">
            <v>Suits</v>
          </cell>
          <cell r="D978" t="str">
            <v>Tahari Women's Double Breasted Jacket &amp; Pant Suit 12 [Apparel] [Apparel]</v>
          </cell>
          <cell r="E978" t="str">
            <v>Tahari</v>
          </cell>
          <cell r="F978">
            <v>99.989997860000003</v>
          </cell>
        </row>
        <row r="979">
          <cell r="A979">
            <v>28357</v>
          </cell>
          <cell r="B979">
            <v>88.130873140000006</v>
          </cell>
          <cell r="C979" t="str">
            <v>Suits</v>
          </cell>
          <cell r="D979" t="str">
            <v>TAHARI Lucy Pant Suit</v>
          </cell>
          <cell r="E979" t="str">
            <v>Tahari</v>
          </cell>
          <cell r="F979">
            <v>147.13000489999999</v>
          </cell>
        </row>
        <row r="980">
          <cell r="A980">
            <v>28357</v>
          </cell>
          <cell r="B980">
            <v>104.42537919999999</v>
          </cell>
          <cell r="C980" t="str">
            <v>Suits</v>
          </cell>
          <cell r="D980" t="str">
            <v>Tahari Kacey 3 Piece Suit</v>
          </cell>
          <cell r="E980" t="str">
            <v>Tahari</v>
          </cell>
          <cell r="F980">
            <v>163.41999820000001</v>
          </cell>
        </row>
        <row r="981">
          <cell r="A981">
            <v>28357</v>
          </cell>
          <cell r="B981">
            <v>114.23431840000001</v>
          </cell>
          <cell r="C981" t="str">
            <v>Suits</v>
          </cell>
          <cell r="D981" t="str">
            <v>Tahari Michael Three Quarter Sleeve Pant Suit</v>
          </cell>
          <cell r="E981" t="str">
            <v>Tahari</v>
          </cell>
          <cell r="F981">
            <v>176.5599976</v>
          </cell>
        </row>
        <row r="982">
          <cell r="A982">
            <v>28357</v>
          </cell>
          <cell r="B982">
            <v>86.250000259999993</v>
          </cell>
          <cell r="C982" t="str">
            <v>Suits</v>
          </cell>
          <cell r="D982" t="str">
            <v>Tahari Joe Skirt Suit</v>
          </cell>
          <cell r="E982" t="str">
            <v>Tahari</v>
          </cell>
          <cell r="F982">
            <v>138</v>
          </cell>
        </row>
        <row r="983">
          <cell r="A983">
            <v>28357</v>
          </cell>
          <cell r="B983">
            <v>72.339082349999998</v>
          </cell>
          <cell r="C983" t="str">
            <v>Suits</v>
          </cell>
          <cell r="D983" t="str">
            <v>Tahari Zara Pant Suit</v>
          </cell>
          <cell r="E983" t="str">
            <v>Tahari</v>
          </cell>
          <cell r="F983">
            <v>111.9800034</v>
          </cell>
        </row>
        <row r="984">
          <cell r="A984">
            <v>28963</v>
          </cell>
          <cell r="B984">
            <v>73.984000210000005</v>
          </cell>
          <cell r="C984" t="str">
            <v>Suits</v>
          </cell>
          <cell r="D984" t="str">
            <v>TAHARI Arthur S Levine Heidi Striped Pant Suit</v>
          </cell>
          <cell r="E984" t="str">
            <v>Tahari</v>
          </cell>
          <cell r="F984">
            <v>128</v>
          </cell>
        </row>
        <row r="985">
          <cell r="A985">
            <v>28963</v>
          </cell>
          <cell r="B985">
            <v>93.388000149999996</v>
          </cell>
          <cell r="C985" t="str">
            <v>Suits</v>
          </cell>
          <cell r="D985" t="str">
            <v>TAHARI Lilibeth 2PC Jacket/Skirt Suit</v>
          </cell>
          <cell r="E985" t="str">
            <v>Tahari</v>
          </cell>
          <cell r="F985">
            <v>148</v>
          </cell>
        </row>
        <row r="986">
          <cell r="A986">
            <v>25323</v>
          </cell>
          <cell r="B986">
            <v>69.361999890000007</v>
          </cell>
          <cell r="C986" t="str">
            <v>Dresses</v>
          </cell>
          <cell r="D986" t="str">
            <v>Taylor Women's Vintage Party Dress</v>
          </cell>
          <cell r="E986" t="str">
            <v>Taylor</v>
          </cell>
          <cell r="F986">
            <v>158</v>
          </cell>
        </row>
        <row r="987">
          <cell r="A987">
            <v>14216</v>
          </cell>
          <cell r="B987">
            <v>23.68485085</v>
          </cell>
          <cell r="C987" t="str">
            <v>Sweaters</v>
          </cell>
          <cell r="D987" t="str">
            <v>Tempco Reversible Snap-Pocket Bubble Vest</v>
          </cell>
          <cell r="E987" t="str">
            <v>Tempco</v>
          </cell>
          <cell r="F987">
            <v>45.990001679999999</v>
          </cell>
        </row>
        <row r="988">
          <cell r="A988">
            <v>25323</v>
          </cell>
          <cell r="B988">
            <v>21.15540081</v>
          </cell>
          <cell r="C988" t="str">
            <v>Sweaters</v>
          </cell>
          <cell r="D988" t="str">
            <v>Tempco Reversible Bubble Vest</v>
          </cell>
          <cell r="E988" t="str">
            <v>Tempco</v>
          </cell>
          <cell r="F988">
            <v>45.990001679999999</v>
          </cell>
        </row>
        <row r="989">
          <cell r="A989">
            <v>25323</v>
          </cell>
          <cell r="B989">
            <v>23.34533089</v>
          </cell>
          <cell r="C989" t="str">
            <v>Outerwear &amp; Coats</v>
          </cell>
          <cell r="D989" t="str">
            <v>Tempco Easy-Wear Nylon-Lined Bubble Jacket</v>
          </cell>
          <cell r="E989" t="str">
            <v>Tempco</v>
          </cell>
          <cell r="F989">
            <v>49.990001679999999</v>
          </cell>
        </row>
        <row r="990">
          <cell r="A990">
            <v>25323</v>
          </cell>
          <cell r="B990">
            <v>22.39552084</v>
          </cell>
          <cell r="C990" t="str">
            <v>Outerwear &amp; Coats</v>
          </cell>
          <cell r="D990" t="str">
            <v>Tempco Polar Fleece-Lined Bubble Jacket</v>
          </cell>
          <cell r="E990" t="str">
            <v>Tempco</v>
          </cell>
          <cell r="F990">
            <v>49.990001679999999</v>
          </cell>
        </row>
        <row r="991">
          <cell r="A991">
            <v>13678</v>
          </cell>
          <cell r="B991">
            <v>23.813999979999998</v>
          </cell>
          <cell r="C991" t="str">
            <v>Accessories</v>
          </cell>
          <cell r="D991" t="str">
            <v>Tifosi Slip Shield Sunglasses</v>
          </cell>
          <cell r="E991" t="str">
            <v>Tifosi</v>
          </cell>
          <cell r="F991">
            <v>54</v>
          </cell>
        </row>
        <row r="992">
          <cell r="A992">
            <v>25323</v>
          </cell>
          <cell r="B992">
            <v>25.392689399999998</v>
          </cell>
          <cell r="C992" t="str">
            <v>Accessories</v>
          </cell>
          <cell r="D992" t="str">
            <v>Tifosi Tyrant Wrap Sunglasses</v>
          </cell>
          <cell r="E992" t="str">
            <v>Tifosi</v>
          </cell>
          <cell r="F992">
            <v>60.02999878</v>
          </cell>
        </row>
        <row r="993">
          <cell r="A993">
            <v>25323</v>
          </cell>
          <cell r="B993">
            <v>25.487999949999999</v>
          </cell>
          <cell r="C993" t="str">
            <v>Plus</v>
          </cell>
          <cell r="D993" t="str">
            <v>Tifosi Slip Shield Sunglasses</v>
          </cell>
          <cell r="E993" t="str">
            <v>Tifosi</v>
          </cell>
          <cell r="F993">
            <v>54</v>
          </cell>
        </row>
        <row r="994">
          <cell r="A994">
            <v>25323</v>
          </cell>
          <cell r="B994">
            <v>10.90800003</v>
          </cell>
          <cell r="C994" t="str">
            <v>Socks</v>
          </cell>
          <cell r="D994" t="str">
            <v>Tilley Fast-Drying 'Travel' Socks - Mid-calf</v>
          </cell>
          <cell r="E994" t="str">
            <v>Tilley</v>
          </cell>
          <cell r="F994">
            <v>18</v>
          </cell>
        </row>
        <row r="995">
          <cell r="A995">
            <v>13678</v>
          </cell>
          <cell r="B995">
            <v>10.144000050000001</v>
          </cell>
          <cell r="C995" t="str">
            <v>Socks</v>
          </cell>
          <cell r="D995" t="str">
            <v>Tilley Men's Ankle Socks</v>
          </cell>
          <cell r="E995" t="str">
            <v>Tilley</v>
          </cell>
          <cell r="F995">
            <v>16</v>
          </cell>
        </row>
        <row r="996">
          <cell r="A996">
            <v>15376</v>
          </cell>
          <cell r="B996">
            <v>10.755000020000001</v>
          </cell>
          <cell r="C996" t="str">
            <v>Underwear</v>
          </cell>
          <cell r="D996" t="str">
            <v>Tilley Men's Travel Briefs</v>
          </cell>
          <cell r="E996" t="str">
            <v>Tilley</v>
          </cell>
          <cell r="F996">
            <v>22.5</v>
          </cell>
        </row>
        <row r="997">
          <cell r="A997">
            <v>15376</v>
          </cell>
          <cell r="B997">
            <v>39.374999799999998</v>
          </cell>
          <cell r="C997" t="str">
            <v>Accessories</v>
          </cell>
          <cell r="D997" t="str">
            <v>Tilley Tilley Winter Hat</v>
          </cell>
          <cell r="E997" t="str">
            <v>Tilley</v>
          </cell>
          <cell r="F997">
            <v>105</v>
          </cell>
        </row>
        <row r="998">
          <cell r="A998">
            <v>13678</v>
          </cell>
          <cell r="B998">
            <v>42.734999870000003</v>
          </cell>
          <cell r="C998" t="str">
            <v>Accessories</v>
          </cell>
          <cell r="D998" t="str">
            <v>Tilley Montana Winter Hat</v>
          </cell>
          <cell r="E998" t="str">
            <v>Tilley</v>
          </cell>
          <cell r="F998">
            <v>105</v>
          </cell>
        </row>
        <row r="999">
          <cell r="A999">
            <v>15376</v>
          </cell>
          <cell r="B999">
            <v>14.0693699</v>
          </cell>
          <cell r="C999" t="str">
            <v>Fashion Hoodies &amp; Sweatshirts</v>
          </cell>
          <cell r="D999" t="str">
            <v>Gears of War 2 Marcus Armed Black Zip Up Hoodie Sweatshirt New Adult</v>
          </cell>
          <cell r="E999" t="str">
            <v>Tultex</v>
          </cell>
          <cell r="F999">
            <v>24.989999770000001</v>
          </cell>
        </row>
        <row r="1000">
          <cell r="A1000">
            <v>14216</v>
          </cell>
          <cell r="B1000">
            <v>76.914301269999996</v>
          </cell>
          <cell r="C1000" t="str">
            <v>Sweaters</v>
          </cell>
          <cell r="D1000" t="str">
            <v>Velvet Women's Abana Cashmere Blend Open Cardigan</v>
          </cell>
          <cell r="E1000" t="str">
            <v>Velvet</v>
          </cell>
          <cell r="F1000">
            <v>163.3000031</v>
          </cell>
        </row>
        <row r="1001">
          <cell r="A1001">
            <v>14216</v>
          </cell>
          <cell r="B1001">
            <v>122.9719995</v>
          </cell>
          <cell r="C1001" t="str">
            <v>Dresses</v>
          </cell>
          <cell r="D1001" t="str">
            <v>Velvet Women's Farah Allover Sequin Dress</v>
          </cell>
          <cell r="E1001" t="str">
            <v>Velvet</v>
          </cell>
          <cell r="F1001">
            <v>284</v>
          </cell>
        </row>
        <row r="1002">
          <cell r="A1002">
            <v>25323</v>
          </cell>
          <cell r="B1002">
            <v>6.1937998690000002</v>
          </cell>
          <cell r="C1002" t="str">
            <v>Leggings</v>
          </cell>
          <cell r="D1002" t="str">
            <v>Velvet Heart Paisley Women's Fashion Leggings</v>
          </cell>
          <cell r="E1002" t="str">
            <v>Velvet</v>
          </cell>
          <cell r="F1002">
            <v>9.9899997710000008</v>
          </cell>
        </row>
        <row r="1003">
          <cell r="A1003">
            <v>13678</v>
          </cell>
          <cell r="B1003">
            <v>10.03841991</v>
          </cell>
          <cell r="C1003" t="str">
            <v>Leggings</v>
          </cell>
          <cell r="D1003" t="str">
            <v>Velvet Heart Paisley Women's Fashion Legging</v>
          </cell>
          <cell r="E1003" t="str">
            <v>Velvet</v>
          </cell>
          <cell r="F1003">
            <v>17.989999770000001</v>
          </cell>
        </row>
        <row r="1004">
          <cell r="A1004">
            <v>6250</v>
          </cell>
          <cell r="B1004">
            <v>50.24999983</v>
          </cell>
          <cell r="C1004" t="str">
            <v>Skirts</v>
          </cell>
          <cell r="D1004" t="str">
            <v>Velvet by Graham and Spencer Eve Sequin Pencil Skirt</v>
          </cell>
          <cell r="E1004" t="str">
            <v>Velvet</v>
          </cell>
          <cell r="F1004">
            <v>125</v>
          </cell>
        </row>
        <row r="1005">
          <cell r="A1005">
            <v>9380</v>
          </cell>
          <cell r="B1005">
            <v>3.6962999070000002</v>
          </cell>
          <cell r="C1005" t="str">
            <v>Socks &amp; Hosiery</v>
          </cell>
          <cell r="D1005" t="str">
            <v>Velvet Heart Microfiber Women's Fashion Over the Knee High</v>
          </cell>
          <cell r="E1005" t="str">
            <v>Velvet</v>
          </cell>
          <cell r="F1005">
            <v>9.9899997710000008</v>
          </cell>
        </row>
        <row r="1006">
          <cell r="A1006">
            <v>9380</v>
          </cell>
          <cell r="B1006">
            <v>3.686309906</v>
          </cell>
          <cell r="C1006" t="str">
            <v>Socks &amp; Hosiery</v>
          </cell>
          <cell r="D1006" t="str">
            <v>Velvet Heart Microfiber Women's Fashion Tights</v>
          </cell>
          <cell r="E1006" t="str">
            <v>Velvet</v>
          </cell>
          <cell r="F1006">
            <v>9.9899997710000008</v>
          </cell>
        </row>
        <row r="1007">
          <cell r="A1007">
            <v>6250</v>
          </cell>
          <cell r="B1007">
            <v>71.136000339999995</v>
          </cell>
          <cell r="C1007" t="str">
            <v>Maternity</v>
          </cell>
          <cell r="D1007" t="str">
            <v>Velvet Cicero Belted Maxi Maternity Dress</v>
          </cell>
          <cell r="E1007" t="str">
            <v>Velvet</v>
          </cell>
          <cell r="F1007">
            <v>152</v>
          </cell>
        </row>
        <row r="1008">
          <cell r="A1008">
            <v>9380</v>
          </cell>
          <cell r="B1008">
            <v>4.4670601469999998</v>
          </cell>
          <cell r="C1008" t="str">
            <v>Underwear</v>
          </cell>
          <cell r="D1008" t="str">
            <v>Mens New Stretch Boxer Brief Underwear Wanted</v>
          </cell>
          <cell r="E1008" t="str">
            <v>Wanted</v>
          </cell>
          <cell r="F1008">
            <v>8.9700002669999996</v>
          </cell>
        </row>
        <row r="1009">
          <cell r="A1009">
            <v>6250</v>
          </cell>
          <cell r="B1009">
            <v>13.1487204</v>
          </cell>
          <cell r="C1009" t="str">
            <v>Sleep &amp; Lounge</v>
          </cell>
          <cell r="D1009" t="str">
            <v>Mens New Micro Fleece Bathrobe by Wanted</v>
          </cell>
          <cell r="E1009" t="str">
            <v>Wanted</v>
          </cell>
          <cell r="F1009">
            <v>34.97000122</v>
          </cell>
        </row>
        <row r="1010">
          <cell r="A1010">
            <v>9085</v>
          </cell>
          <cell r="B1010">
            <v>17.190199620000001</v>
          </cell>
          <cell r="C1010" t="str">
            <v>Skirts</v>
          </cell>
          <cell r="D1010" t="str">
            <v>Xscape Wide Ribbed Skirt</v>
          </cell>
          <cell r="E1010" t="str">
            <v>Xscape</v>
          </cell>
          <cell r="F1010">
            <v>46.459999080000003</v>
          </cell>
        </row>
        <row r="1011">
          <cell r="A1011">
            <v>9085</v>
          </cell>
          <cell r="B1011">
            <v>13.244699860000001</v>
          </cell>
          <cell r="C1011" t="str">
            <v>Jumpsuits &amp; Rompers</v>
          </cell>
          <cell r="D1011" t="str">
            <v>Plus Size Flower Print Romper</v>
          </cell>
          <cell r="E1011" t="str">
            <v>alight</v>
          </cell>
          <cell r="F1011">
            <v>24.989999770000001</v>
          </cell>
        </row>
        <row r="1012">
          <cell r="A1012">
            <v>9380</v>
          </cell>
          <cell r="B1012">
            <v>16.897999980000002</v>
          </cell>
          <cell r="C1012" t="str">
            <v>Pants &amp; Capris</v>
          </cell>
          <cell r="D1012" t="str">
            <v>Plus Size Red Candle Capri</v>
          </cell>
          <cell r="E1012" t="str">
            <v>alight</v>
          </cell>
          <cell r="F1012">
            <v>34</v>
          </cell>
        </row>
        <row r="1013">
          <cell r="A1013">
            <v>14197</v>
          </cell>
          <cell r="B1013">
            <v>11.2943499</v>
          </cell>
          <cell r="C1013" t="str">
            <v>Leggings</v>
          </cell>
          <cell r="D1013" t="str">
            <v>Plus Size Modern Mod Skirt</v>
          </cell>
          <cell r="E1013" t="str">
            <v>alight</v>
          </cell>
          <cell r="F1013">
            <v>19.989999770000001</v>
          </cell>
        </row>
        <row r="1014">
          <cell r="A1014">
            <v>14197</v>
          </cell>
          <cell r="B1014">
            <v>16.421999970000002</v>
          </cell>
          <cell r="C1014" t="str">
            <v>Shorts</v>
          </cell>
          <cell r="D1014" t="str">
            <v>Plus Size Black Candle Capri</v>
          </cell>
          <cell r="E1014" t="str">
            <v>alight</v>
          </cell>
          <cell r="F1014">
            <v>34</v>
          </cell>
        </row>
        <row r="1015">
          <cell r="A1015">
            <v>14197</v>
          </cell>
          <cell r="B1015">
            <v>10.39583989</v>
          </cell>
          <cell r="C1015" t="str">
            <v>Skirts</v>
          </cell>
          <cell r="D1015" t="str">
            <v>Plus Size Gray Cross Pattern Skirt</v>
          </cell>
          <cell r="E1015" t="str">
            <v>alight</v>
          </cell>
          <cell r="F1015">
            <v>24.989999770000001</v>
          </cell>
        </row>
        <row r="1016">
          <cell r="A1016">
            <v>14197</v>
          </cell>
          <cell r="B1016">
            <v>10.49579986</v>
          </cell>
          <cell r="C1016" t="str">
            <v>Skirts</v>
          </cell>
          <cell r="D1016" t="str">
            <v>Plus Size Brown Cross Pattern Skirt</v>
          </cell>
          <cell r="E1016" t="str">
            <v>alight</v>
          </cell>
          <cell r="F1016">
            <v>24.989999770000001</v>
          </cell>
        </row>
        <row r="1017">
          <cell r="A1017">
            <v>14197</v>
          </cell>
          <cell r="B1017">
            <v>22.292100510000001</v>
          </cell>
          <cell r="C1017" t="str">
            <v>Sleep &amp; Lounge</v>
          </cell>
          <cell r="D1017" t="str">
            <v>Funzee Adult Onesie Cotton Pajama Suit One piece non Footed Pajamas - Cute Design Is Teddy Bears on Pink Sizes XS-L</v>
          </cell>
          <cell r="E1017" t="str">
            <v>funzee</v>
          </cell>
          <cell r="F1017">
            <v>39.950000760000002</v>
          </cell>
        </row>
        <row r="1018">
          <cell r="A1018">
            <v>14197</v>
          </cell>
          <cell r="B1018">
            <v>8.0703298869999998</v>
          </cell>
          <cell r="C1018" t="str">
            <v>Accessories</v>
          </cell>
          <cell r="D1018" t="str">
            <v>Indigo Cats Silk Scarf with Sequins by Laurel Burch</v>
          </cell>
          <cell r="E1018" t="str">
            <v>indigo</v>
          </cell>
          <cell r="F1018">
            <v>21.989999770000001</v>
          </cell>
        </row>
        <row r="1019">
          <cell r="A1019">
            <v>18570</v>
          </cell>
          <cell r="B1019">
            <v>53.63819831</v>
          </cell>
          <cell r="C1019" t="str">
            <v>Fashion Hoodies &amp; Sweatshirts</v>
          </cell>
          <cell r="D1019" t="str">
            <v>10 Deep - Mens Infield Hoody Hoodie In Black</v>
          </cell>
          <cell r="E1019" t="str">
            <v>10 Deep</v>
          </cell>
          <cell r="F1019">
            <v>103.9499969</v>
          </cell>
        </row>
        <row r="1020">
          <cell r="A1020">
            <v>18570</v>
          </cell>
          <cell r="B1020">
            <v>5.658860013</v>
          </cell>
          <cell r="C1020" t="str">
            <v>Tops &amp; Tees</v>
          </cell>
          <cell r="D1020" t="str">
            <v>A. Byer Juniors Knit Tank Top With Long Tier And Belt</v>
          </cell>
          <cell r="E1020" t="str">
            <v>A. Byer</v>
          </cell>
          <cell r="F1020">
            <v>10.460000040000001</v>
          </cell>
        </row>
        <row r="1021">
          <cell r="A1021">
            <v>18570</v>
          </cell>
          <cell r="B1021">
            <v>15.249999989999999</v>
          </cell>
          <cell r="C1021" t="str">
            <v>Tops &amp; Tees</v>
          </cell>
          <cell r="D1021" t="str">
            <v>A. Byer Juniors Spagh Strap Ruffled Neck Top</v>
          </cell>
          <cell r="E1021" t="str">
            <v>A. Byer</v>
          </cell>
          <cell r="F1021">
            <v>25</v>
          </cell>
        </row>
        <row r="1022">
          <cell r="A1022">
            <v>18570</v>
          </cell>
          <cell r="B1022">
            <v>10.97499998</v>
          </cell>
          <cell r="C1022" t="str">
            <v>Dresses</v>
          </cell>
          <cell r="D1022" t="str">
            <v>A. Byer Juniors Print Hmc Tube Top Dress</v>
          </cell>
          <cell r="E1022" t="str">
            <v>A. Byer</v>
          </cell>
          <cell r="F1022">
            <v>25</v>
          </cell>
        </row>
        <row r="1023">
          <cell r="A1023">
            <v>24715</v>
          </cell>
          <cell r="B1023">
            <v>11.074999979999999</v>
          </cell>
          <cell r="C1023" t="str">
            <v>Dresses</v>
          </cell>
          <cell r="D1023" t="str">
            <v>A. Byer Juniors Strapless Stripe Pleated Bodice Dress</v>
          </cell>
          <cell r="E1023" t="str">
            <v>A. Byer</v>
          </cell>
          <cell r="F1023">
            <v>25</v>
          </cell>
        </row>
        <row r="1024">
          <cell r="A1024">
            <v>24715</v>
          </cell>
          <cell r="B1024">
            <v>22.239999990000001</v>
          </cell>
          <cell r="C1024" t="str">
            <v>Pants &amp; Capris</v>
          </cell>
          <cell r="D1024" t="str">
            <v>A. Byer Juniors Tropical Cambridge Pant</v>
          </cell>
          <cell r="E1024" t="str">
            <v>A. Byer</v>
          </cell>
          <cell r="F1024">
            <v>40</v>
          </cell>
        </row>
        <row r="1025">
          <cell r="A1025">
            <v>24715</v>
          </cell>
          <cell r="B1025">
            <v>12.17499995</v>
          </cell>
          <cell r="C1025" t="str">
            <v>Pants &amp; Capris</v>
          </cell>
          <cell r="D1025" t="str">
            <v>A. Byer Juniors Cuffed Tropical Cambridge Pant</v>
          </cell>
          <cell r="E1025" t="str">
            <v>A. Byer</v>
          </cell>
          <cell r="F1025">
            <v>25</v>
          </cell>
        </row>
        <row r="1026">
          <cell r="A1026">
            <v>18570</v>
          </cell>
          <cell r="B1026">
            <v>11.24999998</v>
          </cell>
          <cell r="C1026" t="str">
            <v>Skirts</v>
          </cell>
          <cell r="D1026" t="str">
            <v>A. Byer Juniors Pegged Skirt With Button Yoke</v>
          </cell>
          <cell r="E1026" t="str">
            <v>A. Byer</v>
          </cell>
          <cell r="F1026">
            <v>25</v>
          </cell>
        </row>
        <row r="1027">
          <cell r="A1027">
            <v>24715</v>
          </cell>
          <cell r="B1027">
            <v>18.865000120000001</v>
          </cell>
          <cell r="C1027" t="str">
            <v>Blazers &amp; Jackets</v>
          </cell>
          <cell r="D1027" t="str">
            <v>A. Byer Snake Print Jacket BLACK Sm</v>
          </cell>
          <cell r="E1027" t="str">
            <v>A. Byer</v>
          </cell>
          <cell r="F1027">
            <v>55</v>
          </cell>
        </row>
        <row r="1028">
          <cell r="A1028">
            <v>24715</v>
          </cell>
          <cell r="B1028">
            <v>22.220000160000001</v>
          </cell>
          <cell r="C1028" t="str">
            <v>Blazers &amp; Jackets</v>
          </cell>
          <cell r="D1028" t="str">
            <v>A. Byer Snake Print Jacket BLACK Md</v>
          </cell>
          <cell r="E1028" t="str">
            <v>A. Byer</v>
          </cell>
          <cell r="F1028">
            <v>55</v>
          </cell>
        </row>
        <row r="1029">
          <cell r="A1029">
            <v>12559</v>
          </cell>
          <cell r="B1029">
            <v>24.940299620000001</v>
          </cell>
          <cell r="C1029" t="str">
            <v>Outerwear &amp; Coats</v>
          </cell>
          <cell r="D1029" t="str">
            <v>A. Byer Juniors Melton Button Collar Water Resistant Coat</v>
          </cell>
          <cell r="E1029" t="str">
            <v>A. Byer</v>
          </cell>
          <cell r="F1029">
            <v>55.299999239999998</v>
          </cell>
        </row>
        <row r="1030">
          <cell r="A1030">
            <v>12559</v>
          </cell>
          <cell r="B1030">
            <v>15.1189499</v>
          </cell>
          <cell r="C1030" t="str">
            <v>Leggings</v>
          </cell>
          <cell r="D1030" t="str">
            <v>Off White Leggings and Dupatta Set</v>
          </cell>
          <cell r="E1030" t="str">
            <v>Ahaarya</v>
          </cell>
          <cell r="F1030">
            <v>24.989999770000001</v>
          </cell>
        </row>
        <row r="1031">
          <cell r="A1031">
            <v>28613</v>
          </cell>
          <cell r="B1031">
            <v>14.594159879999999</v>
          </cell>
          <cell r="C1031" t="str">
            <v>Leggings</v>
          </cell>
          <cell r="D1031" t="str">
            <v>Black Churidar Leggings and Dupatta Set</v>
          </cell>
          <cell r="E1031" t="str">
            <v>Ahaarya</v>
          </cell>
          <cell r="F1031">
            <v>24.989999770000001</v>
          </cell>
        </row>
        <row r="1032">
          <cell r="A1032">
            <v>28613</v>
          </cell>
          <cell r="B1032">
            <v>14.319269889999999</v>
          </cell>
          <cell r="C1032" t="str">
            <v>Leggings</v>
          </cell>
          <cell r="D1032" t="str">
            <v>Beautiful Black Women's Shimmer Leggings</v>
          </cell>
          <cell r="E1032" t="str">
            <v>Ahaarya</v>
          </cell>
          <cell r="F1032">
            <v>24.989999770000001</v>
          </cell>
        </row>
        <row r="1033">
          <cell r="A1033">
            <v>28613</v>
          </cell>
          <cell r="B1033">
            <v>11.31433986</v>
          </cell>
          <cell r="C1033" t="str">
            <v>Leggings</v>
          </cell>
          <cell r="D1033" t="str">
            <v>Beautiful Green Churidar Leggings</v>
          </cell>
          <cell r="E1033" t="str">
            <v>Ahaarya</v>
          </cell>
          <cell r="F1033">
            <v>19.989999770000001</v>
          </cell>
        </row>
        <row r="1034">
          <cell r="A1034">
            <v>28613</v>
          </cell>
          <cell r="B1034">
            <v>16.319999989999999</v>
          </cell>
          <cell r="C1034" t="str">
            <v>Intimates</v>
          </cell>
          <cell r="D1034" t="str">
            <v>Annette Post Surgical Stabilizing Band (10681)</v>
          </cell>
          <cell r="E1034" t="str">
            <v>Annette</v>
          </cell>
          <cell r="F1034">
            <v>32</v>
          </cell>
        </row>
        <row r="1035">
          <cell r="A1035">
            <v>28613</v>
          </cell>
          <cell r="B1035">
            <v>30.67671095</v>
          </cell>
          <cell r="C1035" t="str">
            <v>Fashion Hoodies &amp; Sweatshirts</v>
          </cell>
          <cell r="D1035" t="str">
            <v>Bud Light Full Zip Fleece Hoodie</v>
          </cell>
          <cell r="E1035" t="str">
            <v>BUDSHOP</v>
          </cell>
          <cell r="F1035">
            <v>57.990001679999999</v>
          </cell>
        </row>
        <row r="1036">
          <cell r="A1036">
            <v>28613</v>
          </cell>
          <cell r="B1036">
            <v>27.39452095</v>
          </cell>
          <cell r="C1036" t="str">
            <v>Fashion Hoodies &amp; Sweatshirts</v>
          </cell>
          <cell r="D1036" t="str">
            <v>Budweiser Full-Zip Fleece Hoodie</v>
          </cell>
          <cell r="E1036" t="str">
            <v>BUDSHOP</v>
          </cell>
          <cell r="F1036">
            <v>49.990001679999999</v>
          </cell>
        </row>
        <row r="1037">
          <cell r="A1037">
            <v>28613</v>
          </cell>
          <cell r="B1037">
            <v>15.94600002</v>
          </cell>
          <cell r="C1037" t="str">
            <v>Fashion Hoodies &amp; Sweatshirts</v>
          </cell>
          <cell r="D1037" t="str">
            <v>Candie's Girls Striped Hoodie &amp; Tank Set</v>
          </cell>
          <cell r="E1037" t="str">
            <v>Candies</v>
          </cell>
          <cell r="F1037">
            <v>34</v>
          </cell>
        </row>
        <row r="1038">
          <cell r="A1038">
            <v>28613</v>
          </cell>
          <cell r="B1038">
            <v>9.1385000830000003</v>
          </cell>
          <cell r="C1038" t="str">
            <v>Active</v>
          </cell>
          <cell r="D1038" t="str">
            <v>Capezio Women's Low Rise Ankle Legging</v>
          </cell>
          <cell r="E1038" t="str">
            <v>Capezio</v>
          </cell>
          <cell r="F1038">
            <v>24.5</v>
          </cell>
        </row>
        <row r="1039">
          <cell r="A1039">
            <v>28613</v>
          </cell>
          <cell r="B1039">
            <v>8.2532996789999995</v>
          </cell>
          <cell r="C1039" t="str">
            <v>Active</v>
          </cell>
          <cell r="D1039" t="str">
            <v>Capezio Women's Long Sleeve Leotard</v>
          </cell>
          <cell r="E1039" t="str">
            <v>Capezio</v>
          </cell>
          <cell r="F1039">
            <v>18.299999239999998</v>
          </cell>
        </row>
        <row r="1040">
          <cell r="A1040">
            <v>28613</v>
          </cell>
          <cell r="B1040">
            <v>10.48231979</v>
          </cell>
          <cell r="C1040" t="str">
            <v>Active</v>
          </cell>
          <cell r="D1040" t="str">
            <v>Capezio Women's Princess Tank Leotard</v>
          </cell>
          <cell r="E1040" t="str">
            <v>Capezio</v>
          </cell>
          <cell r="F1040">
            <v>22.63999939</v>
          </cell>
        </row>
        <row r="1041">
          <cell r="A1041">
            <v>28613</v>
          </cell>
          <cell r="B1041">
            <v>8.621500052</v>
          </cell>
          <cell r="C1041" t="str">
            <v>Active</v>
          </cell>
          <cell r="D1041" t="str">
            <v>Capezio Women's Short Sleeve Leotard</v>
          </cell>
          <cell r="E1041" t="str">
            <v>Capezio</v>
          </cell>
          <cell r="F1041">
            <v>21.5</v>
          </cell>
        </row>
        <row r="1042">
          <cell r="A1042">
            <v>14192</v>
          </cell>
          <cell r="B1042">
            <v>8.7120000350000009</v>
          </cell>
          <cell r="C1042" t="str">
            <v>Active</v>
          </cell>
          <cell r="D1042" t="str">
            <v>Capezio Women's Low Rise Boy Cut Short</v>
          </cell>
          <cell r="E1042" t="str">
            <v>Capezio</v>
          </cell>
          <cell r="F1042">
            <v>22</v>
          </cell>
        </row>
        <row r="1043">
          <cell r="A1043">
            <v>14192</v>
          </cell>
          <cell r="B1043">
            <v>4.7174398560000004</v>
          </cell>
          <cell r="C1043" t="str">
            <v>Active</v>
          </cell>
          <cell r="D1043" t="str">
            <v>Capezio Women's No Show Liner With 5-pair Pre-pack Socks</v>
          </cell>
          <cell r="E1043" t="str">
            <v>Capezio</v>
          </cell>
          <cell r="F1043">
            <v>12.47999954</v>
          </cell>
        </row>
        <row r="1044">
          <cell r="A1044">
            <v>14192</v>
          </cell>
          <cell r="B1044">
            <v>9.5606400120000004</v>
          </cell>
          <cell r="C1044" t="str">
            <v>Active</v>
          </cell>
          <cell r="D1044" t="str">
            <v>Capezio Women's Camisole Leotard With Adjustable Straps</v>
          </cell>
          <cell r="E1044" t="str">
            <v>Capezio</v>
          </cell>
          <cell r="F1044">
            <v>22.079999919999999</v>
          </cell>
        </row>
        <row r="1045">
          <cell r="A1045">
            <v>14192</v>
          </cell>
          <cell r="B1045">
            <v>11.36700005</v>
          </cell>
          <cell r="C1045" t="str">
            <v>Active</v>
          </cell>
          <cell r="D1045" t="str">
            <v>Capezio Women's Turtleneck Long Sleeve Leotard</v>
          </cell>
          <cell r="E1045" t="str">
            <v>Capezio</v>
          </cell>
          <cell r="F1045">
            <v>27</v>
          </cell>
        </row>
        <row r="1046">
          <cell r="A1046">
            <v>14192</v>
          </cell>
          <cell r="B1046">
            <v>7.7615996679999997</v>
          </cell>
          <cell r="C1046" t="str">
            <v>Active</v>
          </cell>
          <cell r="D1046" t="str">
            <v>Capezio Women's Tank Leotard</v>
          </cell>
          <cell r="E1046" t="str">
            <v>Capezio</v>
          </cell>
          <cell r="F1046">
            <v>16.799999239999998</v>
          </cell>
        </row>
        <row r="1047">
          <cell r="A1047">
            <v>14192</v>
          </cell>
          <cell r="B1047">
            <v>19.478719850000001</v>
          </cell>
          <cell r="C1047" t="str">
            <v>Active</v>
          </cell>
          <cell r="D1047" t="str">
            <v>Capezio Women's Long Sleeve Unitard</v>
          </cell>
          <cell r="E1047" t="str">
            <v>Capezio</v>
          </cell>
          <cell r="F1047">
            <v>41.979999540000001</v>
          </cell>
        </row>
        <row r="1048">
          <cell r="A1048">
            <v>14192</v>
          </cell>
          <cell r="B1048">
            <v>8.1700000300000006</v>
          </cell>
          <cell r="C1048" t="str">
            <v>Active</v>
          </cell>
          <cell r="D1048" t="str">
            <v>Capezio Women's Short Sleeve Leotard</v>
          </cell>
          <cell r="E1048" t="str">
            <v>Capezio</v>
          </cell>
          <cell r="F1048">
            <v>19</v>
          </cell>
        </row>
        <row r="1049">
          <cell r="A1049">
            <v>14192</v>
          </cell>
          <cell r="B1049">
            <v>10.98943979</v>
          </cell>
          <cell r="C1049" t="str">
            <v>Active</v>
          </cell>
          <cell r="D1049" t="str">
            <v>Capezio Women's V-Neck Camisole Leotard</v>
          </cell>
          <cell r="E1049" t="str">
            <v>Capezio</v>
          </cell>
          <cell r="F1049">
            <v>24.63999939</v>
          </cell>
        </row>
        <row r="1050">
          <cell r="A1050">
            <v>14246</v>
          </cell>
          <cell r="B1050">
            <v>9.9149397530000005</v>
          </cell>
          <cell r="C1050" t="str">
            <v>Active</v>
          </cell>
          <cell r="D1050" t="str">
            <v>Capezio Women's Long Sleeve Leotard</v>
          </cell>
          <cell r="E1050" t="str">
            <v>Capezio</v>
          </cell>
          <cell r="F1050">
            <v>23.219999309999999</v>
          </cell>
        </row>
        <row r="1051">
          <cell r="A1051">
            <v>14246</v>
          </cell>
          <cell r="B1051">
            <v>8.2485000349999993</v>
          </cell>
          <cell r="C1051" t="str">
            <v>Active</v>
          </cell>
          <cell r="D1051" t="str">
            <v>Capezio Women's High-Neck Tank Leotard</v>
          </cell>
          <cell r="E1051" t="str">
            <v>Capezio</v>
          </cell>
          <cell r="F1051">
            <v>19.5</v>
          </cell>
        </row>
        <row r="1052">
          <cell r="A1052">
            <v>14246</v>
          </cell>
          <cell r="B1052">
            <v>6.919000026</v>
          </cell>
          <cell r="C1052" t="str">
            <v>Active</v>
          </cell>
          <cell r="D1052" t="str">
            <v>Capezio Women's Halter Leotard</v>
          </cell>
          <cell r="E1052" t="str">
            <v>Capezio</v>
          </cell>
          <cell r="F1052">
            <v>17</v>
          </cell>
        </row>
        <row r="1053">
          <cell r="A1053">
            <v>14246</v>
          </cell>
          <cell r="B1053">
            <v>4.9744801179999998</v>
          </cell>
          <cell r="C1053" t="str">
            <v>Active</v>
          </cell>
          <cell r="D1053" t="str">
            <v>Capezio Women's Boy Cut Short</v>
          </cell>
          <cell r="E1053" t="str">
            <v>Capezio</v>
          </cell>
          <cell r="F1053">
            <v>11.760000229999999</v>
          </cell>
        </row>
        <row r="1054">
          <cell r="A1054">
            <v>11213</v>
          </cell>
          <cell r="B1054">
            <v>6.5275000590000003</v>
          </cell>
          <cell r="C1054" t="str">
            <v>Active</v>
          </cell>
          <cell r="D1054" t="str">
            <v>Capezio Women's Camisole Leotard With Adjustable Straps</v>
          </cell>
          <cell r="E1054" t="str">
            <v>Capezio</v>
          </cell>
          <cell r="F1054">
            <v>17.5</v>
          </cell>
        </row>
        <row r="1055">
          <cell r="A1055">
            <v>11213</v>
          </cell>
          <cell r="B1055">
            <v>10.44200008</v>
          </cell>
          <cell r="C1055" t="str">
            <v>Active</v>
          </cell>
          <cell r="D1055" t="str">
            <v>Capezio Women's Turtleneck Long Sleeve Top</v>
          </cell>
          <cell r="E1055" t="str">
            <v>Capezio</v>
          </cell>
          <cell r="F1055">
            <v>23</v>
          </cell>
        </row>
        <row r="1056">
          <cell r="A1056">
            <v>11213</v>
          </cell>
          <cell r="B1056">
            <v>12.289779960000001</v>
          </cell>
          <cell r="C1056" t="str">
            <v>Active</v>
          </cell>
          <cell r="D1056" t="str">
            <v>Capezio Women's Capezio Women'S SupplexÃƒâ€šÃ‚Â® Capri Legging</v>
          </cell>
          <cell r="E1056" t="str">
            <v>Capezio</v>
          </cell>
          <cell r="F1056">
            <v>27.06999969</v>
          </cell>
        </row>
        <row r="1057">
          <cell r="A1057">
            <v>11213</v>
          </cell>
          <cell r="B1057">
            <v>5.1513499449999998</v>
          </cell>
          <cell r="C1057" t="str">
            <v>Active</v>
          </cell>
          <cell r="D1057" t="str">
            <v>Capezio Womens Romantic Tutu</v>
          </cell>
          <cell r="E1057" t="str">
            <v>Capezio</v>
          </cell>
          <cell r="F1057">
            <v>13.44999981</v>
          </cell>
        </row>
        <row r="1058">
          <cell r="A1058">
            <v>11213</v>
          </cell>
          <cell r="B1058">
            <v>11.51571992</v>
          </cell>
          <cell r="C1058" t="str">
            <v>Active</v>
          </cell>
          <cell r="D1058" t="str">
            <v>Capezio Women's Capri Legging</v>
          </cell>
          <cell r="E1058" t="str">
            <v>Capezio</v>
          </cell>
          <cell r="F1058">
            <v>25.81999969</v>
          </cell>
        </row>
        <row r="1059">
          <cell r="A1059">
            <v>11213</v>
          </cell>
          <cell r="B1059">
            <v>10.545919789999999</v>
          </cell>
          <cell r="C1059" t="str">
            <v>Active</v>
          </cell>
          <cell r="D1059" t="str">
            <v>Capezio Women's Princess Halter Leotard</v>
          </cell>
          <cell r="E1059" t="str">
            <v>Capezio</v>
          </cell>
          <cell r="F1059">
            <v>24.63999939</v>
          </cell>
        </row>
        <row r="1060">
          <cell r="A1060">
            <v>15953</v>
          </cell>
          <cell r="B1060">
            <v>10.640799769999999</v>
          </cell>
          <cell r="C1060" t="str">
            <v>Active</v>
          </cell>
          <cell r="D1060" t="str">
            <v>Capezio Women's Princess Camisole Leotard</v>
          </cell>
          <cell r="E1060" t="str">
            <v>Capezio</v>
          </cell>
          <cell r="F1060">
            <v>22.63999939</v>
          </cell>
        </row>
        <row r="1061">
          <cell r="A1061">
            <v>15953</v>
          </cell>
          <cell r="B1061">
            <v>8.9578804590000001</v>
          </cell>
          <cell r="C1061" t="str">
            <v>Active</v>
          </cell>
          <cell r="D1061" t="str">
            <v>Capezio Women's Capezio Women'S Camisole Tank Bra Top</v>
          </cell>
          <cell r="E1061" t="str">
            <v>Capezio</v>
          </cell>
          <cell r="F1061">
            <v>20.040000920000001</v>
          </cell>
        </row>
        <row r="1062">
          <cell r="A1062">
            <v>15704</v>
          </cell>
          <cell r="B1062">
            <v>6.0675998260000004</v>
          </cell>
          <cell r="C1062" t="str">
            <v>Socks &amp; Hosiery</v>
          </cell>
          <cell r="D1062" t="str">
            <v>Capezio Women's Ultra Soft Transition Tight</v>
          </cell>
          <cell r="E1062" t="str">
            <v>Capezio</v>
          </cell>
          <cell r="F1062">
            <v>15.399999619999999</v>
          </cell>
        </row>
        <row r="1063">
          <cell r="A1063">
            <v>15704</v>
          </cell>
          <cell r="B1063">
            <v>10.63580015</v>
          </cell>
          <cell r="C1063" t="str">
            <v>Socks &amp; Hosiery</v>
          </cell>
          <cell r="D1063" t="str">
            <v>Capezio Women's Ultra Soft Footed Tight</v>
          </cell>
          <cell r="E1063" t="str">
            <v>Capezio</v>
          </cell>
          <cell r="F1063">
            <v>24.850000380000001</v>
          </cell>
        </row>
        <row r="1064">
          <cell r="A1064">
            <v>15704</v>
          </cell>
          <cell r="B1064">
            <v>7.0732799880000004</v>
          </cell>
          <cell r="C1064" t="str">
            <v>Socks &amp; Hosiery</v>
          </cell>
          <cell r="D1064" t="str">
            <v>Capezio Women's Microfiber Footed Skate Tight</v>
          </cell>
          <cell r="E1064" t="str">
            <v>Capezio</v>
          </cell>
          <cell r="F1064">
            <v>18.420000080000001</v>
          </cell>
        </row>
        <row r="1065">
          <cell r="A1065">
            <v>28712</v>
          </cell>
          <cell r="B1065">
            <v>9.2249999749999994</v>
          </cell>
          <cell r="C1065" t="str">
            <v>Socks &amp; Hosiery</v>
          </cell>
          <cell r="D1065" t="str">
            <v>Capezio Women's Professional Fishnet Tight With Seams</v>
          </cell>
          <cell r="E1065" t="str">
            <v>Capezio</v>
          </cell>
          <cell r="F1065">
            <v>25</v>
          </cell>
        </row>
        <row r="1066">
          <cell r="A1066">
            <v>13870</v>
          </cell>
          <cell r="B1066">
            <v>28.271999820000001</v>
          </cell>
          <cell r="C1066" t="str">
            <v>Socks &amp; Hosiery</v>
          </cell>
          <cell r="D1066" t="str">
            <v>Capezio Women's Professional Mesh Transition Tight</v>
          </cell>
          <cell r="E1066" t="str">
            <v>Capezio</v>
          </cell>
          <cell r="F1066">
            <v>76</v>
          </cell>
        </row>
        <row r="1067">
          <cell r="A1067">
            <v>13870</v>
          </cell>
          <cell r="B1067">
            <v>7.4473502680000001</v>
          </cell>
          <cell r="C1067" t="str">
            <v>Socks &amp; Hosiery</v>
          </cell>
          <cell r="D1067" t="str">
            <v>Capezio Women's Microfiber Over-The-Boot Skate Tight</v>
          </cell>
          <cell r="E1067" t="str">
            <v>Capezio</v>
          </cell>
          <cell r="F1067">
            <v>18.950000760000002</v>
          </cell>
        </row>
        <row r="1068">
          <cell r="A1068">
            <v>28712</v>
          </cell>
          <cell r="B1068">
            <v>6.1984000339999996</v>
          </cell>
          <cell r="C1068" t="str">
            <v>Intimates</v>
          </cell>
          <cell r="D1068" t="str">
            <v>Capezio Women's Brief</v>
          </cell>
          <cell r="E1068" t="str">
            <v>Capezio</v>
          </cell>
          <cell r="F1068">
            <v>11.920000079999999</v>
          </cell>
        </row>
        <row r="1069">
          <cell r="A1069">
            <v>15704</v>
          </cell>
          <cell r="B1069">
            <v>9.7990997320000002</v>
          </cell>
          <cell r="C1069" t="str">
            <v>Intimates</v>
          </cell>
          <cell r="D1069" t="str">
            <v>Capezio Women's Capezio Women'S Camisole Bra Top</v>
          </cell>
          <cell r="E1069" t="str">
            <v>Capezio</v>
          </cell>
          <cell r="F1069">
            <v>17.979999540000001</v>
          </cell>
        </row>
        <row r="1070">
          <cell r="A1070">
            <v>28712</v>
          </cell>
          <cell r="B1070">
            <v>15.895559889999999</v>
          </cell>
          <cell r="C1070" t="str">
            <v>Active</v>
          </cell>
          <cell r="D1070" t="str">
            <v>Capezio Men's Men's Knit Footed Tights With Back Seams</v>
          </cell>
          <cell r="E1070" t="str">
            <v>Capezio</v>
          </cell>
          <cell r="F1070">
            <v>42.729999540000001</v>
          </cell>
        </row>
        <row r="1071">
          <cell r="A1071">
            <v>13870</v>
          </cell>
          <cell r="B1071">
            <v>11.150000009999999</v>
          </cell>
          <cell r="C1071" t="str">
            <v>Fashion Hoodies &amp; Sweatshirts</v>
          </cell>
          <cell r="D1071" t="str">
            <v>Claeson Women's Color Splash Shorts</v>
          </cell>
          <cell r="E1071" t="str">
            <v>Claeson</v>
          </cell>
          <cell r="F1071">
            <v>25</v>
          </cell>
        </row>
        <row r="1072">
          <cell r="A1072">
            <v>13870</v>
          </cell>
          <cell r="B1072">
            <v>54.73699998</v>
          </cell>
          <cell r="C1072" t="str">
            <v>Fashion Hoodies &amp; Sweatshirts</v>
          </cell>
          <cell r="D1072" t="str">
            <v>Claeson Women's Color Splash Hoodie Sweatshirt</v>
          </cell>
          <cell r="E1072" t="str">
            <v>Claeson</v>
          </cell>
          <cell r="F1072">
            <v>127</v>
          </cell>
        </row>
        <row r="1073">
          <cell r="A1073">
            <v>28712</v>
          </cell>
          <cell r="B1073">
            <v>9.8011998649999992</v>
          </cell>
          <cell r="C1073" t="str">
            <v>Underwear</v>
          </cell>
          <cell r="D1073" t="str">
            <v>DESMIIT Mens Long John Thermal Underwear Pants Modal 4 Colors</v>
          </cell>
          <cell r="E1073" t="str">
            <v>DESMIIT</v>
          </cell>
          <cell r="F1073">
            <v>22.899999619999999</v>
          </cell>
        </row>
        <row r="1074">
          <cell r="A1074">
            <v>13870</v>
          </cell>
          <cell r="B1074">
            <v>11.382640479999999</v>
          </cell>
          <cell r="C1074" t="str">
            <v>Tops &amp; Tees</v>
          </cell>
          <cell r="D1074" t="str">
            <v>Dickies Women's Plaid Flannel Shirt</v>
          </cell>
          <cell r="E1074" t="str">
            <v>Dickies</v>
          </cell>
          <cell r="F1074">
            <v>21.040000920000001</v>
          </cell>
        </row>
        <row r="1075">
          <cell r="A1075">
            <v>15704</v>
          </cell>
          <cell r="B1075">
            <v>21.815999949999998</v>
          </cell>
          <cell r="C1075" t="str">
            <v>Tops &amp; Tees</v>
          </cell>
          <cell r="D1075" t="str">
            <v>Dickies Women's Short Sleeve Stretch Oxford Shirt</v>
          </cell>
          <cell r="E1075" t="str">
            <v>Dickies</v>
          </cell>
          <cell r="F1075">
            <v>36</v>
          </cell>
        </row>
        <row r="1076">
          <cell r="A1076">
            <v>13870</v>
          </cell>
          <cell r="B1076">
            <v>17.74036066</v>
          </cell>
          <cell r="C1076" t="str">
            <v>Fashion Hoodies &amp; Sweatshirts</v>
          </cell>
          <cell r="D1076" t="str">
            <v>Dickies Women's Stripe Pullover Hoodie</v>
          </cell>
          <cell r="E1076" t="str">
            <v>Dickies</v>
          </cell>
          <cell r="F1076">
            <v>35.060001370000002</v>
          </cell>
        </row>
        <row r="1077">
          <cell r="A1077">
            <v>13870</v>
          </cell>
          <cell r="B1077">
            <v>24.530319120000001</v>
          </cell>
          <cell r="C1077" t="str">
            <v>Jeans</v>
          </cell>
          <cell r="D1077" t="str">
            <v>Dickies Women's Slim Fit Boot Cut Jean</v>
          </cell>
          <cell r="E1077" t="str">
            <v>Dickies</v>
          </cell>
          <cell r="F1077">
            <v>42.439998629999998</v>
          </cell>
        </row>
        <row r="1078">
          <cell r="A1078">
            <v>13870</v>
          </cell>
          <cell r="B1078">
            <v>20.00319914</v>
          </cell>
          <cell r="C1078" t="str">
            <v>Jeans</v>
          </cell>
          <cell r="D1078" t="str">
            <v>Dickies Women's Relaxed Fit Denim Carpenter Pant</v>
          </cell>
          <cell r="E1078" t="str">
            <v>Dickies</v>
          </cell>
          <cell r="F1078">
            <v>37.599998470000003</v>
          </cell>
        </row>
        <row r="1079">
          <cell r="A1079">
            <v>13870</v>
          </cell>
          <cell r="B1079">
            <v>17.83696042</v>
          </cell>
          <cell r="C1079" t="str">
            <v>Jeans</v>
          </cell>
          <cell r="D1079" t="str">
            <v>Dickies Women's Relaxed Fit Straight Leg Jean</v>
          </cell>
          <cell r="E1079" t="str">
            <v>Dickies</v>
          </cell>
          <cell r="F1079">
            <v>34.040000919999997</v>
          </cell>
        </row>
        <row r="1080">
          <cell r="A1080">
            <v>15704</v>
          </cell>
          <cell r="B1080">
            <v>15.40202981</v>
          </cell>
          <cell r="C1080" t="str">
            <v>Jeans</v>
          </cell>
          <cell r="D1080" t="str">
            <v>Dickies Women's Slim Fit Straight Leg Jean</v>
          </cell>
          <cell r="E1080" t="str">
            <v>Dickies</v>
          </cell>
          <cell r="F1080">
            <v>30.989999770000001</v>
          </cell>
        </row>
        <row r="1081">
          <cell r="A1081">
            <v>28712</v>
          </cell>
          <cell r="B1081">
            <v>20.052440090000001</v>
          </cell>
          <cell r="C1081" t="str">
            <v>Jeans</v>
          </cell>
          <cell r="D1081" t="str">
            <v>Dickies Women's Slim Boot Cut Jean</v>
          </cell>
          <cell r="E1081" t="str">
            <v>Dickies</v>
          </cell>
          <cell r="F1081">
            <v>40.840000150000002</v>
          </cell>
        </row>
        <row r="1082">
          <cell r="A1082">
            <v>15704</v>
          </cell>
          <cell r="B1082">
            <v>19.372180090000001</v>
          </cell>
          <cell r="C1082" t="str">
            <v>Jeans</v>
          </cell>
          <cell r="D1082" t="str">
            <v>Dickies Women's Relaxed Straight Leg Jean</v>
          </cell>
          <cell r="E1082" t="str">
            <v>Dickies</v>
          </cell>
          <cell r="F1082">
            <v>38.590000150000002</v>
          </cell>
        </row>
        <row r="1083">
          <cell r="A1083">
            <v>15704</v>
          </cell>
          <cell r="B1083">
            <v>23.631359239999998</v>
          </cell>
          <cell r="C1083" t="str">
            <v>Pants &amp; Capris</v>
          </cell>
          <cell r="D1083" t="str">
            <v>Dickies Women's Relaxed Cargo Pant</v>
          </cell>
          <cell r="E1083" t="str">
            <v>Dickies</v>
          </cell>
          <cell r="F1083">
            <v>43.439998629999998</v>
          </cell>
        </row>
        <row r="1084">
          <cell r="A1084">
            <v>28712</v>
          </cell>
          <cell r="B1084">
            <v>19.176000040000002</v>
          </cell>
          <cell r="C1084" t="str">
            <v>Pants &amp; Capris</v>
          </cell>
          <cell r="D1084" t="str">
            <v>Dickies FP831 Women's Micro Denier Executive Pant</v>
          </cell>
          <cell r="E1084" t="str">
            <v>Dickies</v>
          </cell>
          <cell r="F1084">
            <v>34</v>
          </cell>
        </row>
        <row r="1085">
          <cell r="A1085">
            <v>13870</v>
          </cell>
          <cell r="B1085">
            <v>26.910159879999998</v>
          </cell>
          <cell r="C1085" t="str">
            <v>Pants &amp; Capris</v>
          </cell>
          <cell r="D1085" t="str">
            <v>Dickies FP117 Women's Emt Pant</v>
          </cell>
          <cell r="E1085" t="str">
            <v>Dickies</v>
          </cell>
          <cell r="F1085">
            <v>51.159999849999998</v>
          </cell>
        </row>
        <row r="1086">
          <cell r="A1086">
            <v>15704</v>
          </cell>
          <cell r="B1086">
            <v>14.57489979</v>
          </cell>
          <cell r="C1086" t="str">
            <v>Pants &amp; Capris</v>
          </cell>
          <cell r="D1086" t="str">
            <v>Dickies Kids Girls 2-6X Stretch Bootcut Bottom Pant</v>
          </cell>
          <cell r="E1086" t="str">
            <v>Dickies</v>
          </cell>
          <cell r="F1086">
            <v>25.56999969</v>
          </cell>
        </row>
        <row r="1087">
          <cell r="A1087">
            <v>13870</v>
          </cell>
          <cell r="B1087">
            <v>16.803799470000001</v>
          </cell>
          <cell r="C1087" t="str">
            <v>Shorts</v>
          </cell>
          <cell r="D1087" t="str">
            <v>Dickies Women's 11 Inch Relaxed Cargo Short</v>
          </cell>
          <cell r="E1087" t="str">
            <v>Dickies</v>
          </cell>
          <cell r="F1087">
            <v>36.52999878</v>
          </cell>
        </row>
        <row r="1088">
          <cell r="A1088">
            <v>28712</v>
          </cell>
          <cell r="B1088">
            <v>22.68</v>
          </cell>
          <cell r="C1088" t="str">
            <v>Outerwear &amp; Coats</v>
          </cell>
          <cell r="D1088" t="str">
            <v>Dickies Women's Stretch Jacket</v>
          </cell>
          <cell r="E1088" t="str">
            <v>Dickies</v>
          </cell>
          <cell r="F1088">
            <v>52.5</v>
          </cell>
        </row>
        <row r="1089">
          <cell r="A1089">
            <v>14037</v>
          </cell>
          <cell r="B1089">
            <v>29.411999959999999</v>
          </cell>
          <cell r="C1089" t="str">
            <v>Outerwear &amp; Coats</v>
          </cell>
          <cell r="D1089" t="str">
            <v>Dickies Women's Sanded Duck Vest</v>
          </cell>
          <cell r="E1089" t="str">
            <v>Dickies</v>
          </cell>
          <cell r="F1089">
            <v>64.5</v>
          </cell>
        </row>
        <row r="1090">
          <cell r="A1090">
            <v>14037</v>
          </cell>
          <cell r="B1090">
            <v>13.019929879999999</v>
          </cell>
          <cell r="C1090" t="str">
            <v>Outerwear &amp; Coats</v>
          </cell>
          <cell r="D1090" t="str">
            <v>Dickies 82721 Youtility Women's Multi Pocket Scrub Top</v>
          </cell>
          <cell r="E1090" t="str">
            <v>Dickies</v>
          </cell>
          <cell r="F1090">
            <v>28.489999770000001</v>
          </cell>
        </row>
        <row r="1091">
          <cell r="A1091">
            <v>5904</v>
          </cell>
          <cell r="B1091">
            <v>31.139419</v>
          </cell>
          <cell r="C1091" t="str">
            <v>Outerwear &amp; Coats</v>
          </cell>
          <cell r="D1091" t="str">
            <v>Dickies Women's Softshell Hooded Jacket</v>
          </cell>
          <cell r="E1091" t="str">
            <v>Dickies</v>
          </cell>
          <cell r="F1091">
            <v>67.989997860000003</v>
          </cell>
        </row>
        <row r="1092">
          <cell r="A1092">
            <v>6106</v>
          </cell>
          <cell r="B1092">
            <v>11.937309900000001</v>
          </cell>
          <cell r="C1092" t="str">
            <v>Outerwear &amp; Coats</v>
          </cell>
          <cell r="D1092" t="str">
            <v>Dickies 817455 Youtility Women's Basic Scrub Top</v>
          </cell>
          <cell r="E1092" t="str">
            <v>Dickies</v>
          </cell>
          <cell r="F1092">
            <v>28.489999770000001</v>
          </cell>
        </row>
        <row r="1093">
          <cell r="A1093">
            <v>5934</v>
          </cell>
          <cell r="B1093">
            <v>19.403999970000001</v>
          </cell>
          <cell r="C1093" t="str">
            <v>Outerwear &amp; Coats</v>
          </cell>
          <cell r="D1093" t="str">
            <v>Dickies  Women's Eisenhower Jacket</v>
          </cell>
          <cell r="E1093" t="str">
            <v>Dickies</v>
          </cell>
          <cell r="F1093">
            <v>42</v>
          </cell>
        </row>
        <row r="1094">
          <cell r="A1094">
            <v>5934</v>
          </cell>
          <cell r="B1094">
            <v>18.84800005</v>
          </cell>
          <cell r="C1094" t="str">
            <v>Sleep &amp; Lounge</v>
          </cell>
          <cell r="D1094" t="str">
            <v>Dickies Women's 2 Piece Thermal Set</v>
          </cell>
          <cell r="E1094" t="str">
            <v>Dickies</v>
          </cell>
          <cell r="F1094">
            <v>32</v>
          </cell>
        </row>
        <row r="1095">
          <cell r="A1095">
            <v>10822</v>
          </cell>
          <cell r="B1095">
            <v>3.7745998699999999</v>
          </cell>
          <cell r="C1095" t="str">
            <v>Intimates</v>
          </cell>
          <cell r="D1095" t="str">
            <v>Dickies 3-Pack Girls Camisoles (Sizes 7 - 16)</v>
          </cell>
          <cell r="E1095" t="str">
            <v>Dickies</v>
          </cell>
          <cell r="F1095">
            <v>6.9899997709999999</v>
          </cell>
        </row>
        <row r="1096">
          <cell r="A1096">
            <v>5934</v>
          </cell>
          <cell r="B1096">
            <v>12.18469986</v>
          </cell>
          <cell r="C1096" t="str">
            <v>Plus</v>
          </cell>
          <cell r="D1096" t="str">
            <v>Dickies Women's Empire Waist Top</v>
          </cell>
          <cell r="E1096" t="str">
            <v>Dickies</v>
          </cell>
          <cell r="F1096">
            <v>22.989999770000001</v>
          </cell>
        </row>
        <row r="1097">
          <cell r="A1097">
            <v>5934</v>
          </cell>
          <cell r="B1097">
            <v>34.95899996</v>
          </cell>
          <cell r="C1097" t="str">
            <v>Plus</v>
          </cell>
          <cell r="D1097" t="str">
            <v>Dickies Women's Sanded Duck Vest</v>
          </cell>
          <cell r="E1097" t="str">
            <v>Dickies</v>
          </cell>
          <cell r="F1097">
            <v>64.5</v>
          </cell>
        </row>
        <row r="1098">
          <cell r="A1098">
            <v>5904</v>
          </cell>
          <cell r="B1098">
            <v>17.250240789999999</v>
          </cell>
          <cell r="C1098" t="str">
            <v>Plus</v>
          </cell>
          <cell r="D1098" t="str">
            <v>Dickies 82408 Youtility Women's Lab Coat</v>
          </cell>
          <cell r="E1098" t="str">
            <v>Dickies</v>
          </cell>
          <cell r="F1098">
            <v>36.240001679999999</v>
          </cell>
        </row>
        <row r="1099">
          <cell r="A1099">
            <v>6106</v>
          </cell>
          <cell r="B1099">
            <v>33.179118950000003</v>
          </cell>
          <cell r="C1099" t="str">
            <v>Plus</v>
          </cell>
          <cell r="D1099" t="str">
            <v>Dickies Women's Softshell Hooded Jacket</v>
          </cell>
          <cell r="E1099" t="str">
            <v>Dickies</v>
          </cell>
          <cell r="F1099">
            <v>67.989997860000003</v>
          </cell>
        </row>
        <row r="1100">
          <cell r="A1100">
            <v>10822</v>
          </cell>
          <cell r="B1100">
            <v>33.99456078</v>
          </cell>
          <cell r="C1100" t="str">
            <v>Tops &amp; Tees</v>
          </cell>
          <cell r="D1100" t="str">
            <v>Dickies 574 Men's Long Sleeve Work Shirt</v>
          </cell>
          <cell r="E1100" t="str">
            <v>Dickies</v>
          </cell>
          <cell r="F1100">
            <v>62.490001679999999</v>
          </cell>
        </row>
        <row r="1101">
          <cell r="A1101">
            <v>10822</v>
          </cell>
          <cell r="B1101">
            <v>15.453600379999999</v>
          </cell>
          <cell r="C1101" t="str">
            <v>Tops &amp; Tees</v>
          </cell>
          <cell r="D1101" t="str">
            <v>Dickies LS524 Men's Industrial Color Block Short Sleeve Shirt</v>
          </cell>
          <cell r="E1101" t="str">
            <v>Dickies</v>
          </cell>
          <cell r="F1101">
            <v>28.200000760000002</v>
          </cell>
        </row>
        <row r="1102">
          <cell r="A1102">
            <v>5904</v>
          </cell>
          <cell r="B1102">
            <v>56.758999869999997</v>
          </cell>
          <cell r="C1102" t="str">
            <v>Tops &amp; Tees</v>
          </cell>
          <cell r="D1102" t="str">
            <v>Dickies LL535 Men's Industrial Long Sleeve Work Shirt</v>
          </cell>
          <cell r="E1102" t="str">
            <v>Dickies</v>
          </cell>
          <cell r="F1102">
            <v>105.5</v>
          </cell>
        </row>
        <row r="1103">
          <cell r="A1103">
            <v>5904</v>
          </cell>
          <cell r="B1103">
            <v>16.08944984</v>
          </cell>
          <cell r="C1103" t="str">
            <v>Tops &amp; Tees</v>
          </cell>
          <cell r="D1103" t="str">
            <v>Dickies Men's Twill Stripe Work Shirt</v>
          </cell>
          <cell r="E1103" t="str">
            <v>Dickies</v>
          </cell>
          <cell r="F1103">
            <v>28.989999770000001</v>
          </cell>
        </row>
        <row r="1104">
          <cell r="A1104">
            <v>5904</v>
          </cell>
          <cell r="B1104">
            <v>12.59851984</v>
          </cell>
          <cell r="C1104" t="str">
            <v>Tops &amp; Tees</v>
          </cell>
          <cell r="D1104" t="str">
            <v>Dickies WS518 Short Sleeve Plaid Camp Shirt</v>
          </cell>
          <cell r="E1104" t="str">
            <v>Dickies</v>
          </cell>
          <cell r="F1104">
            <v>22.989999770000001</v>
          </cell>
        </row>
        <row r="1105">
          <cell r="A1105">
            <v>6106</v>
          </cell>
          <cell r="B1105">
            <v>16.57081986</v>
          </cell>
          <cell r="C1105" t="str">
            <v>Fashion Hoodies &amp; Sweatshirts</v>
          </cell>
          <cell r="D1105" t="str">
            <v>Dickies Men's Full Zip Fleece Hoodie</v>
          </cell>
          <cell r="E1105" t="str">
            <v>Dickies</v>
          </cell>
          <cell r="F1105">
            <v>31.989999770000001</v>
          </cell>
        </row>
        <row r="1106">
          <cell r="A1106">
            <v>5934</v>
          </cell>
          <cell r="B1106">
            <v>4.5480000079999998</v>
          </cell>
          <cell r="C1106" t="str">
            <v>Active</v>
          </cell>
          <cell r="D1106" t="str">
            <v>Dickies Men's Acrylic Thermal Boot Crew 2-pack Socks</v>
          </cell>
          <cell r="E1106" t="str">
            <v>Dickies</v>
          </cell>
          <cell r="F1106">
            <v>12</v>
          </cell>
        </row>
        <row r="1107">
          <cell r="A1107">
            <v>5775</v>
          </cell>
          <cell r="B1107">
            <v>56.325702569999997</v>
          </cell>
          <cell r="C1107" t="str">
            <v>Active</v>
          </cell>
          <cell r="D1107" t="str">
            <v>Dickies Men's Bonded Waffle Knit Hooded Jacket</v>
          </cell>
          <cell r="E1107" t="str">
            <v>Dickies</v>
          </cell>
          <cell r="F1107">
            <v>130.9900055</v>
          </cell>
        </row>
        <row r="1108">
          <cell r="A1108">
            <v>5775</v>
          </cell>
          <cell r="B1108">
            <v>10.97207994</v>
          </cell>
          <cell r="C1108" t="str">
            <v>Active</v>
          </cell>
          <cell r="D1108" t="str">
            <v>Dickies Men's Everyday Utility Scrub Pants</v>
          </cell>
          <cell r="E1108" t="str">
            <v>Dickies</v>
          </cell>
          <cell r="F1108">
            <v>27.989999770000001</v>
          </cell>
        </row>
        <row r="1109">
          <cell r="A1109">
            <v>5775</v>
          </cell>
          <cell r="B1109">
            <v>24.115980830000002</v>
          </cell>
          <cell r="C1109" t="str">
            <v>Active</v>
          </cell>
          <cell r="D1109" t="str">
            <v>Dickies Men's 13 Inch Inseam Loose Fit Striped Work Short With Multi Use Pocket</v>
          </cell>
          <cell r="E1109" t="str">
            <v>Dickies</v>
          </cell>
          <cell r="F1109">
            <v>59.990001679999999</v>
          </cell>
        </row>
        <row r="1110">
          <cell r="A1110">
            <v>10822</v>
          </cell>
          <cell r="B1110">
            <v>20.5920001</v>
          </cell>
          <cell r="C1110" t="str">
            <v>Active</v>
          </cell>
          <cell r="D1110" t="str">
            <v>Dickies Mens 13 Inch Loose Fit Cargo Short</v>
          </cell>
          <cell r="E1110" t="str">
            <v>Dickies</v>
          </cell>
          <cell r="F1110">
            <v>44</v>
          </cell>
        </row>
        <row r="1111">
          <cell r="A1111">
            <v>6106</v>
          </cell>
          <cell r="B1111">
            <v>5.1480000170000002</v>
          </cell>
          <cell r="C1111" t="str">
            <v>Active</v>
          </cell>
          <cell r="D1111" t="str">
            <v>Dickies Men's Steel Toe Crew</v>
          </cell>
          <cell r="E1111" t="str">
            <v>Dickies</v>
          </cell>
          <cell r="F1111">
            <v>12</v>
          </cell>
        </row>
        <row r="1112">
          <cell r="A1112">
            <v>5934</v>
          </cell>
          <cell r="B1112">
            <v>15.70338082</v>
          </cell>
          <cell r="C1112" t="str">
            <v>Sweaters</v>
          </cell>
          <cell r="D1112" t="str">
            <v>Dickies WL409 Men's Long Sleeve Lightweight Terry Crew Neck</v>
          </cell>
          <cell r="E1112" t="str">
            <v>Dickies</v>
          </cell>
          <cell r="F1112">
            <v>33.990001679999999</v>
          </cell>
        </row>
        <row r="1113">
          <cell r="A1113">
            <v>5775</v>
          </cell>
          <cell r="B1113">
            <v>15.1619999</v>
          </cell>
          <cell r="C1113" t="str">
            <v>Suits &amp; Sport Coats</v>
          </cell>
          <cell r="D1113" t="str">
            <v>Dickies WP114 Cotton Pleated Front Pant</v>
          </cell>
          <cell r="E1113" t="str">
            <v>Dickies</v>
          </cell>
          <cell r="F1113">
            <v>42</v>
          </cell>
        </row>
        <row r="1114">
          <cell r="A1114">
            <v>5934</v>
          </cell>
          <cell r="B1114">
            <v>12.999840320000001</v>
          </cell>
          <cell r="C1114" t="str">
            <v>Suits &amp; Sport Coats</v>
          </cell>
          <cell r="D1114" t="str">
            <v>Dickies C7988 Staydark(tm) Jean</v>
          </cell>
          <cell r="E1114" t="str">
            <v>Dickies</v>
          </cell>
          <cell r="F1114">
            <v>35.040000919999997</v>
          </cell>
        </row>
        <row r="1115">
          <cell r="A1115">
            <v>6106</v>
          </cell>
          <cell r="B1115">
            <v>17.21999993</v>
          </cell>
          <cell r="C1115" t="str">
            <v>Suits &amp; Sport Coats</v>
          </cell>
          <cell r="D1115" t="str">
            <v>Dickies WP314 Cotton Flat Front Pant</v>
          </cell>
          <cell r="E1115" t="str">
            <v>Dickies</v>
          </cell>
          <cell r="F1115">
            <v>42</v>
          </cell>
        </row>
        <row r="1116">
          <cell r="A1116">
            <v>5934</v>
          </cell>
          <cell r="B1116">
            <v>19.567600540000001</v>
          </cell>
          <cell r="C1116" t="str">
            <v>Jeans</v>
          </cell>
          <cell r="D1116" t="str">
            <v>Dickies Men's Relaxed Fit Duck Carpenter Jean</v>
          </cell>
          <cell r="E1116" t="str">
            <v>Dickies</v>
          </cell>
          <cell r="F1116">
            <v>37.630001069999999</v>
          </cell>
        </row>
        <row r="1117">
          <cell r="A1117">
            <v>6106</v>
          </cell>
          <cell r="B1117">
            <v>23.891999980000001</v>
          </cell>
          <cell r="C1117" t="str">
            <v>Jeans</v>
          </cell>
          <cell r="D1117" t="str">
            <v>Dickies Men's Stone Washed Carpenter Jean</v>
          </cell>
          <cell r="E1117" t="str">
            <v>Dickies</v>
          </cell>
          <cell r="F1117">
            <v>44</v>
          </cell>
        </row>
        <row r="1118">
          <cell r="A1118">
            <v>12565</v>
          </cell>
          <cell r="B1118">
            <v>14.5483004</v>
          </cell>
          <cell r="C1118" t="str">
            <v>Jeans</v>
          </cell>
          <cell r="D1118" t="str">
            <v>Dickies Men's Regular Fit 5-Pocket Rigid Jean</v>
          </cell>
          <cell r="E1118" t="str">
            <v>Dickies</v>
          </cell>
          <cell r="F1118">
            <v>29.450000760000002</v>
          </cell>
        </row>
        <row r="1119">
          <cell r="A1119">
            <v>12565</v>
          </cell>
          <cell r="B1119">
            <v>23.564159889999999</v>
          </cell>
          <cell r="C1119" t="str">
            <v>Jeans</v>
          </cell>
          <cell r="D1119" t="str">
            <v>Dickies DD217 Men's Relaxed Fit Flannel-Lined Pocket Jean</v>
          </cell>
          <cell r="E1119" t="str">
            <v>Dickies</v>
          </cell>
          <cell r="F1119">
            <v>40.909999849999998</v>
          </cell>
        </row>
        <row r="1120">
          <cell r="A1120">
            <v>12565</v>
          </cell>
          <cell r="B1120">
            <v>26.439840140000001</v>
          </cell>
          <cell r="C1120" t="str">
            <v>Jeans</v>
          </cell>
          <cell r="D1120" t="str">
            <v>Dickies Men's Slim Straight Fit Five Pocket Jean</v>
          </cell>
          <cell r="E1120" t="str">
            <v>Dickies</v>
          </cell>
          <cell r="F1120">
            <v>54.180000309999997</v>
          </cell>
        </row>
        <row r="1121">
          <cell r="A1121">
            <v>12565</v>
          </cell>
          <cell r="B1121">
            <v>18.325920450000002</v>
          </cell>
          <cell r="C1121" t="str">
            <v>Jeans</v>
          </cell>
          <cell r="D1121" t="str">
            <v>Dickies Men's Loose Fit Carpenter Jean</v>
          </cell>
          <cell r="E1121" t="str">
            <v>Dickies</v>
          </cell>
          <cell r="F1121">
            <v>35.040000919999997</v>
          </cell>
        </row>
        <row r="1122">
          <cell r="A1122">
            <v>12565</v>
          </cell>
          <cell r="B1122">
            <v>17.535000010000001</v>
          </cell>
          <cell r="C1122" t="str">
            <v>Jeans</v>
          </cell>
          <cell r="D1122" t="str">
            <v>Dickies Men's Rigid Carpenter Jean Relaxed Fit</v>
          </cell>
          <cell r="E1122" t="str">
            <v>Dickies</v>
          </cell>
          <cell r="F1122">
            <v>35</v>
          </cell>
        </row>
        <row r="1123">
          <cell r="A1123">
            <v>12565</v>
          </cell>
          <cell r="B1123">
            <v>16.81127949</v>
          </cell>
          <cell r="C1123" t="str">
            <v>Jeans</v>
          </cell>
          <cell r="D1123" t="str">
            <v>Dickies Men's Regular Fit 5-Pocket Stone Washed Jean</v>
          </cell>
          <cell r="E1123" t="str">
            <v>Dickies</v>
          </cell>
          <cell r="F1123">
            <v>30.959999079999999</v>
          </cell>
        </row>
        <row r="1124">
          <cell r="A1124">
            <v>12565</v>
          </cell>
          <cell r="B1124">
            <v>19.21736065</v>
          </cell>
          <cell r="C1124" t="str">
            <v>Jeans</v>
          </cell>
          <cell r="D1124" t="str">
            <v>LU200 Dickies Relaxed Fit Industrial Carpenter Jean</v>
          </cell>
          <cell r="E1124" t="str">
            <v>Dickies</v>
          </cell>
          <cell r="F1124">
            <v>35.72000122</v>
          </cell>
        </row>
        <row r="1125">
          <cell r="A1125">
            <v>9149</v>
          </cell>
          <cell r="B1125">
            <v>24.776459890000002</v>
          </cell>
          <cell r="C1125" t="str">
            <v>Jeans</v>
          </cell>
          <cell r="D1125" t="str">
            <v>Dickies Men's Sanded Duck Double Knee Jean</v>
          </cell>
          <cell r="E1125" t="str">
            <v>Dickies</v>
          </cell>
          <cell r="F1125">
            <v>46.659999849999998</v>
          </cell>
        </row>
        <row r="1126">
          <cell r="A1126">
            <v>9149</v>
          </cell>
          <cell r="B1126">
            <v>20.823999950000001</v>
          </cell>
          <cell r="C1126" t="str">
            <v>Jeans</v>
          </cell>
          <cell r="D1126" t="str">
            <v>DickiesÃƒâ€šÃ‚Â® - CR393RNB - Industrial Relaxed Fit Jeans</v>
          </cell>
          <cell r="E1126" t="str">
            <v>Dickies</v>
          </cell>
          <cell r="F1126">
            <v>38</v>
          </cell>
        </row>
        <row r="1127">
          <cell r="A1127">
            <v>9149</v>
          </cell>
          <cell r="B1127">
            <v>17.0051408</v>
          </cell>
          <cell r="C1127" t="str">
            <v>Jeans</v>
          </cell>
          <cell r="D1127" t="str">
            <v>Dickies Men's Slim Skinny Fit Five pocket Jean</v>
          </cell>
          <cell r="E1127" t="str">
            <v>Dickies</v>
          </cell>
          <cell r="F1127">
            <v>34.990001679999999</v>
          </cell>
        </row>
        <row r="1128">
          <cell r="A1128">
            <v>25242</v>
          </cell>
          <cell r="B1128">
            <v>23.478520570000001</v>
          </cell>
          <cell r="C1128" t="str">
            <v>Jeans</v>
          </cell>
          <cell r="D1128" t="str">
            <v>Dickies Men's Loose Straight Fit Five Pocket Jean</v>
          </cell>
          <cell r="E1128" t="str">
            <v>Dickies</v>
          </cell>
          <cell r="F1128">
            <v>42.380001069999999</v>
          </cell>
        </row>
        <row r="1129">
          <cell r="A1129">
            <v>13928</v>
          </cell>
          <cell r="B1129">
            <v>21.224099160000002</v>
          </cell>
          <cell r="C1129" t="str">
            <v>Jeans</v>
          </cell>
          <cell r="D1129" t="str">
            <v>Dickies 15293 Men's Relaxed Fit Double Knee Workhorse Jean</v>
          </cell>
          <cell r="E1129" t="str">
            <v>Dickies</v>
          </cell>
          <cell r="F1129">
            <v>40.349998470000003</v>
          </cell>
        </row>
        <row r="1130">
          <cell r="A1130">
            <v>9185</v>
          </cell>
          <cell r="B1130">
            <v>18.15624085</v>
          </cell>
          <cell r="C1130" t="str">
            <v>Jeans</v>
          </cell>
          <cell r="D1130" t="str">
            <v>Dickies Men's Relaxed Straight Fit Five Pocket Jean</v>
          </cell>
          <cell r="E1130" t="str">
            <v>Dickies</v>
          </cell>
          <cell r="F1130">
            <v>36.240001679999999</v>
          </cell>
        </row>
        <row r="1131">
          <cell r="A1131">
            <v>24833</v>
          </cell>
          <cell r="B1131">
            <v>20.126230549999999</v>
          </cell>
          <cell r="C1131" t="str">
            <v>Jeans</v>
          </cell>
          <cell r="D1131" t="str">
            <v>Dickies LD200 Men's Industrial Workhorse Jean</v>
          </cell>
          <cell r="E1131" t="str">
            <v>Dickies</v>
          </cell>
          <cell r="F1131">
            <v>38.630001069999999</v>
          </cell>
        </row>
        <row r="1132">
          <cell r="A1132">
            <v>28378</v>
          </cell>
          <cell r="B1132">
            <v>22.70240046</v>
          </cell>
          <cell r="C1132" t="str">
            <v>Jeans</v>
          </cell>
          <cell r="D1132" t="str">
            <v>Dickies Men's Regular Straight Fit Five Pocket Jean</v>
          </cell>
          <cell r="E1132" t="str">
            <v>Dickies</v>
          </cell>
          <cell r="F1132">
            <v>40.540000919999997</v>
          </cell>
        </row>
        <row r="1133">
          <cell r="A1133">
            <v>28446</v>
          </cell>
          <cell r="B1133">
            <v>18.042359909999998</v>
          </cell>
          <cell r="C1133" t="str">
            <v>Jeans</v>
          </cell>
          <cell r="D1133" t="str">
            <v>Dickies Men's Relaxed Straight Fit Bull Denim Jean</v>
          </cell>
          <cell r="E1133" t="str">
            <v>Dickies</v>
          </cell>
          <cell r="F1133">
            <v>31.989999770000001</v>
          </cell>
        </row>
        <row r="1134">
          <cell r="A1134">
            <v>28378</v>
          </cell>
          <cell r="B1134">
            <v>35.002530929999999</v>
          </cell>
          <cell r="C1134" t="str">
            <v>Jeans</v>
          </cell>
          <cell r="D1134" t="str">
            <v>Dickies Men's Relaxed Fit Flame Resistant Carpenter Jean</v>
          </cell>
          <cell r="E1134" t="str">
            <v>Dickies</v>
          </cell>
          <cell r="F1134">
            <v>63.990001679999999</v>
          </cell>
        </row>
        <row r="1135">
          <cell r="A1135">
            <v>25288</v>
          </cell>
          <cell r="B1135">
            <v>18.536160460000001</v>
          </cell>
          <cell r="C1135" t="str">
            <v>Jeans</v>
          </cell>
          <cell r="D1135" t="str">
            <v>Dickies C7988 Staydark(tm) Jean</v>
          </cell>
          <cell r="E1135" t="str">
            <v>Dickies</v>
          </cell>
          <cell r="F1135">
            <v>35.040000919999997</v>
          </cell>
        </row>
        <row r="1136">
          <cell r="A1136">
            <v>13928</v>
          </cell>
          <cell r="B1136">
            <v>26.44999996</v>
          </cell>
          <cell r="C1136" t="str">
            <v>Jeans</v>
          </cell>
          <cell r="D1136" t="str">
            <v>Dickies Men's Slim Straight Fit Bull Denim Jean</v>
          </cell>
          <cell r="E1136" t="str">
            <v>Dickies</v>
          </cell>
          <cell r="F1136">
            <v>50</v>
          </cell>
        </row>
        <row r="1137">
          <cell r="A1137">
            <v>24832</v>
          </cell>
          <cell r="B1137">
            <v>33.329350920000003</v>
          </cell>
          <cell r="C1137" t="str">
            <v>Jeans</v>
          </cell>
          <cell r="D1137" t="str">
            <v>Dickies Men's Relaxed Fit Flame Resistant Jean</v>
          </cell>
          <cell r="E1137" t="str">
            <v>Dickies</v>
          </cell>
          <cell r="F1137">
            <v>58.990001679999999</v>
          </cell>
        </row>
        <row r="1138">
          <cell r="A1138">
            <v>12435</v>
          </cell>
          <cell r="B1138">
            <v>15.400000049999999</v>
          </cell>
          <cell r="C1138" t="str">
            <v>Pants</v>
          </cell>
          <cell r="D1138" t="str">
            <v>Dickies Mens Slim Straight Fit Pant</v>
          </cell>
          <cell r="E1138" t="str">
            <v>Dickies</v>
          </cell>
          <cell r="F1138">
            <v>35</v>
          </cell>
        </row>
        <row r="1139">
          <cell r="A1139">
            <v>24832</v>
          </cell>
          <cell r="B1139">
            <v>15.39560079</v>
          </cell>
          <cell r="C1139" t="str">
            <v>Pants</v>
          </cell>
          <cell r="D1139" t="str">
            <v>Dickies Men's Skinny Straight Fit Work Pant</v>
          </cell>
          <cell r="E1139" t="str">
            <v>Dickies</v>
          </cell>
          <cell r="F1139">
            <v>34.990001679999999</v>
          </cell>
        </row>
        <row r="1140">
          <cell r="A1140">
            <v>13566</v>
          </cell>
          <cell r="B1140">
            <v>14.15527992</v>
          </cell>
          <cell r="C1140" t="str">
            <v>Pants</v>
          </cell>
          <cell r="D1140" t="str">
            <v>Dickies Men's Young Adult Sized Flat Front Pant</v>
          </cell>
          <cell r="E1140" t="str">
            <v>Dickies</v>
          </cell>
          <cell r="F1140">
            <v>29.989999770000001</v>
          </cell>
        </row>
        <row r="1141">
          <cell r="A1141">
            <v>13928</v>
          </cell>
          <cell r="B1141">
            <v>13.408800340000001</v>
          </cell>
          <cell r="C1141" t="str">
            <v>Pants</v>
          </cell>
          <cell r="D1141" t="str">
            <v>Dickies Men's Relaxed Straight Fit Ring Spun Work Pant</v>
          </cell>
          <cell r="E1141" t="str">
            <v>Dickies</v>
          </cell>
          <cell r="F1141">
            <v>30.200000760000002</v>
          </cell>
        </row>
        <row r="1142">
          <cell r="A1142">
            <v>12435</v>
          </cell>
          <cell r="B1142">
            <v>14.026320309999999</v>
          </cell>
          <cell r="C1142" t="str">
            <v>Pants</v>
          </cell>
          <cell r="D1142" t="str">
            <v>Dickies Mens Slim Straight Fit Pant</v>
          </cell>
          <cell r="E1142" t="str">
            <v>Dickies</v>
          </cell>
          <cell r="F1142">
            <v>30.36000061</v>
          </cell>
        </row>
        <row r="1143">
          <cell r="A1143">
            <v>28378</v>
          </cell>
          <cell r="B1143">
            <v>23.907730780000001</v>
          </cell>
          <cell r="C1143" t="str">
            <v>Pants</v>
          </cell>
          <cell r="D1143" t="str">
            <v>Dickies Men's 8 3/4 Ounce Double Knee Painter's Pant</v>
          </cell>
          <cell r="E1143" t="str">
            <v>Dickies</v>
          </cell>
          <cell r="F1143">
            <v>55.990001679999999</v>
          </cell>
        </row>
        <row r="1144">
          <cell r="A1144">
            <v>15816</v>
          </cell>
          <cell r="B1144">
            <v>14.607100579999999</v>
          </cell>
          <cell r="C1144" t="str">
            <v>Pants</v>
          </cell>
          <cell r="D1144" t="str">
            <v>Dickies Men's Relaxed Straight Fit 5-Pocket Ring Spun Pant</v>
          </cell>
          <cell r="E1144" t="str">
            <v>Dickies</v>
          </cell>
          <cell r="F1144">
            <v>33.97000122</v>
          </cell>
        </row>
        <row r="1145">
          <cell r="A1145">
            <v>28446</v>
          </cell>
          <cell r="B1145">
            <v>16.524000050000001</v>
          </cell>
          <cell r="C1145" t="str">
            <v>Pants</v>
          </cell>
          <cell r="D1145" t="str">
            <v>Dickies Men's Regular Straight Fit 5-Pocket Ring Spun Pant</v>
          </cell>
          <cell r="E1145" t="str">
            <v>Dickies</v>
          </cell>
          <cell r="F1145">
            <v>34</v>
          </cell>
        </row>
        <row r="1146">
          <cell r="A1146">
            <v>15816</v>
          </cell>
          <cell r="B1146">
            <v>17.610350709999999</v>
          </cell>
          <cell r="C1146" t="str">
            <v>Pants</v>
          </cell>
          <cell r="D1146" t="str">
            <v>Dickies Mens Relaxed Straight Fit Pant</v>
          </cell>
          <cell r="E1146" t="str">
            <v>Dickies</v>
          </cell>
          <cell r="F1146">
            <v>36.310001370000002</v>
          </cell>
        </row>
        <row r="1147">
          <cell r="A1147">
            <v>15816</v>
          </cell>
          <cell r="B1147">
            <v>16.59200006</v>
          </cell>
          <cell r="C1147" t="str">
            <v>Pants</v>
          </cell>
          <cell r="D1147" t="str">
            <v>DICKIES 211-2377- EMT PANT-(MIDNIGHT BLUE)</v>
          </cell>
          <cell r="E1147" t="str">
            <v>Dickies</v>
          </cell>
          <cell r="F1147">
            <v>34</v>
          </cell>
        </row>
        <row r="1148">
          <cell r="A1148">
            <v>15816</v>
          </cell>
          <cell r="B1148">
            <v>17.291399670000001</v>
          </cell>
          <cell r="C1148" t="str">
            <v>Pants</v>
          </cell>
          <cell r="D1148" t="str">
            <v>Dickies WP810 Men's Slim Skinny Fit 5-Pocket Pant</v>
          </cell>
          <cell r="E1148" t="str">
            <v>Dickies</v>
          </cell>
          <cell r="F1148">
            <v>35.799999239999998</v>
          </cell>
        </row>
        <row r="1149">
          <cell r="A1149">
            <v>25288</v>
          </cell>
          <cell r="B1149">
            <v>13.789209680000001</v>
          </cell>
          <cell r="C1149" t="str">
            <v>Pants</v>
          </cell>
          <cell r="D1149" t="str">
            <v>Dickies Men's Young Adult Sized Pleated Front Pant</v>
          </cell>
          <cell r="E1149" t="str">
            <v>Dickies</v>
          </cell>
          <cell r="F1149">
            <v>27.969999309999999</v>
          </cell>
        </row>
        <row r="1150">
          <cell r="A1150">
            <v>15816</v>
          </cell>
          <cell r="B1150">
            <v>16.002519400000001</v>
          </cell>
          <cell r="C1150" t="str">
            <v>Pants</v>
          </cell>
          <cell r="D1150" t="str">
            <v>Dickies WP803 Men's Skinny Straight Fit Twill Work Pant</v>
          </cell>
          <cell r="E1150" t="str">
            <v>Dickies</v>
          </cell>
          <cell r="F1150">
            <v>34.939998629999998</v>
          </cell>
        </row>
        <row r="1151">
          <cell r="A1151">
            <v>25288</v>
          </cell>
          <cell r="B1151">
            <v>12.505829889999999</v>
          </cell>
          <cell r="C1151" t="str">
            <v>Pants</v>
          </cell>
          <cell r="D1151" t="str">
            <v>Dickies Mens Relaxed Straight Fit Pant</v>
          </cell>
          <cell r="E1151" t="str">
            <v>Dickies</v>
          </cell>
          <cell r="F1151">
            <v>29.989999770000001</v>
          </cell>
        </row>
        <row r="1152">
          <cell r="A1152">
            <v>24832</v>
          </cell>
          <cell r="B1152">
            <v>12.150999990000001</v>
          </cell>
          <cell r="C1152" t="str">
            <v>Pants</v>
          </cell>
          <cell r="D1152" t="str">
            <v>Dickies WP874 Men's Regular Straight Fit Ring Spun Work Pant</v>
          </cell>
          <cell r="E1152" t="str">
            <v>Dickies</v>
          </cell>
          <cell r="F1152">
            <v>29</v>
          </cell>
        </row>
        <row r="1153">
          <cell r="A1153">
            <v>9185</v>
          </cell>
          <cell r="B1153">
            <v>22.209999079999999</v>
          </cell>
          <cell r="C1153" t="str">
            <v>Pants</v>
          </cell>
          <cell r="D1153" t="str">
            <v>Dickies LP310 Men's Industrial Cotton Flat Front Pant</v>
          </cell>
          <cell r="E1153" t="str">
            <v>Dickies</v>
          </cell>
          <cell r="F1153">
            <v>44.41999817</v>
          </cell>
        </row>
        <row r="1154">
          <cell r="A1154">
            <v>25205</v>
          </cell>
          <cell r="B1154">
            <v>11.03639972</v>
          </cell>
          <cell r="C1154" t="str">
            <v>Pants</v>
          </cell>
          <cell r="D1154" t="str">
            <v>Dickies 1953 Painter's Pants (White;30W x 30L)</v>
          </cell>
          <cell r="E1154" t="str">
            <v>Dickies</v>
          </cell>
          <cell r="F1154">
            <v>21.63999939</v>
          </cell>
        </row>
        <row r="1155">
          <cell r="A1155">
            <v>28378</v>
          </cell>
          <cell r="B1155">
            <v>29.884000050000001</v>
          </cell>
          <cell r="C1155" t="str">
            <v>Pants</v>
          </cell>
          <cell r="D1155" t="str">
            <v>Dickies - Original 874 Work Pant - Khaki - O Dog Trousers</v>
          </cell>
          <cell r="E1155" t="str">
            <v>Dickies</v>
          </cell>
          <cell r="F1155">
            <v>62</v>
          </cell>
        </row>
        <row r="1156">
          <cell r="A1156">
            <v>28378</v>
          </cell>
          <cell r="B1156">
            <v>38.033059160000001</v>
          </cell>
          <cell r="C1156" t="str">
            <v>Pants</v>
          </cell>
          <cell r="D1156" t="str">
            <v>Dickies TP2477 Men's Sanded Duck Insulated Pant</v>
          </cell>
          <cell r="E1156" t="str">
            <v>Dickies</v>
          </cell>
          <cell r="F1156">
            <v>76.989997860000003</v>
          </cell>
        </row>
        <row r="1157">
          <cell r="A1157">
            <v>15816</v>
          </cell>
          <cell r="B1157">
            <v>17.11124998</v>
          </cell>
          <cell r="C1157" t="str">
            <v>Pants</v>
          </cell>
          <cell r="D1157" t="str">
            <v>Dickies LP831 Men's Micro Denier Executive Pant</v>
          </cell>
          <cell r="E1157" t="str">
            <v>Dickies</v>
          </cell>
          <cell r="F1157">
            <v>33.75</v>
          </cell>
        </row>
        <row r="1158">
          <cell r="A1158">
            <v>9185</v>
          </cell>
          <cell r="B1158">
            <v>15.10473028</v>
          </cell>
          <cell r="C1158" t="str">
            <v>Pants</v>
          </cell>
          <cell r="D1158" t="str">
            <v>Dickies WD874 90Th Anniversary Original 874 R Work Pant</v>
          </cell>
          <cell r="E1158" t="str">
            <v>Dickies</v>
          </cell>
          <cell r="F1158">
            <v>30.270000459999999</v>
          </cell>
        </row>
        <row r="1159">
          <cell r="A1159">
            <v>24833</v>
          </cell>
          <cell r="B1159">
            <v>30.972929950000001</v>
          </cell>
          <cell r="C1159" t="str">
            <v>Pants</v>
          </cell>
          <cell r="D1159" t="str">
            <v>Dickies 2112377 Emt Pant</v>
          </cell>
          <cell r="E1159" t="str">
            <v>Dickies</v>
          </cell>
          <cell r="F1159">
            <v>62.069999690000003</v>
          </cell>
        </row>
        <row r="1160">
          <cell r="A1160">
            <v>15816</v>
          </cell>
          <cell r="B1160">
            <v>10.77671969</v>
          </cell>
          <cell r="C1160" t="str">
            <v>Pants</v>
          </cell>
          <cell r="D1160" t="str">
            <v>Dickies 1953 Painter's Pants (White;34W x 30L)</v>
          </cell>
          <cell r="E1160" t="str">
            <v>Dickies</v>
          </cell>
          <cell r="F1160">
            <v>21.63999939</v>
          </cell>
        </row>
        <row r="1161">
          <cell r="A1161">
            <v>13928</v>
          </cell>
          <cell r="B1161">
            <v>33.056580879999999</v>
          </cell>
          <cell r="C1161" t="str">
            <v>Shorts</v>
          </cell>
          <cell r="D1161" t="str">
            <v>Dickies Men's 13 Inch Inseam Loose Fit Multi-Pocket Work Short</v>
          </cell>
          <cell r="E1161" t="str">
            <v>Dickies</v>
          </cell>
          <cell r="F1161">
            <v>60.990001679999999</v>
          </cell>
        </row>
        <row r="1162">
          <cell r="A1162">
            <v>25205</v>
          </cell>
          <cell r="B1162">
            <v>19.19520082</v>
          </cell>
          <cell r="C1162" t="str">
            <v>Shorts</v>
          </cell>
          <cell r="D1162" t="str">
            <v>Dickies Men's 15 Inch Inseam Work Short With Multi Use Pocket</v>
          </cell>
          <cell r="E1162" t="str">
            <v>Dickies</v>
          </cell>
          <cell r="F1162">
            <v>39.990001679999999</v>
          </cell>
        </row>
        <row r="1163">
          <cell r="A1163">
            <v>24832</v>
          </cell>
          <cell r="B1163">
            <v>28.195300830000001</v>
          </cell>
          <cell r="C1163" t="str">
            <v>Shorts</v>
          </cell>
          <cell r="D1163" t="str">
            <v>Dickies Men's 13 Relaxed Fit Peached Twill Cargo Short</v>
          </cell>
          <cell r="E1163" t="str">
            <v>Dickies</v>
          </cell>
          <cell r="F1163">
            <v>59.990001679999999</v>
          </cell>
        </row>
        <row r="1164">
          <cell r="A1164">
            <v>25205</v>
          </cell>
          <cell r="B1164">
            <v>30.234960860000001</v>
          </cell>
          <cell r="C1164" t="str">
            <v>Shorts</v>
          </cell>
          <cell r="D1164" t="str">
            <v>Dickies Men's 13 Inch Loose Fit Twill Cargo Short</v>
          </cell>
          <cell r="E1164" t="str">
            <v>Dickies</v>
          </cell>
          <cell r="F1164">
            <v>59.990001679999999</v>
          </cell>
        </row>
        <row r="1165">
          <cell r="A1165">
            <v>12435</v>
          </cell>
          <cell r="B1165">
            <v>23.174999979999999</v>
          </cell>
          <cell r="C1165" t="str">
            <v>Shorts</v>
          </cell>
          <cell r="D1165" t="str">
            <v>Dickies Men's 17 Relaxed Fit Messenger Short</v>
          </cell>
          <cell r="E1165" t="str">
            <v>Dickies</v>
          </cell>
          <cell r="F1165">
            <v>45</v>
          </cell>
        </row>
        <row r="1166">
          <cell r="A1166">
            <v>25205</v>
          </cell>
          <cell r="B1166">
            <v>32.094650909999999</v>
          </cell>
          <cell r="C1166" t="str">
            <v>Shorts</v>
          </cell>
          <cell r="D1166" t="str">
            <v>Dickies Men's 13 Inch Inseam Loose Fit Striped Work Short With Multi Use Pocket</v>
          </cell>
          <cell r="E1166" t="str">
            <v>Dickies</v>
          </cell>
          <cell r="F1166">
            <v>59.990001679999999</v>
          </cell>
        </row>
        <row r="1167">
          <cell r="A1167">
            <v>9185</v>
          </cell>
          <cell r="B1167">
            <v>20.503999919999998</v>
          </cell>
          <cell r="C1167" t="str">
            <v>Shorts</v>
          </cell>
          <cell r="D1167" t="str">
            <v>Dickies Mens 13 Inch Loose Fit Cargo Short</v>
          </cell>
          <cell r="E1167" t="str">
            <v>Dickies</v>
          </cell>
          <cell r="F1167">
            <v>44</v>
          </cell>
        </row>
        <row r="1168">
          <cell r="A1168">
            <v>24832</v>
          </cell>
          <cell r="B1168">
            <v>12.76150992</v>
          </cell>
          <cell r="C1168" t="str">
            <v>Shorts</v>
          </cell>
          <cell r="D1168" t="str">
            <v>Dickies Men's Young Adult Sized Flat Front Short</v>
          </cell>
          <cell r="E1168" t="str">
            <v>Dickies</v>
          </cell>
          <cell r="F1168">
            <v>23.329999919999999</v>
          </cell>
        </row>
        <row r="1169">
          <cell r="A1169">
            <v>25242</v>
          </cell>
          <cell r="B1169">
            <v>17.29</v>
          </cell>
          <cell r="C1169" t="str">
            <v>Shorts</v>
          </cell>
          <cell r="D1169" t="str">
            <v>Dickies Mens 13 Inch Relaxed Fit Multi-Pocket Short</v>
          </cell>
          <cell r="E1169" t="str">
            <v>Dickies</v>
          </cell>
          <cell r="F1169">
            <v>35</v>
          </cell>
        </row>
        <row r="1170">
          <cell r="A1170">
            <v>13566</v>
          </cell>
          <cell r="B1170">
            <v>28.555240789999999</v>
          </cell>
          <cell r="C1170" t="str">
            <v>Shorts</v>
          </cell>
          <cell r="D1170" t="str">
            <v>Dickies Men's Relaxed Fit Duck Carpenter Short</v>
          </cell>
          <cell r="E1170" t="str">
            <v>Dickies</v>
          </cell>
          <cell r="F1170">
            <v>59.990001679999999</v>
          </cell>
        </row>
        <row r="1171">
          <cell r="A1171">
            <v>28378</v>
          </cell>
          <cell r="B1171">
            <v>18.27800002</v>
          </cell>
          <cell r="C1171" t="str">
            <v>Shorts</v>
          </cell>
          <cell r="D1171" t="str">
            <v>Dickies Men's 13 Inch Regular Fit Yarn Dye Plaid Short</v>
          </cell>
          <cell r="E1171" t="str">
            <v>Dickies</v>
          </cell>
          <cell r="F1171">
            <v>38</v>
          </cell>
        </row>
        <row r="1172">
          <cell r="A1172">
            <v>15816</v>
          </cell>
          <cell r="B1172">
            <v>19.21499996</v>
          </cell>
          <cell r="C1172" t="str">
            <v>Shorts</v>
          </cell>
          <cell r="D1172" t="str">
            <v>Dickies DX200 11-inch Relaxed Fit Carpenter Short</v>
          </cell>
          <cell r="E1172" t="str">
            <v>Dickies</v>
          </cell>
          <cell r="F1172">
            <v>35</v>
          </cell>
        </row>
        <row r="1173">
          <cell r="A1173">
            <v>28378</v>
          </cell>
          <cell r="B1173">
            <v>18.504000019999999</v>
          </cell>
          <cell r="C1173" t="str">
            <v>Shorts</v>
          </cell>
          <cell r="D1173" t="str">
            <v>Dickies Men's 13 Inch Loose Fit Yarn Dye Plaid Short</v>
          </cell>
          <cell r="E1173" t="str">
            <v>Dickies</v>
          </cell>
          <cell r="F1173">
            <v>36</v>
          </cell>
        </row>
        <row r="1174">
          <cell r="A1174">
            <v>25242</v>
          </cell>
          <cell r="B1174">
            <v>17.71769931</v>
          </cell>
          <cell r="C1174" t="str">
            <v>Shorts</v>
          </cell>
          <cell r="D1174" t="str">
            <v>Dickies Men's 15 Loose Fit Denim Short</v>
          </cell>
          <cell r="E1174" t="str">
            <v>Dickies</v>
          </cell>
          <cell r="F1174">
            <v>38.939998629999998</v>
          </cell>
        </row>
        <row r="1175">
          <cell r="A1175">
            <v>28378</v>
          </cell>
          <cell r="B1175">
            <v>16.274999990000001</v>
          </cell>
          <cell r="C1175" t="str">
            <v>Shorts</v>
          </cell>
          <cell r="D1175" t="str">
            <v>Dickies Mens 13 Inch Regular Fit Washed Twill Short</v>
          </cell>
          <cell r="E1175" t="str">
            <v>Dickies</v>
          </cell>
          <cell r="F1175">
            <v>35</v>
          </cell>
        </row>
        <row r="1176">
          <cell r="A1176">
            <v>28446</v>
          </cell>
          <cell r="B1176">
            <v>29.87502083</v>
          </cell>
          <cell r="C1176" t="str">
            <v>Shorts</v>
          </cell>
          <cell r="D1176" t="str">
            <v>Dickies Mens 13 Inch Regular Fit Shadow Stripe Short</v>
          </cell>
          <cell r="E1176" t="str">
            <v>Dickies</v>
          </cell>
          <cell r="F1176">
            <v>59.990001679999999</v>
          </cell>
        </row>
        <row r="1177">
          <cell r="A1177">
            <v>28446</v>
          </cell>
          <cell r="B1177">
            <v>18.334760889999998</v>
          </cell>
          <cell r="C1177" t="str">
            <v>Shorts</v>
          </cell>
          <cell r="D1177" t="str">
            <v>Dickies Men's 13 Inch Relaxed Fit Pad Ox Short</v>
          </cell>
          <cell r="E1177" t="str">
            <v>Dickies</v>
          </cell>
          <cell r="F1177">
            <v>34.990001679999999</v>
          </cell>
        </row>
        <row r="1178">
          <cell r="A1178">
            <v>13928</v>
          </cell>
          <cell r="B1178">
            <v>13.01900038</v>
          </cell>
          <cell r="C1178" t="str">
            <v>Shorts</v>
          </cell>
          <cell r="D1178" t="str">
            <v>Dickies - WR558 15 Relaxed Fit Cargo Short-Washed Honeycomb Dobby</v>
          </cell>
          <cell r="E1178" t="str">
            <v>Dickies</v>
          </cell>
          <cell r="F1178">
            <v>27.700000760000002</v>
          </cell>
        </row>
        <row r="1179">
          <cell r="A1179">
            <v>25205</v>
          </cell>
          <cell r="B1179">
            <v>30.654890850000001</v>
          </cell>
          <cell r="C1179" t="str">
            <v>Shorts</v>
          </cell>
          <cell r="D1179" t="str">
            <v>Dickies DR200 11-inch Relaxed Fit Multi-Pocket Short</v>
          </cell>
          <cell r="E1179" t="str">
            <v>Dickies</v>
          </cell>
          <cell r="F1179">
            <v>59.990001679999999</v>
          </cell>
        </row>
        <row r="1180">
          <cell r="A1180">
            <v>9185</v>
          </cell>
          <cell r="B1180">
            <v>29.69505084</v>
          </cell>
          <cell r="C1180" t="str">
            <v>Shorts</v>
          </cell>
          <cell r="D1180" t="str">
            <v>Dickies LR303 Men's 11-inch Flat Front Short</v>
          </cell>
          <cell r="E1180" t="str">
            <v>Dickies</v>
          </cell>
          <cell r="F1180">
            <v>59.990001679999999</v>
          </cell>
        </row>
        <row r="1181">
          <cell r="A1181">
            <v>24832</v>
          </cell>
          <cell r="B1181">
            <v>14.875039879999999</v>
          </cell>
          <cell r="C1181" t="str">
            <v>Shorts</v>
          </cell>
          <cell r="D1181" t="str">
            <v>Dickies Men's 9 1/2 Inch Inseam Relaxed Fit Carpenter Short</v>
          </cell>
          <cell r="E1181" t="str">
            <v>Dickies</v>
          </cell>
          <cell r="F1181">
            <v>29.989999770000001</v>
          </cell>
        </row>
        <row r="1182">
          <cell r="A1182">
            <v>13928</v>
          </cell>
          <cell r="B1182">
            <v>20.6348409</v>
          </cell>
          <cell r="C1182" t="str">
            <v>Shorts</v>
          </cell>
          <cell r="D1182" t="str">
            <v>Dickies WR298 13-inch Slim Fit Cut-Off Short</v>
          </cell>
          <cell r="E1182" t="str">
            <v>Dickies</v>
          </cell>
          <cell r="F1182">
            <v>39.990001679999999</v>
          </cell>
        </row>
        <row r="1183">
          <cell r="A1183">
            <v>15816</v>
          </cell>
          <cell r="B1183">
            <v>27.5354107</v>
          </cell>
          <cell r="C1183" t="str">
            <v>Shorts</v>
          </cell>
          <cell r="D1183" t="str">
            <v>Dickies Men's Traditional Flat Front Work Short</v>
          </cell>
          <cell r="E1183" t="str">
            <v>Dickies</v>
          </cell>
          <cell r="F1183">
            <v>59.990001679999999</v>
          </cell>
        </row>
        <row r="1184">
          <cell r="A1184">
            <v>13566</v>
          </cell>
          <cell r="B1184">
            <v>16.757800169999999</v>
          </cell>
          <cell r="C1184" t="str">
            <v>Shorts</v>
          </cell>
          <cell r="D1184" t="str">
            <v>Dickies LR337 Men's 11-inch Industrial Cotton Cargo Short</v>
          </cell>
          <cell r="E1184" t="str">
            <v>Dickies</v>
          </cell>
          <cell r="F1184">
            <v>36.430000309999997</v>
          </cell>
        </row>
        <row r="1185">
          <cell r="A1185">
            <v>28378</v>
          </cell>
          <cell r="B1185">
            <v>13.581</v>
          </cell>
          <cell r="C1185" t="str">
            <v>Shorts</v>
          </cell>
          <cell r="D1185" t="str">
            <v>Dickies 3994 9.5-inch Relaxed Fit Carpenter Short</v>
          </cell>
          <cell r="E1185" t="str">
            <v>Dickies</v>
          </cell>
          <cell r="F1185">
            <v>27</v>
          </cell>
        </row>
        <row r="1186">
          <cell r="A1186">
            <v>9185</v>
          </cell>
          <cell r="B1186">
            <v>13.33215985</v>
          </cell>
          <cell r="C1186" t="str">
            <v>Shorts</v>
          </cell>
          <cell r="D1186" t="str">
            <v>Dickies WR820 13-inch Relaxed Fit Premium Utility Short</v>
          </cell>
          <cell r="E1186" t="str">
            <v>Dickies</v>
          </cell>
          <cell r="F1186">
            <v>27.31999969</v>
          </cell>
        </row>
        <row r="1187">
          <cell r="A1187">
            <v>25205</v>
          </cell>
          <cell r="B1187">
            <v>9.5747402570000002</v>
          </cell>
          <cell r="C1187" t="str">
            <v>Shorts</v>
          </cell>
          <cell r="D1187" t="str">
            <v>Bk 13 Twlstripe Wk Short</v>
          </cell>
          <cell r="E1187" t="str">
            <v>Dickies</v>
          </cell>
          <cell r="F1187">
            <v>20.86000061</v>
          </cell>
        </row>
        <row r="1188">
          <cell r="A1188">
            <v>28446</v>
          </cell>
          <cell r="B1188">
            <v>14.07671955</v>
          </cell>
          <cell r="C1188" t="str">
            <v>Shorts</v>
          </cell>
          <cell r="D1188" t="str">
            <v>Bk Cargo Dow Short</v>
          </cell>
          <cell r="E1188" t="str">
            <v>Dickies</v>
          </cell>
          <cell r="F1188">
            <v>26.459999079999999</v>
          </cell>
        </row>
        <row r="1189">
          <cell r="A1189">
            <v>13928</v>
          </cell>
          <cell r="B1189">
            <v>16.344549929999999</v>
          </cell>
          <cell r="C1189" t="str">
            <v>Shorts</v>
          </cell>
          <cell r="D1189" t="str">
            <v>Dickies Men's 11 Inch Regular Fit Herringbone Short</v>
          </cell>
          <cell r="E1189" t="str">
            <v>Dickies</v>
          </cell>
          <cell r="F1189">
            <v>29.989999770000001</v>
          </cell>
        </row>
        <row r="1190">
          <cell r="A1190">
            <v>28446</v>
          </cell>
          <cell r="B1190">
            <v>22.21799996</v>
          </cell>
          <cell r="C1190" t="str">
            <v>Shorts</v>
          </cell>
          <cell r="D1190" t="str">
            <v>Dickies Men's 13 Inch Regular Fit Canvas Work Short</v>
          </cell>
          <cell r="E1190" t="str">
            <v>Dickies</v>
          </cell>
          <cell r="F1190">
            <v>42</v>
          </cell>
        </row>
        <row r="1191">
          <cell r="A1191">
            <v>25205</v>
          </cell>
          <cell r="B1191">
            <v>25.577999989999999</v>
          </cell>
          <cell r="C1191" t="str">
            <v>Shorts</v>
          </cell>
          <cell r="D1191" t="str">
            <v>Dickies - 13'' Flat Front Work Short - Charcoal</v>
          </cell>
          <cell r="E1191" t="str">
            <v>Dickies</v>
          </cell>
          <cell r="F1191">
            <v>49</v>
          </cell>
        </row>
        <row r="1192">
          <cell r="A1192">
            <v>13566</v>
          </cell>
          <cell r="B1192">
            <v>27.506999969999999</v>
          </cell>
          <cell r="C1192" t="str">
            <v>Shorts</v>
          </cell>
          <cell r="D1192" t="str">
            <v>Dickies - 13'' Multi-Pocket Work Short - Orange</v>
          </cell>
          <cell r="E1192" t="str">
            <v>Dickies</v>
          </cell>
          <cell r="F1192">
            <v>53</v>
          </cell>
        </row>
        <row r="1193">
          <cell r="A1193">
            <v>13566</v>
          </cell>
          <cell r="B1193">
            <v>13.70000001</v>
          </cell>
          <cell r="C1193" t="str">
            <v>Shorts</v>
          </cell>
          <cell r="D1193" t="str">
            <v>Dickies Men's 11 Inch Relaxed Fit Work Short</v>
          </cell>
          <cell r="E1193" t="str">
            <v>Dickies</v>
          </cell>
          <cell r="F1193">
            <v>25</v>
          </cell>
        </row>
        <row r="1194">
          <cell r="A1194">
            <v>24833</v>
          </cell>
          <cell r="B1194">
            <v>19.66896015</v>
          </cell>
          <cell r="C1194" t="str">
            <v>Shorts</v>
          </cell>
          <cell r="D1194" t="str">
            <v>Dickies DR210 13-inch Relaxed Fit Denim Short</v>
          </cell>
          <cell r="E1194" t="str">
            <v>Dickies</v>
          </cell>
          <cell r="F1194">
            <v>37.680000309999997</v>
          </cell>
        </row>
        <row r="1195">
          <cell r="A1195">
            <v>25288</v>
          </cell>
          <cell r="B1195">
            <v>25.174999979999999</v>
          </cell>
          <cell r="C1195" t="str">
            <v>Shorts</v>
          </cell>
          <cell r="D1195" t="str">
            <v>Dickies - 13'' Multi-Pocket Work Short - Royal Blue</v>
          </cell>
          <cell r="E1195" t="str">
            <v>Dickies</v>
          </cell>
          <cell r="F1195">
            <v>53</v>
          </cell>
        </row>
        <row r="1196">
          <cell r="A1196">
            <v>25242</v>
          </cell>
          <cell r="B1196">
            <v>13.80599999</v>
          </cell>
          <cell r="C1196" t="str">
            <v>Shorts</v>
          </cell>
          <cell r="D1196" t="str">
            <v>DICKIES Mens Relaxed Fit Shorts</v>
          </cell>
          <cell r="E1196" t="str">
            <v>Dickies</v>
          </cell>
          <cell r="F1196">
            <v>26</v>
          </cell>
        </row>
        <row r="1197">
          <cell r="A1197">
            <v>28446</v>
          </cell>
          <cell r="B1197">
            <v>16.741449620000001</v>
          </cell>
          <cell r="C1197" t="str">
            <v>Shorts</v>
          </cell>
          <cell r="D1197" t="str">
            <v>DICKIES Mens Cell-Pocket Shorts</v>
          </cell>
          <cell r="E1197" t="str">
            <v>Dickies</v>
          </cell>
          <cell r="F1197">
            <v>33.549999239999998</v>
          </cell>
        </row>
        <row r="1198">
          <cell r="A1198">
            <v>24833</v>
          </cell>
          <cell r="B1198">
            <v>11.88199996</v>
          </cell>
          <cell r="C1198" t="str">
            <v>Shorts</v>
          </cell>
          <cell r="D1198" t="str">
            <v>DICKIES Mens Relaxed Fit Shorts</v>
          </cell>
          <cell r="E1198" t="str">
            <v>Dickies</v>
          </cell>
          <cell r="F1198">
            <v>26</v>
          </cell>
        </row>
        <row r="1199">
          <cell r="A1199">
            <v>25205</v>
          </cell>
          <cell r="B1199">
            <v>19.361999969999999</v>
          </cell>
          <cell r="C1199" t="str">
            <v>Shorts</v>
          </cell>
          <cell r="D1199" t="str">
            <v>Dickies Mens 15-Inch Relaxed Fit Cargo Short</v>
          </cell>
          <cell r="E1199" t="str">
            <v>Dickies</v>
          </cell>
          <cell r="F1199">
            <v>42</v>
          </cell>
        </row>
        <row r="1200">
          <cell r="A1200">
            <v>24833</v>
          </cell>
          <cell r="B1200">
            <v>13.267199720000001</v>
          </cell>
          <cell r="C1200" t="str">
            <v>Shorts</v>
          </cell>
          <cell r="D1200" t="str">
            <v>DICKIES Mens Relaxed Fit Shorts</v>
          </cell>
          <cell r="E1200" t="str">
            <v>Dickies</v>
          </cell>
          <cell r="F1200">
            <v>27.63999939</v>
          </cell>
        </row>
        <row r="1201">
          <cell r="A1201">
            <v>28378</v>
          </cell>
          <cell r="B1201">
            <v>51.442620669999997</v>
          </cell>
          <cell r="C1201" t="str">
            <v>Outerwear &amp; Coats</v>
          </cell>
          <cell r="D1201" t="str">
            <v>Dickies Men's Lined Eisenhower Jacket</v>
          </cell>
          <cell r="E1201" t="str">
            <v>Dickies</v>
          </cell>
          <cell r="F1201">
            <v>109.2200012</v>
          </cell>
        </row>
        <row r="1202">
          <cell r="A1202">
            <v>13928</v>
          </cell>
          <cell r="B1202">
            <v>38.06529905</v>
          </cell>
          <cell r="C1202" t="str">
            <v>Outerwear &amp; Coats</v>
          </cell>
          <cell r="D1202" t="str">
            <v>Dickies Men's Fleece Lined Hooded Jacket</v>
          </cell>
          <cell r="E1202" t="str">
            <v>Dickies</v>
          </cell>
          <cell r="F1202">
            <v>80.989997860000003</v>
          </cell>
        </row>
        <row r="1203">
          <cell r="A1203">
            <v>25242</v>
          </cell>
          <cell r="B1203">
            <v>18.00000004</v>
          </cell>
          <cell r="C1203" t="str">
            <v>Outerwear &amp; Coats</v>
          </cell>
          <cell r="D1203" t="str">
            <v>Dickies Mens Diamond Quilted Nylon Vest</v>
          </cell>
          <cell r="E1203" t="str">
            <v>Dickies</v>
          </cell>
          <cell r="F1203">
            <v>40</v>
          </cell>
        </row>
        <row r="1204">
          <cell r="A1204">
            <v>25205</v>
          </cell>
          <cell r="B1204">
            <v>17.91440034</v>
          </cell>
          <cell r="C1204" t="str">
            <v>Outerwear &amp; Coats</v>
          </cell>
          <cell r="D1204" t="str">
            <v>Dickies Men's Water Resistant Diamond Quilted Nylon Jacket</v>
          </cell>
          <cell r="E1204" t="str">
            <v>Dickies</v>
          </cell>
          <cell r="F1204">
            <v>45.700000760000002</v>
          </cell>
        </row>
        <row r="1205">
          <cell r="A1205">
            <v>24833</v>
          </cell>
          <cell r="B1205">
            <v>21.279019529999999</v>
          </cell>
          <cell r="C1205" t="str">
            <v>Outerwear &amp; Coats</v>
          </cell>
          <cell r="D1205" t="str">
            <v>Dickies Men's Unlined Eisenhower Jacket</v>
          </cell>
          <cell r="E1205" t="str">
            <v>Dickies</v>
          </cell>
          <cell r="F1205">
            <v>49.02999878</v>
          </cell>
        </row>
        <row r="1206">
          <cell r="A1206">
            <v>25205</v>
          </cell>
          <cell r="B1206">
            <v>52.003032169999997</v>
          </cell>
          <cell r="C1206" t="str">
            <v>Outerwear &amp; Coats</v>
          </cell>
          <cell r="D1206" t="str">
            <v>Dickies Men's Bonded Waffle Knit Hooded Jacket</v>
          </cell>
          <cell r="E1206" t="str">
            <v>Dickies</v>
          </cell>
          <cell r="F1206">
            <v>130.9900055</v>
          </cell>
        </row>
        <row r="1207">
          <cell r="A1207">
            <v>28378</v>
          </cell>
          <cell r="B1207">
            <v>14.85148072</v>
          </cell>
          <cell r="C1207" t="str">
            <v>Outerwear &amp; Coats</v>
          </cell>
          <cell r="D1207" t="str">
            <v>Dickies Men's Snap Front Nylon Jacket</v>
          </cell>
          <cell r="E1207" t="str">
            <v>Dickies</v>
          </cell>
          <cell r="F1207">
            <v>36.58000183</v>
          </cell>
        </row>
        <row r="1208">
          <cell r="A1208">
            <v>28446</v>
          </cell>
          <cell r="B1208">
            <v>31.070000010000001</v>
          </cell>
          <cell r="C1208" t="str">
            <v>Outerwear &amp; Coats</v>
          </cell>
          <cell r="D1208" t="str">
            <v>Dickies Men's Panel Jacket With yoke</v>
          </cell>
          <cell r="E1208" t="str">
            <v>Dickies</v>
          </cell>
          <cell r="F1208">
            <v>65</v>
          </cell>
        </row>
        <row r="1209">
          <cell r="A1209">
            <v>13928</v>
          </cell>
          <cell r="B1209">
            <v>42.152159220000001</v>
          </cell>
          <cell r="C1209" t="str">
            <v>Outerwear &amp; Coats</v>
          </cell>
          <cell r="D1209" t="str">
            <v>Dickies Men's Sanded Duck Premium Coat</v>
          </cell>
          <cell r="E1209" t="str">
            <v>Dickies</v>
          </cell>
          <cell r="F1209">
            <v>102.5599976</v>
          </cell>
        </row>
        <row r="1210">
          <cell r="A1210">
            <v>25205</v>
          </cell>
          <cell r="B1210">
            <v>31.746000160000001</v>
          </cell>
          <cell r="C1210" t="str">
            <v>Outerwear &amp; Coats</v>
          </cell>
          <cell r="D1210" t="str">
            <v>Dickies Men's Lined Eisenhower Jacket</v>
          </cell>
          <cell r="E1210" t="str">
            <v>Dickies</v>
          </cell>
          <cell r="F1210">
            <v>66</v>
          </cell>
        </row>
        <row r="1211">
          <cell r="A1211">
            <v>25205</v>
          </cell>
          <cell r="B1211">
            <v>20.560430870000001</v>
          </cell>
          <cell r="C1211" t="str">
            <v>Outerwear &amp; Coats</v>
          </cell>
          <cell r="D1211" t="str">
            <v>Dickies Men's Sherpa Lined Polar Fleece Hoodie</v>
          </cell>
          <cell r="E1211" t="str">
            <v>Dickies</v>
          </cell>
          <cell r="F1211">
            <v>44.990001679999999</v>
          </cell>
        </row>
        <row r="1212">
          <cell r="A1212">
            <v>24832</v>
          </cell>
          <cell r="B1212">
            <v>40.009200759999999</v>
          </cell>
          <cell r="C1212" t="str">
            <v>Outerwear &amp; Coats</v>
          </cell>
          <cell r="D1212" t="str">
            <v>Dickies TJ513 Storm Softshell Full Zip Jacket</v>
          </cell>
          <cell r="E1212" t="str">
            <v>Dickies</v>
          </cell>
          <cell r="F1212">
            <v>92.400001529999997</v>
          </cell>
        </row>
        <row r="1213">
          <cell r="A1213">
            <v>28446</v>
          </cell>
          <cell r="B1213">
            <v>29.361729019999999</v>
          </cell>
          <cell r="C1213" t="str">
            <v>Outerwear &amp; Coats</v>
          </cell>
          <cell r="D1213" t="str">
            <v>Dickies Men's Hip Length Twill Jacket</v>
          </cell>
          <cell r="E1213" t="str">
            <v>Dickies</v>
          </cell>
          <cell r="F1213">
            <v>67.809997559999999</v>
          </cell>
        </row>
        <row r="1214">
          <cell r="A1214">
            <v>24832</v>
          </cell>
          <cell r="B1214">
            <v>48.496798630000001</v>
          </cell>
          <cell r="C1214" t="str">
            <v>Outerwear &amp; Coats</v>
          </cell>
          <cell r="D1214" t="str">
            <v>Dickies TC918 Rigid Duck Chore Coat</v>
          </cell>
          <cell r="E1214" t="str">
            <v>Dickies</v>
          </cell>
          <cell r="F1214">
            <v>100.1999969</v>
          </cell>
        </row>
        <row r="1215">
          <cell r="A1215">
            <v>15988</v>
          </cell>
          <cell r="B1215">
            <v>45.670499149999998</v>
          </cell>
          <cell r="C1215" t="str">
            <v>Outerwear &amp; Coats</v>
          </cell>
          <cell r="D1215" t="str">
            <v>Dickies Men's Sanded Duck Detachable Hooded Jacket</v>
          </cell>
          <cell r="E1215" t="str">
            <v>Dickies</v>
          </cell>
          <cell r="F1215">
            <v>101.48999790000001</v>
          </cell>
        </row>
        <row r="1216">
          <cell r="A1216">
            <v>14489</v>
          </cell>
          <cell r="B1216">
            <v>15.419689419999999</v>
          </cell>
          <cell r="C1216" t="str">
            <v>Outerwear &amp; Coats</v>
          </cell>
          <cell r="D1216" t="str">
            <v>Dickies Men's Basic Full-Zip Fleece Hoodie</v>
          </cell>
          <cell r="E1216" t="str">
            <v>Dickies</v>
          </cell>
          <cell r="F1216">
            <v>34.189998629999998</v>
          </cell>
        </row>
        <row r="1217">
          <cell r="A1217">
            <v>29090</v>
          </cell>
          <cell r="B1217">
            <v>33.755779269999998</v>
          </cell>
          <cell r="C1217" t="str">
            <v>Outerwear &amp; Coats</v>
          </cell>
          <cell r="D1217" t="str">
            <v>Dickies Men's Sanded Duck Sherpa Lined Jacket</v>
          </cell>
          <cell r="E1217" t="str">
            <v>Dickies</v>
          </cell>
          <cell r="F1217">
            <v>79.989997860000003</v>
          </cell>
        </row>
        <row r="1218">
          <cell r="A1218">
            <v>15988</v>
          </cell>
          <cell r="B1218">
            <v>29.185829200000001</v>
          </cell>
          <cell r="C1218" t="str">
            <v>Outerwear &amp; Coats</v>
          </cell>
          <cell r="D1218" t="str">
            <v>Dickies Jackets Coats High Performance Duck Hooded Jacket 33239 BD</v>
          </cell>
          <cell r="E1218" t="str">
            <v>Dickies</v>
          </cell>
          <cell r="F1218">
            <v>69.989997860000003</v>
          </cell>
        </row>
        <row r="1219">
          <cell r="A1219">
            <v>15988</v>
          </cell>
          <cell r="B1219">
            <v>31.156109789999999</v>
          </cell>
          <cell r="C1219" t="str">
            <v>Outerwear &amp; Coats</v>
          </cell>
          <cell r="D1219" t="str">
            <v>Dickies - Fleece-Lined Hooded Nylon Jacket</v>
          </cell>
          <cell r="E1219" t="str">
            <v>Dickies</v>
          </cell>
          <cell r="F1219">
            <v>69.38999939</v>
          </cell>
        </row>
        <row r="1220">
          <cell r="A1220">
            <v>15988</v>
          </cell>
          <cell r="B1220">
            <v>27.264000060000001</v>
          </cell>
          <cell r="C1220" t="str">
            <v>Outerwear &amp; Coats</v>
          </cell>
          <cell r="D1220" t="str">
            <v>Dickies Men's Stone Washed Denim Jacket</v>
          </cell>
          <cell r="E1220" t="str">
            <v>Dickies</v>
          </cell>
          <cell r="F1220">
            <v>64</v>
          </cell>
        </row>
        <row r="1221">
          <cell r="A1221">
            <v>29090</v>
          </cell>
          <cell r="B1221">
            <v>15.669259650000001</v>
          </cell>
          <cell r="C1221" t="str">
            <v>Outerwear &amp; Coats</v>
          </cell>
          <cell r="D1221" t="str">
            <v>Dickies Men's Handsanded Unlined Eisenhower Jacket</v>
          </cell>
          <cell r="E1221" t="str">
            <v>Dickies</v>
          </cell>
          <cell r="F1221">
            <v>39.369998930000001</v>
          </cell>
        </row>
        <row r="1222">
          <cell r="A1222">
            <v>14489</v>
          </cell>
          <cell r="B1222">
            <v>36.36000026</v>
          </cell>
          <cell r="C1222" t="str">
            <v>Outerwear &amp; Coats</v>
          </cell>
          <cell r="D1222" t="str">
            <v>Dickies Men's Sanded Duck Hooded Jacket</v>
          </cell>
          <cell r="E1222" t="str">
            <v>Dickies</v>
          </cell>
          <cell r="F1222">
            <v>90</v>
          </cell>
        </row>
        <row r="1223">
          <cell r="A1223">
            <v>14042</v>
          </cell>
          <cell r="B1223">
            <v>7.4400000129999997</v>
          </cell>
          <cell r="C1223" t="str">
            <v>Socks</v>
          </cell>
          <cell r="D1223" t="str">
            <v>Dickies Men's Acrylic Thermal Boot Crew 2-pack Socks</v>
          </cell>
          <cell r="E1223" t="str">
            <v>Dickies</v>
          </cell>
          <cell r="F1223">
            <v>12</v>
          </cell>
        </row>
        <row r="1224">
          <cell r="A1224">
            <v>14042</v>
          </cell>
          <cell r="B1224">
            <v>6.696000025</v>
          </cell>
          <cell r="C1224" t="str">
            <v>Socks</v>
          </cell>
          <cell r="D1224" t="str">
            <v>Dickies Men's Steel Toe Crew</v>
          </cell>
          <cell r="E1224" t="str">
            <v>Dickies</v>
          </cell>
          <cell r="F1224">
            <v>12</v>
          </cell>
        </row>
        <row r="1225">
          <cell r="A1225">
            <v>14489</v>
          </cell>
          <cell r="B1225">
            <v>5.1455598629999999</v>
          </cell>
          <cell r="C1225" t="str">
            <v>Socks</v>
          </cell>
          <cell r="D1225" t="str">
            <v>Dickies Men's Work Socks - Various Colors</v>
          </cell>
          <cell r="E1225" t="str">
            <v>Dickies</v>
          </cell>
          <cell r="F1225">
            <v>7.9899997709999999</v>
          </cell>
        </row>
        <row r="1226">
          <cell r="A1226">
            <v>29090</v>
          </cell>
          <cell r="B1226">
            <v>5.6843098899999998</v>
          </cell>
          <cell r="C1226" t="str">
            <v>Socks</v>
          </cell>
          <cell r="D1226" t="str">
            <v>Dickies Men's Industrial Strength Flat Knit Crew 3-pack Socks</v>
          </cell>
          <cell r="E1226" t="str">
            <v>Dickies</v>
          </cell>
          <cell r="F1226">
            <v>9.9899997710000008</v>
          </cell>
        </row>
        <row r="1227">
          <cell r="A1227">
            <v>29090</v>
          </cell>
          <cell r="B1227">
            <v>6.3690000199999997</v>
          </cell>
          <cell r="C1227" t="str">
            <v>Socks</v>
          </cell>
          <cell r="D1227" t="str">
            <v>Dickies Mens 3 Pair Industrial Strength Crew Sock</v>
          </cell>
          <cell r="E1227" t="str">
            <v>Dickies</v>
          </cell>
          <cell r="F1227">
            <v>11</v>
          </cell>
        </row>
        <row r="1228">
          <cell r="A1228">
            <v>14489</v>
          </cell>
          <cell r="B1228">
            <v>7.4760000179999997</v>
          </cell>
          <cell r="C1228" t="str">
            <v>Socks</v>
          </cell>
          <cell r="D1228" t="str">
            <v>Dickies Men's Thermal Boot Crew</v>
          </cell>
          <cell r="E1228" t="str">
            <v>Dickies</v>
          </cell>
          <cell r="F1228">
            <v>12</v>
          </cell>
        </row>
        <row r="1229">
          <cell r="A1229">
            <v>15988</v>
          </cell>
          <cell r="B1229">
            <v>7.0320000130000002</v>
          </cell>
          <cell r="C1229" t="str">
            <v>Socks</v>
          </cell>
          <cell r="D1229" t="str">
            <v>Dickies Mens 2 Pair Steel Toe Qtr Sock</v>
          </cell>
          <cell r="E1229" t="str">
            <v>Dickies</v>
          </cell>
          <cell r="F1229">
            <v>12</v>
          </cell>
        </row>
        <row r="1230">
          <cell r="A1230">
            <v>29090</v>
          </cell>
          <cell r="B1230">
            <v>4.5303298840000004</v>
          </cell>
          <cell r="C1230" t="str">
            <v>Socks</v>
          </cell>
          <cell r="D1230" t="str">
            <v>Dickies Men's Work Socks - Various Colors (3 pair)</v>
          </cell>
          <cell r="E1230" t="str">
            <v>Dickies</v>
          </cell>
          <cell r="F1230">
            <v>7.9899997709999999</v>
          </cell>
        </row>
        <row r="1231">
          <cell r="A1231">
            <v>14042</v>
          </cell>
          <cell r="B1231">
            <v>6.1160000190000003</v>
          </cell>
          <cell r="C1231" t="str">
            <v>Socks</v>
          </cell>
          <cell r="D1231" t="str">
            <v>Dickies Men's Industrial Strength Crew 3-pack Socks</v>
          </cell>
          <cell r="E1231" t="str">
            <v>Dickies</v>
          </cell>
          <cell r="F1231">
            <v>11</v>
          </cell>
        </row>
        <row r="1232">
          <cell r="A1232">
            <v>15988</v>
          </cell>
          <cell r="B1232">
            <v>6.4157198930000003</v>
          </cell>
          <cell r="C1232" t="str">
            <v>Accessories</v>
          </cell>
          <cell r="D1232" t="str">
            <v>Dickies Mens 38mm Leather Belt With Two Row Stitch</v>
          </cell>
          <cell r="E1232" t="str">
            <v>Dickies</v>
          </cell>
          <cell r="F1232">
            <v>14.989999770000001</v>
          </cell>
        </row>
        <row r="1233">
          <cell r="A1233">
            <v>14042</v>
          </cell>
          <cell r="B1233">
            <v>18.57999049</v>
          </cell>
          <cell r="C1233" t="str">
            <v>Accessories</v>
          </cell>
          <cell r="D1233" t="str">
            <v>Dickies Men's Short Sleeve Coverall</v>
          </cell>
          <cell r="E1233" t="str">
            <v>Dickies</v>
          </cell>
          <cell r="F1233">
            <v>43.310001370000002</v>
          </cell>
        </row>
        <row r="1234">
          <cell r="A1234">
            <v>15988</v>
          </cell>
          <cell r="B1234">
            <v>6.2058598890000001</v>
          </cell>
          <cell r="C1234" t="str">
            <v>Accessories</v>
          </cell>
          <cell r="D1234" t="str">
            <v>Dickies Men's 35mm Genuine Leather Belt</v>
          </cell>
          <cell r="E1234" t="str">
            <v>Dickies</v>
          </cell>
          <cell r="F1234">
            <v>14.989999770000001</v>
          </cell>
        </row>
        <row r="1235">
          <cell r="A1235">
            <v>14489</v>
          </cell>
          <cell r="B1235">
            <v>4.2421398909999999</v>
          </cell>
          <cell r="C1235" t="str">
            <v>Accessories</v>
          </cell>
          <cell r="D1235" t="str">
            <v>Dickies Men's 1-1/2 Solid Straight Clip Suspender</v>
          </cell>
          <cell r="E1235" t="str">
            <v>Dickies</v>
          </cell>
          <cell r="F1235">
            <v>10.989999770000001</v>
          </cell>
        </row>
        <row r="1236">
          <cell r="A1236">
            <v>14489</v>
          </cell>
          <cell r="B1236">
            <v>2.9862000420000001</v>
          </cell>
          <cell r="C1236" t="str">
            <v>Accessories</v>
          </cell>
          <cell r="D1236" t="str">
            <v>Dickies Men's Web Belt with Antique Nickel Finish</v>
          </cell>
          <cell r="E1236" t="str">
            <v>Dickies</v>
          </cell>
          <cell r="F1236">
            <v>7.1100001339999999</v>
          </cell>
        </row>
        <row r="1237">
          <cell r="A1237">
            <v>14042</v>
          </cell>
          <cell r="B1237">
            <v>8.5399999839999996</v>
          </cell>
          <cell r="C1237" t="str">
            <v>Accessories</v>
          </cell>
          <cell r="D1237" t="str">
            <v>Dickies Men's Double Prong Belt</v>
          </cell>
          <cell r="E1237" t="str">
            <v>Dickies</v>
          </cell>
          <cell r="F1237">
            <v>20</v>
          </cell>
        </row>
        <row r="1238">
          <cell r="A1238">
            <v>15988</v>
          </cell>
          <cell r="B1238">
            <v>5.1007200890000002</v>
          </cell>
          <cell r="C1238" t="str">
            <v>Accessories</v>
          </cell>
          <cell r="D1238" t="str">
            <v>Dickies Men's 35mm Reversible Belt</v>
          </cell>
          <cell r="E1238" t="str">
            <v>Dickies</v>
          </cell>
          <cell r="F1238">
            <v>12.72000027</v>
          </cell>
        </row>
        <row r="1239">
          <cell r="A1239">
            <v>29090</v>
          </cell>
          <cell r="B1239">
            <v>2.455899896</v>
          </cell>
          <cell r="C1239" t="str">
            <v>Accessories</v>
          </cell>
          <cell r="D1239" t="str">
            <v>Dickies Men's 9 Inch Knit Beanie</v>
          </cell>
          <cell r="E1239" t="str">
            <v>Dickies</v>
          </cell>
          <cell r="F1239">
            <v>5.9899997709999999</v>
          </cell>
        </row>
        <row r="1240">
          <cell r="A1240">
            <v>15988</v>
          </cell>
          <cell r="B1240">
            <v>4.4488801860000002</v>
          </cell>
          <cell r="C1240" t="str">
            <v>Accessories</v>
          </cell>
          <cell r="D1240" t="str">
            <v>Dickies Men's 40Mm Bridle With Double Row Stitch Belt</v>
          </cell>
          <cell r="E1240" t="str">
            <v>Dickies</v>
          </cell>
          <cell r="F1240">
            <v>10.02000046</v>
          </cell>
        </row>
        <row r="1241">
          <cell r="A1241">
            <v>15988</v>
          </cell>
          <cell r="B1241">
            <v>2.6056498920000002</v>
          </cell>
          <cell r="C1241" t="str">
            <v>Accessories</v>
          </cell>
          <cell r="D1241" t="str">
            <v>Dickies Men's 14 Inch Cuffed Knit Beanie Hat</v>
          </cell>
          <cell r="E1241" t="str">
            <v>Dickies</v>
          </cell>
          <cell r="F1241">
            <v>5.9899997709999999</v>
          </cell>
        </row>
        <row r="1242">
          <cell r="A1242">
            <v>14042</v>
          </cell>
          <cell r="B1242">
            <v>26.211150360000001</v>
          </cell>
          <cell r="C1242" t="str">
            <v>Sweaters</v>
          </cell>
          <cell r="D1242" t="str">
            <v>Women's Cotton Cashmere Cardigan (Cardigan Only)</v>
          </cell>
          <cell r="E1242" t="str">
            <v>Edwards</v>
          </cell>
          <cell r="F1242">
            <v>54.950000760000002</v>
          </cell>
        </row>
        <row r="1243">
          <cell r="A1243">
            <v>17043</v>
          </cell>
          <cell r="B1243">
            <v>12.02590039</v>
          </cell>
          <cell r="C1243" t="str">
            <v>Sweaters</v>
          </cell>
          <cell r="D1243" t="str">
            <v>Fine Gauge Wool Blend V-Neck Sweater Vest</v>
          </cell>
          <cell r="E1243" t="str">
            <v>Edwards</v>
          </cell>
          <cell r="F1243">
            <v>24.950000760000002</v>
          </cell>
        </row>
        <row r="1244">
          <cell r="A1244">
            <v>24963</v>
          </cell>
          <cell r="B1244">
            <v>36.782098550000001</v>
          </cell>
          <cell r="C1244" t="str">
            <v>Sweaters</v>
          </cell>
          <cell r="D1244" t="str">
            <v>Jersey Stitch V-Neck Cardigan</v>
          </cell>
          <cell r="E1244" t="str">
            <v>Edwards</v>
          </cell>
          <cell r="F1244">
            <v>76.949996949999999</v>
          </cell>
        </row>
        <row r="1245">
          <cell r="A1245">
            <v>28885</v>
          </cell>
          <cell r="B1245">
            <v>30.024000040000001</v>
          </cell>
          <cell r="C1245" t="str">
            <v>Fashion Hoodies &amp; Sweatshirts</v>
          </cell>
          <cell r="D1245" t="str">
            <v>Ezekiel Men's Caesar Hoodie</v>
          </cell>
          <cell r="E1245" t="str">
            <v>Ezekiel</v>
          </cell>
          <cell r="F1245">
            <v>54</v>
          </cell>
        </row>
        <row r="1246">
          <cell r="A1246">
            <v>9264</v>
          </cell>
          <cell r="B1246">
            <v>38.640000039999997</v>
          </cell>
          <cell r="C1246" t="str">
            <v>Fashion Hoodies &amp; Sweatshirts</v>
          </cell>
          <cell r="D1246" t="str">
            <v>Ezekiel Men's Crossover Pullover Hoodie</v>
          </cell>
          <cell r="E1246" t="str">
            <v>Ezekiel</v>
          </cell>
          <cell r="F1246">
            <v>69</v>
          </cell>
        </row>
        <row r="1247">
          <cell r="A1247">
            <v>9001</v>
          </cell>
          <cell r="B1247">
            <v>26.895</v>
          </cell>
          <cell r="C1247" t="str">
            <v>Pants</v>
          </cell>
          <cell r="D1247" t="str">
            <v>Ezekiel Men's Weekender Twill Pant</v>
          </cell>
          <cell r="E1247" t="str">
            <v>Ezekiel</v>
          </cell>
          <cell r="F1247">
            <v>55</v>
          </cell>
        </row>
        <row r="1248">
          <cell r="A1248">
            <v>12867</v>
          </cell>
          <cell r="B1248">
            <v>16.75800001</v>
          </cell>
          <cell r="C1248" t="str">
            <v>Shorts</v>
          </cell>
          <cell r="D1248" t="str">
            <v>Ezekiel Men's Inglewood Short</v>
          </cell>
          <cell r="E1248" t="str">
            <v>Ezekiel</v>
          </cell>
          <cell r="F1248">
            <v>36.75</v>
          </cell>
        </row>
        <row r="1249">
          <cell r="A1249">
            <v>12867</v>
          </cell>
          <cell r="B1249">
            <v>24.769290779999999</v>
          </cell>
          <cell r="C1249" t="str">
            <v>Swim</v>
          </cell>
          <cell r="D1249" t="str">
            <v>Ezekiel Men's Cozumel Board Short</v>
          </cell>
          <cell r="E1249" t="str">
            <v>Ezekiel</v>
          </cell>
          <cell r="F1249">
            <v>44.310001370000002</v>
          </cell>
        </row>
        <row r="1250">
          <cell r="A1250">
            <v>6271</v>
          </cell>
          <cell r="B1250">
            <v>8.3249999960000007</v>
          </cell>
          <cell r="C1250" t="str">
            <v>Pants &amp; Capris</v>
          </cell>
          <cell r="D1250" t="str">
            <v>FINESSE Stretch City Pant W/ Crease [SP-916] Black</v>
          </cell>
          <cell r="E1250" t="str">
            <v>FINESSE</v>
          </cell>
          <cell r="F1250">
            <v>15</v>
          </cell>
        </row>
        <row r="1251">
          <cell r="A1251">
            <v>28815</v>
          </cell>
          <cell r="B1251">
            <v>8.2649999859999994</v>
          </cell>
          <cell r="C1251" t="str">
            <v>Pants &amp; Capris</v>
          </cell>
          <cell r="D1251" t="str">
            <v>FINESSE Stretch City Pant W/ Crease [SP-916] Grey</v>
          </cell>
          <cell r="E1251" t="str">
            <v>FINESSE</v>
          </cell>
          <cell r="F1251">
            <v>15</v>
          </cell>
        </row>
        <row r="1252">
          <cell r="A1252">
            <v>12867</v>
          </cell>
          <cell r="B1252">
            <v>4.2444598999999998</v>
          </cell>
          <cell r="C1252" t="str">
            <v>Socks &amp; Hosiery</v>
          </cell>
          <cell r="D1252" t="str">
            <v>Feelmax Basic Cotton Toe Socks Black/Grey Stripes Ladies Shoe Size 8.5 - 11 and Mens Shoe Size 7 - 9.5</v>
          </cell>
          <cell r="E1252" t="str">
            <v>Feelmax</v>
          </cell>
          <cell r="F1252">
            <v>11.989999770000001</v>
          </cell>
        </row>
        <row r="1253">
          <cell r="A1253">
            <v>13988</v>
          </cell>
          <cell r="B1253">
            <v>6.9781798940000002</v>
          </cell>
          <cell r="C1253" t="str">
            <v>Socks</v>
          </cell>
          <cell r="D1253" t="str">
            <v>Feelmax Basic Toe Sock Red/White Men's Shoe Size 10 - 14</v>
          </cell>
          <cell r="E1253" t="str">
            <v>Feelmax</v>
          </cell>
          <cell r="F1253">
            <v>11.989999770000001</v>
          </cell>
        </row>
        <row r="1254">
          <cell r="A1254">
            <v>24963</v>
          </cell>
          <cell r="B1254">
            <v>27.944410959999999</v>
          </cell>
          <cell r="C1254" t="str">
            <v>Fashion Hoodies &amp; Sweatshirts</v>
          </cell>
          <cell r="D1254" t="str">
            <v>Firefly Serenity Browncoat I Aim To Misbehave Pullover Hoodie</v>
          </cell>
          <cell r="E1254" t="str">
            <v>Firefly</v>
          </cell>
          <cell r="F1254">
            <v>49.990001679999999</v>
          </cell>
        </row>
        <row r="1255">
          <cell r="A1255">
            <v>9419</v>
          </cell>
          <cell r="B1255">
            <v>3.9003999340000002</v>
          </cell>
          <cell r="C1255" t="str">
            <v>Active</v>
          </cell>
          <cell r="D1255" t="str">
            <v>FootJoy ProDry Men's Crew Socks (1 Pair) Shoe Size 7-12</v>
          </cell>
          <cell r="E1255" t="str">
            <v>FootJoy</v>
          </cell>
          <cell r="F1255">
            <v>9.9499998089999995</v>
          </cell>
        </row>
        <row r="1256">
          <cell r="A1256">
            <v>28599</v>
          </cell>
          <cell r="B1256">
            <v>5.9898999010000002</v>
          </cell>
          <cell r="C1256" t="str">
            <v>Socks</v>
          </cell>
          <cell r="D1256" t="str">
            <v>FootJoy ProDry Men's Crew Socks (1 Pair) Shoe Size 7-12</v>
          </cell>
          <cell r="E1256" t="str">
            <v>FootJoy</v>
          </cell>
          <cell r="F1256">
            <v>9.9499998089999995</v>
          </cell>
        </row>
        <row r="1257">
          <cell r="A1257">
            <v>28575</v>
          </cell>
          <cell r="B1257">
            <v>9.3138499039999996</v>
          </cell>
          <cell r="C1257" t="str">
            <v>Socks</v>
          </cell>
          <cell r="D1257" t="str">
            <v>FootJoy ProDry Men's Sport Socks (2 Pair) Shoe Size 7-12</v>
          </cell>
          <cell r="E1257" t="str">
            <v>FootJoy</v>
          </cell>
          <cell r="F1257">
            <v>14.94999981</v>
          </cell>
        </row>
        <row r="1258">
          <cell r="A1258">
            <v>25322</v>
          </cell>
          <cell r="B1258">
            <v>8.1049499180000009</v>
          </cell>
          <cell r="C1258" t="str">
            <v>Socks</v>
          </cell>
          <cell r="D1258" t="str">
            <v>FootJoy TechSof Tour Men's Crew Sock (1 Pair) Shoe Size 7-12</v>
          </cell>
          <cell r="E1258" t="str">
            <v>FootJoy</v>
          </cell>
          <cell r="F1258">
            <v>13.94999981</v>
          </cell>
        </row>
        <row r="1259">
          <cell r="A1259">
            <v>5799</v>
          </cell>
          <cell r="B1259">
            <v>9.6128499210000005</v>
          </cell>
          <cell r="C1259" t="str">
            <v>Socks</v>
          </cell>
          <cell r="D1259" t="str">
            <v>FootJoy ProDry Men's Low Cut Socks (2 Pair) Shoe Size 7-12</v>
          </cell>
          <cell r="E1259" t="str">
            <v>FootJoy</v>
          </cell>
          <cell r="F1259">
            <v>14.94999981</v>
          </cell>
        </row>
        <row r="1260">
          <cell r="A1260">
            <v>14225</v>
          </cell>
          <cell r="B1260">
            <v>5.9540398769999996</v>
          </cell>
          <cell r="C1260" t="str">
            <v>Socks</v>
          </cell>
          <cell r="D1260" t="str">
            <v>FootJoy Men's ProDry Argyle Crew Socks - 1 Pair (Shoe Size 7-12)</v>
          </cell>
          <cell r="E1260" t="str">
            <v>FootJoy</v>
          </cell>
          <cell r="F1260">
            <v>9.9899997710000008</v>
          </cell>
        </row>
        <row r="1261">
          <cell r="A1261">
            <v>6085</v>
          </cell>
          <cell r="B1261">
            <v>23.594100910000002</v>
          </cell>
          <cell r="C1261" t="str">
            <v>Tops &amp; Tees</v>
          </cell>
          <cell r="D1261" t="str">
            <v>FUNFASH EMPIRE WAIST SLIMMING APPLE RED TOP SHIRT BLOUSE NEW Plus Size Made in USA</v>
          </cell>
          <cell r="E1261" t="str">
            <v>Funfash</v>
          </cell>
          <cell r="F1261">
            <v>39.990001679999999</v>
          </cell>
        </row>
        <row r="1262">
          <cell r="A1262">
            <v>14225</v>
          </cell>
          <cell r="B1262">
            <v>23.51412097</v>
          </cell>
          <cell r="C1262" t="str">
            <v>Tops &amp; Tees</v>
          </cell>
          <cell r="D1262" t="str">
            <v>FUNFASH APPLE RED EMPIRE WAIST BELL SLEEVES TOP SHIRT NEW Plus Size Made in USA Fast Shipping</v>
          </cell>
          <cell r="E1262" t="str">
            <v>Funfash</v>
          </cell>
          <cell r="F1262">
            <v>39.990001679999999</v>
          </cell>
        </row>
        <row r="1263">
          <cell r="A1263">
            <v>24963</v>
          </cell>
          <cell r="B1263">
            <v>23.634090919999998</v>
          </cell>
          <cell r="C1263" t="str">
            <v>Tops &amp; Tees</v>
          </cell>
          <cell r="D1263" t="str">
            <v>FUNFASH APPLE RED ANGEL SLEEVES TOP SHIRT BLOUSE CLOTHING Plus Size Made in USA</v>
          </cell>
          <cell r="E1263" t="str">
            <v>Funfash</v>
          </cell>
          <cell r="F1263">
            <v>39.990001679999999</v>
          </cell>
        </row>
        <row r="1264">
          <cell r="A1264">
            <v>24963</v>
          </cell>
          <cell r="B1264">
            <v>23.714070929999998</v>
          </cell>
          <cell r="C1264" t="str">
            <v>Tops &amp; Tees</v>
          </cell>
          <cell r="D1264" t="str">
            <v>FUNFASH SLIMMING GOTHIC BLACK TOP SHIRT BLOUSE CLOTHING Plus Size Made in USA</v>
          </cell>
          <cell r="E1264" t="str">
            <v>Funfash</v>
          </cell>
          <cell r="F1264">
            <v>39.990001679999999</v>
          </cell>
        </row>
        <row r="1265">
          <cell r="A1265">
            <v>6063</v>
          </cell>
          <cell r="B1265">
            <v>20.195960639999999</v>
          </cell>
          <cell r="C1265" t="str">
            <v>Sweaters</v>
          </cell>
          <cell r="D1265" t="str">
            <v>FUNFASH GOTHIC BLACK RIBBED LONG CARDIGAN DUSTER SWEATER JACKET NEW Made in USA</v>
          </cell>
          <cell r="E1265" t="str">
            <v>Funfash</v>
          </cell>
          <cell r="F1265">
            <v>49.990001679999999</v>
          </cell>
        </row>
        <row r="1266">
          <cell r="A1266">
            <v>13665</v>
          </cell>
          <cell r="B1266">
            <v>16.835790710000001</v>
          </cell>
          <cell r="C1266" t="str">
            <v>Sweaters</v>
          </cell>
          <cell r="D1266" t="str">
            <v>FUNFASH RED BLACK LACE LAYERED CARDIGAN TOP SHIRT WOMENS NEW Plus Size Made in USA</v>
          </cell>
          <cell r="E1266" t="str">
            <v>Funfash</v>
          </cell>
          <cell r="F1266">
            <v>39.990001679999999</v>
          </cell>
        </row>
        <row r="1267">
          <cell r="A1267">
            <v>28575</v>
          </cell>
          <cell r="B1267">
            <v>25.075820570000001</v>
          </cell>
          <cell r="C1267" t="str">
            <v>Dresses</v>
          </cell>
          <cell r="D1267" t="str">
            <v>Funfash NEW Funfash Slimming Black Gray Long Maxi Cocktail Dress Plus Size Made in USA</v>
          </cell>
          <cell r="E1267" t="str">
            <v>Funfash</v>
          </cell>
          <cell r="F1267">
            <v>59.990001679999999</v>
          </cell>
        </row>
        <row r="1268">
          <cell r="A1268">
            <v>28885</v>
          </cell>
          <cell r="B1268">
            <v>21.010330790000001</v>
          </cell>
          <cell r="C1268" t="str">
            <v>Dresses</v>
          </cell>
          <cell r="D1268" t="str">
            <v>FUNFASH SLIMMING BLACK EMPIRE WAIST COCKTAIL CRUISE DRESS Plus Size Made in USA</v>
          </cell>
          <cell r="E1268" t="str">
            <v>Funfash</v>
          </cell>
          <cell r="F1268">
            <v>44.990001679999999</v>
          </cell>
        </row>
        <row r="1269">
          <cell r="A1269">
            <v>14225</v>
          </cell>
          <cell r="B1269">
            <v>19.3007107</v>
          </cell>
          <cell r="C1269" t="str">
            <v>Dresses</v>
          </cell>
          <cell r="D1269" t="str">
            <v>KH1 FUNFASH APPLE RED 3/4 SLEEVE EMPIRE WAIST COCKTAIL DRESS NEW Plus Size Made in USA</v>
          </cell>
          <cell r="E1269" t="str">
            <v>Funfash</v>
          </cell>
          <cell r="F1269">
            <v>44.990001679999999</v>
          </cell>
        </row>
        <row r="1270">
          <cell r="A1270">
            <v>12867</v>
          </cell>
          <cell r="B1270">
            <v>23.09538074</v>
          </cell>
          <cell r="C1270" t="str">
            <v>Dresses</v>
          </cell>
          <cell r="D1270" t="str">
            <v>FUNFASH BLACK 3/4 SLEEVES EMPIRE WAIST COCKTAIL DRESS NEW Plus Size Made in USA</v>
          </cell>
          <cell r="E1270" t="str">
            <v>Funfash</v>
          </cell>
          <cell r="F1270">
            <v>49.990001679999999</v>
          </cell>
        </row>
        <row r="1271">
          <cell r="A1271">
            <v>28815</v>
          </cell>
          <cell r="B1271">
            <v>20.195960639999999</v>
          </cell>
          <cell r="C1271" t="str">
            <v>Dresses</v>
          </cell>
          <cell r="D1271" t="str">
            <v>FUNFASH SMOKEY BLUE 3/4 SLEEVES WRAP COCKTAIL CRUISE DRESS Plus Size 1X XL 16 Womens New Made in USA</v>
          </cell>
          <cell r="E1271" t="str">
            <v>Funfash</v>
          </cell>
          <cell r="F1271">
            <v>49.990001679999999</v>
          </cell>
        </row>
        <row r="1272">
          <cell r="A1272">
            <v>25151</v>
          </cell>
          <cell r="B1272">
            <v>18.235440740000001</v>
          </cell>
          <cell r="C1272" t="str">
            <v>Dresses</v>
          </cell>
          <cell r="D1272" t="str">
            <v>FUNFASH WHITE ? SLEEVES EMPIRE WAIST COCKTAIL DRESS NEW Plus Size Made in USA</v>
          </cell>
          <cell r="E1272" t="str">
            <v>Funfash</v>
          </cell>
          <cell r="F1272">
            <v>39.990001679999999</v>
          </cell>
        </row>
        <row r="1273">
          <cell r="A1273">
            <v>28599</v>
          </cell>
          <cell r="B1273">
            <v>21.895620690000001</v>
          </cell>
          <cell r="C1273" t="str">
            <v>Dresses</v>
          </cell>
          <cell r="D1273" t="str">
            <v>FUNFASH RED BLACK 3/4 SLEEVES WRAP COCKTAIL CRUISE DRESS Plus Size Womens New Made in USA</v>
          </cell>
          <cell r="E1273" t="str">
            <v>Funfash</v>
          </cell>
          <cell r="F1273">
            <v>49.990001679999999</v>
          </cell>
        </row>
        <row r="1274">
          <cell r="A1274">
            <v>14086</v>
          </cell>
          <cell r="B1274">
            <v>25.315780610000001</v>
          </cell>
          <cell r="C1274" t="str">
            <v>Dresses</v>
          </cell>
          <cell r="D1274" t="str">
            <v>FUNFASH NEW SLIMMING PINK BLACK LONG MAXI COCKTAIL DRESS Plus Size NEW Plus Size Made in USA</v>
          </cell>
          <cell r="E1274" t="str">
            <v>Funfash</v>
          </cell>
          <cell r="F1274">
            <v>59.990001679999999</v>
          </cell>
        </row>
        <row r="1275">
          <cell r="A1275">
            <v>15864</v>
          </cell>
          <cell r="B1275">
            <v>29.815739019999999</v>
          </cell>
          <cell r="C1275" t="str">
            <v>Dresses</v>
          </cell>
          <cell r="D1275" t="str">
            <v>FUNFASH NEW SLIMMING BLUE BLACK LONG MAXI COCKTAIL DRESS Plus Size Made in USA Fast Shipping</v>
          </cell>
          <cell r="E1275" t="str">
            <v>Funfash</v>
          </cell>
          <cell r="F1275">
            <v>69.989997860000003</v>
          </cell>
        </row>
        <row r="1276">
          <cell r="A1276">
            <v>15864</v>
          </cell>
          <cell r="B1276">
            <v>24.84503072</v>
          </cell>
          <cell r="C1276" t="str">
            <v>Dresses</v>
          </cell>
          <cell r="D1276" t="str">
            <v>FUNFASH SUBLIMATION BLUE FLORAL SLIMMING COCKTAIL DRESS Plus Size Made in USA</v>
          </cell>
          <cell r="E1276" t="str">
            <v>Funfash</v>
          </cell>
          <cell r="F1276">
            <v>49.990001679999999</v>
          </cell>
        </row>
        <row r="1277">
          <cell r="A1277">
            <v>28815</v>
          </cell>
          <cell r="B1277">
            <v>20.740390739999999</v>
          </cell>
          <cell r="C1277" t="str">
            <v>Dresses</v>
          </cell>
          <cell r="D1277" t="str">
            <v>FUNFASH BLACK WHITE POLKA DOTS ROCKABILLY WRAP DRESS NEW Plus Size Made in USA</v>
          </cell>
          <cell r="E1277" t="str">
            <v>Funfash</v>
          </cell>
          <cell r="F1277">
            <v>44.990001679999999</v>
          </cell>
        </row>
        <row r="1278">
          <cell r="A1278">
            <v>13988</v>
          </cell>
          <cell r="B1278">
            <v>22.2955407</v>
          </cell>
          <cell r="C1278" t="str">
            <v>Dresses</v>
          </cell>
          <cell r="D1278" t="str">
            <v>FUNFASH EMERALD GREEN EMPIRE WAIST COCKTAIL DRESS WOMENS Plus Size Made in USA</v>
          </cell>
          <cell r="E1278" t="str">
            <v>Funfash</v>
          </cell>
          <cell r="F1278">
            <v>49.990001679999999</v>
          </cell>
        </row>
        <row r="1279">
          <cell r="A1279">
            <v>25151</v>
          </cell>
          <cell r="B1279">
            <v>18.229790860000001</v>
          </cell>
          <cell r="C1279" t="str">
            <v>Jeans</v>
          </cell>
          <cell r="D1279" t="str">
            <v>FUNFASH SKINNY STRETCH BLUE DENIM FRAYED DESTORYED LOW RISE JEANS Womens New Made in USA</v>
          </cell>
          <cell r="E1279" t="str">
            <v>Funfash</v>
          </cell>
          <cell r="F1279">
            <v>34.990001679999999</v>
          </cell>
        </row>
        <row r="1280">
          <cell r="A1280">
            <v>29028</v>
          </cell>
          <cell r="B1280">
            <v>18.474720850000001</v>
          </cell>
          <cell r="C1280" t="str">
            <v>Jeans</v>
          </cell>
          <cell r="D1280" t="str">
            <v>FUNFASH SKINNY STRETCH BLACK DENIM FRAYED DESTORYED LOW RISE JEANS Womens New Made in USA</v>
          </cell>
          <cell r="E1280" t="str">
            <v>Funfash</v>
          </cell>
          <cell r="F1280">
            <v>34.990001679999999</v>
          </cell>
        </row>
        <row r="1281">
          <cell r="A1281">
            <v>9392</v>
          </cell>
          <cell r="B1281">
            <v>36.544000029999999</v>
          </cell>
          <cell r="C1281" t="str">
            <v>Jeans</v>
          </cell>
          <cell r="D1281" t="str">
            <v>Girbaud Raw Black Jeans</v>
          </cell>
          <cell r="E1281" t="str">
            <v>Girbaud</v>
          </cell>
          <cell r="F1281">
            <v>64</v>
          </cell>
        </row>
        <row r="1282">
          <cell r="A1282">
            <v>29028</v>
          </cell>
          <cell r="B1282">
            <v>35.712000009999997</v>
          </cell>
          <cell r="C1282" t="str">
            <v>Jeans</v>
          </cell>
          <cell r="D1282" t="str">
            <v>Girbaud Brand X Men's Jeans Denim Pants Worn By Gucci Mane Rick Ross Dwight Howard</v>
          </cell>
          <cell r="E1282" t="str">
            <v>Girbaud</v>
          </cell>
          <cell r="F1282">
            <v>64</v>
          </cell>
        </row>
        <row r="1283">
          <cell r="A1283">
            <v>6085</v>
          </cell>
          <cell r="B1283">
            <v>16.036920129999999</v>
          </cell>
          <cell r="C1283" t="str">
            <v>Accessories</v>
          </cell>
          <cell r="D1283" t="str">
            <v>GORDINI Men's Challenge XII Glove</v>
          </cell>
          <cell r="E1283" t="str">
            <v>Gordini</v>
          </cell>
          <cell r="F1283">
            <v>43.11000061</v>
          </cell>
        </row>
        <row r="1284">
          <cell r="A1284">
            <v>14326</v>
          </cell>
          <cell r="B1284">
            <v>31.69366123</v>
          </cell>
          <cell r="C1284" t="str">
            <v>Sleep &amp; Lounge</v>
          </cell>
          <cell r="D1284" t="str">
            <v>Hospital Patient Gown Designer Gownies</v>
          </cell>
          <cell r="E1284" t="str">
            <v>Gownies</v>
          </cell>
          <cell r="F1284">
            <v>49.990001679999999</v>
          </cell>
        </row>
        <row r="1285">
          <cell r="A1285">
            <v>14225</v>
          </cell>
          <cell r="B1285">
            <v>16.979999930000002</v>
          </cell>
          <cell r="C1285" t="str">
            <v>Intimates</v>
          </cell>
          <cell r="D1285" t="str">
            <v>Grenier 24 Half Slip Lace Trim (825)</v>
          </cell>
          <cell r="E1285" t="str">
            <v>Grenier</v>
          </cell>
          <cell r="F1285">
            <v>30</v>
          </cell>
        </row>
        <row r="1286">
          <cell r="A1286">
            <v>6085</v>
          </cell>
          <cell r="B1286">
            <v>26.45000005</v>
          </cell>
          <cell r="C1286" t="str">
            <v>Intimates</v>
          </cell>
          <cell r="D1286" t="str">
            <v>Grenier Cotton Camisole With Inner Bra (7539L)</v>
          </cell>
          <cell r="E1286" t="str">
            <v>Grenier</v>
          </cell>
          <cell r="F1286">
            <v>46</v>
          </cell>
        </row>
        <row r="1287">
          <cell r="A1287">
            <v>935</v>
          </cell>
          <cell r="B1287">
            <v>61.375599110000003</v>
          </cell>
          <cell r="C1287" t="str">
            <v>Dresses</v>
          </cell>
          <cell r="D1287" t="str">
            <v>Heather Women's Double Mini</v>
          </cell>
          <cell r="E1287" t="str">
            <v>Heather</v>
          </cell>
          <cell r="F1287">
            <v>127.5999985</v>
          </cell>
        </row>
        <row r="1288">
          <cell r="A1288">
            <v>24963</v>
          </cell>
          <cell r="B1288">
            <v>54.11999977</v>
          </cell>
          <cell r="C1288" t="str">
            <v>Skirts</v>
          </cell>
          <cell r="D1288" t="str">
            <v>Heather Women's Pencil Skirt</v>
          </cell>
          <cell r="E1288" t="str">
            <v>Heather</v>
          </cell>
          <cell r="F1288">
            <v>132</v>
          </cell>
        </row>
        <row r="1289">
          <cell r="A1289">
            <v>25322</v>
          </cell>
          <cell r="B1289">
            <v>5.708500023</v>
          </cell>
          <cell r="C1289" t="str">
            <v>Active</v>
          </cell>
          <cell r="D1289" t="str">
            <v>Injinji Performance Lightweight No Show</v>
          </cell>
          <cell r="E1289" t="str">
            <v>Injinji</v>
          </cell>
          <cell r="F1289">
            <v>12.25</v>
          </cell>
        </row>
        <row r="1290">
          <cell r="A1290">
            <v>6271</v>
          </cell>
          <cell r="B1290">
            <v>6.7040000280000003</v>
          </cell>
          <cell r="C1290" t="str">
            <v>Active</v>
          </cell>
          <cell r="D1290" t="str">
            <v>injinji Yoga Toesocks</v>
          </cell>
          <cell r="E1290" t="str">
            <v>Injinji</v>
          </cell>
          <cell r="F1290">
            <v>16</v>
          </cell>
        </row>
        <row r="1291">
          <cell r="A1291">
            <v>13988</v>
          </cell>
          <cell r="B1291">
            <v>6.416000038</v>
          </cell>
          <cell r="C1291" t="str">
            <v>Active</v>
          </cell>
          <cell r="D1291" t="str">
            <v>injinji Yoga Toe-Less Socks</v>
          </cell>
          <cell r="E1291" t="str">
            <v>Injinji</v>
          </cell>
          <cell r="F1291">
            <v>16</v>
          </cell>
        </row>
        <row r="1292">
          <cell r="A1292">
            <v>6271</v>
          </cell>
          <cell r="B1292">
            <v>7.0500000380000003</v>
          </cell>
          <cell r="C1292" t="str">
            <v>Active</v>
          </cell>
          <cell r="D1292" t="str">
            <v>Injinji Performance Original Weight Micro Toesocks</v>
          </cell>
          <cell r="E1292" t="str">
            <v>Injinji</v>
          </cell>
          <cell r="F1292">
            <v>15</v>
          </cell>
        </row>
        <row r="1293">
          <cell r="A1293">
            <v>25151</v>
          </cell>
          <cell r="B1293">
            <v>4.8020000109999996</v>
          </cell>
          <cell r="C1293" t="str">
            <v>Active</v>
          </cell>
          <cell r="D1293" t="str">
            <v>Injinji Performance Lightweight No Show</v>
          </cell>
          <cell r="E1293" t="str">
            <v>Injinji</v>
          </cell>
          <cell r="F1293">
            <v>12.25</v>
          </cell>
        </row>
        <row r="1294">
          <cell r="A1294">
            <v>14086</v>
          </cell>
          <cell r="B1294">
            <v>6.352000028</v>
          </cell>
          <cell r="C1294" t="str">
            <v>Active</v>
          </cell>
          <cell r="D1294" t="str">
            <v>Injinji Performance Midweight No Show Sock</v>
          </cell>
          <cell r="E1294" t="str">
            <v>Injinji</v>
          </cell>
          <cell r="F1294">
            <v>16</v>
          </cell>
        </row>
        <row r="1295">
          <cell r="A1295">
            <v>28599</v>
          </cell>
          <cell r="B1295">
            <v>9.6150000389999999</v>
          </cell>
          <cell r="C1295" t="str">
            <v>Socks</v>
          </cell>
          <cell r="D1295" t="str">
            <v>Injinji Performance Original Weight Micro Toesocks</v>
          </cell>
          <cell r="E1295" t="str">
            <v>Injinji</v>
          </cell>
          <cell r="F1295">
            <v>15</v>
          </cell>
        </row>
        <row r="1296">
          <cell r="A1296">
            <v>28575</v>
          </cell>
          <cell r="B1296">
            <v>7.7665000409999996</v>
          </cell>
          <cell r="C1296" t="str">
            <v>Socks</v>
          </cell>
          <cell r="D1296" t="str">
            <v>Injinji Performance Lightweight No Show</v>
          </cell>
          <cell r="E1296" t="str">
            <v>Injinji</v>
          </cell>
          <cell r="F1296">
            <v>12.25</v>
          </cell>
        </row>
        <row r="1297">
          <cell r="A1297">
            <v>17043</v>
          </cell>
          <cell r="B1297">
            <v>9.3440000120000004</v>
          </cell>
          <cell r="C1297" t="str">
            <v>Socks</v>
          </cell>
          <cell r="D1297" t="str">
            <v>Injinji Performance Midweight No Show Sock</v>
          </cell>
          <cell r="E1297" t="str">
            <v>Injinji</v>
          </cell>
          <cell r="F1297">
            <v>16</v>
          </cell>
        </row>
        <row r="1298">
          <cell r="A1298">
            <v>9264</v>
          </cell>
          <cell r="B1298">
            <v>6.9749999980000004</v>
          </cell>
          <cell r="C1298" t="str">
            <v>Shorts</v>
          </cell>
          <cell r="D1298" t="str">
            <v>JOU JOU Stretch Premium Denim Shorts W/ Buckled Tab &amp; Printed Sash Belt [237-594 B]</v>
          </cell>
          <cell r="E1298" t="str">
            <v>Jou Jou</v>
          </cell>
          <cell r="F1298">
            <v>15</v>
          </cell>
        </row>
        <row r="1299">
          <cell r="A1299">
            <v>9392</v>
          </cell>
          <cell r="B1299">
            <v>7.8299999979999999</v>
          </cell>
          <cell r="C1299" t="str">
            <v>Shorts</v>
          </cell>
          <cell r="D1299" t="str">
            <v>JOU JOU Stretch Premium Long Denim Shorts W/ Bleach Splotching [244-512]</v>
          </cell>
          <cell r="E1299" t="str">
            <v>Jou Jou</v>
          </cell>
          <cell r="F1299">
            <v>15</v>
          </cell>
        </row>
        <row r="1300">
          <cell r="A1300">
            <v>6271</v>
          </cell>
          <cell r="B1300">
            <v>16.479700309999998</v>
          </cell>
          <cell r="C1300" t="str">
            <v>Outerwear &amp; Coats</v>
          </cell>
          <cell r="D1300" t="str">
            <v>JOU JOU Double Breasted Coat W/ Belt [059-580JP]</v>
          </cell>
          <cell r="E1300" t="str">
            <v>Jou Jou</v>
          </cell>
          <cell r="F1300">
            <v>36.950000760000002</v>
          </cell>
        </row>
        <row r="1301">
          <cell r="A1301">
            <v>28575</v>
          </cell>
          <cell r="B1301">
            <v>16.275930590000002</v>
          </cell>
          <cell r="C1301" t="str">
            <v>Outerwear &amp; Coats</v>
          </cell>
          <cell r="D1301" t="str">
            <v>JOU JOU Classic Herringbone Coat W/ Pockets [122-732FT]</v>
          </cell>
          <cell r="E1301" t="str">
            <v>Jou Jou</v>
          </cell>
          <cell r="F1301">
            <v>39.990001679999999</v>
          </cell>
        </row>
        <row r="1302">
          <cell r="A1302">
            <v>13665</v>
          </cell>
          <cell r="B1302">
            <v>12.82728054</v>
          </cell>
          <cell r="C1302" t="str">
            <v>Active</v>
          </cell>
          <cell r="D1302" t="str">
            <v>Jillian Michaels Collection by K-Swiss Women's Slim Hoody</v>
          </cell>
          <cell r="E1302" t="str">
            <v>K-Swiss</v>
          </cell>
          <cell r="F1302">
            <v>33.060001370000002</v>
          </cell>
        </row>
        <row r="1303">
          <cell r="A1303">
            <v>6063</v>
          </cell>
          <cell r="B1303">
            <v>13.29012064</v>
          </cell>
          <cell r="C1303" t="str">
            <v>Active</v>
          </cell>
          <cell r="D1303" t="str">
            <v>Jillian Michaels Collection by K-Swiss Women's Flash Dance Hoody</v>
          </cell>
          <cell r="E1303" t="str">
            <v>K-Swiss</v>
          </cell>
          <cell r="F1303">
            <v>33.060001370000002</v>
          </cell>
        </row>
        <row r="1304">
          <cell r="A1304">
            <v>29028</v>
          </cell>
          <cell r="B1304">
            <v>10.184999940000001</v>
          </cell>
          <cell r="C1304" t="str">
            <v>Active</v>
          </cell>
          <cell r="D1304" t="str">
            <v>Jillian Michaels Collection by K-SWISS Women's Perfect Legging</v>
          </cell>
          <cell r="E1304" t="str">
            <v>K-Swiss</v>
          </cell>
          <cell r="F1304">
            <v>27.159999849999998</v>
          </cell>
        </row>
        <row r="1305">
          <cell r="A1305">
            <v>25636</v>
          </cell>
          <cell r="B1305">
            <v>10.40000004</v>
          </cell>
          <cell r="C1305" t="str">
            <v>Active</v>
          </cell>
          <cell r="D1305" t="str">
            <v>Jillian Michaels Collection by K-Swiss Women's Slub Vee</v>
          </cell>
          <cell r="E1305" t="str">
            <v>K-Swiss</v>
          </cell>
          <cell r="F1305">
            <v>25</v>
          </cell>
        </row>
        <row r="1306">
          <cell r="A1306">
            <v>9264</v>
          </cell>
          <cell r="B1306">
            <v>9.8000000230000008</v>
          </cell>
          <cell r="C1306" t="str">
            <v>Active</v>
          </cell>
          <cell r="D1306" t="str">
            <v>Jillian Michaels Collection by K-Swiss Women's I Will Henley</v>
          </cell>
          <cell r="E1306" t="str">
            <v>K-Swiss</v>
          </cell>
          <cell r="F1306">
            <v>25</v>
          </cell>
        </row>
        <row r="1307">
          <cell r="A1307">
            <v>14326</v>
          </cell>
          <cell r="B1307">
            <v>11.600000039999999</v>
          </cell>
          <cell r="C1307" t="str">
            <v>Active</v>
          </cell>
          <cell r="D1307" t="str">
            <v>Jillian Michaels Collection by K-Swiss Women's Life Is Henley</v>
          </cell>
          <cell r="E1307" t="str">
            <v>K-Swiss</v>
          </cell>
          <cell r="F1307">
            <v>25</v>
          </cell>
        </row>
        <row r="1308">
          <cell r="A1308">
            <v>12867</v>
          </cell>
          <cell r="B1308">
            <v>10.907579869999999</v>
          </cell>
          <cell r="C1308" t="str">
            <v>Socks</v>
          </cell>
          <cell r="D1308" t="str">
            <v>Knocker Mens Plain Dress Socks Black 12 Pairs Size 10-13</v>
          </cell>
          <cell r="E1308" t="str">
            <v>Knocker</v>
          </cell>
          <cell r="F1308">
            <v>16.989999770000001</v>
          </cell>
        </row>
        <row r="1309">
          <cell r="A1309">
            <v>25636</v>
          </cell>
          <cell r="B1309">
            <v>10.29593989</v>
          </cell>
          <cell r="C1309" t="str">
            <v>Socks</v>
          </cell>
          <cell r="D1309" t="str">
            <v>Knocker Mens Plain Dress Socks Assorted 10-13 12 Pair Black Gray Navy Brown</v>
          </cell>
          <cell r="E1309" t="str">
            <v>Knocker</v>
          </cell>
          <cell r="F1309">
            <v>16.989999770000001</v>
          </cell>
        </row>
        <row r="1310">
          <cell r="A1310">
            <v>16411</v>
          </cell>
          <cell r="B1310">
            <v>7.3138998759999998</v>
          </cell>
          <cell r="C1310" t="str">
            <v>Socks</v>
          </cell>
          <cell r="D1310" t="str">
            <v>Men's Black Nylon 6 Pack Dress Socks</v>
          </cell>
          <cell r="E1310" t="str">
            <v>Knocker</v>
          </cell>
          <cell r="F1310">
            <v>11.989999770000001</v>
          </cell>
        </row>
        <row r="1311">
          <cell r="A1311">
            <v>16411</v>
          </cell>
          <cell r="B1311">
            <v>10.68670987</v>
          </cell>
          <cell r="C1311" t="str">
            <v>Socks</v>
          </cell>
          <cell r="D1311" t="str">
            <v>Men's Assorted 6 Pack Designed Dress Socks</v>
          </cell>
          <cell r="E1311" t="str">
            <v>Knocker</v>
          </cell>
          <cell r="F1311">
            <v>16.989999770000001</v>
          </cell>
        </row>
        <row r="1312">
          <cell r="A1312">
            <v>6063</v>
          </cell>
          <cell r="B1312">
            <v>33.23999997</v>
          </cell>
          <cell r="C1312" t="str">
            <v>Jeans</v>
          </cell>
          <cell r="D1312" t="str">
            <v>L.A. Idol Jeans Bootcut Jeans with Rhinestones Nailheads Star Cross and Built in Stretch</v>
          </cell>
          <cell r="E1312" t="str">
            <v>LA IDOL</v>
          </cell>
          <cell r="F1312">
            <v>60</v>
          </cell>
        </row>
        <row r="1313">
          <cell r="A1313">
            <v>6271</v>
          </cell>
          <cell r="B1313">
            <v>31.979999930000002</v>
          </cell>
          <cell r="C1313" t="str">
            <v>Jeans</v>
          </cell>
          <cell r="D1313" t="str">
            <v>L.A. Idol Jeans with Rhinestones Nailheads Star Cross and Built in Stretch</v>
          </cell>
          <cell r="E1313" t="str">
            <v>LA IDOL</v>
          </cell>
          <cell r="F1313">
            <v>60</v>
          </cell>
        </row>
        <row r="1314">
          <cell r="A1314">
            <v>14326</v>
          </cell>
          <cell r="B1314">
            <v>38.715159049999997</v>
          </cell>
          <cell r="C1314" t="str">
            <v>Sweaters</v>
          </cell>
          <cell r="D1314" t="str">
            <v>Missoni for Target Sleeveless Sweater Shell Black/White Zigzag</v>
          </cell>
          <cell r="E1314" t="str">
            <v>Missoni</v>
          </cell>
          <cell r="F1314">
            <v>79.989997860000003</v>
          </cell>
        </row>
        <row r="1315">
          <cell r="A1315">
            <v>28815</v>
          </cell>
          <cell r="B1315">
            <v>238.1500006</v>
          </cell>
          <cell r="C1315" t="str">
            <v>Outerwear &amp; Coats</v>
          </cell>
          <cell r="D1315" t="str">
            <v>Men's Moncler Down Vest Tib</v>
          </cell>
          <cell r="E1315" t="str">
            <v>Moncler</v>
          </cell>
          <cell r="F1315">
            <v>550</v>
          </cell>
        </row>
        <row r="1316">
          <cell r="A1316">
            <v>6063</v>
          </cell>
          <cell r="B1316">
            <v>34.868398890000002</v>
          </cell>
          <cell r="C1316" t="str">
            <v>Maternity</v>
          </cell>
          <cell r="D1316" t="str">
            <v>Noppies Trousers Bengalin Amsterdam</v>
          </cell>
          <cell r="E1316" t="str">
            <v>Noppies</v>
          </cell>
          <cell r="F1316">
            <v>88.949996949999999</v>
          </cell>
        </row>
        <row r="1317">
          <cell r="A1317">
            <v>28575</v>
          </cell>
          <cell r="B1317">
            <v>17.556000059999999</v>
          </cell>
          <cell r="C1317" t="str">
            <v>Sleep &amp; Lounge</v>
          </cell>
          <cell r="D1317" t="str">
            <v>Playboy Women's Hottie Sleep Shirt</v>
          </cell>
          <cell r="E1317" t="str">
            <v>Playboy</v>
          </cell>
          <cell r="F1317">
            <v>28</v>
          </cell>
        </row>
        <row r="1318">
          <cell r="A1318">
            <v>28599</v>
          </cell>
          <cell r="B1318">
            <v>14.794000049999999</v>
          </cell>
          <cell r="C1318" t="str">
            <v>Sleep &amp; Lounge</v>
          </cell>
          <cell r="D1318" t="str">
            <v>Playboy Women's Thermal Pant</v>
          </cell>
          <cell r="E1318" t="str">
            <v>Playboy</v>
          </cell>
          <cell r="F1318">
            <v>26</v>
          </cell>
        </row>
        <row r="1319">
          <cell r="A1319">
            <v>935</v>
          </cell>
          <cell r="B1319">
            <v>9.6674402189999995</v>
          </cell>
          <cell r="C1319" t="str">
            <v>Intimates</v>
          </cell>
          <cell r="D1319" t="str">
            <v>Playboy Women's Bridesmaid Cami and Thong Set</v>
          </cell>
          <cell r="E1319" t="str">
            <v>Playboy</v>
          </cell>
          <cell r="F1319">
            <v>18.520000459999999</v>
          </cell>
        </row>
        <row r="1320">
          <cell r="A1320">
            <v>25636</v>
          </cell>
          <cell r="B1320">
            <v>12.97499998</v>
          </cell>
          <cell r="C1320" t="str">
            <v>Intimates</v>
          </cell>
          <cell r="D1320" t="str">
            <v>Playboy Women's Bride Cami and Thong Set</v>
          </cell>
          <cell r="E1320" t="str">
            <v>Playboy</v>
          </cell>
          <cell r="F1320">
            <v>25</v>
          </cell>
        </row>
        <row r="1321">
          <cell r="A1321">
            <v>28815</v>
          </cell>
          <cell r="B1321">
            <v>10.39114988</v>
          </cell>
          <cell r="C1321" t="str">
            <v>Sleep &amp; Lounge</v>
          </cell>
          <cell r="D1321" t="str">
            <v>Playboy Cotton Pajama Set for Men</v>
          </cell>
          <cell r="E1321" t="str">
            <v>Playboy</v>
          </cell>
          <cell r="F1321">
            <v>26.989999770000001</v>
          </cell>
        </row>
        <row r="1322">
          <cell r="A1322">
            <v>24963</v>
          </cell>
          <cell r="B1322">
            <v>29.728439550000001</v>
          </cell>
          <cell r="C1322" t="str">
            <v>Pants &amp; Capris</v>
          </cell>
          <cell r="D1322" t="str">
            <v>Khaki Womens Tactical Pants</v>
          </cell>
          <cell r="E1322" t="str">
            <v>Propper</v>
          </cell>
          <cell r="F1322">
            <v>52.709999080000003</v>
          </cell>
        </row>
        <row r="1323">
          <cell r="A1323">
            <v>25151</v>
          </cell>
          <cell r="B1323">
            <v>37.143448339999999</v>
          </cell>
          <cell r="C1323" t="str">
            <v>Shorts</v>
          </cell>
          <cell r="D1323" t="str">
            <v>Propper Multicam BDU Shorts F526138377</v>
          </cell>
          <cell r="E1323" t="str">
            <v>Propper</v>
          </cell>
          <cell r="F1323">
            <v>69.949996949999999</v>
          </cell>
        </row>
        <row r="1324">
          <cell r="A1324">
            <v>28885</v>
          </cell>
          <cell r="B1324">
            <v>20.03834951</v>
          </cell>
          <cell r="C1324" t="str">
            <v>Pants</v>
          </cell>
          <cell r="D1324" t="str">
            <v>Black Cotton Ripstop BDU Pants</v>
          </cell>
          <cell r="E1324" t="str">
            <v>Propper</v>
          </cell>
          <cell r="F1324">
            <v>45.02999878</v>
          </cell>
        </row>
        <row r="1325">
          <cell r="A1325">
            <v>9001</v>
          </cell>
          <cell r="B1325">
            <v>24.37365029</v>
          </cell>
          <cell r="C1325" t="str">
            <v>Pants</v>
          </cell>
          <cell r="D1325" t="str">
            <v>Propper Dark Navy Poly Cotton Twill BDU Pants</v>
          </cell>
          <cell r="E1325" t="str">
            <v>Propper</v>
          </cell>
          <cell r="F1325">
            <v>58.450000760000002</v>
          </cell>
        </row>
        <row r="1326">
          <cell r="A1326">
            <v>13988</v>
          </cell>
          <cell r="B1326">
            <v>34.835098469999998</v>
          </cell>
          <cell r="C1326" t="str">
            <v>Shorts</v>
          </cell>
          <cell r="D1326" t="str">
            <v>Propper Black Lightweight Tactical Shorts F523350001</v>
          </cell>
          <cell r="E1326" t="str">
            <v>Propper</v>
          </cell>
          <cell r="F1326">
            <v>69.949996949999999</v>
          </cell>
        </row>
        <row r="1327">
          <cell r="A1327">
            <v>28575</v>
          </cell>
          <cell r="B1327">
            <v>10.20466965</v>
          </cell>
          <cell r="C1327" t="str">
            <v>Intimates</v>
          </cell>
          <cell r="D1327" t="str">
            <v>SeXy Teal Chemise Nightgown Lace Trim Elegant Sizes S M or L</v>
          </cell>
          <cell r="E1327" t="str">
            <v>Romance</v>
          </cell>
          <cell r="F1327">
            <v>19.969999309999999</v>
          </cell>
        </row>
        <row r="1328">
          <cell r="A1328">
            <v>9419</v>
          </cell>
          <cell r="B1328">
            <v>11.84182961</v>
          </cell>
          <cell r="C1328" t="str">
            <v>Intimates</v>
          </cell>
          <cell r="D1328" t="str">
            <v>SeXy Plus Size Chemise Nightgown Lace Sapphire or Jade Queen</v>
          </cell>
          <cell r="E1328" t="str">
            <v>Romance</v>
          </cell>
          <cell r="F1328">
            <v>21.969999309999999</v>
          </cell>
        </row>
        <row r="1329">
          <cell r="A1329">
            <v>13665</v>
          </cell>
          <cell r="B1329">
            <v>10.67580023</v>
          </cell>
          <cell r="C1329" t="str">
            <v>Intimates</v>
          </cell>
          <cell r="D1329" t="str">
            <v>SeXy Chemise Nightgown Lace Trim Sapphire or Jade</v>
          </cell>
          <cell r="E1329" t="str">
            <v>Romance</v>
          </cell>
          <cell r="F1329">
            <v>19.770000459999999</v>
          </cell>
        </row>
        <row r="1330">
          <cell r="A1330">
            <v>28815</v>
          </cell>
          <cell r="B1330">
            <v>28.979999939999999</v>
          </cell>
          <cell r="C1330" t="str">
            <v>Sweaters</v>
          </cell>
          <cell r="D1330" t="str">
            <v>Rufskin TP2266 - Alpino - Long Sleeve Knit Fit Top</v>
          </cell>
          <cell r="E1330" t="str">
            <v>Rufskin</v>
          </cell>
          <cell r="F1330">
            <v>60</v>
          </cell>
        </row>
        <row r="1331">
          <cell r="A1331">
            <v>28885</v>
          </cell>
          <cell r="B1331">
            <v>63.483999969999999</v>
          </cell>
          <cell r="C1331" t="str">
            <v>Jeans</v>
          </cell>
          <cell r="D1331" t="str">
            <v>Rufskin Thiago - Low Rise Cigarette Cut Red Denim Jeans</v>
          </cell>
          <cell r="E1331" t="str">
            <v>Rufskin</v>
          </cell>
          <cell r="F1331">
            <v>118</v>
          </cell>
        </row>
        <row r="1332">
          <cell r="A1332">
            <v>14086</v>
          </cell>
          <cell r="B1332">
            <v>92.295999980000005</v>
          </cell>
          <cell r="C1332" t="str">
            <v>Jeans</v>
          </cell>
          <cell r="D1332" t="str">
            <v>Rufskin Gus - Indigo Stretch Denim Skinny Jeans</v>
          </cell>
          <cell r="E1332" t="str">
            <v>Rufskin</v>
          </cell>
          <cell r="F1332">
            <v>166</v>
          </cell>
        </row>
        <row r="1333">
          <cell r="A1333">
            <v>28885</v>
          </cell>
          <cell r="B1333">
            <v>64.45400008</v>
          </cell>
          <cell r="C1333" t="str">
            <v>Jeans</v>
          </cell>
          <cell r="D1333" t="str">
            <v>Rufskin Joel- Low Rise Boot Cut Denim Jeans</v>
          </cell>
          <cell r="E1333" t="str">
            <v>Rufskin</v>
          </cell>
          <cell r="F1333">
            <v>134</v>
          </cell>
        </row>
        <row r="1334">
          <cell r="A1334">
            <v>9419</v>
          </cell>
          <cell r="B1334">
            <v>40.279999949999997</v>
          </cell>
          <cell r="C1334" t="str">
            <v>Shorts</v>
          </cell>
          <cell r="D1334" t="str">
            <v>Rufskin DM1154 - Porter - Bermuda Low Rise Shorts</v>
          </cell>
          <cell r="E1334" t="str">
            <v>Rufskin</v>
          </cell>
          <cell r="F1334">
            <v>76</v>
          </cell>
        </row>
        <row r="1335">
          <cell r="A1335">
            <v>15864</v>
          </cell>
          <cell r="B1335">
            <v>32.448000090000001</v>
          </cell>
          <cell r="C1335" t="str">
            <v>Swim</v>
          </cell>
          <cell r="D1335" t="str">
            <v>Rufskin - Parati -Rufskin Parati- Mesh Sunga Swimwear - Orange Lime or Lemon</v>
          </cell>
          <cell r="E1335" t="str">
            <v>Rufskin</v>
          </cell>
          <cell r="F1335">
            <v>52</v>
          </cell>
        </row>
        <row r="1336">
          <cell r="A1336">
            <v>28815</v>
          </cell>
          <cell r="B1336">
            <v>34.440000060000003</v>
          </cell>
          <cell r="C1336" t="str">
            <v>Swim</v>
          </cell>
          <cell r="D1336" t="str">
            <v>Rufskin - Angra - Brazilian Sunga Swimwear with Stripes - Navy or Red</v>
          </cell>
          <cell r="E1336" t="str">
            <v>Rufskin</v>
          </cell>
          <cell r="F1336">
            <v>56</v>
          </cell>
        </row>
        <row r="1337">
          <cell r="A1337">
            <v>9264</v>
          </cell>
          <cell r="B1337">
            <v>27.85500004</v>
          </cell>
          <cell r="C1337" t="str">
            <v>Swim</v>
          </cell>
          <cell r="D1337" t="str">
            <v>Rufskin - Palermo - Men's Stretchy Super Mesh Low Rise European Cut Bikini</v>
          </cell>
          <cell r="E1337" t="str">
            <v>Rufskin</v>
          </cell>
          <cell r="F1337">
            <v>45</v>
          </cell>
        </row>
        <row r="1338">
          <cell r="A1338">
            <v>9001</v>
          </cell>
          <cell r="B1338">
            <v>33.102000089999997</v>
          </cell>
          <cell r="C1338" t="str">
            <v>Swim</v>
          </cell>
          <cell r="D1338" t="str">
            <v>Rufskin - Buzio - Brazilian Mesh Sunga - White or Black</v>
          </cell>
          <cell r="E1338" t="str">
            <v>Rufskin</v>
          </cell>
          <cell r="F1338">
            <v>54</v>
          </cell>
        </row>
        <row r="1339">
          <cell r="A1339">
            <v>13988</v>
          </cell>
          <cell r="B1339">
            <v>29.71200004</v>
          </cell>
          <cell r="C1339" t="str">
            <v>Swim</v>
          </cell>
          <cell r="D1339" t="str">
            <v>Rufskin Spencer - Red White and Blue Sunga Cut Swimming Trunks</v>
          </cell>
          <cell r="E1339" t="str">
            <v>Rufskin</v>
          </cell>
          <cell r="F1339">
            <v>48</v>
          </cell>
        </row>
        <row r="1340">
          <cell r="A1340">
            <v>25636</v>
          </cell>
          <cell r="B1340">
            <v>34.344000000000001</v>
          </cell>
          <cell r="C1340" t="str">
            <v>Swim</v>
          </cell>
          <cell r="D1340" t="str">
            <v>Rufskin - Araial - Brazilian Sunga Bikini with Solid Black Back</v>
          </cell>
          <cell r="E1340" t="str">
            <v>Rufskin</v>
          </cell>
          <cell r="F1340">
            <v>54</v>
          </cell>
        </row>
        <row r="1341">
          <cell r="A1341">
            <v>28885</v>
          </cell>
          <cell r="B1341">
            <v>28.652000139999998</v>
          </cell>
          <cell r="C1341" t="str">
            <v>Swim</v>
          </cell>
          <cell r="D1341" t="str">
            <v>Rufskin - Napoli - Square Cut Swim Trunk</v>
          </cell>
          <cell r="E1341" t="str">
            <v>Rufskin</v>
          </cell>
          <cell r="F1341">
            <v>52</v>
          </cell>
        </row>
        <row r="1342">
          <cell r="A1342">
            <v>24963</v>
          </cell>
          <cell r="B1342">
            <v>32.000000030000002</v>
          </cell>
          <cell r="C1342" t="str">
            <v>Swim</v>
          </cell>
          <cell r="D1342" t="str">
            <v>Rufskin - Brasrod - Brazilian Sunga Black Swimsuit</v>
          </cell>
          <cell r="E1342" t="str">
            <v>Rufskin</v>
          </cell>
          <cell r="F1342">
            <v>50</v>
          </cell>
        </row>
        <row r="1343">
          <cell r="A1343">
            <v>25322</v>
          </cell>
          <cell r="B1343">
            <v>30.420000089999998</v>
          </cell>
          <cell r="C1343" t="str">
            <v>Swim</v>
          </cell>
          <cell r="D1343" t="str">
            <v>Rufskin - Tijuca - Brazilian Asymmetrical Wave Sunga Two Toned Asymmetrical Wave Sunga Swimwear - Navy or White</v>
          </cell>
          <cell r="E1343" t="str">
            <v>Rufskin</v>
          </cell>
          <cell r="F1343">
            <v>52</v>
          </cell>
        </row>
        <row r="1344">
          <cell r="A1344">
            <v>28575</v>
          </cell>
          <cell r="B1344">
            <v>30.576000069999999</v>
          </cell>
          <cell r="C1344" t="str">
            <v>Swim</v>
          </cell>
          <cell r="D1344" t="str">
            <v>Rufskin SW6707 - Paraggi - Photo-Print Front Sunga Cut Swimsuit</v>
          </cell>
          <cell r="E1344" t="str">
            <v>Rufskin</v>
          </cell>
          <cell r="F1344">
            <v>52</v>
          </cell>
        </row>
        <row r="1345">
          <cell r="A1345">
            <v>15864</v>
          </cell>
          <cell r="B1345">
            <v>124.19999970000001</v>
          </cell>
          <cell r="C1345" t="str">
            <v>Outerwear &amp; Coats</v>
          </cell>
          <cell r="D1345" t="str">
            <v>Salomon Women's Exposure II Jacket</v>
          </cell>
          <cell r="E1345" t="str">
            <v>Salomon</v>
          </cell>
          <cell r="F1345">
            <v>270</v>
          </cell>
        </row>
        <row r="1346">
          <cell r="A1346">
            <v>14225</v>
          </cell>
          <cell r="B1346">
            <v>61.311238009999997</v>
          </cell>
          <cell r="C1346" t="str">
            <v>Outerwear &amp; Coats</v>
          </cell>
          <cell r="D1346" t="str">
            <v>Salomon Women's Fast Wing III Jacket</v>
          </cell>
          <cell r="E1346" t="str">
            <v>Salomon</v>
          </cell>
          <cell r="F1346">
            <v>139.97999569999999</v>
          </cell>
        </row>
        <row r="1347">
          <cell r="A1347">
            <v>6085</v>
          </cell>
          <cell r="B1347">
            <v>70.200000130000006</v>
          </cell>
          <cell r="C1347" t="str">
            <v>Fashion Hoodies &amp; Sweatshirts</v>
          </cell>
          <cell r="D1347" t="str">
            <v>Salomon Men's High Pile Hoody Smartskin</v>
          </cell>
          <cell r="E1347" t="str">
            <v>Salomon</v>
          </cell>
          <cell r="F1347">
            <v>130</v>
          </cell>
        </row>
        <row r="1348">
          <cell r="A1348">
            <v>6085</v>
          </cell>
          <cell r="B1348">
            <v>18.354000039999999</v>
          </cell>
          <cell r="C1348" t="str">
            <v>Intimates</v>
          </cell>
          <cell r="D1348" t="str">
            <v>ShaToBu Get Fit! Calorie Burning High Waist Shaping Tights</v>
          </cell>
          <cell r="E1348" t="str">
            <v>ShaToBu</v>
          </cell>
          <cell r="F1348">
            <v>38</v>
          </cell>
        </row>
        <row r="1349">
          <cell r="A1349">
            <v>25636</v>
          </cell>
          <cell r="B1349">
            <v>8.3158398899999995</v>
          </cell>
          <cell r="C1349" t="str">
            <v>Socks &amp; Hosiery</v>
          </cell>
          <cell r="D1349" t="str">
            <v>Shupaca Natural Alpaca Sock - Grey Size 36-39</v>
          </cell>
          <cell r="E1349" t="str">
            <v>Shupaca</v>
          </cell>
          <cell r="F1349">
            <v>19.989999770000001</v>
          </cell>
        </row>
        <row r="1350">
          <cell r="A1350">
            <v>6085</v>
          </cell>
          <cell r="B1350">
            <v>1.536860001</v>
          </cell>
          <cell r="C1350" t="str">
            <v>Intimates</v>
          </cell>
          <cell r="D1350" t="str">
            <v>Skyblue Plain Color Cotton Ribbon Adjustable Elastic Bra Strap One Size</v>
          </cell>
          <cell r="E1350" t="str">
            <v>Skyblue</v>
          </cell>
          <cell r="F1350">
            <v>2.9900000100000002</v>
          </cell>
        </row>
        <row r="1351">
          <cell r="A1351">
            <v>12867</v>
          </cell>
          <cell r="B1351">
            <v>12.17649999</v>
          </cell>
          <cell r="C1351" t="str">
            <v>Intimates</v>
          </cell>
          <cell r="D1351" t="str">
            <v>Slim Me By Me Moi Full Control Slip</v>
          </cell>
          <cell r="E1351" t="str">
            <v>Slim Me</v>
          </cell>
          <cell r="F1351">
            <v>24.5</v>
          </cell>
        </row>
        <row r="1352">
          <cell r="A1352">
            <v>16411</v>
          </cell>
          <cell r="B1352">
            <v>11.83319959</v>
          </cell>
          <cell r="C1352" t="str">
            <v>Intimates</v>
          </cell>
          <cell r="D1352" t="str">
            <v>High Waist Thong MSM-104</v>
          </cell>
          <cell r="E1352" t="str">
            <v>Slim Me</v>
          </cell>
          <cell r="F1352">
            <v>22.799999239999998</v>
          </cell>
        </row>
        <row r="1353">
          <cell r="A1353">
            <v>25322</v>
          </cell>
          <cell r="B1353">
            <v>12.33599997</v>
          </cell>
          <cell r="C1353" t="str">
            <v>Intimates</v>
          </cell>
          <cell r="D1353" t="str">
            <v>Slim Me By Me Moi Shaping Cami</v>
          </cell>
          <cell r="E1353" t="str">
            <v>Slim Me</v>
          </cell>
          <cell r="F1353">
            <v>24</v>
          </cell>
        </row>
        <row r="1354">
          <cell r="A1354">
            <v>28815</v>
          </cell>
          <cell r="B1354">
            <v>10.43999998</v>
          </cell>
          <cell r="C1354" t="str">
            <v>Accessories</v>
          </cell>
          <cell r="D1354" t="str">
            <v>Sterling Silver Filigree Butterfly Ring</v>
          </cell>
          <cell r="E1354" t="str">
            <v>Sosi B.</v>
          </cell>
          <cell r="F1354">
            <v>29</v>
          </cell>
        </row>
        <row r="1355">
          <cell r="A1355">
            <v>29028</v>
          </cell>
          <cell r="B1355">
            <v>44.030000190000003</v>
          </cell>
          <cell r="C1355" t="str">
            <v>Fashion Hoodies &amp; Sweatshirts</v>
          </cell>
          <cell r="D1355" t="str">
            <v>TRUKFIT The Letter Fleece Jacket</v>
          </cell>
          <cell r="E1355" t="str">
            <v>TRUKFIT</v>
          </cell>
          <cell r="F1355">
            <v>74</v>
          </cell>
        </row>
        <row r="1356">
          <cell r="A1356">
            <v>24963</v>
          </cell>
          <cell r="B1356">
            <v>20.543999970000002</v>
          </cell>
          <cell r="C1356" t="str">
            <v>Pants</v>
          </cell>
          <cell r="D1356" t="str">
            <v>TRUKFIT The Twill Trousers in Khaki</v>
          </cell>
          <cell r="E1356" t="str">
            <v>TRUKFIT</v>
          </cell>
          <cell r="F1356">
            <v>48</v>
          </cell>
        </row>
        <row r="1357">
          <cell r="A1357">
            <v>935</v>
          </cell>
          <cell r="B1357">
            <v>34.866000120000002</v>
          </cell>
          <cell r="C1357" t="str">
            <v>Outerwear &amp; Coats</v>
          </cell>
          <cell r="D1357" t="str">
            <v>Trukfit Puffer Cire Vest</v>
          </cell>
          <cell r="E1357" t="str">
            <v>TRUKFIT</v>
          </cell>
          <cell r="F1357">
            <v>78</v>
          </cell>
        </row>
        <row r="1358">
          <cell r="A1358">
            <v>28815</v>
          </cell>
          <cell r="B1358">
            <v>7.8910000220000001</v>
          </cell>
          <cell r="C1358" t="str">
            <v>Socks</v>
          </cell>
          <cell r="D1358" t="str">
            <v>TRUKFIT The Leopard Cap Crew Socks</v>
          </cell>
          <cell r="E1358" t="str">
            <v>TRUKFIT</v>
          </cell>
          <cell r="F1358">
            <v>13</v>
          </cell>
        </row>
        <row r="1359">
          <cell r="A1359">
            <v>28575</v>
          </cell>
          <cell r="B1359">
            <v>104.0574996</v>
          </cell>
          <cell r="C1359" t="str">
            <v>Accessories</v>
          </cell>
          <cell r="D1359" t="str">
            <v>Tiffany 4047B 80553C Black 4047B Sunglasses</v>
          </cell>
          <cell r="E1359" t="str">
            <v>Tiffany</v>
          </cell>
          <cell r="F1359">
            <v>267.5</v>
          </cell>
        </row>
        <row r="1360">
          <cell r="A1360">
            <v>5799</v>
          </cell>
          <cell r="B1360">
            <v>11.90399994</v>
          </cell>
          <cell r="C1360" t="str">
            <v>Intimates</v>
          </cell>
          <cell r="D1360" t="str">
            <v>VIVILLI Sexy V-neck Babydoll-Purple</v>
          </cell>
          <cell r="E1360" t="str">
            <v>VIVILLI</v>
          </cell>
          <cell r="F1360">
            <v>24</v>
          </cell>
        </row>
        <row r="1361">
          <cell r="A1361">
            <v>25151</v>
          </cell>
          <cell r="B1361">
            <v>12.503999990000001</v>
          </cell>
          <cell r="C1361" t="str">
            <v>Intimates</v>
          </cell>
          <cell r="D1361" t="str">
            <v>Vivilli 3-piece Babydoll Set with Handcuffs-red</v>
          </cell>
          <cell r="E1361" t="str">
            <v>VIVILLI</v>
          </cell>
          <cell r="F1361">
            <v>24</v>
          </cell>
        </row>
        <row r="1362">
          <cell r="A1362">
            <v>14326</v>
          </cell>
          <cell r="B1362">
            <v>11.760000010000001</v>
          </cell>
          <cell r="C1362" t="str">
            <v>Intimates</v>
          </cell>
          <cell r="D1362" t="str">
            <v>VIVILLI Sexy Chiffon Babydoll Set-Black</v>
          </cell>
          <cell r="E1362" t="str">
            <v>VIVILLI</v>
          </cell>
          <cell r="F1362">
            <v>24</v>
          </cell>
        </row>
        <row r="1363">
          <cell r="A1363">
            <v>25636</v>
          </cell>
          <cell r="B1363">
            <v>11.783999959999999</v>
          </cell>
          <cell r="C1363" t="str">
            <v>Intimates</v>
          </cell>
          <cell r="D1363" t="str">
            <v>VIVILLI Flattering Lace Garter Belt Babydoll-Black</v>
          </cell>
          <cell r="E1363" t="str">
            <v>VIVILLI</v>
          </cell>
          <cell r="F1363">
            <v>24</v>
          </cell>
        </row>
        <row r="1364">
          <cell r="A1364">
            <v>29028</v>
          </cell>
          <cell r="B1364">
            <v>12.52799997</v>
          </cell>
          <cell r="C1364" t="str">
            <v>Intimates</v>
          </cell>
          <cell r="D1364" t="str">
            <v>VIVILLI Sexy Lace Babydoll Set-Red</v>
          </cell>
          <cell r="E1364" t="str">
            <v>VIVILLI</v>
          </cell>
          <cell r="F1364">
            <v>24</v>
          </cell>
        </row>
        <row r="1365">
          <cell r="A1365">
            <v>14086</v>
          </cell>
          <cell r="B1365">
            <v>14.82299997</v>
          </cell>
          <cell r="C1365" t="str">
            <v>Intimates</v>
          </cell>
          <cell r="D1365" t="str">
            <v>VIVILLI Lace Long Dress Lingerie Set-Red</v>
          </cell>
          <cell r="E1365" t="str">
            <v>VIVILLI</v>
          </cell>
          <cell r="F1365">
            <v>27</v>
          </cell>
        </row>
        <row r="1366">
          <cell r="A1366">
            <v>28885</v>
          </cell>
          <cell r="B1366">
            <v>11.63799998</v>
          </cell>
          <cell r="C1366" t="str">
            <v>Intimates</v>
          </cell>
          <cell r="D1366" t="str">
            <v>VIVILLI Adjustable Shoulder-Strap Babydoll Set-Black</v>
          </cell>
          <cell r="E1366" t="str">
            <v>VIVILLI</v>
          </cell>
          <cell r="F1366">
            <v>22</v>
          </cell>
        </row>
        <row r="1367">
          <cell r="A1367">
            <v>28885</v>
          </cell>
          <cell r="B1367">
            <v>10.856999979999999</v>
          </cell>
          <cell r="C1367" t="str">
            <v>Intimates</v>
          </cell>
          <cell r="D1367" t="str">
            <v>VIVILLI Lace Babydoll Set-Pink</v>
          </cell>
          <cell r="E1367" t="str">
            <v>VIVILLI</v>
          </cell>
          <cell r="F1367">
            <v>21</v>
          </cell>
        </row>
        <row r="1368">
          <cell r="A1368">
            <v>14086</v>
          </cell>
          <cell r="B1368">
            <v>12.67299998</v>
          </cell>
          <cell r="C1368" t="str">
            <v>Intimates</v>
          </cell>
          <cell r="D1368" t="str">
            <v>VIVILLI Sexy Transparent Babydoll Set-Black</v>
          </cell>
          <cell r="E1368" t="str">
            <v>VIVILLI</v>
          </cell>
          <cell r="F1368">
            <v>23</v>
          </cell>
        </row>
        <row r="1369">
          <cell r="A1369">
            <v>14225</v>
          </cell>
          <cell r="B1369">
            <v>14.167999979999999</v>
          </cell>
          <cell r="C1369" t="str">
            <v>Intimates</v>
          </cell>
          <cell r="D1369" t="str">
            <v>Women's Black Lace Sheer Collection Babydoll with G-string 3 Pieces Set (Back in Stock))</v>
          </cell>
          <cell r="E1369" t="str">
            <v>VIVILLI</v>
          </cell>
          <cell r="F1369">
            <v>28</v>
          </cell>
        </row>
        <row r="1370">
          <cell r="A1370">
            <v>17043</v>
          </cell>
          <cell r="B1370">
            <v>12.85699997</v>
          </cell>
          <cell r="C1370" t="str">
            <v>Intimates</v>
          </cell>
          <cell r="D1370" t="str">
            <v>VIVILLI Lace Padded Cup Babydoll-Black</v>
          </cell>
          <cell r="E1370" t="str">
            <v>VIVILLI</v>
          </cell>
          <cell r="F1370">
            <v>23</v>
          </cell>
        </row>
        <row r="1371">
          <cell r="A1371">
            <v>6085</v>
          </cell>
          <cell r="B1371">
            <v>11.43099999</v>
          </cell>
          <cell r="C1371" t="str">
            <v>Intimates</v>
          </cell>
          <cell r="D1371" t="str">
            <v>VIVILLI Sexy Dot Print Babydoll Set -Purple</v>
          </cell>
          <cell r="E1371" t="str">
            <v>VIVILLI</v>
          </cell>
          <cell r="F1371">
            <v>23</v>
          </cell>
        </row>
        <row r="1372">
          <cell r="A1372">
            <v>9419</v>
          </cell>
          <cell r="B1372">
            <v>11.676</v>
          </cell>
          <cell r="C1372" t="str">
            <v>Intimates</v>
          </cell>
          <cell r="D1372" t="str">
            <v>VIVILLI Sexy Transparent Lace Babydoll Set-Purple</v>
          </cell>
          <cell r="E1372" t="str">
            <v>VIVILLI</v>
          </cell>
          <cell r="F1372">
            <v>21</v>
          </cell>
        </row>
        <row r="1373">
          <cell r="A1373">
            <v>9419</v>
          </cell>
          <cell r="B1373">
            <v>15.935999929999999</v>
          </cell>
          <cell r="C1373" t="str">
            <v>Intimates</v>
          </cell>
          <cell r="D1373" t="str">
            <v>VIVILLI Long Sleeve Sleepwear-White</v>
          </cell>
          <cell r="E1373" t="str">
            <v>VIVILLI</v>
          </cell>
          <cell r="F1373">
            <v>32</v>
          </cell>
        </row>
        <row r="1374">
          <cell r="A1374">
            <v>9392</v>
          </cell>
          <cell r="B1374">
            <v>10.772999970000001</v>
          </cell>
          <cell r="C1374" t="str">
            <v>Intimates</v>
          </cell>
          <cell r="D1374" t="str">
            <v>VIVILLI Sexy Lace Babydoll Set -Blue</v>
          </cell>
          <cell r="E1374" t="str">
            <v>VIVILLI</v>
          </cell>
          <cell r="F1374">
            <v>21</v>
          </cell>
        </row>
        <row r="1375">
          <cell r="A1375">
            <v>6085</v>
          </cell>
          <cell r="B1375">
            <v>11.927999959999999</v>
          </cell>
          <cell r="C1375" t="str">
            <v>Intimates</v>
          </cell>
          <cell r="D1375" t="str">
            <v>VIVILLI Sexy Lace Babydoll Set -Black</v>
          </cell>
          <cell r="E1375" t="str">
            <v>VIVILLI</v>
          </cell>
          <cell r="F1375">
            <v>21</v>
          </cell>
        </row>
        <row r="1376">
          <cell r="A1376">
            <v>14225</v>
          </cell>
          <cell r="B1376">
            <v>13.368</v>
          </cell>
          <cell r="C1376" t="str">
            <v>Intimates</v>
          </cell>
          <cell r="D1376" t="str">
            <v>VIVILLI Sexy Lace Babydoll Set-White</v>
          </cell>
          <cell r="E1376" t="str">
            <v>VIVILLI</v>
          </cell>
          <cell r="F1376">
            <v>24</v>
          </cell>
        </row>
        <row r="1377">
          <cell r="A1377">
            <v>15864</v>
          </cell>
          <cell r="B1377">
            <v>13.00799999</v>
          </cell>
          <cell r="C1377" t="str">
            <v>Intimates</v>
          </cell>
          <cell r="D1377" t="str">
            <v>VIVILLI Lingerie Babydoll with Garter-White</v>
          </cell>
          <cell r="E1377" t="str">
            <v>VIVILLI</v>
          </cell>
          <cell r="F1377">
            <v>24</v>
          </cell>
        </row>
        <row r="1378">
          <cell r="A1378">
            <v>17043</v>
          </cell>
          <cell r="B1378">
            <v>11.571999979999999</v>
          </cell>
          <cell r="C1378" t="str">
            <v>Intimates</v>
          </cell>
          <cell r="D1378" t="str">
            <v>VIVILLI One-piece Bikini Babydoll Set -White</v>
          </cell>
          <cell r="E1378" t="str">
            <v>VIVILLI</v>
          </cell>
          <cell r="F1378">
            <v>22</v>
          </cell>
        </row>
        <row r="1379">
          <cell r="A1379">
            <v>13988</v>
          </cell>
          <cell r="B1379">
            <v>10.736000000000001</v>
          </cell>
          <cell r="C1379" t="str">
            <v>Intimates</v>
          </cell>
          <cell r="D1379" t="str">
            <v>VIVILLI Sexy Lace Babydoll Set-Red</v>
          </cell>
          <cell r="E1379" t="str">
            <v>VIVILLI</v>
          </cell>
          <cell r="F1379">
            <v>22</v>
          </cell>
        </row>
        <row r="1380">
          <cell r="A1380">
            <v>9419</v>
          </cell>
          <cell r="B1380">
            <v>15.578999939999999</v>
          </cell>
          <cell r="C1380" t="str">
            <v>Intimates</v>
          </cell>
          <cell r="D1380" t="str">
            <v>VIVILLI Sexy Lace Babydoll-White</v>
          </cell>
          <cell r="E1380" t="str">
            <v>VIVILLI</v>
          </cell>
          <cell r="F1380">
            <v>27</v>
          </cell>
        </row>
        <row r="1381">
          <cell r="A1381">
            <v>6063</v>
          </cell>
          <cell r="B1381">
            <v>10.41599995</v>
          </cell>
          <cell r="C1381" t="str">
            <v>Intimates</v>
          </cell>
          <cell r="D1381" t="str">
            <v>VIVILLI Lace 2-piece Babydoll Set-Black</v>
          </cell>
          <cell r="E1381" t="str">
            <v>VIVILLI</v>
          </cell>
          <cell r="F1381">
            <v>21</v>
          </cell>
        </row>
        <row r="1382">
          <cell r="A1382">
            <v>25151</v>
          </cell>
          <cell r="B1382">
            <v>10.56299997</v>
          </cell>
          <cell r="C1382" t="str">
            <v>Intimates</v>
          </cell>
          <cell r="D1382" t="str">
            <v>VIVILLI Lace Bowknot Babydoll Set-Black</v>
          </cell>
          <cell r="E1382" t="str">
            <v>VIVILLI</v>
          </cell>
          <cell r="F1382">
            <v>21</v>
          </cell>
        </row>
        <row r="1383">
          <cell r="A1383">
            <v>28575</v>
          </cell>
          <cell r="B1383">
            <v>18.149999959999999</v>
          </cell>
          <cell r="C1383" t="str">
            <v>Intimates</v>
          </cell>
          <cell r="D1383" t="str">
            <v>VIVILLI Sexy Bikini Babydoll-Black</v>
          </cell>
          <cell r="E1383" t="str">
            <v>VIVILLI</v>
          </cell>
          <cell r="F1383">
            <v>33</v>
          </cell>
        </row>
        <row r="1384">
          <cell r="A1384">
            <v>9001</v>
          </cell>
          <cell r="B1384">
            <v>7.8400000179999996</v>
          </cell>
          <cell r="C1384" t="str">
            <v>Active</v>
          </cell>
          <cell r="D1384" t="str">
            <v>Valmont Zip-Front Sports Bra Style 1611A</v>
          </cell>
          <cell r="E1384" t="str">
            <v>Valmont</v>
          </cell>
          <cell r="F1384">
            <v>20</v>
          </cell>
        </row>
        <row r="1385">
          <cell r="A1385">
            <v>28599</v>
          </cell>
          <cell r="B1385">
            <v>10.94000001</v>
          </cell>
          <cell r="C1385" t="str">
            <v>Intimates</v>
          </cell>
          <cell r="D1385" t="str">
            <v>Valmont Zip-Front Sports Bra Style 1611A</v>
          </cell>
          <cell r="E1385" t="str">
            <v>Valmont</v>
          </cell>
          <cell r="F1385">
            <v>20</v>
          </cell>
        </row>
        <row r="1386">
          <cell r="A1386">
            <v>6063</v>
          </cell>
          <cell r="B1386">
            <v>8.7679999770000006</v>
          </cell>
          <cell r="C1386" t="str">
            <v>Intimates</v>
          </cell>
          <cell r="D1386" t="str">
            <v>Valmont Lacy Leisure Bra Style 23057</v>
          </cell>
          <cell r="E1386" t="str">
            <v>Valmont</v>
          </cell>
          <cell r="F1386">
            <v>16</v>
          </cell>
        </row>
        <row r="1387">
          <cell r="A1387">
            <v>12867</v>
          </cell>
          <cell r="B1387">
            <v>4.5921698830000004</v>
          </cell>
          <cell r="C1387" t="str">
            <v>Sleep &amp; Lounge</v>
          </cell>
          <cell r="D1387" t="str">
            <v>Navy Ocean Print Fleece Lounge Pants for Men</v>
          </cell>
          <cell r="E1387" t="str">
            <v>Varsity</v>
          </cell>
          <cell r="F1387">
            <v>11.989999770000001</v>
          </cell>
        </row>
        <row r="1388">
          <cell r="A1388">
            <v>28575</v>
          </cell>
          <cell r="B1388">
            <v>4.5681899020000003</v>
          </cell>
          <cell r="C1388" t="str">
            <v>Sleep &amp; Lounge</v>
          </cell>
          <cell r="D1388" t="str">
            <v>Fall Print Fleece Lounge Pants for Men</v>
          </cell>
          <cell r="E1388" t="str">
            <v>Varsity</v>
          </cell>
          <cell r="F1388">
            <v>11.989999770000001</v>
          </cell>
        </row>
        <row r="1389">
          <cell r="A1389">
            <v>6271</v>
          </cell>
          <cell r="B1389">
            <v>4.9638598930000004</v>
          </cell>
          <cell r="C1389" t="str">
            <v>Sleep &amp; Lounge</v>
          </cell>
          <cell r="D1389" t="str">
            <v>Black Red and White Fleece Lounge Pants for Men</v>
          </cell>
          <cell r="E1389" t="str">
            <v>Varsity</v>
          </cell>
          <cell r="F1389">
            <v>11.989999770000001</v>
          </cell>
        </row>
        <row r="1390">
          <cell r="A1390">
            <v>9419</v>
          </cell>
          <cell r="B1390">
            <v>4.7120698900000004</v>
          </cell>
          <cell r="C1390" t="str">
            <v>Sleep &amp; Lounge</v>
          </cell>
          <cell r="D1390" t="str">
            <v>Gray and Black Fleece Lounge Pants for Men</v>
          </cell>
          <cell r="E1390" t="str">
            <v>Varsity</v>
          </cell>
          <cell r="F1390">
            <v>11.989999770000001</v>
          </cell>
        </row>
        <row r="1391">
          <cell r="A1391">
            <v>25636</v>
          </cell>
          <cell r="B1391">
            <v>5.1077398909999996</v>
          </cell>
          <cell r="C1391" t="str">
            <v>Sleep &amp; Lounge</v>
          </cell>
          <cell r="D1391" t="str">
            <v>Blue Check Fleece Lounge Pants for Men</v>
          </cell>
          <cell r="E1391" t="str">
            <v>Varsity</v>
          </cell>
          <cell r="F1391">
            <v>11.989999770000001</v>
          </cell>
        </row>
        <row r="1392">
          <cell r="A1392">
            <v>25636</v>
          </cell>
          <cell r="B1392">
            <v>4.7840098900000001</v>
          </cell>
          <cell r="C1392" t="str">
            <v>Sleep &amp; Lounge</v>
          </cell>
          <cell r="D1392" t="str">
            <v>Green Plaid Fleece Lounge Pants for Men</v>
          </cell>
          <cell r="E1392" t="str">
            <v>Varsity</v>
          </cell>
          <cell r="F1392">
            <v>11.989999770000001</v>
          </cell>
        </row>
        <row r="1393">
          <cell r="A1393">
            <v>6063</v>
          </cell>
          <cell r="B1393">
            <v>4.4722698879999996</v>
          </cell>
          <cell r="C1393" t="str">
            <v>Sleep &amp; Lounge</v>
          </cell>
          <cell r="D1393" t="str">
            <v>Blue and White Fleece Lounge Pants for Men</v>
          </cell>
          <cell r="E1393" t="str">
            <v>Varsity</v>
          </cell>
          <cell r="F1393">
            <v>11.989999770000001</v>
          </cell>
        </row>
        <row r="1394">
          <cell r="A1394">
            <v>9001</v>
          </cell>
          <cell r="B1394">
            <v>8.3869498750000009</v>
          </cell>
          <cell r="C1394" t="str">
            <v>Intimates</v>
          </cell>
          <cell r="D1394" t="str">
            <v>Velrose Snip-it Half Slip (2702)</v>
          </cell>
          <cell r="E1394" t="str">
            <v>Velrose</v>
          </cell>
          <cell r="F1394">
            <v>14.94999981</v>
          </cell>
        </row>
        <row r="1395">
          <cell r="A1395">
            <v>12867</v>
          </cell>
          <cell r="B1395">
            <v>8.4694498889999998</v>
          </cell>
          <cell r="C1395" t="str">
            <v>Intimates</v>
          </cell>
          <cell r="D1395" t="str">
            <v>Velrose Snip-it Pettipants (3362)</v>
          </cell>
          <cell r="E1395" t="str">
            <v>Velrose</v>
          </cell>
          <cell r="F1395">
            <v>15.94999981</v>
          </cell>
        </row>
        <row r="1396">
          <cell r="A1396">
            <v>14225</v>
          </cell>
          <cell r="B1396">
            <v>9.8353503530000008</v>
          </cell>
          <cell r="C1396" t="str">
            <v>Intimates</v>
          </cell>
          <cell r="D1396" t="str">
            <v>Velrose Snip-it Long Pant Liner</v>
          </cell>
          <cell r="E1396" t="str">
            <v>Velrose</v>
          </cell>
          <cell r="F1396">
            <v>19.950000760000002</v>
          </cell>
        </row>
        <row r="1397">
          <cell r="A1397">
            <v>15864</v>
          </cell>
          <cell r="B1397">
            <v>11.96275039</v>
          </cell>
          <cell r="C1397" t="str">
            <v>Intimates</v>
          </cell>
          <cell r="D1397" t="str">
            <v>Velrose Snip-it Full Slip (1302)</v>
          </cell>
          <cell r="E1397" t="str">
            <v>Velrose</v>
          </cell>
          <cell r="F1397">
            <v>21.950000760000002</v>
          </cell>
        </row>
        <row r="1398">
          <cell r="A1398">
            <v>6085</v>
          </cell>
          <cell r="B1398">
            <v>9.1390000160000007</v>
          </cell>
          <cell r="C1398" t="str">
            <v>Intimates</v>
          </cell>
          <cell r="D1398" t="str">
            <v>Velrose Snip-it 26 Culotte Slip (2402)</v>
          </cell>
          <cell r="E1398" t="str">
            <v>Velrose</v>
          </cell>
          <cell r="F1398">
            <v>18.5</v>
          </cell>
        </row>
        <row r="1399">
          <cell r="A1399">
            <v>13988</v>
          </cell>
          <cell r="B1399">
            <v>9.7356003700000002</v>
          </cell>
          <cell r="C1399" t="str">
            <v>Plus</v>
          </cell>
          <cell r="D1399" t="str">
            <v>Velrose Snip-it Long Pant Liner</v>
          </cell>
          <cell r="E1399" t="str">
            <v>Velrose</v>
          </cell>
          <cell r="F1399">
            <v>19.950000760000002</v>
          </cell>
        </row>
        <row r="1400">
          <cell r="A1400">
            <v>935</v>
          </cell>
          <cell r="B1400">
            <v>12.79999995</v>
          </cell>
          <cell r="C1400" t="str">
            <v>Socks &amp; Hosiery</v>
          </cell>
          <cell r="D1400" t="str">
            <v>Opaque 70 Tights</v>
          </cell>
          <cell r="E1400" t="str">
            <v>Wolford</v>
          </cell>
          <cell r="F1400">
            <v>32</v>
          </cell>
        </row>
        <row r="1401">
          <cell r="A1401">
            <v>24963</v>
          </cell>
          <cell r="B1401">
            <v>26.15999995</v>
          </cell>
          <cell r="C1401" t="str">
            <v>Jumpsuits &amp; Rompers</v>
          </cell>
          <cell r="D1401" t="str">
            <v>Zeniche Silk Smooth Overall Pants</v>
          </cell>
          <cell r="E1401" t="str">
            <v>Zeniche</v>
          </cell>
          <cell r="F1401">
            <v>48</v>
          </cell>
        </row>
        <row r="1402">
          <cell r="A1402">
            <v>28885</v>
          </cell>
          <cell r="B1402">
            <v>26.468999969999999</v>
          </cell>
          <cell r="C1402" t="str">
            <v>Pants &amp; Capris</v>
          </cell>
          <cell r="D1402" t="str">
            <v>Zeniche Solid Color Linen Pants</v>
          </cell>
          <cell r="E1402" t="str">
            <v>Zeniche</v>
          </cell>
          <cell r="F1402">
            <v>51</v>
          </cell>
        </row>
        <row r="1403">
          <cell r="A1403">
            <v>28885</v>
          </cell>
          <cell r="B1403">
            <v>8.3000000000000001E-3</v>
          </cell>
          <cell r="C1403" t="str">
            <v>Accessories</v>
          </cell>
          <cell r="D1403" t="str">
            <v>Indestructable Aluminum Aluma Wallet - RED</v>
          </cell>
          <cell r="E1403" t="str">
            <v>marshal</v>
          </cell>
          <cell r="F1403">
            <v>0.02</v>
          </cell>
        </row>
        <row r="1404">
          <cell r="A1404">
            <v>25322</v>
          </cell>
          <cell r="B1404">
            <v>62.370000130000001</v>
          </cell>
          <cell r="C1404" t="str">
            <v>Fashion Hoodies &amp; Sweatshirts</v>
          </cell>
          <cell r="D1404" t="str">
            <v>66 Degrees North Women's Frost Hooded Jacket</v>
          </cell>
          <cell r="E1404" t="str">
            <v>66 North</v>
          </cell>
          <cell r="F1404">
            <v>126</v>
          </cell>
        </row>
        <row r="1405">
          <cell r="A1405">
            <v>14225</v>
          </cell>
          <cell r="B1405">
            <v>65.915882339999996</v>
          </cell>
          <cell r="C1405" t="str">
            <v>Outerwear &amp; Coats</v>
          </cell>
          <cell r="D1405" t="str">
            <v>66 North Men's Esja Jacket</v>
          </cell>
          <cell r="E1405" t="str">
            <v>66 North</v>
          </cell>
          <cell r="F1405">
            <v>159.9900055</v>
          </cell>
        </row>
        <row r="1406">
          <cell r="A1406">
            <v>28815</v>
          </cell>
          <cell r="B1406">
            <v>47.514058769999998</v>
          </cell>
          <cell r="C1406" t="str">
            <v>Fashion Hoodies &amp; Sweatshirts</v>
          </cell>
          <cell r="D1406" t="str">
            <v>Altamont Mens Die Pullover Hoodie</v>
          </cell>
          <cell r="E1406" t="str">
            <v>Altamont</v>
          </cell>
          <cell r="F1406">
            <v>79.989997860000003</v>
          </cell>
        </row>
        <row r="1407">
          <cell r="A1407">
            <v>28885</v>
          </cell>
          <cell r="B1407">
            <v>31.952490969999999</v>
          </cell>
          <cell r="C1407" t="str">
            <v>Fashion Hoodies &amp; Sweatshirts</v>
          </cell>
          <cell r="D1407" t="str">
            <v>Altamont Men's L A Zip Hooded Sweatshirt</v>
          </cell>
          <cell r="E1407" t="str">
            <v>Altamont</v>
          </cell>
          <cell r="F1407">
            <v>57.990001679999999</v>
          </cell>
        </row>
        <row r="1408">
          <cell r="A1408">
            <v>29028</v>
          </cell>
          <cell r="B1408">
            <v>29.17599998</v>
          </cell>
          <cell r="C1408" t="str">
            <v>Sweaters</v>
          </cell>
          <cell r="D1408" t="str">
            <v>Altamont Men's Curb Crusher Crew</v>
          </cell>
          <cell r="E1408" t="str">
            <v>Altamont</v>
          </cell>
          <cell r="F1408">
            <v>56</v>
          </cell>
        </row>
        <row r="1409">
          <cell r="A1409">
            <v>13665</v>
          </cell>
          <cell r="B1409">
            <v>33.539999829999999</v>
          </cell>
          <cell r="C1409" t="str">
            <v>Suits &amp; Sport Coats</v>
          </cell>
          <cell r="D1409" t="str">
            <v>Altamont Mens Victorville Jacket</v>
          </cell>
          <cell r="E1409" t="str">
            <v>Altamont</v>
          </cell>
          <cell r="F1409">
            <v>78</v>
          </cell>
        </row>
        <row r="1410">
          <cell r="A1410">
            <v>25151</v>
          </cell>
          <cell r="B1410">
            <v>27.514500380000001</v>
          </cell>
          <cell r="C1410" t="str">
            <v>Jeans</v>
          </cell>
          <cell r="D1410" t="str">
            <v>Altamont Men's Wilshire Basic Overdye Jean</v>
          </cell>
          <cell r="E1410" t="str">
            <v>Altamont</v>
          </cell>
          <cell r="F1410">
            <v>53.950000760000002</v>
          </cell>
        </row>
        <row r="1411">
          <cell r="A1411">
            <v>28815</v>
          </cell>
          <cell r="B1411">
            <v>34.11974884</v>
          </cell>
          <cell r="C1411" t="str">
            <v>Jeans</v>
          </cell>
          <cell r="D1411" t="str">
            <v>Altamont Men's Theotis Beasley Fairfax Signature Jean</v>
          </cell>
          <cell r="E1411" t="str">
            <v>Altamont</v>
          </cell>
          <cell r="F1411">
            <v>64.989997860000003</v>
          </cell>
        </row>
        <row r="1412">
          <cell r="A1412">
            <v>14086</v>
          </cell>
          <cell r="B1412">
            <v>31.611750399999998</v>
          </cell>
          <cell r="C1412" t="str">
            <v>Jeans</v>
          </cell>
          <cell r="D1412" t="str">
            <v>Altamont Young Young Men's Wilshire Basic Pants</v>
          </cell>
          <cell r="E1412" t="str">
            <v>Altamont</v>
          </cell>
          <cell r="F1412">
            <v>55.950000760000002</v>
          </cell>
        </row>
        <row r="1413">
          <cell r="A1413">
            <v>15878</v>
          </cell>
          <cell r="B1413">
            <v>32.040068869999999</v>
          </cell>
          <cell r="C1413" t="str">
            <v>Jeans</v>
          </cell>
          <cell r="D1413" t="str">
            <v>Altamont Reynolds Alameda Jeans - Stain Black</v>
          </cell>
          <cell r="E1413" t="str">
            <v>Altamont</v>
          </cell>
          <cell r="F1413">
            <v>64.989997860000003</v>
          </cell>
        </row>
        <row r="1414">
          <cell r="A1414">
            <v>9414</v>
          </cell>
          <cell r="B1414">
            <v>29.55535042</v>
          </cell>
          <cell r="C1414" t="str">
            <v>Pants</v>
          </cell>
          <cell r="D1414" t="str">
            <v>Altamont Men's Davis Slim Chino Pant</v>
          </cell>
          <cell r="E1414" t="str">
            <v>Altamont</v>
          </cell>
          <cell r="F1414">
            <v>59.950000760000002</v>
          </cell>
        </row>
        <row r="1415">
          <cell r="A1415">
            <v>13601</v>
          </cell>
          <cell r="B1415">
            <v>25.984000049999999</v>
          </cell>
          <cell r="C1415" t="str">
            <v>Pants</v>
          </cell>
          <cell r="D1415" t="str">
            <v>Altamont Men's Alameda Overdye Pant</v>
          </cell>
          <cell r="E1415" t="str">
            <v>Altamont</v>
          </cell>
          <cell r="F1415">
            <v>58</v>
          </cell>
        </row>
        <row r="1416">
          <cell r="A1416">
            <v>13840</v>
          </cell>
          <cell r="B1416">
            <v>26.977500410000001</v>
          </cell>
          <cell r="C1416" t="str">
            <v>Pants</v>
          </cell>
          <cell r="D1416" t="str">
            <v>Altamont Men's Davis Chino - Pants</v>
          </cell>
          <cell r="E1416" t="str">
            <v>Altamont</v>
          </cell>
          <cell r="F1416">
            <v>59.950000760000002</v>
          </cell>
        </row>
        <row r="1417">
          <cell r="A1417">
            <v>24856</v>
          </cell>
          <cell r="B1417">
            <v>23.946600289999999</v>
          </cell>
          <cell r="C1417" t="str">
            <v>Pants</v>
          </cell>
          <cell r="D1417" t="str">
            <v>Altamont Men's Davis Slim Highwater Pant</v>
          </cell>
          <cell r="E1417" t="str">
            <v>Altamont</v>
          </cell>
          <cell r="F1417">
            <v>55.950000760000002</v>
          </cell>
        </row>
        <row r="1418">
          <cell r="A1418">
            <v>15260</v>
          </cell>
          <cell r="B1418">
            <v>19.650000009999999</v>
          </cell>
          <cell r="C1418" t="str">
            <v>Shorts</v>
          </cell>
          <cell r="D1418" t="str">
            <v>Altamont Men's Davis Chino Short</v>
          </cell>
          <cell r="E1418" t="str">
            <v>Altamont</v>
          </cell>
          <cell r="F1418">
            <v>37.5</v>
          </cell>
        </row>
        <row r="1419">
          <cell r="A1419">
            <v>28785</v>
          </cell>
          <cell r="B1419">
            <v>27.299999889999999</v>
          </cell>
          <cell r="C1419" t="str">
            <v>Shorts</v>
          </cell>
          <cell r="D1419" t="str">
            <v>Altamont Men's Miles Short</v>
          </cell>
          <cell r="E1419" t="str">
            <v>Altamont</v>
          </cell>
          <cell r="F1419">
            <v>60</v>
          </cell>
        </row>
        <row r="1420">
          <cell r="A1420">
            <v>13616</v>
          </cell>
          <cell r="B1420">
            <v>25.067400360000001</v>
          </cell>
          <cell r="C1420" t="str">
            <v>Shorts</v>
          </cell>
          <cell r="D1420" t="str">
            <v>Altamont A. Reynolds Signature Twill Short - Men's</v>
          </cell>
          <cell r="E1420" t="str">
            <v>Altamont</v>
          </cell>
          <cell r="F1420">
            <v>50.950000760000002</v>
          </cell>
        </row>
        <row r="1421">
          <cell r="A1421">
            <v>12551</v>
          </cell>
          <cell r="B1421">
            <v>39.375901849999998</v>
          </cell>
          <cell r="C1421" t="str">
            <v>Tops &amp; Tees</v>
          </cell>
          <cell r="D1421" t="str">
            <v>Ashworth Mens Dual Tone Pique Stripe Polo - BLACK - S</v>
          </cell>
          <cell r="E1421" t="str">
            <v>Ashworth</v>
          </cell>
          <cell r="F1421">
            <v>65.300003050000001</v>
          </cell>
        </row>
        <row r="1422">
          <cell r="A1422">
            <v>11029</v>
          </cell>
          <cell r="B1422">
            <v>23.873099549999999</v>
          </cell>
          <cell r="C1422" t="str">
            <v>Tops &amp; Tees</v>
          </cell>
          <cell r="D1422" t="str">
            <v>Ashworth Mens Combed Cotton Pique Polo</v>
          </cell>
          <cell r="E1422" t="str">
            <v>Ashworth</v>
          </cell>
          <cell r="F1422">
            <v>45.299999239999998</v>
          </cell>
        </row>
        <row r="1423">
          <cell r="A1423">
            <v>12702</v>
          </cell>
          <cell r="B1423">
            <v>37.001418100000002</v>
          </cell>
          <cell r="C1423" t="str">
            <v>Tops &amp; Tees</v>
          </cell>
          <cell r="D1423" t="str">
            <v>Ashworth 2038C Men's High Twist Cotton Tech Stripe Polo</v>
          </cell>
          <cell r="E1423" t="str">
            <v>Ashworth</v>
          </cell>
          <cell r="F1423">
            <v>71.019996640000002</v>
          </cell>
        </row>
        <row r="1424">
          <cell r="A1424">
            <v>13973</v>
          </cell>
          <cell r="B1424">
            <v>10.39999999</v>
          </cell>
          <cell r="C1424" t="str">
            <v>Shorts</v>
          </cell>
          <cell r="D1424" t="str">
            <v>New Ashworth Golf Flat Front Plaid Shorts</v>
          </cell>
          <cell r="E1424" t="str">
            <v>Ashworth</v>
          </cell>
          <cell r="F1424">
            <v>20</v>
          </cell>
        </row>
        <row r="1425">
          <cell r="A1425">
            <v>12702</v>
          </cell>
          <cell r="B1425">
            <v>62.995502629999997</v>
          </cell>
          <cell r="C1425" t="str">
            <v>Outerwear &amp; Coats</v>
          </cell>
          <cell r="D1425" t="str">
            <v>Ashworth Mens Micro Brushed Half-Zip Jacket - STONE - S</v>
          </cell>
          <cell r="E1425" t="str">
            <v>Ashworth</v>
          </cell>
          <cell r="F1425">
            <v>139.9900055</v>
          </cell>
        </row>
        <row r="1426">
          <cell r="A1426">
            <v>12539</v>
          </cell>
          <cell r="B1426">
            <v>40.494999919999998</v>
          </cell>
          <cell r="C1426" t="str">
            <v>Dresses</v>
          </cell>
          <cell r="D1426" t="str">
            <v>Tradtional oriental dress of cherry blossom</v>
          </cell>
          <cell r="E1426" t="str">
            <v>Bitablue</v>
          </cell>
          <cell r="F1426">
            <v>89</v>
          </cell>
        </row>
        <row r="1427">
          <cell r="A1427">
            <v>9414</v>
          </cell>
          <cell r="B1427">
            <v>31.991999929999999</v>
          </cell>
          <cell r="C1427" t="str">
            <v>Intimates</v>
          </cell>
          <cell r="D1427" t="str">
            <v>Carnival Womens Full Figure Satin Torselette Bra</v>
          </cell>
          <cell r="E1427" t="str">
            <v>Carnival</v>
          </cell>
          <cell r="F1427">
            <v>62</v>
          </cell>
        </row>
        <row r="1428">
          <cell r="A1428">
            <v>12539</v>
          </cell>
          <cell r="B1428">
            <v>16.491999979999999</v>
          </cell>
          <cell r="C1428" t="str">
            <v>Intimates</v>
          </cell>
          <cell r="D1428" t="str">
            <v>Carnival Womens Full Figure Lace Bandeau Bra</v>
          </cell>
          <cell r="E1428" t="str">
            <v>Carnival</v>
          </cell>
          <cell r="F1428">
            <v>31</v>
          </cell>
        </row>
        <row r="1429">
          <cell r="A1429">
            <v>9414</v>
          </cell>
          <cell r="B1429">
            <v>25.98999998</v>
          </cell>
          <cell r="C1429" t="str">
            <v>Intimates</v>
          </cell>
          <cell r="D1429" t="str">
            <v>Carnival Women's Full Figured Seamless Molded Bra</v>
          </cell>
          <cell r="E1429" t="str">
            <v>Carnival</v>
          </cell>
          <cell r="F1429">
            <v>46</v>
          </cell>
        </row>
        <row r="1430">
          <cell r="A1430">
            <v>9303</v>
          </cell>
          <cell r="B1430">
            <v>7.4899999890000002</v>
          </cell>
          <cell r="C1430" t="str">
            <v>Intimates</v>
          </cell>
          <cell r="D1430" t="str">
            <v>Carnival Womens High Cut Tux Stretch Bikini</v>
          </cell>
          <cell r="E1430" t="str">
            <v>Carnival</v>
          </cell>
          <cell r="F1430">
            <v>14</v>
          </cell>
        </row>
        <row r="1431">
          <cell r="A1431">
            <v>12572</v>
          </cell>
          <cell r="B1431">
            <v>19.227999969999999</v>
          </cell>
          <cell r="C1431" t="str">
            <v>Intimates</v>
          </cell>
          <cell r="D1431" t="str">
            <v>Carnival Women's Low Plunge Longline - 203</v>
          </cell>
          <cell r="E1431" t="str">
            <v>Carnival</v>
          </cell>
          <cell r="F1431">
            <v>38</v>
          </cell>
        </row>
        <row r="1432">
          <cell r="A1432">
            <v>24856</v>
          </cell>
          <cell r="B1432">
            <v>34.347999969999996</v>
          </cell>
          <cell r="C1432" t="str">
            <v>Intimates</v>
          </cell>
          <cell r="D1432" t="str">
            <v>Carnival Women's Full figure Lace Torsolette</v>
          </cell>
          <cell r="E1432" t="str">
            <v>Carnival</v>
          </cell>
          <cell r="F1432">
            <v>62</v>
          </cell>
        </row>
        <row r="1433">
          <cell r="A1433">
            <v>12551</v>
          </cell>
          <cell r="B1433">
            <v>22.70399995</v>
          </cell>
          <cell r="C1433" t="str">
            <v>Intimates</v>
          </cell>
          <cell r="D1433" t="str">
            <v>Carnival Women's Front Closure Longline</v>
          </cell>
          <cell r="E1433" t="str">
            <v>Carnival</v>
          </cell>
          <cell r="F1433">
            <v>44</v>
          </cell>
        </row>
        <row r="1434">
          <cell r="A1434">
            <v>12572</v>
          </cell>
          <cell r="B1434">
            <v>24.463999990000001</v>
          </cell>
          <cell r="C1434" t="str">
            <v>Intimates</v>
          </cell>
          <cell r="D1434" t="str">
            <v>Carnival Womens Full Figured Wide Strap Longline Bra</v>
          </cell>
          <cell r="E1434" t="str">
            <v>Carnival</v>
          </cell>
          <cell r="F1434">
            <v>44</v>
          </cell>
        </row>
        <row r="1435">
          <cell r="A1435">
            <v>15878</v>
          </cell>
          <cell r="B1435">
            <v>27.195999950000001</v>
          </cell>
          <cell r="C1435" t="str">
            <v>Intimates</v>
          </cell>
          <cell r="D1435" t="str">
            <v>Carnival Women's Silhouette Maker - 313</v>
          </cell>
          <cell r="E1435" t="str">
            <v>Carnival</v>
          </cell>
          <cell r="F1435">
            <v>52</v>
          </cell>
        </row>
        <row r="1436">
          <cell r="A1436">
            <v>11029</v>
          </cell>
          <cell r="B1436">
            <v>21.089999989999999</v>
          </cell>
          <cell r="C1436" t="str">
            <v>Intimates</v>
          </cell>
          <cell r="D1436" t="str">
            <v>Carnival Womens Low Plunge Lace Longline Bra</v>
          </cell>
          <cell r="E1436" t="str">
            <v>Carnival</v>
          </cell>
          <cell r="F1436">
            <v>38</v>
          </cell>
        </row>
        <row r="1437">
          <cell r="A1437">
            <v>15667</v>
          </cell>
          <cell r="B1437">
            <v>30.834000020000001</v>
          </cell>
          <cell r="C1437" t="str">
            <v>Intimates</v>
          </cell>
          <cell r="D1437" t="str">
            <v>Carnival Womens Backless Tux Longline Bra</v>
          </cell>
          <cell r="E1437" t="str">
            <v>Carnival</v>
          </cell>
          <cell r="F1437">
            <v>54</v>
          </cell>
        </row>
        <row r="1438">
          <cell r="A1438">
            <v>9414</v>
          </cell>
          <cell r="B1438">
            <v>31.29599988</v>
          </cell>
          <cell r="C1438" t="str">
            <v>Intimates</v>
          </cell>
          <cell r="D1438" t="str">
            <v>Carnival Womens Full Figure Tuxedo Torsolette</v>
          </cell>
          <cell r="E1438" t="str">
            <v>Carnival</v>
          </cell>
          <cell r="F1438">
            <v>64</v>
          </cell>
        </row>
        <row r="1439">
          <cell r="A1439">
            <v>15260</v>
          </cell>
          <cell r="B1439">
            <v>23.436000010000001</v>
          </cell>
          <cell r="C1439" t="str">
            <v>Intimates</v>
          </cell>
          <cell r="D1439" t="str">
            <v>Carnival Women's Camisole Lingerie</v>
          </cell>
          <cell r="E1439" t="str">
            <v>Carnival</v>
          </cell>
          <cell r="F1439">
            <v>42</v>
          </cell>
        </row>
        <row r="1440">
          <cell r="A1440">
            <v>12533</v>
          </cell>
          <cell r="B1440">
            <v>33.666000089999997</v>
          </cell>
          <cell r="C1440" t="str">
            <v>Plus</v>
          </cell>
          <cell r="D1440" t="str">
            <v>Carnival Womens Full Figure Satin Torselette Bra</v>
          </cell>
          <cell r="E1440" t="str">
            <v>Carnival</v>
          </cell>
          <cell r="F1440">
            <v>62</v>
          </cell>
        </row>
        <row r="1441">
          <cell r="A1441">
            <v>12572</v>
          </cell>
          <cell r="B1441">
            <v>7.3079999979999997</v>
          </cell>
          <cell r="C1441" t="str">
            <v>Plus</v>
          </cell>
          <cell r="D1441" t="str">
            <v>Carnival Womens High Cut Tux Stretch Bikini</v>
          </cell>
          <cell r="E1441" t="str">
            <v>Carnival</v>
          </cell>
          <cell r="F1441">
            <v>14</v>
          </cell>
        </row>
        <row r="1442">
          <cell r="A1442">
            <v>9414</v>
          </cell>
          <cell r="B1442">
            <v>15.143939899999999</v>
          </cell>
          <cell r="C1442" t="str">
            <v>Socks</v>
          </cell>
          <cell r="D1442" t="str">
            <v>12 - Prs. New U.S. Military Uniform Boot Socks Foliage Green</v>
          </cell>
          <cell r="E1442" t="str">
            <v>Carolina</v>
          </cell>
          <cell r="F1442">
            <v>24.989999770000001</v>
          </cell>
        </row>
        <row r="1443">
          <cell r="A1443">
            <v>11029</v>
          </cell>
          <cell r="B1443">
            <v>17.857199189999999</v>
          </cell>
          <cell r="C1443" t="str">
            <v>Swim</v>
          </cell>
          <cell r="D1443" t="str">
            <v>Converse Board Shorts</v>
          </cell>
          <cell r="E1443" t="str">
            <v>Converse</v>
          </cell>
          <cell r="F1443">
            <v>32.349998470000003</v>
          </cell>
        </row>
        <row r="1444">
          <cell r="A1444">
            <v>13616</v>
          </cell>
          <cell r="B1444">
            <v>19.91502075</v>
          </cell>
          <cell r="C1444" t="str">
            <v>Intimates</v>
          </cell>
          <cell r="D1444" t="str">
            <v>Cortland Plus Size Half Slip</v>
          </cell>
          <cell r="E1444" t="str">
            <v>Cortland</v>
          </cell>
          <cell r="F1444">
            <v>39.990001679999999</v>
          </cell>
        </row>
        <row r="1445">
          <cell r="A1445">
            <v>9303</v>
          </cell>
          <cell r="B1445">
            <v>9.4080000819999992</v>
          </cell>
          <cell r="C1445" t="str">
            <v>Swim</v>
          </cell>
          <cell r="D1445" t="str">
            <v>Tropics Sleeveless U Front Dress Swimsuit Cover Up</v>
          </cell>
          <cell r="E1445" t="str">
            <v>Cover Me</v>
          </cell>
          <cell r="F1445">
            <v>24.5</v>
          </cell>
        </row>
        <row r="1446">
          <cell r="A1446">
            <v>13840</v>
          </cell>
          <cell r="B1446">
            <v>11.4415</v>
          </cell>
          <cell r="C1446" t="str">
            <v>Swim</v>
          </cell>
          <cell r="D1446" t="str">
            <v>Bohemian Multi Strap Dress Swimsuit Cover Up</v>
          </cell>
          <cell r="E1446" t="str">
            <v>Cover Me</v>
          </cell>
          <cell r="F1446">
            <v>24.5</v>
          </cell>
        </row>
        <row r="1447">
          <cell r="A1447">
            <v>15260</v>
          </cell>
          <cell r="B1447">
            <v>2.1374999940000001</v>
          </cell>
          <cell r="C1447" t="str">
            <v>Intimates</v>
          </cell>
          <cell r="D1447" t="str">
            <v>BASIC INVISIBLE CLEAR BRA STRAP BY DESIGNSK</v>
          </cell>
          <cell r="E1447" t="str">
            <v>DesignSK</v>
          </cell>
          <cell r="F1447">
            <v>3.75</v>
          </cell>
        </row>
        <row r="1448">
          <cell r="A1448">
            <v>12539</v>
          </cell>
          <cell r="B1448">
            <v>9.3389999629999991</v>
          </cell>
          <cell r="C1448" t="str">
            <v>Intimates</v>
          </cell>
          <cell r="D1448" t="str">
            <v>Bride Bridesmaid Elegant Side Rhinestone Hair Comb by DesignSK</v>
          </cell>
          <cell r="E1448" t="str">
            <v>DesignSK</v>
          </cell>
          <cell r="F1448">
            <v>16.5</v>
          </cell>
        </row>
        <row r="1449">
          <cell r="A1449">
            <v>12572</v>
          </cell>
          <cell r="B1449">
            <v>12.43670983</v>
          </cell>
          <cell r="C1449" t="str">
            <v>Accessories</v>
          </cell>
          <cell r="D1449" t="str">
            <v>MEN'S MAGNETIC MONEY CLIP WALLET BY DESIGNSK</v>
          </cell>
          <cell r="E1449" t="str">
            <v>DesignSK</v>
          </cell>
          <cell r="F1449">
            <v>28.989999770000001</v>
          </cell>
        </row>
        <row r="1450">
          <cell r="A1450">
            <v>13601</v>
          </cell>
          <cell r="B1450">
            <v>14.07499997</v>
          </cell>
          <cell r="C1450" t="str">
            <v>Tops &amp; Tees</v>
          </cell>
          <cell r="D1450" t="str">
            <v>Ecko Women's Scrubs Brandy Top</v>
          </cell>
          <cell r="E1450" t="str">
            <v>Ecko Red</v>
          </cell>
          <cell r="F1450">
            <v>25</v>
          </cell>
        </row>
        <row r="1451">
          <cell r="A1451">
            <v>12702</v>
          </cell>
          <cell r="B1451">
            <v>13.149999920000001</v>
          </cell>
          <cell r="C1451" t="str">
            <v>Tops &amp; Tees</v>
          </cell>
          <cell r="D1451" t="str">
            <v>Ecko Women's Scrubs Liv Top</v>
          </cell>
          <cell r="E1451" t="str">
            <v>Ecko Red</v>
          </cell>
          <cell r="F1451">
            <v>25</v>
          </cell>
        </row>
        <row r="1452">
          <cell r="A1452">
            <v>11029</v>
          </cell>
          <cell r="B1452">
            <v>26.6240001</v>
          </cell>
          <cell r="C1452" t="str">
            <v>Swim</v>
          </cell>
          <cell r="D1452" t="str">
            <v>Eco Swim Eco Covers Tank Dress</v>
          </cell>
          <cell r="E1452" t="str">
            <v>Eco Swim</v>
          </cell>
          <cell r="F1452">
            <v>64</v>
          </cell>
        </row>
        <row r="1453">
          <cell r="A1453">
            <v>12702</v>
          </cell>
          <cell r="B1453">
            <v>8.2616398540000002</v>
          </cell>
          <cell r="C1453" t="str">
            <v>Leggings</v>
          </cell>
          <cell r="D1453" t="str">
            <v>Caramel Adult Euroskins Footed Tights</v>
          </cell>
          <cell r="E1453" t="str">
            <v>Eurotard</v>
          </cell>
          <cell r="F1453">
            <v>12.989999770000001</v>
          </cell>
        </row>
        <row r="1454">
          <cell r="A1454">
            <v>11029</v>
          </cell>
          <cell r="B1454">
            <v>39.080448699999998</v>
          </cell>
          <cell r="C1454" t="str">
            <v>Suits &amp; Sport Coats</v>
          </cell>
          <cell r="D1454" t="str">
            <v>Men's 100% Wool Black Tuxedo Suit</v>
          </cell>
          <cell r="E1454" t="str">
            <v>Ferretti</v>
          </cell>
          <cell r="F1454">
            <v>99.949996949999999</v>
          </cell>
        </row>
        <row r="1455">
          <cell r="A1455">
            <v>13973</v>
          </cell>
          <cell r="B1455">
            <v>42.570000100000001</v>
          </cell>
          <cell r="C1455" t="str">
            <v>Outerwear &amp; Coats</v>
          </cell>
          <cell r="D1455" t="str">
            <v>GRUNDENS Professional Brigg 40 Hooded Jacket Orange</v>
          </cell>
          <cell r="E1455" t="str">
            <v>GRUNDENS</v>
          </cell>
          <cell r="F1455">
            <v>90</v>
          </cell>
        </row>
        <row r="1456">
          <cell r="A1456">
            <v>11029</v>
          </cell>
          <cell r="B1456">
            <v>5.2799999709999996</v>
          </cell>
          <cell r="C1456" t="str">
            <v>Socks &amp; Hosiery</v>
          </cell>
          <cell r="D1456" t="str">
            <v>Givenchy Womens Essentials Fishnet Tight</v>
          </cell>
          <cell r="E1456" t="str">
            <v>Givenchy</v>
          </cell>
          <cell r="F1456">
            <v>12</v>
          </cell>
        </row>
        <row r="1457">
          <cell r="A1457">
            <v>9303</v>
          </cell>
          <cell r="B1457">
            <v>65.780000130000005</v>
          </cell>
          <cell r="C1457" t="str">
            <v>Fashion Hoodies &amp; Sweatshirts</v>
          </cell>
          <cell r="D1457" t="str">
            <v>Gypsy 05 Women's Lola Fold-Over Sweatshirt</v>
          </cell>
          <cell r="E1457" t="str">
            <v>Gypsy 05</v>
          </cell>
          <cell r="F1457">
            <v>143</v>
          </cell>
        </row>
        <row r="1458">
          <cell r="A1458">
            <v>24856</v>
          </cell>
          <cell r="B1458">
            <v>56.870000079999997</v>
          </cell>
          <cell r="C1458" t="str">
            <v>Fashion Hoodies &amp; Sweatshirts</v>
          </cell>
          <cell r="D1458" t="str">
            <v>Gypsy 05 Women's Alli Fold Over Top</v>
          </cell>
          <cell r="E1458" t="str">
            <v>Gypsy 05</v>
          </cell>
          <cell r="F1458">
            <v>121</v>
          </cell>
        </row>
        <row r="1459">
          <cell r="A1459">
            <v>13973</v>
          </cell>
          <cell r="B1459">
            <v>61.512000059999998</v>
          </cell>
          <cell r="C1459" t="str">
            <v>Fashion Hoodies &amp; Sweatshirts</v>
          </cell>
          <cell r="D1459" t="str">
            <v>Gypsy 05 Women's Callie Fold Over Top</v>
          </cell>
          <cell r="E1459" t="str">
            <v>Gypsy 05</v>
          </cell>
          <cell r="F1459">
            <v>132</v>
          </cell>
        </row>
        <row r="1460">
          <cell r="A1460">
            <v>13840</v>
          </cell>
          <cell r="B1460">
            <v>70.213000059999999</v>
          </cell>
          <cell r="C1460" t="str">
            <v>Dresses</v>
          </cell>
          <cell r="D1460" t="str">
            <v>Gypsy 05 Women's Jessie Tulip Dress</v>
          </cell>
          <cell r="E1460" t="str">
            <v>Gypsy 05</v>
          </cell>
          <cell r="F1460">
            <v>143</v>
          </cell>
        </row>
        <row r="1461">
          <cell r="A1461">
            <v>12539</v>
          </cell>
          <cell r="B1461">
            <v>9.0824999890000004</v>
          </cell>
          <cell r="C1461" t="str">
            <v>Shorts</v>
          </cell>
          <cell r="D1461" t="str">
            <v>Gypsy 05 Women's Short</v>
          </cell>
          <cell r="E1461" t="str">
            <v>Gypsy 05</v>
          </cell>
          <cell r="F1461">
            <v>17.5</v>
          </cell>
        </row>
        <row r="1462">
          <cell r="A1462">
            <v>11029</v>
          </cell>
          <cell r="B1462">
            <v>18.606830769999998</v>
          </cell>
          <cell r="C1462" t="str">
            <v>Tops &amp; Tees</v>
          </cell>
          <cell r="D1462" t="str">
            <v>Harriton Women's Long Sleeve Twill Button Down Dress Shirt with Stain-Release M500W</v>
          </cell>
          <cell r="E1462" t="str">
            <v>Harriton</v>
          </cell>
          <cell r="F1462">
            <v>35.990001679999999</v>
          </cell>
        </row>
        <row r="1463">
          <cell r="A1463">
            <v>12551</v>
          </cell>
          <cell r="B1463">
            <v>14.86904983</v>
          </cell>
          <cell r="C1463" t="str">
            <v>Tops &amp; Tees</v>
          </cell>
          <cell r="D1463" t="str">
            <v>Harriton Ladies 5 oz Easy Blend Polo Shirt. M265W</v>
          </cell>
          <cell r="E1463" t="str">
            <v>Harriton</v>
          </cell>
          <cell r="F1463">
            <v>24.989999770000001</v>
          </cell>
        </row>
        <row r="1464">
          <cell r="A1464">
            <v>11029</v>
          </cell>
          <cell r="B1464">
            <v>16.538829790000001</v>
          </cell>
          <cell r="C1464" t="str">
            <v>Tops &amp; Tees</v>
          </cell>
          <cell r="D1464" t="str">
            <v>Harriton Ladies' 4.5 oz. Long-Sleeve Millennium Twill Shirt</v>
          </cell>
          <cell r="E1464" t="str">
            <v>Harriton</v>
          </cell>
          <cell r="F1464">
            <v>31.989999770000001</v>
          </cell>
        </row>
        <row r="1465">
          <cell r="A1465">
            <v>13840</v>
          </cell>
          <cell r="B1465">
            <v>25.57191091</v>
          </cell>
          <cell r="C1465" t="str">
            <v>Tops &amp; Tees</v>
          </cell>
          <cell r="D1465" t="str">
            <v>Harriton Women's Short Sleeve Barbados Textured Button Down Camp Shirt M560W</v>
          </cell>
          <cell r="E1465" t="str">
            <v>Harriton</v>
          </cell>
          <cell r="F1465">
            <v>41.990001679999999</v>
          </cell>
        </row>
        <row r="1466">
          <cell r="A1466">
            <v>13601</v>
          </cell>
          <cell r="B1466">
            <v>8.2389698730000003</v>
          </cell>
          <cell r="C1466" t="str">
            <v>Outerwear &amp; Coats</v>
          </cell>
          <cell r="D1466" t="str">
            <v>Harriton Women's 8 oz Full-Zip Fleece Jacket M990W</v>
          </cell>
          <cell r="E1466" t="str">
            <v>Harriton</v>
          </cell>
          <cell r="F1466">
            <v>19.56999969</v>
          </cell>
        </row>
        <row r="1467">
          <cell r="A1467">
            <v>12572</v>
          </cell>
          <cell r="B1467">
            <v>22.61274075</v>
          </cell>
          <cell r="C1467" t="str">
            <v>Tops &amp; Tees</v>
          </cell>
          <cell r="D1467" t="str">
            <v>Harriton - Men's Long-Sleeve Twill Shirt with Stain-Release</v>
          </cell>
          <cell r="E1467" t="str">
            <v>Harriton</v>
          </cell>
          <cell r="F1467">
            <v>42.990001679999999</v>
          </cell>
        </row>
        <row r="1468">
          <cell r="A1468">
            <v>5955</v>
          </cell>
          <cell r="B1468">
            <v>25.47591976</v>
          </cell>
          <cell r="C1468" t="str">
            <v>Tops &amp; Tees</v>
          </cell>
          <cell r="D1468" t="str">
            <v>Harriton M210 Mens Short-Sleeve Pique Polo with Tipping</v>
          </cell>
          <cell r="E1468" t="str">
            <v>Harriton</v>
          </cell>
          <cell r="F1468">
            <v>45.819999690000003</v>
          </cell>
        </row>
        <row r="1469">
          <cell r="A1469">
            <v>15878</v>
          </cell>
          <cell r="B1469">
            <v>25.739999940000001</v>
          </cell>
          <cell r="C1469" t="str">
            <v>Tops &amp; Tees</v>
          </cell>
          <cell r="D1469" t="str">
            <v>Harriton - Men's Short-Sleeve Oxford with Stain-Release</v>
          </cell>
          <cell r="E1469" t="str">
            <v>Harriton</v>
          </cell>
          <cell r="F1469">
            <v>45</v>
          </cell>
        </row>
        <row r="1470">
          <cell r="A1470">
            <v>12539</v>
          </cell>
          <cell r="B1470">
            <v>10.8284801</v>
          </cell>
          <cell r="C1470" t="str">
            <v>Tops &amp; Tees</v>
          </cell>
          <cell r="D1470" t="str">
            <v>Harriton 5 oz Easy Blend Long Sleeve Polo Shirt M265L</v>
          </cell>
          <cell r="E1470" t="str">
            <v>Harriton</v>
          </cell>
          <cell r="F1470">
            <v>19.760000229999999</v>
          </cell>
        </row>
        <row r="1471">
          <cell r="A1471">
            <v>15667</v>
          </cell>
          <cell r="B1471">
            <v>12.32528012</v>
          </cell>
          <cell r="C1471" t="str">
            <v>Tops &amp; Tees</v>
          </cell>
          <cell r="D1471" t="str">
            <v>Harriton Men's Long-Sleeve Denim Shirt M550</v>
          </cell>
          <cell r="E1471" t="str">
            <v>Harriton</v>
          </cell>
          <cell r="F1471">
            <v>20.68000031</v>
          </cell>
        </row>
        <row r="1472">
          <cell r="A1472">
            <v>28785</v>
          </cell>
          <cell r="B1472">
            <v>20.190390900000001</v>
          </cell>
          <cell r="C1472" t="str">
            <v>Tops &amp; Tees</v>
          </cell>
          <cell r="D1472" t="str">
            <v>Harriton Long Sleeve Stain Release Twill Shirt. M500</v>
          </cell>
          <cell r="E1472" t="str">
            <v>Harriton</v>
          </cell>
          <cell r="F1472">
            <v>35.990001679999999</v>
          </cell>
        </row>
        <row r="1473">
          <cell r="A1473">
            <v>28785</v>
          </cell>
          <cell r="B1473">
            <v>17.074849929999999</v>
          </cell>
          <cell r="C1473" t="str">
            <v>Tops &amp; Tees</v>
          </cell>
          <cell r="D1473" t="str">
            <v>Harriton - Men's Long-Sleeve Oxford with Stain-Release</v>
          </cell>
          <cell r="E1473" t="str">
            <v>Harriton</v>
          </cell>
          <cell r="F1473">
            <v>31.329999919999999</v>
          </cell>
        </row>
        <row r="1474">
          <cell r="A1474">
            <v>24856</v>
          </cell>
          <cell r="B1474">
            <v>16.507620020000001</v>
          </cell>
          <cell r="C1474" t="str">
            <v>Tops &amp; Tees</v>
          </cell>
          <cell r="D1474" t="str">
            <v>Harriton Men's Short Sleeve Barbados Textured Button Down Camp Shirt M560</v>
          </cell>
          <cell r="E1474" t="str">
            <v>Harriton</v>
          </cell>
          <cell r="F1474">
            <v>28.170000080000001</v>
          </cell>
        </row>
        <row r="1475">
          <cell r="A1475">
            <v>24856</v>
          </cell>
          <cell r="B1475">
            <v>23.601510869999998</v>
          </cell>
          <cell r="C1475" t="str">
            <v>Tops &amp; Tees</v>
          </cell>
          <cell r="D1475" t="str">
            <v>Harriton 4 oz. Polytech Colorblock Polo Golf Shirt M318</v>
          </cell>
          <cell r="E1475" t="str">
            <v>Harriton</v>
          </cell>
          <cell r="F1475">
            <v>42.990001679999999</v>
          </cell>
        </row>
        <row r="1476">
          <cell r="A1476">
            <v>15260</v>
          </cell>
          <cell r="B1476">
            <v>16.592129979999999</v>
          </cell>
          <cell r="C1476" t="str">
            <v>Tops &amp; Tees</v>
          </cell>
          <cell r="D1476" t="str">
            <v>Harriton Men's Short Sleeve Bahama Cord Button Down Camp Shirt M570</v>
          </cell>
          <cell r="E1476" t="str">
            <v>Harriton</v>
          </cell>
          <cell r="F1476">
            <v>28.170000080000001</v>
          </cell>
        </row>
        <row r="1477">
          <cell r="A1477">
            <v>11029</v>
          </cell>
          <cell r="B1477">
            <v>13.27199996</v>
          </cell>
          <cell r="C1477" t="str">
            <v>Tops &amp; Tees</v>
          </cell>
          <cell r="D1477" t="str">
            <v>Harriton Men's 6.5 oz. Ringspun Cotton Pique Short-Sleeve Polo Sport Shirt. M100</v>
          </cell>
          <cell r="E1477" t="str">
            <v>Harriton</v>
          </cell>
          <cell r="F1477">
            <v>24</v>
          </cell>
        </row>
        <row r="1478">
          <cell r="A1478">
            <v>28785</v>
          </cell>
          <cell r="B1478">
            <v>21.674580890000001</v>
          </cell>
          <cell r="C1478" t="str">
            <v>Tops &amp; Tees</v>
          </cell>
          <cell r="D1478" t="str">
            <v>Harriton Men's Short Sleeve Two-Tone Bahama Cord Button Down Camp Shirt M575</v>
          </cell>
          <cell r="E1478" t="str">
            <v>Harriton</v>
          </cell>
          <cell r="F1478">
            <v>39.990001679999999</v>
          </cell>
        </row>
        <row r="1479">
          <cell r="A1479">
            <v>12551</v>
          </cell>
          <cell r="B1479">
            <v>14.459479999999999</v>
          </cell>
          <cell r="C1479" t="str">
            <v>Active</v>
          </cell>
          <cell r="D1479" t="str">
            <v>Harriton Quarter-Zip Fleece Pullover. M980</v>
          </cell>
          <cell r="E1479" t="str">
            <v>Harriton</v>
          </cell>
          <cell r="F1479">
            <v>31.989999770000001</v>
          </cell>
        </row>
        <row r="1480">
          <cell r="A1480">
            <v>12702</v>
          </cell>
          <cell r="B1480">
            <v>17.859940739999999</v>
          </cell>
          <cell r="C1480" t="str">
            <v>Active</v>
          </cell>
          <cell r="D1480" t="str">
            <v>Harriton M720 Mens Athletic V-neck Pullover Jacket</v>
          </cell>
          <cell r="E1480" t="str">
            <v>Harriton</v>
          </cell>
          <cell r="F1480">
            <v>43.990001679999999</v>
          </cell>
        </row>
        <row r="1481">
          <cell r="A1481">
            <v>13840</v>
          </cell>
          <cell r="B1481">
            <v>21.595680770000001</v>
          </cell>
          <cell r="C1481" t="str">
            <v>Outerwear &amp; Coats</v>
          </cell>
          <cell r="D1481" t="str">
            <v>Harriton Microfiber Windshirt M700</v>
          </cell>
          <cell r="E1481" t="str">
            <v>Harriton</v>
          </cell>
          <cell r="F1481">
            <v>49.990001679999999</v>
          </cell>
        </row>
        <row r="1482">
          <cell r="A1482">
            <v>12539</v>
          </cell>
          <cell r="B1482">
            <v>16.597570109999999</v>
          </cell>
          <cell r="C1482" t="str">
            <v>Outerwear &amp; Coats</v>
          </cell>
          <cell r="D1482" t="str">
            <v>Harriton M985 Fleece Vest</v>
          </cell>
          <cell r="E1482" t="str">
            <v>Harriton</v>
          </cell>
          <cell r="F1482">
            <v>35.090000150000002</v>
          </cell>
        </row>
        <row r="1483">
          <cell r="A1483">
            <v>24856</v>
          </cell>
          <cell r="B1483">
            <v>10.80695032</v>
          </cell>
          <cell r="C1483" t="str">
            <v>Outerwear &amp; Coats</v>
          </cell>
          <cell r="D1483" t="str">
            <v>Harriton M775 Nylon Staff Jacket</v>
          </cell>
          <cell r="E1483" t="str">
            <v>Harriton</v>
          </cell>
          <cell r="F1483">
            <v>26.950000760000002</v>
          </cell>
        </row>
        <row r="1484">
          <cell r="A1484">
            <v>12533</v>
          </cell>
          <cell r="B1484">
            <v>12.243329770000001</v>
          </cell>
          <cell r="C1484" t="str">
            <v>Outerwear &amp; Coats</v>
          </cell>
          <cell r="D1484" t="str">
            <v>Harriton Men's 8 oz Full-Zip Fleece Jacket M990</v>
          </cell>
          <cell r="E1484" t="str">
            <v>Harriton</v>
          </cell>
          <cell r="F1484">
            <v>27.38999939</v>
          </cell>
        </row>
        <row r="1485">
          <cell r="A1485">
            <v>8987</v>
          </cell>
          <cell r="B1485">
            <v>13.530000039999999</v>
          </cell>
          <cell r="C1485" t="str">
            <v>Outerwear &amp; Coats</v>
          </cell>
          <cell r="D1485" t="str">
            <v>Harriton 8 oz Quarter-Zip Fleece Pullover Jacket M980</v>
          </cell>
          <cell r="E1485" t="str">
            <v>Harriton</v>
          </cell>
          <cell r="F1485">
            <v>30</v>
          </cell>
        </row>
        <row r="1486">
          <cell r="A1486">
            <v>5955</v>
          </cell>
          <cell r="B1486">
            <v>14.65141991</v>
          </cell>
          <cell r="C1486" t="str">
            <v>Outerwear &amp; Coats</v>
          </cell>
          <cell r="D1486" t="str">
            <v>Harriton Men's Full-Zip Fleece highly breathable Jacket. M990</v>
          </cell>
          <cell r="E1486" t="str">
            <v>Harriton</v>
          </cell>
          <cell r="F1486">
            <v>31.989999770000001</v>
          </cell>
        </row>
        <row r="1487">
          <cell r="A1487">
            <v>28785</v>
          </cell>
          <cell r="B1487">
            <v>20.58732088</v>
          </cell>
          <cell r="C1487" t="str">
            <v>Outerwear &amp; Coats</v>
          </cell>
          <cell r="D1487" t="str">
            <v>Harriton M720 Mens Athletic V-neck Pullover Jacket</v>
          </cell>
          <cell r="E1487" t="str">
            <v>Harriton</v>
          </cell>
          <cell r="F1487">
            <v>43.990001679999999</v>
          </cell>
        </row>
        <row r="1488">
          <cell r="A1488">
            <v>13616</v>
          </cell>
          <cell r="B1488">
            <v>19.395150940000001</v>
          </cell>
          <cell r="C1488" t="str">
            <v>Outerwear &amp; Coats</v>
          </cell>
          <cell r="D1488" t="str">
            <v>Harriton M750 Packable Nylon Jacket</v>
          </cell>
          <cell r="E1488" t="str">
            <v>Harriton</v>
          </cell>
          <cell r="F1488">
            <v>39.990001679999999</v>
          </cell>
        </row>
        <row r="1489">
          <cell r="A1489">
            <v>8987</v>
          </cell>
          <cell r="B1489">
            <v>25.133010800000001</v>
          </cell>
          <cell r="C1489" t="str">
            <v>Swim</v>
          </cell>
          <cell r="D1489" t="str">
            <v>Hermanny by Vix Designer Black Bikini 2 Piece Set Bandeau Top with Strap and Bikini Bottoms Sizes 6 8 or 12</v>
          </cell>
          <cell r="E1489" t="str">
            <v>Hermanny</v>
          </cell>
          <cell r="F1489">
            <v>62.990001679999999</v>
          </cell>
        </row>
        <row r="1490">
          <cell r="A1490">
            <v>13973</v>
          </cell>
          <cell r="B1490">
            <v>8.7495201690000002</v>
          </cell>
          <cell r="C1490" t="str">
            <v>Accessories</v>
          </cell>
          <cell r="D1490" t="str">
            <v>Isotoner Women's Smartouch Tech Stretch Gloves</v>
          </cell>
          <cell r="E1490" t="str">
            <v>Isotoner</v>
          </cell>
          <cell r="F1490">
            <v>24.440000529999999</v>
          </cell>
        </row>
        <row r="1491">
          <cell r="A1491">
            <v>15260</v>
          </cell>
          <cell r="B1491">
            <v>14.59083068</v>
          </cell>
          <cell r="C1491" t="str">
            <v>Accessories</v>
          </cell>
          <cell r="D1491" t="str">
            <v>Isotoner Women's Classic Warm Lined Gloves Get Ready For Winter Sale Black (One Size Fits All)</v>
          </cell>
          <cell r="E1491" t="str">
            <v>Isotoner</v>
          </cell>
          <cell r="F1491">
            <v>34.990001679999999</v>
          </cell>
        </row>
        <row r="1492">
          <cell r="A1492">
            <v>12572</v>
          </cell>
          <cell r="B1492">
            <v>8.8204796850000005</v>
          </cell>
          <cell r="C1492" t="str">
            <v>Accessories</v>
          </cell>
          <cell r="D1492" t="str">
            <v>Isotoner Women's Smartouch Matrix Nylon Gloves</v>
          </cell>
          <cell r="E1492" t="str">
            <v>Isotoner</v>
          </cell>
          <cell r="F1492">
            <v>22.969999309999999</v>
          </cell>
        </row>
        <row r="1493">
          <cell r="A1493">
            <v>13973</v>
          </cell>
          <cell r="B1493">
            <v>8.8293399929999996</v>
          </cell>
          <cell r="C1493" t="str">
            <v>Accessories</v>
          </cell>
          <cell r="D1493" t="str">
            <v>Isotoner Women's Shortie Unlined Glove</v>
          </cell>
          <cell r="E1493" t="str">
            <v>Isotoner</v>
          </cell>
          <cell r="F1493">
            <v>23.420000080000001</v>
          </cell>
        </row>
        <row r="1494">
          <cell r="A1494">
            <v>28785</v>
          </cell>
          <cell r="B1494">
            <v>13.147050249999999</v>
          </cell>
          <cell r="C1494" t="str">
            <v>Accessories</v>
          </cell>
          <cell r="D1494" t="str">
            <v>Women's smarTouch 2.0 Tech Stretch Gloves - Fleece Lined</v>
          </cell>
          <cell r="E1494" t="str">
            <v>Isotoner</v>
          </cell>
          <cell r="F1494">
            <v>32.950000760000002</v>
          </cell>
        </row>
        <row r="1495">
          <cell r="A1495">
            <v>8987</v>
          </cell>
          <cell r="B1495">
            <v>13.088150300000001</v>
          </cell>
          <cell r="C1495" t="str">
            <v>Accessories</v>
          </cell>
          <cell r="D1495" t="str">
            <v>ISOTONER Women's smarTouch 2.0 Tech Stretch Gloves - Fleece Lined</v>
          </cell>
          <cell r="E1495" t="str">
            <v>Isotoner</v>
          </cell>
          <cell r="F1495">
            <v>29.950000760000002</v>
          </cell>
        </row>
        <row r="1496">
          <cell r="A1496">
            <v>12551</v>
          </cell>
          <cell r="B1496">
            <v>10.07499996</v>
          </cell>
          <cell r="C1496" t="str">
            <v>Accessories</v>
          </cell>
          <cell r="D1496" t="str">
            <v>Isotoner Women's Solid Knit Glove</v>
          </cell>
          <cell r="E1496" t="str">
            <v>Isotoner</v>
          </cell>
          <cell r="F1496">
            <v>25</v>
          </cell>
        </row>
        <row r="1497">
          <cell r="A1497">
            <v>5955</v>
          </cell>
          <cell r="B1497">
            <v>8.9647996299999999</v>
          </cell>
          <cell r="C1497" t="str">
            <v>Accessories</v>
          </cell>
          <cell r="D1497" t="str">
            <v>Isotoner Women's Irish Cable Flip Top Gloves</v>
          </cell>
          <cell r="E1497" t="str">
            <v>Isotoner</v>
          </cell>
          <cell r="F1497">
            <v>20.799999239999998</v>
          </cell>
        </row>
        <row r="1498">
          <cell r="A1498">
            <v>12551</v>
          </cell>
          <cell r="B1498">
            <v>14.291999949999999</v>
          </cell>
          <cell r="C1498" t="str">
            <v>Accessories</v>
          </cell>
          <cell r="D1498" t="str">
            <v>Isotoner Women's 3 Button With Leather Palm Strips Gloves</v>
          </cell>
          <cell r="E1498" t="str">
            <v>Isotoner</v>
          </cell>
          <cell r="F1498">
            <v>36</v>
          </cell>
        </row>
        <row r="1499">
          <cell r="A1499">
            <v>13973</v>
          </cell>
          <cell r="B1499">
            <v>17.36000001</v>
          </cell>
          <cell r="C1499" t="str">
            <v>Accessories</v>
          </cell>
          <cell r="D1499" t="str">
            <v>Isotoner Women's Smooth Leather 2 Button Thinsulate Gloves</v>
          </cell>
          <cell r="E1499" t="str">
            <v>Isotoner</v>
          </cell>
          <cell r="F1499">
            <v>40</v>
          </cell>
        </row>
        <row r="1500">
          <cell r="A1500">
            <v>13616</v>
          </cell>
          <cell r="B1500">
            <v>14.16717055</v>
          </cell>
          <cell r="C1500" t="str">
            <v>Accessories</v>
          </cell>
          <cell r="D1500" t="str">
            <v>Isotoner Women's Button Cashmere Lined Glove</v>
          </cell>
          <cell r="E1500" t="str">
            <v>Isotoner</v>
          </cell>
          <cell r="F1500">
            <v>36.990001679999999</v>
          </cell>
        </row>
        <row r="1501">
          <cell r="A1501">
            <v>24856</v>
          </cell>
          <cell r="B1501">
            <v>11.171999960000001</v>
          </cell>
          <cell r="C1501" t="str">
            <v>Accessories</v>
          </cell>
          <cell r="D1501" t="str">
            <v>Isotoner Women's Smartouch Knit Gloves</v>
          </cell>
          <cell r="E1501" t="str">
            <v>Isotoner</v>
          </cell>
          <cell r="F1501">
            <v>28</v>
          </cell>
        </row>
        <row r="1502">
          <cell r="A1502">
            <v>5955</v>
          </cell>
          <cell r="B1502">
            <v>20.37960026</v>
          </cell>
          <cell r="C1502" t="str">
            <v>Accessories</v>
          </cell>
          <cell r="D1502" t="str">
            <v>Isotoner Women's Smooth Leather Gloves - Cashmere Lined</v>
          </cell>
          <cell r="E1502" t="str">
            <v>Isotoner</v>
          </cell>
          <cell r="F1502">
            <v>49.950000760000002</v>
          </cell>
        </row>
        <row r="1503">
          <cell r="A1503">
            <v>28785</v>
          </cell>
          <cell r="B1503">
            <v>14.182250140000001</v>
          </cell>
          <cell r="C1503" t="str">
            <v>Accessories</v>
          </cell>
          <cell r="D1503" t="str">
            <v>Isotoner Women's Smartouch Stretch Gloves</v>
          </cell>
          <cell r="E1503" t="str">
            <v>Isotoner</v>
          </cell>
          <cell r="F1503">
            <v>39.950000760000002</v>
          </cell>
        </row>
        <row r="1504">
          <cell r="A1504">
            <v>13973</v>
          </cell>
          <cell r="B1504">
            <v>9.4079999549999993</v>
          </cell>
          <cell r="C1504" t="str">
            <v>Accessories</v>
          </cell>
          <cell r="D1504" t="str">
            <v>Isotoner Women's Chenille Mitten</v>
          </cell>
          <cell r="E1504" t="str">
            <v>Isotoner</v>
          </cell>
          <cell r="F1504">
            <v>24</v>
          </cell>
        </row>
        <row r="1505">
          <cell r="A1505">
            <v>24856</v>
          </cell>
          <cell r="B1505">
            <v>7.7810400670000002</v>
          </cell>
          <cell r="C1505" t="str">
            <v>Accessories</v>
          </cell>
          <cell r="D1505" t="str">
            <v>Isotoner Women's Unlined Gloves</v>
          </cell>
          <cell r="E1505" t="str">
            <v>Isotoner</v>
          </cell>
          <cell r="F1505">
            <v>19.260000229999999</v>
          </cell>
        </row>
        <row r="1506">
          <cell r="A1506">
            <v>13601</v>
          </cell>
          <cell r="B1506">
            <v>5.8799999730000003</v>
          </cell>
          <cell r="C1506" t="str">
            <v>Accessories</v>
          </cell>
          <cell r="D1506" t="str">
            <v>Isotoner Women's Chenille Pull On Hat</v>
          </cell>
          <cell r="E1506" t="str">
            <v>Isotoner</v>
          </cell>
          <cell r="F1506">
            <v>14</v>
          </cell>
        </row>
        <row r="1507">
          <cell r="A1507">
            <v>12533</v>
          </cell>
          <cell r="B1507">
            <v>9.9756002840000004</v>
          </cell>
          <cell r="C1507" t="str">
            <v>Accessories</v>
          </cell>
          <cell r="D1507" t="str">
            <v>Isotoner Women's Smart Touchscreen Compatible Glove</v>
          </cell>
          <cell r="E1507" t="str">
            <v>Isotoner</v>
          </cell>
          <cell r="F1507">
            <v>24.450000760000002</v>
          </cell>
        </row>
        <row r="1508">
          <cell r="A1508">
            <v>13840</v>
          </cell>
          <cell r="B1508">
            <v>6.388239885</v>
          </cell>
          <cell r="C1508" t="str">
            <v>Accessories</v>
          </cell>
          <cell r="D1508" t="str">
            <v>Isotoner Women's Suede Gloves</v>
          </cell>
          <cell r="E1508" t="str">
            <v>Isotoner</v>
          </cell>
          <cell r="F1508">
            <v>16.989999770000001</v>
          </cell>
        </row>
        <row r="1509">
          <cell r="A1509">
            <v>15667</v>
          </cell>
          <cell r="B1509">
            <v>9.9840001160000007</v>
          </cell>
          <cell r="C1509" t="str">
            <v>Accessories</v>
          </cell>
          <cell r="D1509" t="str">
            <v>Isotoner Women's Center Back Vent Microsuede Gloves</v>
          </cell>
          <cell r="E1509" t="str">
            <v>Isotoner</v>
          </cell>
          <cell r="F1509">
            <v>25.600000380000001</v>
          </cell>
        </row>
        <row r="1510">
          <cell r="A1510">
            <v>13973</v>
          </cell>
          <cell r="B1510">
            <v>7.5562198860000001</v>
          </cell>
          <cell r="C1510" t="str">
            <v>Accessories</v>
          </cell>
          <cell r="D1510" t="str">
            <v>Isotoner Grey Leather Chevrons Spandex Stretch Gloves w/ Thinsulate Lining</v>
          </cell>
          <cell r="E1510" t="str">
            <v>Isotoner</v>
          </cell>
          <cell r="F1510">
            <v>19.989999770000001</v>
          </cell>
        </row>
        <row r="1511">
          <cell r="A1511">
            <v>13973</v>
          </cell>
          <cell r="B1511">
            <v>13.068000140000001</v>
          </cell>
          <cell r="C1511" t="str">
            <v>Plus</v>
          </cell>
          <cell r="D1511" t="str">
            <v>Isotoner Women's Chenille Scarf</v>
          </cell>
          <cell r="E1511" t="str">
            <v>Isotoner</v>
          </cell>
          <cell r="F1511">
            <v>23.760000229999999</v>
          </cell>
        </row>
        <row r="1512">
          <cell r="A1512">
            <v>13973</v>
          </cell>
          <cell r="B1512">
            <v>13.21920036</v>
          </cell>
          <cell r="C1512" t="str">
            <v>Plus</v>
          </cell>
          <cell r="D1512" t="str">
            <v>Isotoner Women's Faux Fur Hat</v>
          </cell>
          <cell r="E1512" t="str">
            <v>Isotoner</v>
          </cell>
          <cell r="F1512">
            <v>27.200000760000002</v>
          </cell>
        </row>
        <row r="1513">
          <cell r="A1513">
            <v>15667</v>
          </cell>
          <cell r="B1513">
            <v>9.9871503050000001</v>
          </cell>
          <cell r="C1513" t="str">
            <v>Accessories</v>
          </cell>
          <cell r="D1513" t="str">
            <v>Isotoner Men's Smartouch Tech Stretch Gloves</v>
          </cell>
          <cell r="E1513" t="str">
            <v>Isotoner</v>
          </cell>
          <cell r="F1513">
            <v>23.950000760000002</v>
          </cell>
        </row>
        <row r="1514">
          <cell r="A1514">
            <v>9414</v>
          </cell>
          <cell r="B1514">
            <v>10.26480018</v>
          </cell>
          <cell r="C1514" t="str">
            <v>Accessories</v>
          </cell>
          <cell r="D1514" t="str">
            <v>Isotoner Men's Smartouch Fleece Lined Glove</v>
          </cell>
          <cell r="E1514" t="str">
            <v>Isotoner</v>
          </cell>
          <cell r="F1514">
            <v>24.440000529999999</v>
          </cell>
        </row>
        <row r="1515">
          <cell r="A1515">
            <v>15260</v>
          </cell>
          <cell r="B1515">
            <v>13.91950025</v>
          </cell>
          <cell r="C1515" t="str">
            <v>Accessories</v>
          </cell>
          <cell r="D1515" t="str">
            <v>Isotoner Men's Spandex Glove With Suede Palm Strips</v>
          </cell>
          <cell r="E1515" t="str">
            <v>Isotoner</v>
          </cell>
          <cell r="F1515">
            <v>33.950000760000002</v>
          </cell>
        </row>
        <row r="1516">
          <cell r="A1516">
            <v>15260</v>
          </cell>
          <cell r="B1516">
            <v>16.926350280000001</v>
          </cell>
          <cell r="C1516" t="str">
            <v>Accessories</v>
          </cell>
          <cell r="D1516" t="str">
            <v>Isotoner Men's Smartouch Stretch Gloves</v>
          </cell>
          <cell r="E1516" t="str">
            <v>Isotoner</v>
          </cell>
          <cell r="F1516">
            <v>47.950000760000002</v>
          </cell>
        </row>
        <row r="1517">
          <cell r="A1517">
            <v>15667</v>
          </cell>
          <cell r="B1517">
            <v>6.4157198930000003</v>
          </cell>
          <cell r="C1517" t="str">
            <v>Accessories</v>
          </cell>
          <cell r="D1517" t="str">
            <v>Isotoner Men's Leather Gloves</v>
          </cell>
          <cell r="E1517" t="str">
            <v>Isotoner</v>
          </cell>
          <cell r="F1517">
            <v>14.989999770000001</v>
          </cell>
        </row>
        <row r="1518">
          <cell r="A1518">
            <v>15260</v>
          </cell>
          <cell r="B1518">
            <v>8.4129999780000002</v>
          </cell>
          <cell r="C1518" t="str">
            <v>Accessories</v>
          </cell>
          <cell r="D1518" t="str">
            <v>ISO Isotoner Smartouch Gloves</v>
          </cell>
          <cell r="E1518" t="str">
            <v>Isotoner</v>
          </cell>
          <cell r="F1518">
            <v>23.5</v>
          </cell>
        </row>
        <row r="1519">
          <cell r="A1519">
            <v>13601</v>
          </cell>
          <cell r="B1519">
            <v>15.41295032</v>
          </cell>
          <cell r="C1519" t="str">
            <v>Accessories</v>
          </cell>
          <cell r="D1519" t="str">
            <v>Men's Stretch Gloves with Leather Palms - Thinsulate Lined</v>
          </cell>
          <cell r="E1519" t="str">
            <v>Isotoner</v>
          </cell>
          <cell r="F1519">
            <v>34.950000760000002</v>
          </cell>
        </row>
        <row r="1520">
          <cell r="A1520">
            <v>15878</v>
          </cell>
          <cell r="B1520">
            <v>16.514999939999999</v>
          </cell>
          <cell r="C1520" t="str">
            <v>Accessories</v>
          </cell>
          <cell r="D1520" t="str">
            <v>Isotoner Men's Cashmere Gloves</v>
          </cell>
          <cell r="E1520" t="str">
            <v>Isotoner</v>
          </cell>
          <cell r="F1520">
            <v>45</v>
          </cell>
        </row>
        <row r="1521">
          <cell r="A1521">
            <v>9303</v>
          </cell>
          <cell r="B1521">
            <v>11.06999997</v>
          </cell>
          <cell r="C1521" t="str">
            <v>Accessories</v>
          </cell>
          <cell r="D1521" t="str">
            <v>Isotoner Men's Ultra Plush Gloves</v>
          </cell>
          <cell r="E1521" t="str">
            <v>Isotoner</v>
          </cell>
          <cell r="F1521">
            <v>30</v>
          </cell>
        </row>
        <row r="1522">
          <cell r="A1522">
            <v>13973</v>
          </cell>
          <cell r="B1522">
            <v>12.725999959999999</v>
          </cell>
          <cell r="C1522" t="str">
            <v>Accessories</v>
          </cell>
          <cell r="D1522" t="str">
            <v>Men's smarTouch Diamond Grid Gloves - Fleece Lined</v>
          </cell>
          <cell r="E1522" t="str">
            <v>Isotoner</v>
          </cell>
          <cell r="F1522">
            <v>31.5</v>
          </cell>
        </row>
        <row r="1523">
          <cell r="A1523">
            <v>5955</v>
          </cell>
          <cell r="B1523">
            <v>6.7999999820000001</v>
          </cell>
          <cell r="C1523" t="str">
            <v>Accessories</v>
          </cell>
          <cell r="D1523" t="str">
            <v>Isotoner Men's Acrylic Knit Palm Gloves</v>
          </cell>
          <cell r="E1523" t="str">
            <v>Isotoner</v>
          </cell>
          <cell r="F1523">
            <v>16</v>
          </cell>
        </row>
        <row r="1524">
          <cell r="A1524">
            <v>11029</v>
          </cell>
          <cell r="B1524">
            <v>12.42925026</v>
          </cell>
          <cell r="C1524" t="str">
            <v>Accessories</v>
          </cell>
          <cell r="D1524" t="str">
            <v>Men's smarTouch 2.0 Tech Stretch Gloves - Fleece Lined</v>
          </cell>
          <cell r="E1524" t="str">
            <v>Isotoner</v>
          </cell>
          <cell r="F1524">
            <v>29.950000760000002</v>
          </cell>
        </row>
        <row r="1525">
          <cell r="A1525">
            <v>15667</v>
          </cell>
          <cell r="B1525">
            <v>16.65220042</v>
          </cell>
          <cell r="C1525" t="str">
            <v>Intimates</v>
          </cell>
          <cell r="D1525" t="str">
            <v>Kissable 1973 Leopard mesh babydoll with center front bow and adjustable straps matching G-string with lace trim.</v>
          </cell>
          <cell r="E1525" t="str">
            <v>KISSABLE</v>
          </cell>
          <cell r="F1525">
            <v>29.950000760000002</v>
          </cell>
        </row>
        <row r="1526">
          <cell r="A1526">
            <v>11029</v>
          </cell>
          <cell r="B1526">
            <v>11.16800997</v>
          </cell>
          <cell r="C1526" t="str">
            <v>Swim</v>
          </cell>
          <cell r="D1526" t="str">
            <v>La Leela Multicolor Hand Embroidered Kurta Beach Tunic</v>
          </cell>
          <cell r="E1526" t="str">
            <v>La Leela</v>
          </cell>
          <cell r="F1526">
            <v>27.989999770000001</v>
          </cell>
        </row>
        <row r="1527">
          <cell r="A1527">
            <v>11029</v>
          </cell>
          <cell r="B1527">
            <v>5.7918599300000002</v>
          </cell>
          <cell r="C1527" t="str">
            <v>Swim</v>
          </cell>
          <cell r="D1527" t="str">
            <v>La Leela Floral Printed Beach Pareo Swim Hawaiian Sarong Cover up</v>
          </cell>
          <cell r="E1527" t="str">
            <v>La Leela</v>
          </cell>
          <cell r="F1527">
            <v>13.989999770000001</v>
          </cell>
        </row>
        <row r="1528">
          <cell r="A1528">
            <v>8987</v>
          </cell>
          <cell r="B1528">
            <v>16.250130729999999</v>
          </cell>
          <cell r="C1528" t="str">
            <v>Swim</v>
          </cell>
          <cell r="D1528" t="str">
            <v>La Leela Sheer Beach Tunic Tube Cover-ups Kaftan</v>
          </cell>
          <cell r="E1528" t="str">
            <v>La Leela</v>
          </cell>
          <cell r="F1528">
            <v>41.990001679999999</v>
          </cell>
        </row>
        <row r="1529">
          <cell r="A1529">
            <v>13603</v>
          </cell>
          <cell r="B1529">
            <v>6.7158298690000002</v>
          </cell>
          <cell r="C1529" t="str">
            <v>Intimates</v>
          </cell>
          <cell r="D1529" t="str">
            <v>2 Pack: Lace Trim and Accent Soft Touch Panty</v>
          </cell>
          <cell r="E1529" t="str">
            <v>Lingerie</v>
          </cell>
          <cell r="F1529">
            <v>12.989999770000001</v>
          </cell>
        </row>
        <row r="1530">
          <cell r="A1530">
            <v>28302</v>
          </cell>
          <cell r="B1530">
            <v>13.54999999</v>
          </cell>
          <cell r="C1530" t="str">
            <v>Tops &amp; Tees</v>
          </cell>
          <cell r="D1530" t="str">
            <v>Soffe Juniors' Long Sleeve Tissue Tee</v>
          </cell>
          <cell r="E1530" t="str">
            <v>MJ Soffe</v>
          </cell>
          <cell r="F1530">
            <v>25</v>
          </cell>
        </row>
        <row r="1531">
          <cell r="A1531">
            <v>13603</v>
          </cell>
          <cell r="B1531">
            <v>10.575000060000001</v>
          </cell>
          <cell r="C1531" t="str">
            <v>Fashion Hoodies &amp; Sweatshirts</v>
          </cell>
          <cell r="D1531" t="str">
            <v>MJ Soffe Juniors Burn Out Hoodie Tee</v>
          </cell>
          <cell r="E1531" t="str">
            <v>MJ Soffe</v>
          </cell>
          <cell r="F1531">
            <v>25</v>
          </cell>
        </row>
        <row r="1532">
          <cell r="A1532">
            <v>13603</v>
          </cell>
          <cell r="B1532">
            <v>11.675000020000001</v>
          </cell>
          <cell r="C1532" t="str">
            <v>Fashion Hoodies &amp; Sweatshirts</v>
          </cell>
          <cell r="D1532" t="str">
            <v>MJ Soffe Juniors Rugby Fleece Zip Hoodie</v>
          </cell>
          <cell r="E1532" t="str">
            <v>MJ Soffe</v>
          </cell>
          <cell r="F1532">
            <v>25</v>
          </cell>
        </row>
        <row r="1533">
          <cell r="A1533">
            <v>28302</v>
          </cell>
          <cell r="B1533">
            <v>10.525000049999999</v>
          </cell>
          <cell r="C1533" t="str">
            <v>Fashion Hoodies &amp; Sweatshirts</v>
          </cell>
          <cell r="D1533" t="str">
            <v>MJ Soffe Juniors Rugby Fleece Deep V Hoodie Red X-Large</v>
          </cell>
          <cell r="E1533" t="str">
            <v>MJ Soffe</v>
          </cell>
          <cell r="F1533">
            <v>25</v>
          </cell>
        </row>
        <row r="1534">
          <cell r="A1534">
            <v>13603</v>
          </cell>
          <cell r="B1534">
            <v>10.39114996</v>
          </cell>
          <cell r="C1534" t="str">
            <v>Active</v>
          </cell>
          <cell r="D1534" t="str">
            <v>MJ Soffe Juniors Football Capri</v>
          </cell>
          <cell r="E1534" t="str">
            <v>MJ Soffe</v>
          </cell>
          <cell r="F1534">
            <v>26.989999770000001</v>
          </cell>
        </row>
        <row r="1535">
          <cell r="A1535">
            <v>13603</v>
          </cell>
          <cell r="B1535">
            <v>3.323839918</v>
          </cell>
          <cell r="C1535" t="str">
            <v>Active</v>
          </cell>
          <cell r="D1535" t="str">
            <v>MJ Soffe Adult's Athletic Short</v>
          </cell>
          <cell r="E1535" t="str">
            <v>MJ Soffe</v>
          </cell>
          <cell r="F1535">
            <v>7.9899997709999999</v>
          </cell>
        </row>
        <row r="1536">
          <cell r="A1536">
            <v>28302</v>
          </cell>
          <cell r="B1536">
            <v>8.3000000380000003</v>
          </cell>
          <cell r="C1536" t="str">
            <v>Active</v>
          </cell>
          <cell r="D1536" t="str">
            <v>MJ Soffe Juniors Rugby Fleece Pant</v>
          </cell>
          <cell r="E1536" t="str">
            <v>MJ Soffe</v>
          </cell>
          <cell r="F1536">
            <v>20</v>
          </cell>
        </row>
        <row r="1537">
          <cell r="A1537">
            <v>16763</v>
          </cell>
          <cell r="B1537">
            <v>9.9394799690000006</v>
          </cell>
          <cell r="C1537" t="str">
            <v>Active</v>
          </cell>
          <cell r="D1537" t="str">
            <v>MJ Soffe Juniors Team Shorty Short</v>
          </cell>
          <cell r="E1537" t="str">
            <v>MJ Soffe</v>
          </cell>
          <cell r="F1537">
            <v>21.989999770000001</v>
          </cell>
        </row>
        <row r="1538">
          <cell r="A1538">
            <v>16763</v>
          </cell>
          <cell r="B1538">
            <v>7.2921599749999997</v>
          </cell>
          <cell r="C1538" t="str">
            <v>Active</v>
          </cell>
          <cell r="D1538" t="str">
            <v>MJ Soffe Juniors Yoga Roll-Top Pant</v>
          </cell>
          <cell r="E1538" t="str">
            <v>MJ Soffe</v>
          </cell>
          <cell r="F1538">
            <v>18.989999770000001</v>
          </cell>
        </row>
        <row r="1539">
          <cell r="A1539">
            <v>16763</v>
          </cell>
          <cell r="B1539">
            <v>4.8360000100000002</v>
          </cell>
          <cell r="C1539" t="str">
            <v>Active</v>
          </cell>
          <cell r="D1539" t="str">
            <v>MJ Soffe Juniors Soffe Lowrise Slick Short</v>
          </cell>
          <cell r="E1539" t="str">
            <v>MJ Soffe</v>
          </cell>
          <cell r="F1539">
            <v>12</v>
          </cell>
        </row>
        <row r="1540">
          <cell r="A1540">
            <v>16763</v>
          </cell>
          <cell r="B1540">
            <v>15.04999995</v>
          </cell>
          <cell r="C1540" t="str">
            <v>Tops &amp; Tees</v>
          </cell>
          <cell r="D1540" t="str">
            <v>Soffe Men's Classic 100% Cotton Short Sleeve T-Shirt</v>
          </cell>
          <cell r="E1540" t="str">
            <v>MJ Soffe</v>
          </cell>
          <cell r="F1540">
            <v>25</v>
          </cell>
        </row>
        <row r="1541">
          <cell r="A1541">
            <v>16763</v>
          </cell>
          <cell r="B1541">
            <v>8.7599999830000002</v>
          </cell>
          <cell r="C1541" t="str">
            <v>Tops &amp; Tees</v>
          </cell>
          <cell r="D1541" t="str">
            <v>Mj Soffe Men's Dri-Release Tee</v>
          </cell>
          <cell r="E1541" t="str">
            <v>MJ Soffe</v>
          </cell>
          <cell r="F1541">
            <v>15</v>
          </cell>
        </row>
        <row r="1542">
          <cell r="A1542">
            <v>16763</v>
          </cell>
          <cell r="B1542">
            <v>10.525000049999999</v>
          </cell>
          <cell r="C1542" t="str">
            <v>Active</v>
          </cell>
          <cell r="D1542" t="str">
            <v>Soffe Men's Men'S Long Sleeve Cotton T-Shirt</v>
          </cell>
          <cell r="E1542" t="str">
            <v>MJ Soffe</v>
          </cell>
          <cell r="F1542">
            <v>25</v>
          </cell>
        </row>
        <row r="1543">
          <cell r="A1543">
            <v>28670</v>
          </cell>
          <cell r="B1543">
            <v>4.8972299179999998</v>
          </cell>
          <cell r="C1543" t="str">
            <v>Active</v>
          </cell>
          <cell r="D1543" t="str">
            <v>Soffe Men's Classic Cotton Pocket Short</v>
          </cell>
          <cell r="E1543" t="str">
            <v>MJ Soffe</v>
          </cell>
          <cell r="F1543">
            <v>12.989999770000001</v>
          </cell>
        </row>
        <row r="1544">
          <cell r="A1544">
            <v>28670</v>
          </cell>
          <cell r="B1544">
            <v>9.3500000419999996</v>
          </cell>
          <cell r="C1544" t="str">
            <v>Active</v>
          </cell>
          <cell r="D1544" t="str">
            <v>Soffe Men's Running Short</v>
          </cell>
          <cell r="E1544" t="str">
            <v>MJ Soffe</v>
          </cell>
          <cell r="F1544">
            <v>25</v>
          </cell>
        </row>
        <row r="1545">
          <cell r="A1545">
            <v>28670</v>
          </cell>
          <cell r="B1545">
            <v>10.275000049999999</v>
          </cell>
          <cell r="C1545" t="str">
            <v>Active</v>
          </cell>
          <cell r="D1545" t="str">
            <v>MJ Soffe XT-46 Men's MMA Short</v>
          </cell>
          <cell r="E1545" t="str">
            <v>MJ Soffe</v>
          </cell>
          <cell r="F1545">
            <v>25</v>
          </cell>
        </row>
        <row r="1546">
          <cell r="A1546">
            <v>28670</v>
          </cell>
          <cell r="B1546">
            <v>10.275000049999999</v>
          </cell>
          <cell r="C1546" t="str">
            <v>Active</v>
          </cell>
          <cell r="D1546" t="str">
            <v>MJ Soffe Men's Training Fleece Pocket Pant</v>
          </cell>
          <cell r="E1546" t="str">
            <v>MJ Soffe</v>
          </cell>
          <cell r="F1546">
            <v>25</v>
          </cell>
        </row>
        <row r="1547">
          <cell r="A1547">
            <v>28670</v>
          </cell>
          <cell r="B1547">
            <v>10.75000004</v>
          </cell>
          <cell r="C1547" t="str">
            <v>Active</v>
          </cell>
          <cell r="D1547" t="str">
            <v>MJ Soffe Men's Long Polyester Mini-Mesh Short</v>
          </cell>
          <cell r="E1547" t="str">
            <v>MJ Soffe</v>
          </cell>
          <cell r="F1547">
            <v>25</v>
          </cell>
        </row>
        <row r="1548">
          <cell r="A1548">
            <v>28670</v>
          </cell>
          <cell r="B1548">
            <v>11.05000004</v>
          </cell>
          <cell r="C1548" t="str">
            <v>Active</v>
          </cell>
          <cell r="D1548" t="str">
            <v>MJ Soffe Men's Stadium Stripe Polo Shirt</v>
          </cell>
          <cell r="E1548" t="str">
            <v>MJ Soffe</v>
          </cell>
          <cell r="F1548">
            <v>25</v>
          </cell>
        </row>
        <row r="1549">
          <cell r="A1549">
            <v>28714</v>
          </cell>
          <cell r="B1549">
            <v>10.925000069999999</v>
          </cell>
          <cell r="C1549" t="str">
            <v>Active</v>
          </cell>
          <cell r="D1549" t="str">
            <v>MJ Soffe Men's Training Fleece Crew Sweatshirt</v>
          </cell>
          <cell r="E1549" t="str">
            <v>MJ Soffe</v>
          </cell>
          <cell r="F1549">
            <v>25</v>
          </cell>
        </row>
        <row r="1550">
          <cell r="A1550">
            <v>28714</v>
          </cell>
          <cell r="B1550">
            <v>11.20000007</v>
          </cell>
          <cell r="C1550" t="str">
            <v>Active</v>
          </cell>
          <cell r="D1550" t="str">
            <v>MJ Soffe Men's Marathon Quarter Zip Fleece Sweatshirt</v>
          </cell>
          <cell r="E1550" t="str">
            <v>MJ Soffe</v>
          </cell>
          <cell r="F1550">
            <v>25</v>
          </cell>
        </row>
        <row r="1551">
          <cell r="A1551">
            <v>28714</v>
          </cell>
          <cell r="B1551">
            <v>4.0900000179999996</v>
          </cell>
          <cell r="C1551" t="str">
            <v>Active</v>
          </cell>
          <cell r="D1551" t="str">
            <v>Mj Soffe Men's Heavy Weight Jersey Short</v>
          </cell>
          <cell r="E1551" t="str">
            <v>MJ Soffe</v>
          </cell>
          <cell r="F1551">
            <v>10</v>
          </cell>
        </row>
        <row r="1552">
          <cell r="A1552">
            <v>15674</v>
          </cell>
          <cell r="B1552">
            <v>11.600000039999999</v>
          </cell>
          <cell r="C1552" t="str">
            <v>Active</v>
          </cell>
          <cell r="D1552" t="str">
            <v>MJ Soffe Men's Training Fleece Hooded Sweatshirt</v>
          </cell>
          <cell r="E1552" t="str">
            <v>MJ Soffe</v>
          </cell>
          <cell r="F1552">
            <v>25</v>
          </cell>
        </row>
        <row r="1553">
          <cell r="A1553">
            <v>13842</v>
          </cell>
          <cell r="B1553">
            <v>23.673601099999999</v>
          </cell>
          <cell r="C1553" t="str">
            <v>Socks</v>
          </cell>
          <cell r="D1553" t="str">
            <v>Muk Luks Men's Ragg Wool Slipper Sock</v>
          </cell>
          <cell r="E1553" t="str">
            <v>MUK LUKS</v>
          </cell>
          <cell r="F1553">
            <v>36.990001679999999</v>
          </cell>
        </row>
        <row r="1554">
          <cell r="A1554">
            <v>15674</v>
          </cell>
          <cell r="B1554">
            <v>6.2921596490000002</v>
          </cell>
          <cell r="C1554" t="str">
            <v>Accessories</v>
          </cell>
          <cell r="D1554" t="str">
            <v>Manzella Women's Snowflake Convertible Gloves</v>
          </cell>
          <cell r="E1554" t="str">
            <v>Manzella</v>
          </cell>
          <cell r="F1554">
            <v>16.959999079999999</v>
          </cell>
        </row>
        <row r="1555">
          <cell r="A1555">
            <v>28714</v>
          </cell>
          <cell r="B1555">
            <v>8.8977003119999996</v>
          </cell>
          <cell r="C1555" t="str">
            <v>Accessories</v>
          </cell>
          <cell r="D1555" t="str">
            <v>Manzella Women's Tahoe Touch Tip Gloves</v>
          </cell>
          <cell r="E1555" t="str">
            <v>Manzella</v>
          </cell>
          <cell r="F1555">
            <v>19.950000760000002</v>
          </cell>
        </row>
        <row r="1556">
          <cell r="A1556">
            <v>28714</v>
          </cell>
          <cell r="B1556">
            <v>12.210809579999999</v>
          </cell>
          <cell r="C1556" t="str">
            <v>Accessories</v>
          </cell>
          <cell r="D1556" t="str">
            <v>Manzella Men's Silkweight Windstopper Glove</v>
          </cell>
          <cell r="E1556" t="str">
            <v>Manzella</v>
          </cell>
          <cell r="F1556">
            <v>29.709999079999999</v>
          </cell>
        </row>
        <row r="1557">
          <cell r="A1557">
            <v>15674</v>
          </cell>
          <cell r="B1557">
            <v>10.3876796</v>
          </cell>
          <cell r="C1557" t="str">
            <v>Accessories</v>
          </cell>
          <cell r="D1557" t="str">
            <v>Manzella Men's Power Stretch Touch Tip Gloves</v>
          </cell>
          <cell r="E1557" t="str">
            <v>Manzella</v>
          </cell>
          <cell r="F1557">
            <v>25.459999079999999</v>
          </cell>
        </row>
        <row r="1558">
          <cell r="A1558">
            <v>28714</v>
          </cell>
          <cell r="B1558">
            <v>12.701370539999999</v>
          </cell>
          <cell r="C1558" t="str">
            <v>Skirts</v>
          </cell>
          <cell r="D1558" t="str">
            <v>Womens Mikarose Black Pencil Skirt with Belt - Womens Skirt - Womens Sizes XS-2XL (0-20)</v>
          </cell>
          <cell r="E1558" t="str">
            <v>Mikarose</v>
          </cell>
          <cell r="F1558">
            <v>34.990001679999999</v>
          </cell>
        </row>
        <row r="1559">
          <cell r="A1559">
            <v>13842</v>
          </cell>
          <cell r="B1559">
            <v>12.316480520000001</v>
          </cell>
          <cell r="C1559" t="str">
            <v>Skirts</v>
          </cell>
          <cell r="D1559" t="str">
            <v>Womens Mikarose Cream Pencil Skirt with Belt - Womens Skirt - Womens Sizes XS-2XL (0-20)</v>
          </cell>
          <cell r="E1559" t="str">
            <v>Mikarose</v>
          </cell>
          <cell r="F1559">
            <v>34.990001679999999</v>
          </cell>
        </row>
        <row r="1560">
          <cell r="A1560">
            <v>15674</v>
          </cell>
          <cell r="B1560">
            <v>14.6480406</v>
          </cell>
          <cell r="C1560" t="str">
            <v>Skirts</v>
          </cell>
          <cell r="D1560" t="str">
            <v>Womens Mikarose Black &amp; White Painted Pencil Skirt - Womens Skirt - Womens Sizes XS-2XL (0-20)</v>
          </cell>
          <cell r="E1560" t="str">
            <v>Mikarose</v>
          </cell>
          <cell r="F1560">
            <v>36.990001679999999</v>
          </cell>
        </row>
        <row r="1561">
          <cell r="A1561">
            <v>28714</v>
          </cell>
          <cell r="B1561">
            <v>83.739999909999995</v>
          </cell>
          <cell r="C1561" t="str">
            <v>Outerwear &amp; Coats</v>
          </cell>
          <cell r="D1561" t="str">
            <v>MontBell Alpine Light Down Parka - Men's</v>
          </cell>
          <cell r="E1561" t="str">
            <v>MontBell</v>
          </cell>
          <cell r="F1561">
            <v>212</v>
          </cell>
        </row>
        <row r="1562">
          <cell r="A1562">
            <v>28714</v>
          </cell>
          <cell r="B1562">
            <v>93.108599010000006</v>
          </cell>
          <cell r="C1562" t="str">
            <v>Outerwear &amp; Coats</v>
          </cell>
          <cell r="D1562" t="str">
            <v>MontBell Frost Smoke Down Parka - Men's</v>
          </cell>
          <cell r="E1562" t="str">
            <v>MontBell</v>
          </cell>
          <cell r="F1562">
            <v>198.9499969</v>
          </cell>
        </row>
        <row r="1563">
          <cell r="A1563">
            <v>15674</v>
          </cell>
          <cell r="B1563">
            <v>79.092000369999994</v>
          </cell>
          <cell r="C1563" t="str">
            <v>Outerwear &amp; Coats</v>
          </cell>
          <cell r="D1563" t="str">
            <v>MontBell Ultralight Down Jacket - Men's</v>
          </cell>
          <cell r="E1563" t="str">
            <v>MontBell</v>
          </cell>
          <cell r="F1563">
            <v>169</v>
          </cell>
        </row>
        <row r="1564">
          <cell r="A1564">
            <v>15674</v>
          </cell>
          <cell r="B1564">
            <v>75.222000359999996</v>
          </cell>
          <cell r="C1564" t="str">
            <v>Outerwear &amp; Coats</v>
          </cell>
          <cell r="D1564" t="str">
            <v>MontBell Ultralight Down Parka - Men's</v>
          </cell>
          <cell r="E1564" t="str">
            <v>MontBell</v>
          </cell>
          <cell r="F1564">
            <v>189</v>
          </cell>
        </row>
        <row r="1565">
          <cell r="A1565">
            <v>28714</v>
          </cell>
          <cell r="B1565">
            <v>76.035000400000001</v>
          </cell>
          <cell r="C1565" t="str">
            <v>Outerwear &amp; Coats</v>
          </cell>
          <cell r="D1565" t="str">
            <v>MontBell Alpine Light Down Jacket - Men's</v>
          </cell>
          <cell r="E1565" t="str">
            <v>MontBell</v>
          </cell>
          <cell r="F1565">
            <v>185</v>
          </cell>
        </row>
        <row r="1566">
          <cell r="A1566">
            <v>15674</v>
          </cell>
          <cell r="B1566">
            <v>25.266389069999999</v>
          </cell>
          <cell r="C1566" t="str">
            <v>Suits &amp; Sport Coats</v>
          </cell>
          <cell r="D1566" t="str">
            <v>Montique Green Color Men's Two Piece Long Sleeve Walking Suit Style #1041</v>
          </cell>
          <cell r="E1566" t="str">
            <v>Montique</v>
          </cell>
          <cell r="F1566">
            <v>69.989997860000003</v>
          </cell>
        </row>
        <row r="1567">
          <cell r="A1567">
            <v>13842</v>
          </cell>
          <cell r="B1567">
            <v>84.314999990000004</v>
          </cell>
          <cell r="C1567" t="str">
            <v>Tops &amp; Tees</v>
          </cell>
          <cell r="D1567" t="str">
            <v>Nat Nast Men's Mile High</v>
          </cell>
          <cell r="E1567" t="str">
            <v>Nat Nast</v>
          </cell>
          <cell r="F1567">
            <v>165</v>
          </cell>
        </row>
        <row r="1568">
          <cell r="A1568">
            <v>13842</v>
          </cell>
          <cell r="B1568">
            <v>87.264999799999998</v>
          </cell>
          <cell r="C1568" t="str">
            <v>Tops &amp; Tees</v>
          </cell>
          <cell r="D1568" t="str">
            <v>Nat Nast Men's Shake Pour Stir</v>
          </cell>
          <cell r="E1568" t="str">
            <v>Nat Nast</v>
          </cell>
          <cell r="F1568">
            <v>155</v>
          </cell>
        </row>
        <row r="1569">
          <cell r="A1569">
            <v>13769</v>
          </cell>
          <cell r="B1569">
            <v>56.430000049999997</v>
          </cell>
          <cell r="C1569" t="str">
            <v>Tops &amp; Tees</v>
          </cell>
          <cell r="D1569" t="str">
            <v>Nat Nast Men's 19Th Hole Polo</v>
          </cell>
          <cell r="E1569" t="str">
            <v>Nat Nast</v>
          </cell>
          <cell r="F1569">
            <v>95</v>
          </cell>
        </row>
        <row r="1570">
          <cell r="A1570">
            <v>13769</v>
          </cell>
          <cell r="B1570">
            <v>68.624999840000001</v>
          </cell>
          <cell r="C1570" t="str">
            <v>Tops &amp; Tees</v>
          </cell>
          <cell r="D1570" t="str">
            <v>Nat Nast Men's Short Sleeve Havana Cloth</v>
          </cell>
          <cell r="E1570" t="str">
            <v>Nat Nast</v>
          </cell>
          <cell r="F1570">
            <v>125</v>
          </cell>
        </row>
        <row r="1571">
          <cell r="A1571">
            <v>13769</v>
          </cell>
          <cell r="B1571">
            <v>56.749999989999999</v>
          </cell>
          <cell r="C1571" t="str">
            <v>Sweaters</v>
          </cell>
          <cell r="D1571" t="str">
            <v>Nat Nast Men's On A Roll Pullover</v>
          </cell>
          <cell r="E1571" t="str">
            <v>Nat Nast</v>
          </cell>
          <cell r="F1571">
            <v>125</v>
          </cell>
        </row>
        <row r="1572">
          <cell r="A1572">
            <v>13769</v>
          </cell>
          <cell r="B1572">
            <v>58.124999979999998</v>
          </cell>
          <cell r="C1572" t="str">
            <v>Sweaters</v>
          </cell>
          <cell r="D1572" t="str">
            <v>Nat Nast Men's Kansas City Ditty Pullover</v>
          </cell>
          <cell r="E1572" t="str">
            <v>Nat Nast</v>
          </cell>
          <cell r="F1572">
            <v>125</v>
          </cell>
        </row>
        <row r="1573">
          <cell r="A1573">
            <v>13769</v>
          </cell>
          <cell r="B1573">
            <v>42.693750010000002</v>
          </cell>
          <cell r="C1573" t="str">
            <v>Shorts</v>
          </cell>
          <cell r="D1573" t="str">
            <v>Nat Nast Men's S/p Short Game</v>
          </cell>
          <cell r="E1573" t="str">
            <v>Nat Nast</v>
          </cell>
          <cell r="F1573">
            <v>86.25</v>
          </cell>
        </row>
        <row r="1574">
          <cell r="A1574">
            <v>13769</v>
          </cell>
          <cell r="B1574">
            <v>40.968749969999998</v>
          </cell>
          <cell r="C1574" t="str">
            <v>Shorts</v>
          </cell>
          <cell r="D1574" t="str">
            <v>Nat Nast Men's F/f Short Game</v>
          </cell>
          <cell r="E1574" t="str">
            <v>Nat Nast</v>
          </cell>
          <cell r="F1574">
            <v>86.25</v>
          </cell>
        </row>
        <row r="1575">
          <cell r="A1575">
            <v>13769</v>
          </cell>
          <cell r="B1575">
            <v>24.420000049999999</v>
          </cell>
          <cell r="C1575" t="str">
            <v>Swim</v>
          </cell>
          <cell r="D1575" t="str">
            <v>Nat Nast Men's Natatorium Swim Trunk</v>
          </cell>
          <cell r="E1575" t="str">
            <v>Nat Nast</v>
          </cell>
          <cell r="F1575">
            <v>41.25</v>
          </cell>
        </row>
        <row r="1576">
          <cell r="A1576">
            <v>13769</v>
          </cell>
          <cell r="B1576">
            <v>27.654689380000001</v>
          </cell>
          <cell r="C1576" t="str">
            <v>Swim</v>
          </cell>
          <cell r="D1576" t="str">
            <v>Nat Nast Men's Deep Pockets</v>
          </cell>
          <cell r="E1576" t="str">
            <v>Nat Nast</v>
          </cell>
          <cell r="F1576">
            <v>50.189998629999998</v>
          </cell>
        </row>
        <row r="1577">
          <cell r="A1577">
            <v>13769</v>
          </cell>
          <cell r="B1577">
            <v>26.42674032</v>
          </cell>
          <cell r="C1577" t="str">
            <v>Swim</v>
          </cell>
          <cell r="D1577" t="str">
            <v>Nat Nast Men's All Day Everyday</v>
          </cell>
          <cell r="E1577" t="str">
            <v>Nat Nast</v>
          </cell>
          <cell r="F1577">
            <v>45.020000459999999</v>
          </cell>
        </row>
        <row r="1578">
          <cell r="A1578">
            <v>13748</v>
          </cell>
          <cell r="B1578">
            <v>20.411999959999999</v>
          </cell>
          <cell r="C1578" t="str">
            <v>Tops &amp; Tees</v>
          </cell>
          <cell r="D1578" t="str">
            <v>Palmland L/S Solid Textured Banded Bottom Shirt</v>
          </cell>
          <cell r="E1578" t="str">
            <v>Palmland</v>
          </cell>
          <cell r="F1578">
            <v>36</v>
          </cell>
        </row>
        <row r="1579">
          <cell r="A1579">
            <v>13748</v>
          </cell>
          <cell r="B1579">
            <v>3.5190000239999999</v>
          </cell>
          <cell r="C1579" t="str">
            <v>Active</v>
          </cell>
          <cell r="D1579" t="str">
            <v>PowerSox Men's Coolmax Crew 3 Pack</v>
          </cell>
          <cell r="E1579" t="str">
            <v>PowerSox</v>
          </cell>
          <cell r="F1579">
            <v>9</v>
          </cell>
        </row>
        <row r="1580">
          <cell r="A1580">
            <v>13748</v>
          </cell>
          <cell r="B1580">
            <v>3.8700000139999999</v>
          </cell>
          <cell r="C1580" t="str">
            <v>Active</v>
          </cell>
          <cell r="D1580" t="str">
            <v>PowerSox Men's Powerlites Crew 3 Pack</v>
          </cell>
          <cell r="E1580" t="str">
            <v>PowerSox</v>
          </cell>
          <cell r="F1580">
            <v>9</v>
          </cell>
        </row>
        <row r="1581">
          <cell r="A1581">
            <v>13748</v>
          </cell>
          <cell r="B1581">
            <v>5.6250000169999996</v>
          </cell>
          <cell r="C1581" t="str">
            <v>Socks</v>
          </cell>
          <cell r="D1581" t="str">
            <v>PowerSox Men's Coolmax Crew 3 Pack</v>
          </cell>
          <cell r="E1581" t="str">
            <v>PowerSox</v>
          </cell>
          <cell r="F1581">
            <v>9</v>
          </cell>
        </row>
        <row r="1582">
          <cell r="A1582">
            <v>13748</v>
          </cell>
          <cell r="B1582">
            <v>5.606259884</v>
          </cell>
          <cell r="C1582" t="str">
            <v>Accessories</v>
          </cell>
          <cell r="D1582" t="str">
            <v>Ladies Leather Gloves Womens Leather Gloves with Faux Fur Trim and Thermal Insulation by Quirinos</v>
          </cell>
          <cell r="E1582" t="str">
            <v>Quirinos</v>
          </cell>
          <cell r="F1582">
            <v>14.989999770000001</v>
          </cell>
        </row>
        <row r="1583">
          <cell r="A1583">
            <v>13929</v>
          </cell>
          <cell r="B1583">
            <v>30.927499959999999</v>
          </cell>
          <cell r="C1583" t="str">
            <v>Sweaters</v>
          </cell>
          <cell r="D1583" t="str">
            <v>Rip Curl Juniors Woodland Sweater</v>
          </cell>
          <cell r="E1583" t="str">
            <v>Rip Curl</v>
          </cell>
          <cell r="F1583">
            <v>69.5</v>
          </cell>
        </row>
        <row r="1584">
          <cell r="A1584">
            <v>13929</v>
          </cell>
          <cell r="B1584">
            <v>21.829499980000001</v>
          </cell>
          <cell r="C1584" t="str">
            <v>Sweaters</v>
          </cell>
          <cell r="D1584" t="str">
            <v>Rip Curl Juniors Lakeside Sweater</v>
          </cell>
          <cell r="E1584" t="str">
            <v>Rip Curl</v>
          </cell>
          <cell r="F1584">
            <v>49.5</v>
          </cell>
        </row>
        <row r="1585">
          <cell r="A1585">
            <v>13929</v>
          </cell>
          <cell r="B1585">
            <v>30.676200439999999</v>
          </cell>
          <cell r="C1585" t="str">
            <v>Fashion Hoodies &amp; Sweatshirts</v>
          </cell>
          <cell r="D1585" t="str">
            <v>Rip Curl Juniors Dusk To Dawn Crew Neck Hoodie</v>
          </cell>
          <cell r="E1585" t="str">
            <v>Rip Curl</v>
          </cell>
          <cell r="F1585">
            <v>59.450000760000002</v>
          </cell>
        </row>
        <row r="1586">
          <cell r="A1586">
            <v>13929</v>
          </cell>
          <cell r="B1586">
            <v>30.344999990000002</v>
          </cell>
          <cell r="C1586" t="str">
            <v>Fashion Hoodies &amp; Sweatshirts</v>
          </cell>
          <cell r="D1586" t="str">
            <v>Rip Curl Juniors Alpine Pullover</v>
          </cell>
          <cell r="E1586" t="str">
            <v>Rip Curl</v>
          </cell>
          <cell r="F1586">
            <v>59.5</v>
          </cell>
        </row>
        <row r="1587">
          <cell r="A1587">
            <v>13929</v>
          </cell>
          <cell r="B1587">
            <v>23.265000029999999</v>
          </cell>
          <cell r="C1587" t="str">
            <v>Fashion Hoodies &amp; Sweatshirts</v>
          </cell>
          <cell r="D1587" t="str">
            <v>Rip Curl Juniors Pray For Surf Crew Neck Hoodie</v>
          </cell>
          <cell r="E1587" t="str">
            <v>Rip Curl</v>
          </cell>
          <cell r="F1587">
            <v>49.5</v>
          </cell>
        </row>
        <row r="1588">
          <cell r="A1588">
            <v>13929</v>
          </cell>
          <cell r="B1588">
            <v>24.799230850000001</v>
          </cell>
          <cell r="C1588" t="str">
            <v>Fashion Hoodies &amp; Sweatshirts</v>
          </cell>
          <cell r="D1588" t="str">
            <v>Rip Curl Juniors Sunshine State Zip Up Hoodie</v>
          </cell>
          <cell r="E1588" t="str">
            <v>Rip Curl</v>
          </cell>
          <cell r="F1588">
            <v>51.990001679999999</v>
          </cell>
        </row>
        <row r="1589">
          <cell r="A1589">
            <v>25896</v>
          </cell>
          <cell r="B1589">
            <v>25.48399998</v>
          </cell>
          <cell r="C1589" t="str">
            <v>Jumpsuits &amp; Rompers</v>
          </cell>
          <cell r="D1589" t="str">
            <v>Rip Curl Juniors Sungoddess Romper</v>
          </cell>
          <cell r="E1589" t="str">
            <v>Rip Curl</v>
          </cell>
          <cell r="F1589">
            <v>46</v>
          </cell>
        </row>
        <row r="1590">
          <cell r="A1590">
            <v>25989</v>
          </cell>
          <cell r="B1590">
            <v>25.789499989999999</v>
          </cell>
          <cell r="C1590" t="str">
            <v>Pants &amp; Capris</v>
          </cell>
          <cell r="D1590" t="str">
            <v>Rip Curl Juniors Maria Pant</v>
          </cell>
          <cell r="E1590" t="str">
            <v>Rip Curl</v>
          </cell>
          <cell r="F1590">
            <v>49.5</v>
          </cell>
        </row>
        <row r="1591">
          <cell r="A1591">
            <v>25896</v>
          </cell>
          <cell r="B1591">
            <v>8.2753198979999993</v>
          </cell>
          <cell r="C1591" t="str">
            <v>Shorts</v>
          </cell>
          <cell r="D1591" t="str">
            <v>Rip Curl Juniors Portland Cuff Short</v>
          </cell>
          <cell r="E1591" t="str">
            <v>Rip Curl</v>
          </cell>
          <cell r="F1591">
            <v>15.239999770000001</v>
          </cell>
        </row>
        <row r="1592">
          <cell r="A1592">
            <v>25896</v>
          </cell>
          <cell r="B1592">
            <v>19.829000000000001</v>
          </cell>
          <cell r="C1592" t="str">
            <v>Shorts</v>
          </cell>
          <cell r="D1592" t="str">
            <v>Rip Curl Juniors Maria Short</v>
          </cell>
          <cell r="E1592" t="str">
            <v>Rip Curl</v>
          </cell>
          <cell r="F1592">
            <v>39.5</v>
          </cell>
        </row>
        <row r="1593">
          <cell r="A1593">
            <v>25896</v>
          </cell>
          <cell r="B1593">
            <v>20.45999999</v>
          </cell>
          <cell r="C1593" t="str">
            <v>Shorts</v>
          </cell>
          <cell r="D1593" t="str">
            <v>Rip Curl Junior's Marin Denim Short</v>
          </cell>
          <cell r="E1593" t="str">
            <v>Rip Curl</v>
          </cell>
          <cell r="F1593">
            <v>44</v>
          </cell>
        </row>
        <row r="1594">
          <cell r="A1594">
            <v>25989</v>
          </cell>
          <cell r="B1594">
            <v>13.63950006</v>
          </cell>
          <cell r="C1594" t="str">
            <v>Swim</v>
          </cell>
          <cell r="D1594" t="str">
            <v>Rip Curl Women's Love and Surf Cross Back Top</v>
          </cell>
          <cell r="E1594" t="str">
            <v>Rip Curl</v>
          </cell>
          <cell r="F1594">
            <v>31.5</v>
          </cell>
        </row>
        <row r="1595">
          <cell r="A1595">
            <v>25896</v>
          </cell>
          <cell r="B1595">
            <v>19.419750409999999</v>
          </cell>
          <cell r="C1595" t="str">
            <v>Swim</v>
          </cell>
          <cell r="D1595" t="str">
            <v>Rip Curl Windsong Bandeau Bikini Top - Women's</v>
          </cell>
          <cell r="E1595" t="str">
            <v>Rip Curl</v>
          </cell>
          <cell r="F1595">
            <v>47.950000760000002</v>
          </cell>
        </row>
        <row r="1596">
          <cell r="A1596">
            <v>25989</v>
          </cell>
          <cell r="B1596">
            <v>22.101750039999999</v>
          </cell>
          <cell r="C1596" t="str">
            <v>Fashion Hoodies &amp; Sweatshirts</v>
          </cell>
          <cell r="D1596" t="str">
            <v>Rip Curl Wetsuits Men's Dawn Patrol Pullover</v>
          </cell>
          <cell r="E1596" t="str">
            <v>Rip Curl</v>
          </cell>
          <cell r="F1596">
            <v>42.75</v>
          </cell>
        </row>
        <row r="1597">
          <cell r="A1597">
            <v>25989</v>
          </cell>
          <cell r="B1597">
            <v>29.70249995</v>
          </cell>
          <cell r="C1597" t="str">
            <v>Jeans</v>
          </cell>
          <cell r="D1597" t="str">
            <v>Rip Curl Men's Regulator Jean</v>
          </cell>
          <cell r="E1597" t="str">
            <v>Rip Curl</v>
          </cell>
          <cell r="F1597">
            <v>54.5</v>
          </cell>
        </row>
        <row r="1598">
          <cell r="A1598">
            <v>8979</v>
          </cell>
          <cell r="B1598">
            <v>21.739470789999999</v>
          </cell>
          <cell r="C1598" t="str">
            <v>Pants</v>
          </cell>
          <cell r="D1598" t="str">
            <v>Rip Curl Men's Horizon Cord Pant</v>
          </cell>
          <cell r="E1598" t="str">
            <v>Rip Curl</v>
          </cell>
          <cell r="F1598">
            <v>47.990001679999999</v>
          </cell>
        </row>
        <row r="1599">
          <cell r="A1599">
            <v>8979</v>
          </cell>
          <cell r="B1599">
            <v>19.105450810000001</v>
          </cell>
          <cell r="C1599" t="str">
            <v>Pants</v>
          </cell>
          <cell r="D1599" t="str">
            <v>Rip Curl Men's Constant Pant</v>
          </cell>
          <cell r="E1599" t="str">
            <v>Rip Curl</v>
          </cell>
          <cell r="F1599">
            <v>41.990001679999999</v>
          </cell>
        </row>
        <row r="1600">
          <cell r="A1600">
            <v>8979</v>
          </cell>
          <cell r="B1600">
            <v>21.527500069999999</v>
          </cell>
          <cell r="C1600" t="str">
            <v>Shorts</v>
          </cell>
          <cell r="D1600" t="str">
            <v>Rip Curl Men's Constant Walkshort</v>
          </cell>
          <cell r="E1600" t="str">
            <v>Rip Curl</v>
          </cell>
          <cell r="F1600">
            <v>39.5</v>
          </cell>
        </row>
        <row r="1601">
          <cell r="A1601">
            <v>8979</v>
          </cell>
          <cell r="B1601">
            <v>23.29534069</v>
          </cell>
          <cell r="C1601" t="str">
            <v>Shorts</v>
          </cell>
          <cell r="D1601" t="str">
            <v>Rip Curl Men's Mirage Less Than Zero Short</v>
          </cell>
          <cell r="E1601" t="str">
            <v>Rip Curl</v>
          </cell>
          <cell r="F1601">
            <v>49.990001679999999</v>
          </cell>
        </row>
        <row r="1602">
          <cell r="A1602">
            <v>8979</v>
          </cell>
          <cell r="B1602">
            <v>19.986999999999998</v>
          </cell>
          <cell r="C1602" t="str">
            <v>Shorts</v>
          </cell>
          <cell r="D1602" t="str">
            <v>Rip Curl Men's Constant Walkshort</v>
          </cell>
          <cell r="E1602" t="str">
            <v>Rip Curl</v>
          </cell>
          <cell r="F1602">
            <v>39.5</v>
          </cell>
        </row>
        <row r="1603">
          <cell r="A1603">
            <v>8979</v>
          </cell>
          <cell r="B1603">
            <v>19.938810589999999</v>
          </cell>
          <cell r="C1603" t="str">
            <v>Shorts</v>
          </cell>
          <cell r="D1603" t="str">
            <v>Rip Curl Men's Saber Boardwalk Short</v>
          </cell>
          <cell r="E1603" t="str">
            <v>Rip Curl</v>
          </cell>
          <cell r="F1603">
            <v>37.130001069999999</v>
          </cell>
        </row>
        <row r="1604">
          <cell r="A1604">
            <v>8979</v>
          </cell>
          <cell r="B1604">
            <v>24.165000020000001</v>
          </cell>
          <cell r="C1604" t="str">
            <v>Shorts</v>
          </cell>
          <cell r="D1604" t="str">
            <v>Rip Curl Men's Torque Cargo Short</v>
          </cell>
          <cell r="E1604" t="str">
            <v>Rip Curl</v>
          </cell>
          <cell r="F1604">
            <v>45</v>
          </cell>
        </row>
        <row r="1605">
          <cell r="A1605">
            <v>28852</v>
          </cell>
          <cell r="B1605">
            <v>20.876250349999999</v>
          </cell>
          <cell r="C1605" t="str">
            <v>Shorts</v>
          </cell>
          <cell r="D1605" t="str">
            <v>Rip Curl Men's Super Charger Cargo Short</v>
          </cell>
          <cell r="E1605" t="str">
            <v>Rip Curl</v>
          </cell>
          <cell r="F1605">
            <v>43.950000760000002</v>
          </cell>
        </row>
        <row r="1606">
          <cell r="A1606">
            <v>15639</v>
          </cell>
          <cell r="B1606">
            <v>20.830370760000001</v>
          </cell>
          <cell r="C1606" t="str">
            <v>Shorts</v>
          </cell>
          <cell r="D1606" t="str">
            <v>Rip Curl Von Danger Walk Shorts - Grey Khaki</v>
          </cell>
          <cell r="E1606" t="str">
            <v>Rip Curl</v>
          </cell>
          <cell r="F1606">
            <v>44.990001679999999</v>
          </cell>
        </row>
        <row r="1607">
          <cell r="A1607">
            <v>13827</v>
          </cell>
          <cell r="B1607">
            <v>21.77516078</v>
          </cell>
          <cell r="C1607" t="str">
            <v>Shorts</v>
          </cell>
          <cell r="D1607" t="str">
            <v>Rip Curl Untapped Walk Shorts - Black</v>
          </cell>
          <cell r="E1607" t="str">
            <v>Rip Curl</v>
          </cell>
          <cell r="F1607">
            <v>44.990001679999999</v>
          </cell>
        </row>
        <row r="1608">
          <cell r="A1608">
            <v>13827</v>
          </cell>
          <cell r="B1608">
            <v>23.710500010000001</v>
          </cell>
          <cell r="C1608" t="str">
            <v>Shorts</v>
          </cell>
          <cell r="D1608" t="str">
            <v>Rip Curl Men's The Ripper Walkshort</v>
          </cell>
          <cell r="E1608" t="str">
            <v>Rip Curl</v>
          </cell>
          <cell r="F1608">
            <v>49.5</v>
          </cell>
        </row>
        <row r="1609">
          <cell r="A1609">
            <v>13827</v>
          </cell>
          <cell r="B1609">
            <v>32.606000020000003</v>
          </cell>
          <cell r="C1609" t="str">
            <v>Shorts</v>
          </cell>
          <cell r="D1609" t="str">
            <v>Rip Curl Men's Mirage Walk Short</v>
          </cell>
          <cell r="E1609" t="str">
            <v>Rip Curl</v>
          </cell>
          <cell r="F1609">
            <v>59.5</v>
          </cell>
        </row>
        <row r="1610">
          <cell r="A1610">
            <v>15639</v>
          </cell>
          <cell r="B1610">
            <v>26.705000009999999</v>
          </cell>
          <cell r="C1610" t="str">
            <v>Shorts</v>
          </cell>
          <cell r="D1610" t="str">
            <v>Rip Curl Men's Mirage Cargo Boardwalk Short</v>
          </cell>
          <cell r="E1610" t="str">
            <v>Rip Curl</v>
          </cell>
          <cell r="F1610">
            <v>54.5</v>
          </cell>
        </row>
        <row r="1611">
          <cell r="A1611">
            <v>28852</v>
          </cell>
          <cell r="B1611">
            <v>20.02635046</v>
          </cell>
          <cell r="C1611" t="str">
            <v>Swim</v>
          </cell>
          <cell r="D1611" t="str">
            <v>Rip Curl Men's Classic Short Sleeve Wave Lycra Rash Guard</v>
          </cell>
          <cell r="E1611" t="str">
            <v>Rip Curl</v>
          </cell>
          <cell r="F1611">
            <v>34.950000760000002</v>
          </cell>
        </row>
        <row r="1612">
          <cell r="A1612">
            <v>13827</v>
          </cell>
          <cell r="B1612">
            <v>19.748191049999999</v>
          </cell>
          <cell r="C1612" t="str">
            <v>Swim</v>
          </cell>
          <cell r="D1612" t="str">
            <v>Rip Curl Wetsuits Men's Daily Dosage Boardshort</v>
          </cell>
          <cell r="E1612" t="str">
            <v>Rip Curl</v>
          </cell>
          <cell r="F1612">
            <v>33.990001679999999</v>
          </cell>
        </row>
        <row r="1613">
          <cell r="A1613">
            <v>15639</v>
          </cell>
          <cell r="B1613">
            <v>34.926500070000003</v>
          </cell>
          <cell r="C1613" t="str">
            <v>Swim</v>
          </cell>
          <cell r="D1613" t="str">
            <v>Rip Curl Men's Mirage Flex Aggrolite Short</v>
          </cell>
          <cell r="E1613" t="str">
            <v>Rip Curl</v>
          </cell>
          <cell r="F1613">
            <v>59.5</v>
          </cell>
        </row>
        <row r="1614">
          <cell r="A1614">
            <v>15639</v>
          </cell>
          <cell r="B1614">
            <v>30.911439819999998</v>
          </cell>
          <cell r="C1614" t="str">
            <v>Swim</v>
          </cell>
          <cell r="D1614" t="str">
            <v>Rip Curl Wetsuits Men's Mirage Grid Lock Short</v>
          </cell>
          <cell r="E1614" t="str">
            <v>Rip Curl</v>
          </cell>
          <cell r="F1614">
            <v>53.479999540000001</v>
          </cell>
        </row>
        <row r="1615">
          <cell r="A1615">
            <v>28852</v>
          </cell>
          <cell r="B1615">
            <v>35.329691109999999</v>
          </cell>
          <cell r="C1615" t="str">
            <v>Swim</v>
          </cell>
          <cell r="D1615" t="str">
            <v>Rip Curl Men's Mirage Aggrolite Plus Boardshort</v>
          </cell>
          <cell r="E1615" t="str">
            <v>Rip Curl</v>
          </cell>
          <cell r="F1615">
            <v>55.990001679999999</v>
          </cell>
        </row>
        <row r="1616">
          <cell r="A1616">
            <v>15639</v>
          </cell>
          <cell r="B1616">
            <v>38.989500049999997</v>
          </cell>
          <cell r="C1616" t="str">
            <v>Swim</v>
          </cell>
          <cell r="D1616" t="str">
            <v>Rip Curl Men's Mirage Hektic Short</v>
          </cell>
          <cell r="E1616" t="str">
            <v>Rip Curl</v>
          </cell>
          <cell r="F1616">
            <v>69.5</v>
          </cell>
        </row>
        <row r="1617">
          <cell r="A1617">
            <v>13827</v>
          </cell>
          <cell r="B1617">
            <v>29.284200460000001</v>
          </cell>
          <cell r="C1617" t="str">
            <v>Swim</v>
          </cell>
          <cell r="D1617" t="str">
            <v>Rip Curl Men's Mirage Tangent Short</v>
          </cell>
          <cell r="E1617" t="str">
            <v>Rip Curl</v>
          </cell>
          <cell r="F1617">
            <v>52.200000760000002</v>
          </cell>
        </row>
        <row r="1618">
          <cell r="A1618">
            <v>13827</v>
          </cell>
          <cell r="B1618">
            <v>20.603430939999999</v>
          </cell>
          <cell r="C1618" t="str">
            <v>Swim</v>
          </cell>
          <cell r="D1618" t="str">
            <v>Rip Curl Wetsuits Men's Stoke Boardshort</v>
          </cell>
          <cell r="E1618" t="str">
            <v>Rip Curl</v>
          </cell>
          <cell r="F1618">
            <v>36.990001679999999</v>
          </cell>
        </row>
        <row r="1619">
          <cell r="A1619">
            <v>15639</v>
          </cell>
          <cell r="B1619">
            <v>36.566848350000001</v>
          </cell>
          <cell r="C1619" t="str">
            <v>Swim</v>
          </cell>
          <cell r="D1619" t="str">
            <v>Rip Curl Men's Hotskin Short Sleeve Jacket</v>
          </cell>
          <cell r="E1619" t="str">
            <v>Rip Curl</v>
          </cell>
          <cell r="F1619">
            <v>64.949996949999999</v>
          </cell>
        </row>
        <row r="1620">
          <cell r="A1620">
            <v>28852</v>
          </cell>
          <cell r="B1620">
            <v>20.57699921</v>
          </cell>
          <cell r="C1620" t="str">
            <v>Swim</v>
          </cell>
          <cell r="D1620" t="str">
            <v>Rip Curl Mirage Flex Accelerate</v>
          </cell>
          <cell r="E1620" t="str">
            <v>Rip Curl</v>
          </cell>
          <cell r="F1620">
            <v>36.099998470000003</v>
          </cell>
        </row>
        <row r="1621">
          <cell r="A1621">
            <v>15639</v>
          </cell>
          <cell r="B1621">
            <v>23.10139921</v>
          </cell>
          <cell r="C1621" t="str">
            <v>Swim</v>
          </cell>
          <cell r="D1621" t="str">
            <v>Rip Curl Wetsuits Men's Mirage Flex Freedom Boardshort</v>
          </cell>
          <cell r="E1621" t="str">
            <v>Rip Curl</v>
          </cell>
          <cell r="F1621">
            <v>40.599998470000003</v>
          </cell>
        </row>
        <row r="1622">
          <cell r="A1622">
            <v>13827</v>
          </cell>
          <cell r="B1622">
            <v>23.975519970000001</v>
          </cell>
          <cell r="C1622" t="str">
            <v>Swim</v>
          </cell>
          <cell r="D1622" t="str">
            <v>Rip Curl Wetsuits Men's Mirage Core Boardshort</v>
          </cell>
          <cell r="E1622" t="str">
            <v>Rip Curl</v>
          </cell>
          <cell r="F1622">
            <v>40.159999849999998</v>
          </cell>
        </row>
        <row r="1623">
          <cell r="A1623">
            <v>28852</v>
          </cell>
          <cell r="B1623">
            <v>23.895541139999999</v>
          </cell>
          <cell r="C1623" t="str">
            <v>Swim</v>
          </cell>
          <cell r="D1623" t="str">
            <v>Rip Curl Wetsuits Men's Lurid Boardshort Boardshort</v>
          </cell>
          <cell r="E1623" t="str">
            <v>Rip Curl</v>
          </cell>
          <cell r="F1623">
            <v>36.990001679999999</v>
          </cell>
        </row>
        <row r="1624">
          <cell r="A1624">
            <v>15472</v>
          </cell>
          <cell r="B1624">
            <v>45.891298319999997</v>
          </cell>
          <cell r="C1624" t="str">
            <v>Swim</v>
          </cell>
          <cell r="D1624" t="str">
            <v>Rip Curl Men's Dawn Patrol Long Sleeve Jacket</v>
          </cell>
          <cell r="E1624" t="str">
            <v>Rip Curl</v>
          </cell>
          <cell r="F1624">
            <v>79.949996949999999</v>
          </cell>
        </row>
        <row r="1625">
          <cell r="A1625">
            <v>15472</v>
          </cell>
          <cell r="B1625">
            <v>7.7942400489999999</v>
          </cell>
          <cell r="C1625" t="str">
            <v>Sleep &amp; Lounge</v>
          </cell>
          <cell r="D1625" t="str">
            <v>Robinson Men's Side Pocket Elastic Pant. 9985</v>
          </cell>
          <cell r="E1625" t="str">
            <v>Robinson</v>
          </cell>
          <cell r="F1625">
            <v>21.18000031</v>
          </cell>
        </row>
        <row r="1626">
          <cell r="A1626">
            <v>13733</v>
          </cell>
          <cell r="B1626">
            <v>14.586880580000001</v>
          </cell>
          <cell r="C1626" t="str">
            <v>Sleep &amp; Lounge</v>
          </cell>
          <cell r="D1626" t="str">
            <v>Robinson Adult Gridiron Flannel Pants</v>
          </cell>
          <cell r="E1626" t="str">
            <v>Robinson</v>
          </cell>
          <cell r="F1626">
            <v>32.560001370000002</v>
          </cell>
        </row>
        <row r="1627">
          <cell r="A1627">
            <v>15472</v>
          </cell>
          <cell r="B1627">
            <v>3.0126898870000001</v>
          </cell>
          <cell r="C1627" t="str">
            <v>Socks &amp; Hosiery</v>
          </cell>
          <cell r="D1627" t="str">
            <v>Skidders Women's Gripper Socks - Pink Leopard</v>
          </cell>
          <cell r="E1627" t="str">
            <v>SkidDERS</v>
          </cell>
          <cell r="F1627">
            <v>6.9899997709999999</v>
          </cell>
        </row>
        <row r="1628">
          <cell r="A1628">
            <v>15472</v>
          </cell>
          <cell r="B1628">
            <v>3.1385098779999998</v>
          </cell>
          <cell r="C1628" t="str">
            <v>Socks &amp; Hosiery</v>
          </cell>
          <cell r="D1628" t="str">
            <v>Skidders Women's Gripper Socks - Pink Stripes</v>
          </cell>
          <cell r="E1628" t="str">
            <v>SkidDERS</v>
          </cell>
          <cell r="F1628">
            <v>6.9899997709999999</v>
          </cell>
        </row>
        <row r="1629">
          <cell r="A1629">
            <v>13733</v>
          </cell>
          <cell r="B1629">
            <v>2.949779892</v>
          </cell>
          <cell r="C1629" t="str">
            <v>Socks &amp; Hosiery</v>
          </cell>
          <cell r="D1629" t="str">
            <v>Skidders Women's Gripper Socks -Brown Leopard</v>
          </cell>
          <cell r="E1629" t="str">
            <v>SkidDERS</v>
          </cell>
          <cell r="F1629">
            <v>6.9899997709999999</v>
          </cell>
        </row>
        <row r="1630">
          <cell r="A1630">
            <v>15472</v>
          </cell>
          <cell r="B1630">
            <v>12.775</v>
          </cell>
          <cell r="C1630" t="str">
            <v>Tops &amp; Tees</v>
          </cell>
          <cell r="D1630" t="str">
            <v>Spalding Women's Keyhole Strap Tank</v>
          </cell>
          <cell r="E1630" t="str">
            <v>Spalding</v>
          </cell>
          <cell r="F1630">
            <v>25</v>
          </cell>
        </row>
        <row r="1631">
          <cell r="A1631">
            <v>13733</v>
          </cell>
          <cell r="B1631">
            <v>10.150000029999999</v>
          </cell>
          <cell r="C1631" t="str">
            <v>Active</v>
          </cell>
          <cell r="D1631" t="str">
            <v>Spalding Women's Capri Legging</v>
          </cell>
          <cell r="E1631" t="str">
            <v>Spalding</v>
          </cell>
          <cell r="F1631">
            <v>25</v>
          </cell>
        </row>
        <row r="1632">
          <cell r="A1632">
            <v>15472</v>
          </cell>
          <cell r="B1632">
            <v>10.250000050000001</v>
          </cell>
          <cell r="C1632" t="str">
            <v>Active</v>
          </cell>
          <cell r="D1632" t="str">
            <v>Spalding Women's Ankle Legging</v>
          </cell>
          <cell r="E1632" t="str">
            <v>Spalding</v>
          </cell>
          <cell r="F1632">
            <v>25</v>
          </cell>
        </row>
        <row r="1633">
          <cell r="A1633">
            <v>13733</v>
          </cell>
          <cell r="B1633">
            <v>10.42500004</v>
          </cell>
          <cell r="C1633" t="str">
            <v>Active</v>
          </cell>
          <cell r="D1633" t="str">
            <v>Spalding Women's Bootleg Pant</v>
          </cell>
          <cell r="E1633" t="str">
            <v>Spalding</v>
          </cell>
          <cell r="F1633">
            <v>25</v>
          </cell>
        </row>
        <row r="1634">
          <cell r="A1634">
            <v>13733</v>
          </cell>
          <cell r="B1634">
            <v>4.9881801220000002</v>
          </cell>
          <cell r="C1634" t="str">
            <v>Active</v>
          </cell>
          <cell r="D1634" t="str">
            <v>Spalding Women's Seamless Basic Bra</v>
          </cell>
          <cell r="E1634" t="str">
            <v>Spalding</v>
          </cell>
          <cell r="F1634">
            <v>11.260000229999999</v>
          </cell>
        </row>
        <row r="1635">
          <cell r="A1635">
            <v>13733</v>
          </cell>
          <cell r="B1635">
            <v>9.3250000849999992</v>
          </cell>
          <cell r="C1635" t="str">
            <v>Active</v>
          </cell>
          <cell r="D1635" t="str">
            <v>Spalding Women's Racerback Tank Top</v>
          </cell>
          <cell r="E1635" t="str">
            <v>Spalding</v>
          </cell>
          <cell r="F1635">
            <v>25</v>
          </cell>
        </row>
        <row r="1636">
          <cell r="A1636">
            <v>14073</v>
          </cell>
          <cell r="B1636">
            <v>6.2267801199999999</v>
          </cell>
          <cell r="C1636" t="str">
            <v>Intimates</v>
          </cell>
          <cell r="D1636" t="str">
            <v>Spalding Women's Seamless Basic Bra</v>
          </cell>
          <cell r="E1636" t="str">
            <v>Spalding</v>
          </cell>
          <cell r="F1636">
            <v>11.260000229999999</v>
          </cell>
        </row>
        <row r="1637">
          <cell r="A1637">
            <v>14073</v>
          </cell>
          <cell r="B1637">
            <v>10.05000006</v>
          </cell>
          <cell r="C1637" t="str">
            <v>Active</v>
          </cell>
          <cell r="D1637" t="str">
            <v>Spalding Men's Basketball Short</v>
          </cell>
          <cell r="E1637" t="str">
            <v>Spalding</v>
          </cell>
          <cell r="F1637">
            <v>25</v>
          </cell>
        </row>
        <row r="1638">
          <cell r="A1638">
            <v>14073</v>
          </cell>
          <cell r="B1638">
            <v>51.000000159999999</v>
          </cell>
          <cell r="C1638" t="str">
            <v>Fashion Hoodies &amp; Sweatshirts</v>
          </cell>
          <cell r="D1638" t="str">
            <v>Superdry Training Zip Hoodie- Navy Marl</v>
          </cell>
          <cell r="E1638" t="str">
            <v>Superdry</v>
          </cell>
          <cell r="F1638">
            <v>100</v>
          </cell>
        </row>
        <row r="1639">
          <cell r="A1639">
            <v>14073</v>
          </cell>
          <cell r="B1639">
            <v>7.8200000149999997</v>
          </cell>
          <cell r="C1639" t="str">
            <v>Underwear</v>
          </cell>
          <cell r="D1639" t="str">
            <v>UnderFit Modal UnderFit</v>
          </cell>
          <cell r="E1639" t="str">
            <v>UnderFit</v>
          </cell>
          <cell r="F1639">
            <v>17</v>
          </cell>
        </row>
        <row r="1640">
          <cell r="A1640">
            <v>506</v>
          </cell>
          <cell r="B1640">
            <v>9.4877997789999995</v>
          </cell>
          <cell r="C1640" t="str">
            <v>Pants &amp; Capris</v>
          </cell>
          <cell r="D1640" t="str">
            <v>Womens Tonal Stripe Soft Pleated Zip Waist Relaxed Fit Pant</v>
          </cell>
          <cell r="E1640" t="str">
            <v>5 Seasons</v>
          </cell>
          <cell r="F1640">
            <v>18.899999619999999</v>
          </cell>
        </row>
        <row r="1641">
          <cell r="A1641">
            <v>5745</v>
          </cell>
          <cell r="B1641">
            <v>7.1817998000000003</v>
          </cell>
          <cell r="C1641" t="str">
            <v>Pants &amp; Capris</v>
          </cell>
          <cell r="D1641" t="str">
            <v>Womens Pullon Fashionable Ladies Relaxed Fit Pant With Pockets</v>
          </cell>
          <cell r="E1641" t="str">
            <v>5 Seasons</v>
          </cell>
          <cell r="F1641">
            <v>14.899999619999999</v>
          </cell>
        </row>
        <row r="1642">
          <cell r="A1642">
            <v>5745</v>
          </cell>
          <cell r="B1642">
            <v>4.3283898900000004</v>
          </cell>
          <cell r="C1642" t="str">
            <v>Socks &amp; Hosiery</v>
          </cell>
          <cell r="D1642" t="str">
            <v>Aerosoles Women's 6-Pairs Athletic Low Cut Socks with Half Cushion - Many Cute Patterns</v>
          </cell>
          <cell r="E1642" t="str">
            <v>Aerosoles</v>
          </cell>
          <cell r="F1642">
            <v>11.989999770000001</v>
          </cell>
        </row>
        <row r="1643">
          <cell r="A1643">
            <v>506</v>
          </cell>
          <cell r="B1643">
            <v>4.417979893</v>
          </cell>
          <cell r="C1643" t="str">
            <v>Socks &amp; Hosiery</v>
          </cell>
          <cell r="D1643" t="str">
            <v>Aerosoles Women's 3-Pairs Bamboo Rayon Crew Socks - Many Cute Patterns</v>
          </cell>
          <cell r="E1643" t="str">
            <v>Aerosoles</v>
          </cell>
          <cell r="F1643">
            <v>10.989999770000001</v>
          </cell>
        </row>
        <row r="1644">
          <cell r="A1644">
            <v>5745</v>
          </cell>
          <cell r="B1644">
            <v>6.4745998660000001</v>
          </cell>
          <cell r="C1644" t="str">
            <v>Plus</v>
          </cell>
          <cell r="D1644" t="str">
            <v>Aerosoles Women's 6-Pairs Low Cut Patterned Socks - Many Cute Patterns</v>
          </cell>
          <cell r="E1644" t="str">
            <v>Aerosoles</v>
          </cell>
          <cell r="F1644">
            <v>11.989999770000001</v>
          </cell>
        </row>
        <row r="1645">
          <cell r="A1645">
            <v>506</v>
          </cell>
          <cell r="B1645">
            <v>69.840000270000004</v>
          </cell>
          <cell r="C1645" t="str">
            <v>Fashion Hoodies &amp; Sweatshirts</v>
          </cell>
          <cell r="D1645" t="str">
            <v>Akomplice - AK Hooded Varsity Mens Jacket in Black/Grey</v>
          </cell>
          <cell r="E1645" t="str">
            <v>Akomplice</v>
          </cell>
          <cell r="F1645">
            <v>120</v>
          </cell>
        </row>
        <row r="1646">
          <cell r="A1646">
            <v>5745</v>
          </cell>
          <cell r="B1646">
            <v>27.98897028</v>
          </cell>
          <cell r="C1646" t="str">
            <v>Intimates</v>
          </cell>
          <cell r="D1646" t="str">
            <v>2 Pc polka Dot Babydoll With Ruffle Trim Padded Underwire Cups Adjustable Shoulder Straps</v>
          </cell>
          <cell r="E1646" t="str">
            <v>Be Wicked</v>
          </cell>
          <cell r="F1646">
            <v>53.11000061</v>
          </cell>
        </row>
        <row r="1647">
          <cell r="A1647">
            <v>5745</v>
          </cell>
          <cell r="B1647">
            <v>18.351359169999998</v>
          </cell>
          <cell r="C1647" t="str">
            <v>Intimates</v>
          </cell>
          <cell r="D1647" t="str">
            <v>I'M All Yours</v>
          </cell>
          <cell r="E1647" t="str">
            <v>Be Wicked</v>
          </cell>
          <cell r="F1647">
            <v>37.759998320000001</v>
          </cell>
        </row>
        <row r="1648">
          <cell r="A1648">
            <v>5745</v>
          </cell>
          <cell r="B1648">
            <v>13.630000020000001</v>
          </cell>
          <cell r="C1648" t="str">
            <v>Maternity</v>
          </cell>
          <cell r="D1648" t="str">
            <v>BellaBand Women's Everyday Bellaband</v>
          </cell>
          <cell r="E1648" t="str">
            <v>BellaBand</v>
          </cell>
          <cell r="F1648">
            <v>29</v>
          </cell>
        </row>
        <row r="1649">
          <cell r="A1649">
            <v>506</v>
          </cell>
          <cell r="B1649">
            <v>14.304000050000001</v>
          </cell>
          <cell r="C1649" t="str">
            <v>Maternity</v>
          </cell>
          <cell r="D1649" t="str">
            <v>BellaBand Women's Lace Bellaband</v>
          </cell>
          <cell r="E1649" t="str">
            <v>BellaBand</v>
          </cell>
          <cell r="F1649">
            <v>32</v>
          </cell>
        </row>
        <row r="1650">
          <cell r="A1650">
            <v>506</v>
          </cell>
          <cell r="B1650">
            <v>37.066000150000001</v>
          </cell>
          <cell r="C1650" t="str">
            <v>Maternity</v>
          </cell>
          <cell r="D1650" t="str">
            <v>The Only Adjustable post-partum Tummy Wrap with Tension Control - For New Moms</v>
          </cell>
          <cell r="E1650" t="str">
            <v>BellaBand</v>
          </cell>
          <cell r="F1650">
            <v>86</v>
          </cell>
        </row>
        <row r="1651">
          <cell r="A1651">
            <v>5745</v>
          </cell>
          <cell r="B1651">
            <v>5.1474999520000004</v>
          </cell>
          <cell r="C1651" t="str">
            <v>Accessories</v>
          </cell>
          <cell r="D1651" t="str">
            <v>BS-40 Vintage Style Full Grain Genuine 100% Leather Distressed Style Snap on Belt Strap 1 1/2 Wide</v>
          </cell>
          <cell r="E1651" t="str">
            <v>Belts.com</v>
          </cell>
          <cell r="F1651">
            <v>14.5</v>
          </cell>
        </row>
        <row r="1652">
          <cell r="A1652">
            <v>5745</v>
          </cell>
          <cell r="B1652">
            <v>3.5164799000000002</v>
          </cell>
          <cell r="C1652" t="str">
            <v>Accessories</v>
          </cell>
          <cell r="D1652" t="str">
            <v>100% Cowhide Leather Black Leather Belt Snap on Belt Strap 1.5 Wide</v>
          </cell>
          <cell r="E1652" t="str">
            <v>Belts.com</v>
          </cell>
          <cell r="F1652">
            <v>9.9899997710000008</v>
          </cell>
        </row>
        <row r="1653">
          <cell r="A1653">
            <v>506</v>
          </cell>
          <cell r="B1653">
            <v>11.33685019</v>
          </cell>
          <cell r="C1653" t="str">
            <v>Intimates</v>
          </cell>
          <cell r="D1653" t="str">
            <v>Bra Discs Nipple Covers Style 410x</v>
          </cell>
          <cell r="E1653" t="str">
            <v>Bra Discs</v>
          </cell>
          <cell r="F1653">
            <v>21.350000380000001</v>
          </cell>
        </row>
        <row r="1654">
          <cell r="A1654">
            <v>12660</v>
          </cell>
          <cell r="B1654">
            <v>11.31550019</v>
          </cell>
          <cell r="C1654" t="str">
            <v>Plus</v>
          </cell>
          <cell r="D1654" t="str">
            <v>Bra Discs Nipple Covers Style 410x</v>
          </cell>
          <cell r="E1654" t="str">
            <v>Bra Discs</v>
          </cell>
          <cell r="F1654">
            <v>21.350000380000001</v>
          </cell>
        </row>
        <row r="1655">
          <cell r="A1655">
            <v>12660</v>
          </cell>
          <cell r="B1655">
            <v>33.911148709999999</v>
          </cell>
          <cell r="C1655" t="str">
            <v>Suits &amp; Sport Coats</v>
          </cell>
          <cell r="D1655" t="str">
            <v>Men's Single Breasted Two Button Black Super 150s Tuxedo</v>
          </cell>
          <cell r="E1655" t="str">
            <v>Caravelli</v>
          </cell>
          <cell r="F1655">
            <v>89.949996949999999</v>
          </cell>
        </row>
        <row r="1656">
          <cell r="A1656">
            <v>9219</v>
          </cell>
          <cell r="B1656">
            <v>37.181398629999997</v>
          </cell>
          <cell r="C1656" t="str">
            <v>Suits &amp; Sport Coats</v>
          </cell>
          <cell r="D1656" t="str">
            <v>Men's Superior 150s Single Breasted Two Button Black 3 pcs Vested Dress Suit</v>
          </cell>
          <cell r="E1656" t="str">
            <v>Caravelli</v>
          </cell>
          <cell r="F1656">
            <v>99.949996949999999</v>
          </cell>
        </row>
        <row r="1657">
          <cell r="A1657">
            <v>12660</v>
          </cell>
          <cell r="B1657">
            <v>55.748548390000003</v>
          </cell>
          <cell r="C1657" t="str">
            <v>Suits &amp; Sport Coats</v>
          </cell>
          <cell r="D1657" t="str">
            <v>Men's Superior 150's Single Breasted One Button Brown Vested Dress Suit with Wide Leg Pants</v>
          </cell>
          <cell r="E1657" t="str">
            <v>Caravelli</v>
          </cell>
          <cell r="F1657">
            <v>129.9499969</v>
          </cell>
        </row>
        <row r="1658">
          <cell r="A1658">
            <v>28424</v>
          </cell>
          <cell r="B1658">
            <v>53.279498529999998</v>
          </cell>
          <cell r="C1658" t="str">
            <v>Suits &amp; Sport Coats</v>
          </cell>
          <cell r="D1658" t="str">
            <v>Men's Superior 150's Single Breasted Three Button White Vested Dress Suit with Peak Lapel and Wide Leg Pants</v>
          </cell>
          <cell r="E1658" t="str">
            <v>Caravelli</v>
          </cell>
          <cell r="F1658">
            <v>129.9499969</v>
          </cell>
        </row>
        <row r="1659">
          <cell r="A1659">
            <v>12660</v>
          </cell>
          <cell r="B1659">
            <v>43.90169848</v>
          </cell>
          <cell r="C1659" t="str">
            <v>Suits &amp; Sport Coats</v>
          </cell>
          <cell r="D1659" t="str">
            <v>Men's Single Breasted 4 Button Superior 150s Extra Fine Black 3 PCS Vested Dress Suit w. Back Pleat Wide Leg</v>
          </cell>
          <cell r="E1659" t="str">
            <v>Caravelli</v>
          </cell>
          <cell r="F1659">
            <v>119.9499969</v>
          </cell>
        </row>
        <row r="1660">
          <cell r="A1660">
            <v>12660</v>
          </cell>
          <cell r="B1660">
            <v>40.879548560000003</v>
          </cell>
          <cell r="C1660" t="str">
            <v>Suits &amp; Sport Coats</v>
          </cell>
          <cell r="D1660" t="str">
            <v>Men's Superior 150s Single Breasted Two Button Gray Pinstripe 3 PCS Vested Dress Suit European Cut</v>
          </cell>
          <cell r="E1660" t="str">
            <v>Caravelli</v>
          </cell>
          <cell r="F1660">
            <v>99.949996949999999</v>
          </cell>
        </row>
        <row r="1661">
          <cell r="A1661">
            <v>28424</v>
          </cell>
          <cell r="B1661">
            <v>35.800098640000002</v>
          </cell>
          <cell r="C1661" t="str">
            <v>Suits &amp; Sport Coats</v>
          </cell>
          <cell r="D1661" t="str">
            <v>Men's Single Breasted 2 Button Black Extra Fine Slim Fit Tuxedo</v>
          </cell>
          <cell r="E1661" t="str">
            <v>Caravelli</v>
          </cell>
          <cell r="F1661">
            <v>89.949996949999999</v>
          </cell>
        </row>
        <row r="1662">
          <cell r="A1662">
            <v>9219</v>
          </cell>
          <cell r="B1662">
            <v>38.768448509999999</v>
          </cell>
          <cell r="C1662" t="str">
            <v>Suits &amp; Sport Coats</v>
          </cell>
          <cell r="D1662" t="str">
            <v>Men's Superior 150s Single Breasted Two Button Navy Stripe Dress Suit Flat Front</v>
          </cell>
          <cell r="E1662" t="str">
            <v>Caravelli</v>
          </cell>
          <cell r="F1662">
            <v>89.949996949999999</v>
          </cell>
        </row>
        <row r="1663">
          <cell r="A1663">
            <v>9219</v>
          </cell>
          <cell r="B1663">
            <v>32.56189887</v>
          </cell>
          <cell r="C1663" t="str">
            <v>Suits &amp; Sport Coats</v>
          </cell>
          <cell r="D1663" t="str">
            <v>Men's Superior 150s Single Breasted Two Button Tan Pinstripe Dress Suit</v>
          </cell>
          <cell r="E1663" t="str">
            <v>Caravelli</v>
          </cell>
          <cell r="F1663">
            <v>89.949996949999999</v>
          </cell>
        </row>
        <row r="1664">
          <cell r="A1664">
            <v>9219</v>
          </cell>
          <cell r="B1664">
            <v>25.24800003</v>
          </cell>
          <cell r="C1664" t="str">
            <v>Shorts</v>
          </cell>
          <cell r="D1664" t="str">
            <v>Creekwood Big &amp; Tall Elastic-Waist Pleated Twill Shorts</v>
          </cell>
          <cell r="E1664" t="str">
            <v>Creekwood</v>
          </cell>
          <cell r="F1664">
            <v>48</v>
          </cell>
        </row>
        <row r="1665">
          <cell r="A1665">
            <v>28424</v>
          </cell>
          <cell r="B1665">
            <v>7.3151198869999998</v>
          </cell>
          <cell r="C1665" t="str">
            <v>Sweaters</v>
          </cell>
          <cell r="D1665" t="str">
            <v>MEN'S COMBED COTTON EURO DESIGN SKI TURTLENECK</v>
          </cell>
          <cell r="E1665" t="str">
            <v>EuroBrand</v>
          </cell>
          <cell r="F1665">
            <v>14.989999770000001</v>
          </cell>
        </row>
        <row r="1666">
          <cell r="A1666">
            <v>9219</v>
          </cell>
          <cell r="B1666">
            <v>12.97350986</v>
          </cell>
          <cell r="C1666" t="str">
            <v>Sleep &amp; Lounge</v>
          </cell>
          <cell r="D1666" t="str">
            <v>Women's Silky Satin Chemise - Babydoll Nightgown</v>
          </cell>
          <cell r="E1666" t="str">
            <v>Evolatree</v>
          </cell>
          <cell r="F1666">
            <v>19.989999770000001</v>
          </cell>
        </row>
        <row r="1667">
          <cell r="A1667">
            <v>12660</v>
          </cell>
          <cell r="B1667">
            <v>6.7305099119999996</v>
          </cell>
          <cell r="C1667" t="str">
            <v>Underwear</v>
          </cell>
          <cell r="D1667" t="str">
            <v>Men's Asian Samurai Dragon Motif Silky Satin Boxers</v>
          </cell>
          <cell r="E1667" t="str">
            <v>Evolatree</v>
          </cell>
          <cell r="F1667">
            <v>14.989999770000001</v>
          </cell>
        </row>
        <row r="1668">
          <cell r="A1668">
            <v>28424</v>
          </cell>
          <cell r="B1668">
            <v>7.5549599220000001</v>
          </cell>
          <cell r="C1668" t="str">
            <v>Underwear</v>
          </cell>
          <cell r="D1668" t="str">
            <v>Men's Dragon Crest Silky Satin Boxers</v>
          </cell>
          <cell r="E1668" t="str">
            <v>Evolatree</v>
          </cell>
          <cell r="F1668">
            <v>14.989999770000001</v>
          </cell>
        </row>
        <row r="1669">
          <cell r="A1669">
            <v>12660</v>
          </cell>
          <cell r="B1669">
            <v>8.9714098520000007</v>
          </cell>
          <cell r="C1669" t="str">
            <v>Sleep &amp; Lounge</v>
          </cell>
          <cell r="D1669" t="str">
            <v>Men's Asian Orient Artisan Hieroglyphs - Silky Satin Robe</v>
          </cell>
          <cell r="E1669" t="str">
            <v>Evolatree</v>
          </cell>
          <cell r="F1669">
            <v>24.989999770000001</v>
          </cell>
        </row>
        <row r="1670">
          <cell r="A1670">
            <v>9219</v>
          </cell>
          <cell r="B1670">
            <v>11.01240044</v>
          </cell>
          <cell r="C1670" t="str">
            <v>Socks</v>
          </cell>
          <cell r="D1670" t="str">
            <v>Footprint Ski and Snowboard Unisex Bamboo Socks</v>
          </cell>
          <cell r="E1670" t="str">
            <v>Footprint</v>
          </cell>
          <cell r="F1670">
            <v>19.950000760000002</v>
          </cell>
        </row>
        <row r="1671">
          <cell r="A1671">
            <v>9219</v>
          </cell>
          <cell r="B1671">
            <v>5.655000019</v>
          </cell>
          <cell r="C1671" t="str">
            <v>Active</v>
          </cell>
          <cell r="D1671" t="str">
            <v>PT261 Women's Loose Form Fit Racer Back Performance Fitness Top-Great for Softball Tennis Running and Volleyball-Odor Protection and Moisture Management-Colors Black Red and Blue-Sizes SM-XXXL</v>
          </cell>
          <cell r="E1671" t="str">
            <v>Game Gear</v>
          </cell>
          <cell r="F1671">
            <v>13</v>
          </cell>
        </row>
        <row r="1672">
          <cell r="A1672">
            <v>28424</v>
          </cell>
          <cell r="B1672">
            <v>5.968000054</v>
          </cell>
          <cell r="C1672" t="str">
            <v>Active</v>
          </cell>
          <cell r="D1672" t="str">
            <v>PT822C Women's Loose Fit Exercise Shirt-Made Moisture Management Odor ControlPerformance Fabric-Aerobics Jogging Gym andYoga-Colors Include Blue Kelly Green Red and Pink-Sizes XS-XXXL</v>
          </cell>
          <cell r="E1672" t="str">
            <v>Game Gear</v>
          </cell>
          <cell r="F1672">
            <v>16</v>
          </cell>
        </row>
        <row r="1673">
          <cell r="A1673">
            <v>9219</v>
          </cell>
          <cell r="B1673">
            <v>5.4375000179999997</v>
          </cell>
          <cell r="C1673" t="str">
            <v>Active</v>
          </cell>
          <cell r="D1673" t="str">
            <v>PT903W Women's Cut Single Ply Light Weight Track Singlet-Control Unwanted Odors and Excess Moisture-Great for Competition Running or Marathons-Colors Include Black Green Navy Royal and Purple-Sizes SM-XXXL</v>
          </cell>
          <cell r="E1673" t="str">
            <v>Game Gear</v>
          </cell>
          <cell r="F1673">
            <v>12.5</v>
          </cell>
        </row>
        <row r="1674">
          <cell r="A1674">
            <v>9464</v>
          </cell>
          <cell r="B1674">
            <v>8.1770000310000004</v>
          </cell>
          <cell r="C1674" t="str">
            <v>Active</v>
          </cell>
          <cell r="D1674" t="str">
            <v>HT260 Women's Double Ply Front Sports Bra with Athletic Cut Racer Back-Made with Odor Protective Quick Dry Flexible Fabric-Great for Tennis Field Hockey Running and Outdoor Workouts-Available in Black and White-Sizes XS-XXXL</v>
          </cell>
          <cell r="E1674" t="str">
            <v>Game Gear</v>
          </cell>
          <cell r="F1674">
            <v>18.5</v>
          </cell>
        </row>
        <row r="1675">
          <cell r="A1675">
            <v>28790</v>
          </cell>
          <cell r="B1675">
            <v>10.07600001</v>
          </cell>
          <cell r="C1675" t="str">
            <v>Active</v>
          </cell>
          <cell r="D1675" t="str">
            <v>PT803PS Mens and Ladies Dry Fit Short Sleeve Workout Gym Shirt with Side Panels-Made with Moisture Management and Odor Reducing Performance Material-Colors Include Black Red White Navy and Royal Blue-Sizes SM-XXXL</v>
          </cell>
          <cell r="E1675" t="str">
            <v>Game Gear</v>
          </cell>
          <cell r="F1675">
            <v>22</v>
          </cell>
        </row>
        <row r="1676">
          <cell r="A1676">
            <v>24954</v>
          </cell>
          <cell r="B1676">
            <v>6.1407499080000001</v>
          </cell>
          <cell r="C1676" t="str">
            <v>Accessories</v>
          </cell>
          <cell r="D1676" t="str">
            <v>Ladies Knit Convertible Mittens / Gloves with Snowflake</v>
          </cell>
          <cell r="E1676" t="str">
            <v>Go Gloves</v>
          </cell>
          <cell r="F1676">
            <v>15.94999981</v>
          </cell>
        </row>
        <row r="1677">
          <cell r="A1677">
            <v>28790</v>
          </cell>
          <cell r="B1677">
            <v>2.8699499130000001</v>
          </cell>
          <cell r="C1677" t="str">
            <v>Accessories</v>
          </cell>
          <cell r="D1677" t="str">
            <v>Magic Convertible Gloves/Mittens</v>
          </cell>
          <cell r="E1677" t="str">
            <v>Go Gloves</v>
          </cell>
          <cell r="F1677">
            <v>7.9499998090000004</v>
          </cell>
        </row>
        <row r="1678">
          <cell r="A1678">
            <v>9430</v>
          </cell>
          <cell r="B1678">
            <v>62.880841660000002</v>
          </cell>
          <cell r="C1678" t="str">
            <v>Sweaters</v>
          </cell>
          <cell r="D1678" t="str">
            <v>J.C. Rags Men's Merino Cardigan</v>
          </cell>
          <cell r="E1678" t="str">
            <v>J.C. Rags</v>
          </cell>
          <cell r="F1678">
            <v>132.6600037</v>
          </cell>
        </row>
        <row r="1679">
          <cell r="A1679">
            <v>18229</v>
          </cell>
          <cell r="B1679">
            <v>97.415999920000004</v>
          </cell>
          <cell r="C1679" t="str">
            <v>Sweaters</v>
          </cell>
          <cell r="D1679" t="str">
            <v>J.C. Rags Men's Reversed Cable Blazer</v>
          </cell>
          <cell r="E1679" t="str">
            <v>J.C. Rags</v>
          </cell>
          <cell r="F1679">
            <v>198</v>
          </cell>
        </row>
        <row r="1680">
          <cell r="A1680">
            <v>9161</v>
          </cell>
          <cell r="B1680">
            <v>85.741000049999997</v>
          </cell>
          <cell r="C1680" t="str">
            <v>Sweaters</v>
          </cell>
          <cell r="D1680" t="str">
            <v>J.C. Rags Men's Double Layer Cardigan</v>
          </cell>
          <cell r="E1680" t="str">
            <v>J.C. Rags</v>
          </cell>
          <cell r="F1680">
            <v>179</v>
          </cell>
        </row>
        <row r="1681">
          <cell r="A1681">
            <v>6243</v>
          </cell>
          <cell r="B1681">
            <v>44.292148320000003</v>
          </cell>
          <cell r="C1681" t="str">
            <v>Sweaters</v>
          </cell>
          <cell r="D1681" t="str">
            <v>J.C. Rags Men's Collar Sweat Knit Cardigan</v>
          </cell>
          <cell r="E1681" t="str">
            <v>J.C. Rags</v>
          </cell>
          <cell r="F1681">
            <v>81.269996640000002</v>
          </cell>
        </row>
        <row r="1682">
          <cell r="A1682">
            <v>24572</v>
          </cell>
          <cell r="B1682">
            <v>42.829288290000001</v>
          </cell>
          <cell r="C1682" t="str">
            <v>Sweaters</v>
          </cell>
          <cell r="D1682" t="str">
            <v>J.C. Rags Men's High Collar Sweat</v>
          </cell>
          <cell r="E1682" t="str">
            <v>J.C. Rags</v>
          </cell>
          <cell r="F1682">
            <v>81.269996640000002</v>
          </cell>
        </row>
        <row r="1683">
          <cell r="A1683">
            <v>9051</v>
          </cell>
          <cell r="B1683">
            <v>46.412099779999998</v>
          </cell>
          <cell r="C1683" t="str">
            <v>Sweaters</v>
          </cell>
          <cell r="D1683" t="str">
            <v>J.C. Rags Men's Essential Cotton Cardigan Sweater</v>
          </cell>
          <cell r="E1683" t="str">
            <v>J.C. Rags</v>
          </cell>
          <cell r="F1683">
            <v>87.569999690000003</v>
          </cell>
        </row>
        <row r="1684">
          <cell r="A1684">
            <v>9051</v>
          </cell>
          <cell r="B1684">
            <v>92.1050003</v>
          </cell>
          <cell r="C1684" t="str">
            <v>Sweaters</v>
          </cell>
          <cell r="D1684" t="str">
            <v>J.C. Rags Men's Eskimo Sweater</v>
          </cell>
          <cell r="E1684" t="str">
            <v>J.C. Rags</v>
          </cell>
          <cell r="F1684">
            <v>169</v>
          </cell>
        </row>
        <row r="1685">
          <cell r="A1685">
            <v>9299</v>
          </cell>
          <cell r="B1685">
            <v>40.053000019999999</v>
          </cell>
          <cell r="C1685" t="str">
            <v>Sweaters</v>
          </cell>
          <cell r="D1685" t="str">
            <v>J.C. Rags Men's The Classy Cardigan</v>
          </cell>
          <cell r="E1685" t="str">
            <v>J.C. Rags</v>
          </cell>
          <cell r="F1685">
            <v>79</v>
          </cell>
        </row>
        <row r="1686">
          <cell r="A1686">
            <v>9161</v>
          </cell>
          <cell r="B1686">
            <v>41.528968280000001</v>
          </cell>
          <cell r="C1686" t="str">
            <v>Sweaters</v>
          </cell>
          <cell r="D1686" t="str">
            <v>J.C. Rags Men's Washed Sweater</v>
          </cell>
          <cell r="E1686" t="str">
            <v>J.C. Rags</v>
          </cell>
          <cell r="F1686">
            <v>81.269996640000002</v>
          </cell>
        </row>
        <row r="1687">
          <cell r="A1687">
            <v>6243</v>
          </cell>
          <cell r="B1687">
            <v>117.3490001</v>
          </cell>
          <cell r="C1687" t="str">
            <v>Sweaters</v>
          </cell>
          <cell r="D1687" t="str">
            <v>J.C. Rags Men's Navajo Cardigan</v>
          </cell>
          <cell r="E1687" t="str">
            <v>J.C. Rags</v>
          </cell>
          <cell r="F1687">
            <v>239</v>
          </cell>
        </row>
        <row r="1688">
          <cell r="A1688">
            <v>24572</v>
          </cell>
          <cell r="B1688">
            <v>51.401700910000002</v>
          </cell>
          <cell r="C1688" t="str">
            <v>Suits &amp; Sport Coats</v>
          </cell>
          <cell r="D1688" t="str">
            <v>J.C. Rags Men's Cold Double Breasted Blazer</v>
          </cell>
          <cell r="E1688" t="str">
            <v>J.C. Rags</v>
          </cell>
          <cell r="F1688">
            <v>125.3700027</v>
          </cell>
        </row>
        <row r="1689">
          <cell r="A1689">
            <v>24572</v>
          </cell>
          <cell r="B1689">
            <v>95.303999480000002</v>
          </cell>
          <cell r="C1689" t="str">
            <v>Suits &amp; Sport Coats</v>
          </cell>
          <cell r="D1689" t="str">
            <v>J.C. Rags Men's Two Tone Blazer</v>
          </cell>
          <cell r="E1689" t="str">
            <v>J.C. Rags</v>
          </cell>
          <cell r="F1689">
            <v>228</v>
          </cell>
        </row>
        <row r="1690">
          <cell r="A1690">
            <v>9299</v>
          </cell>
          <cell r="B1690">
            <v>54.034470929999998</v>
          </cell>
          <cell r="C1690" t="str">
            <v>Suits &amp; Sport Coats</v>
          </cell>
          <cell r="D1690" t="str">
            <v>J.C. Rags Men's Herringbone Blazer</v>
          </cell>
          <cell r="E1690" t="str">
            <v>J.C. Rags</v>
          </cell>
          <cell r="F1690">
            <v>125.3700027</v>
          </cell>
        </row>
        <row r="1691">
          <cell r="A1691">
            <v>9051</v>
          </cell>
          <cell r="B1691">
            <v>59.074999839999997</v>
          </cell>
          <cell r="C1691" t="str">
            <v>Suits &amp; Sport Coats</v>
          </cell>
          <cell r="D1691" t="str">
            <v>J.C. Rags Men's Deconstructed Twill Blazer</v>
          </cell>
          <cell r="E1691" t="str">
            <v>J.C. Rags</v>
          </cell>
          <cell r="F1691">
            <v>139</v>
          </cell>
        </row>
        <row r="1692">
          <cell r="A1692">
            <v>9347</v>
          </cell>
          <cell r="B1692">
            <v>55.12999988</v>
          </cell>
          <cell r="C1692" t="str">
            <v>Suits &amp; Sport Coats</v>
          </cell>
          <cell r="D1692" t="str">
            <v>J.C. Rags Men's Heavy Jersey Blazer Suit</v>
          </cell>
          <cell r="E1692" t="str">
            <v>J.C. Rags</v>
          </cell>
          <cell r="F1692">
            <v>149</v>
          </cell>
        </row>
        <row r="1693">
          <cell r="A1693">
            <v>9430</v>
          </cell>
          <cell r="B1693">
            <v>37.172520929999997</v>
          </cell>
          <cell r="C1693" t="str">
            <v>Suits &amp; Sport Coats</v>
          </cell>
          <cell r="D1693" t="str">
            <v>J.C. Rags Men's Overdye Strip Blazer</v>
          </cell>
          <cell r="E1693" t="str">
            <v>J.C. Rags</v>
          </cell>
          <cell r="F1693">
            <v>93.870002749999998</v>
          </cell>
        </row>
        <row r="1694">
          <cell r="A1694">
            <v>9347</v>
          </cell>
          <cell r="B1694">
            <v>65.402999910000005</v>
          </cell>
          <cell r="C1694" t="str">
            <v>Jeans</v>
          </cell>
          <cell r="D1694" t="str">
            <v>J.C. Rags Men's Sigma Standard Jean</v>
          </cell>
          <cell r="E1694" t="str">
            <v>J.C. Rags</v>
          </cell>
          <cell r="F1694">
            <v>129</v>
          </cell>
        </row>
        <row r="1695">
          <cell r="A1695">
            <v>9254</v>
          </cell>
          <cell r="B1695">
            <v>19.383839559999998</v>
          </cell>
          <cell r="C1695" t="str">
            <v>Pants</v>
          </cell>
          <cell r="D1695" t="str">
            <v>J.C. Rags Men's Cargo Low Loose Fit Pant</v>
          </cell>
          <cell r="E1695" t="str">
            <v>J.C. Rags</v>
          </cell>
          <cell r="F1695">
            <v>38.459999080000003</v>
          </cell>
        </row>
        <row r="1696">
          <cell r="A1696">
            <v>6243</v>
          </cell>
          <cell r="B1696">
            <v>16.612800310000001</v>
          </cell>
          <cell r="C1696" t="str">
            <v>Pants</v>
          </cell>
          <cell r="D1696" t="str">
            <v>J.C. Rags Men's Cargo Pant</v>
          </cell>
          <cell r="E1696" t="str">
            <v>J.C. Rags</v>
          </cell>
          <cell r="F1696">
            <v>34.61000061</v>
          </cell>
        </row>
        <row r="1697">
          <cell r="A1697">
            <v>9240</v>
          </cell>
          <cell r="B1697">
            <v>55.276021210000003</v>
          </cell>
          <cell r="C1697" t="str">
            <v>Pants</v>
          </cell>
          <cell r="D1697" t="str">
            <v>J.C. Rags Men's Solid Linen Pants</v>
          </cell>
          <cell r="E1697" t="str">
            <v>J.C. Rags</v>
          </cell>
          <cell r="F1697">
            <v>120.6900024</v>
          </cell>
        </row>
        <row r="1698">
          <cell r="A1698">
            <v>9430</v>
          </cell>
          <cell r="B1698">
            <v>7.2765000249999998</v>
          </cell>
          <cell r="C1698" t="str">
            <v>Pants</v>
          </cell>
          <cell r="D1698" t="str">
            <v>J.C. Rags Men's Striker-Super Low Crotch Pant</v>
          </cell>
          <cell r="E1698" t="str">
            <v>J.C. Rags</v>
          </cell>
          <cell r="F1698">
            <v>16.5</v>
          </cell>
        </row>
        <row r="1699">
          <cell r="A1699">
            <v>9240</v>
          </cell>
          <cell r="B1699">
            <v>62.952000230000003</v>
          </cell>
          <cell r="C1699" t="str">
            <v>Pants</v>
          </cell>
          <cell r="D1699" t="str">
            <v>J.C. Rags Men's Treated Corduroy Pant</v>
          </cell>
          <cell r="E1699" t="str">
            <v>J.C. Rags</v>
          </cell>
          <cell r="F1699">
            <v>129</v>
          </cell>
        </row>
        <row r="1700">
          <cell r="A1700">
            <v>24572</v>
          </cell>
          <cell r="B1700">
            <v>61.533000229999999</v>
          </cell>
          <cell r="C1700" t="str">
            <v>Pants</v>
          </cell>
          <cell r="D1700" t="str">
            <v>J.C. Rags Men's Compact Twill Chino Pant</v>
          </cell>
          <cell r="E1700" t="str">
            <v>J.C. Rags</v>
          </cell>
          <cell r="F1700">
            <v>129</v>
          </cell>
        </row>
        <row r="1701">
          <cell r="A1701">
            <v>6243</v>
          </cell>
          <cell r="B1701">
            <v>49.484949180000001</v>
          </cell>
          <cell r="C1701" t="str">
            <v>Pants</v>
          </cell>
          <cell r="D1701" t="str">
            <v>J.C. Rags Men's Stretch Twill Chinos Pant</v>
          </cell>
          <cell r="E1701" t="str">
            <v>J.C. Rags</v>
          </cell>
          <cell r="F1701">
            <v>97.989997860000003</v>
          </cell>
        </row>
        <row r="1702">
          <cell r="A1702">
            <v>9294</v>
          </cell>
          <cell r="B1702">
            <v>64.379000129999994</v>
          </cell>
          <cell r="C1702" t="str">
            <v>Shorts</v>
          </cell>
          <cell r="D1702" t="str">
            <v>J.C. Rags Men's Light Chambray Shorts</v>
          </cell>
          <cell r="E1702" t="str">
            <v>J.C. Rags</v>
          </cell>
          <cell r="F1702">
            <v>119</v>
          </cell>
        </row>
        <row r="1703">
          <cell r="A1703">
            <v>24572</v>
          </cell>
          <cell r="B1703">
            <v>8.6020000579999998</v>
          </cell>
          <cell r="C1703" t="str">
            <v>Maternity</v>
          </cell>
          <cell r="D1703" t="str">
            <v>Kati Rose Sleep Bra</v>
          </cell>
          <cell r="E1703" t="str">
            <v>Kati Rose</v>
          </cell>
          <cell r="F1703">
            <v>22</v>
          </cell>
        </row>
        <row r="1704">
          <cell r="A1704">
            <v>6243</v>
          </cell>
          <cell r="B1704">
            <v>25.636000039999999</v>
          </cell>
          <cell r="C1704" t="str">
            <v>Fashion Hoodies &amp; Sweatshirts</v>
          </cell>
          <cell r="D1704" t="str">
            <v>Rhinestone Dance Zippered Hoodie</v>
          </cell>
          <cell r="E1704" t="str">
            <v>Lizatards</v>
          </cell>
          <cell r="F1704">
            <v>52</v>
          </cell>
        </row>
        <row r="1705">
          <cell r="A1705">
            <v>18229</v>
          </cell>
          <cell r="B1705">
            <v>9.0600000319999996</v>
          </cell>
          <cell r="C1705" t="str">
            <v>Active</v>
          </cell>
          <cell r="D1705" t="str">
            <v>Gymnastics Stretch Shorts</v>
          </cell>
          <cell r="E1705" t="str">
            <v>Lizatards</v>
          </cell>
          <cell r="F1705">
            <v>20</v>
          </cell>
        </row>
        <row r="1706">
          <cell r="A1706">
            <v>9299</v>
          </cell>
          <cell r="B1706">
            <v>9.000000022</v>
          </cell>
          <cell r="C1706" t="str">
            <v>Active</v>
          </cell>
          <cell r="D1706" t="str">
            <v>Zebra Spandex Shorts</v>
          </cell>
          <cell r="E1706" t="str">
            <v>Lizatards</v>
          </cell>
          <cell r="F1706">
            <v>20</v>
          </cell>
        </row>
        <row r="1707">
          <cell r="A1707">
            <v>9430</v>
          </cell>
          <cell r="B1707">
            <v>8.0640000480000005</v>
          </cell>
          <cell r="C1707" t="str">
            <v>Active</v>
          </cell>
          <cell r="D1707" t="str">
            <v>Spandex / Nylon Shorts w/ Crystal in Many Colors</v>
          </cell>
          <cell r="E1707" t="str">
            <v>Lizatards</v>
          </cell>
          <cell r="F1707">
            <v>18</v>
          </cell>
        </row>
        <row r="1708">
          <cell r="A1708">
            <v>9347</v>
          </cell>
          <cell r="B1708">
            <v>20.345930760000002</v>
          </cell>
          <cell r="C1708" t="str">
            <v>Swim</v>
          </cell>
          <cell r="D1708" t="str">
            <v>Womens Longitude Swimdress Swimsuit Long Tankini Swimwear Solid black with Ruffle 10-18</v>
          </cell>
          <cell r="E1708" t="str">
            <v>Longitude</v>
          </cell>
          <cell r="F1708">
            <v>49.990001679999999</v>
          </cell>
        </row>
        <row r="1709">
          <cell r="A1709">
            <v>9347</v>
          </cell>
          <cell r="B1709">
            <v>21.595680819999998</v>
          </cell>
          <cell r="C1709" t="str">
            <v>Swim</v>
          </cell>
          <cell r="D1709" t="str">
            <v>Womens Longitude Regular and Plus Size Swimdress Swimsuit Long Tankini Swimwear 12-18 Sparkle</v>
          </cell>
          <cell r="E1709" t="str">
            <v>Longitude</v>
          </cell>
          <cell r="F1709">
            <v>49.990001679999999</v>
          </cell>
        </row>
        <row r="1710">
          <cell r="A1710">
            <v>9294</v>
          </cell>
          <cell r="B1710">
            <v>21.00618081</v>
          </cell>
          <cell r="C1710" t="str">
            <v>Swim</v>
          </cell>
          <cell r="D1710" t="str">
            <v>Womens Longitude Swimdress Swimsuit Long Tankini Swimwear Set Black White Giraffe print 10-18</v>
          </cell>
          <cell r="E1710" t="str">
            <v>Longitude</v>
          </cell>
          <cell r="F1710">
            <v>54.990001679999999</v>
          </cell>
        </row>
        <row r="1711">
          <cell r="A1711">
            <v>9201</v>
          </cell>
          <cell r="B1711">
            <v>21.64567083</v>
          </cell>
          <cell r="C1711" t="str">
            <v>Swim</v>
          </cell>
          <cell r="D1711" t="str">
            <v>Womens Plus Size Longitude Swimdress Swimsuit Long Tankini Swimwear Black/Hot Pink or Black/White 16W-26W</v>
          </cell>
          <cell r="E1711" t="str">
            <v>Longitude</v>
          </cell>
          <cell r="F1711">
            <v>49.990001679999999</v>
          </cell>
        </row>
        <row r="1712">
          <cell r="A1712">
            <v>6243</v>
          </cell>
          <cell r="B1712">
            <v>35.840000209999999</v>
          </cell>
          <cell r="C1712" t="str">
            <v>Swim</v>
          </cell>
          <cell r="D1712" t="str">
            <v>Luli Fama Cosita Buena Tab Side Brazilian Bottom</v>
          </cell>
          <cell r="E1712" t="str">
            <v>Luli Fama</v>
          </cell>
          <cell r="F1712">
            <v>80</v>
          </cell>
        </row>
        <row r="1713">
          <cell r="A1713">
            <v>9201</v>
          </cell>
          <cell r="B1713">
            <v>22.144500109999999</v>
          </cell>
          <cell r="C1713" t="str">
            <v>Swim</v>
          </cell>
          <cell r="D1713" t="str">
            <v>Luli Fama Women's Cosita Buena Twist Bandeau Top</v>
          </cell>
          <cell r="E1713" t="str">
            <v>Luli Fama</v>
          </cell>
          <cell r="F1713">
            <v>55.5</v>
          </cell>
        </row>
        <row r="1714">
          <cell r="A1714">
            <v>24954</v>
          </cell>
          <cell r="B1714">
            <v>34.400000130000002</v>
          </cell>
          <cell r="C1714" t="str">
            <v>Swim</v>
          </cell>
          <cell r="D1714" t="str">
            <v>Luli Fama Cosita Buena Halter Top</v>
          </cell>
          <cell r="E1714" t="str">
            <v>Luli Fama</v>
          </cell>
          <cell r="F1714">
            <v>80</v>
          </cell>
        </row>
        <row r="1715">
          <cell r="A1715">
            <v>9299</v>
          </cell>
          <cell r="B1715">
            <v>35.49000015</v>
          </cell>
          <cell r="C1715" t="str">
            <v>Swim</v>
          </cell>
          <cell r="D1715" t="str">
            <v>Luli Fama Cosita Buena Ballet Halter Top</v>
          </cell>
          <cell r="E1715" t="str">
            <v>Luli Fama</v>
          </cell>
          <cell r="F1715">
            <v>78</v>
          </cell>
        </row>
        <row r="1716">
          <cell r="A1716">
            <v>9299</v>
          </cell>
          <cell r="B1716">
            <v>47.400000169999998</v>
          </cell>
          <cell r="C1716" t="str">
            <v>Swim</v>
          </cell>
          <cell r="D1716" t="str">
            <v>Luli Fama Sweet Seduction Romper</v>
          </cell>
          <cell r="E1716" t="str">
            <v>Luli Fama</v>
          </cell>
          <cell r="F1716">
            <v>120</v>
          </cell>
        </row>
        <row r="1717">
          <cell r="A1717">
            <v>9254</v>
          </cell>
          <cell r="B1717">
            <v>33.948000139999998</v>
          </cell>
          <cell r="C1717" t="str">
            <v>Swim</v>
          </cell>
          <cell r="D1717" t="str">
            <v>Luli Fama Sweet Seduction Tie Side Brazilian Bottom</v>
          </cell>
          <cell r="E1717" t="str">
            <v>Luli Fama</v>
          </cell>
          <cell r="F1717">
            <v>82</v>
          </cell>
        </row>
        <row r="1718">
          <cell r="A1718">
            <v>9254</v>
          </cell>
          <cell r="B1718">
            <v>37.474000189999998</v>
          </cell>
          <cell r="C1718" t="str">
            <v>Swim</v>
          </cell>
          <cell r="D1718" t="str">
            <v>Luli Fama Sweet Seduction Sliding Halter Top</v>
          </cell>
          <cell r="E1718" t="str">
            <v>Luli Fama</v>
          </cell>
          <cell r="F1718">
            <v>82</v>
          </cell>
        </row>
        <row r="1719">
          <cell r="A1719">
            <v>9161</v>
          </cell>
          <cell r="B1719">
            <v>32.000000180000001</v>
          </cell>
          <cell r="C1719" t="str">
            <v>Swim</v>
          </cell>
          <cell r="D1719" t="str">
            <v>Luli Fama Sweet Seduction Sliding Triangle Top</v>
          </cell>
          <cell r="E1719" t="str">
            <v>Luli Fama</v>
          </cell>
          <cell r="F1719">
            <v>80</v>
          </cell>
        </row>
        <row r="1720">
          <cell r="A1720">
            <v>28790</v>
          </cell>
          <cell r="B1720">
            <v>11.070569900000001</v>
          </cell>
          <cell r="C1720" t="str">
            <v>Fashion Hoodies &amp; Sweatshirts</v>
          </cell>
          <cell r="D1720" t="str">
            <v>Ecko Juniors Hoodie Sweatshirt - Style ERF_31446</v>
          </cell>
          <cell r="E1720" t="str">
            <v>Marc Ecko</v>
          </cell>
          <cell r="F1720">
            <v>24.989999770000001</v>
          </cell>
        </row>
        <row r="1721">
          <cell r="A1721">
            <v>9254</v>
          </cell>
          <cell r="B1721">
            <v>10.83457986</v>
          </cell>
          <cell r="C1721" t="str">
            <v>Tops &amp; Tees</v>
          </cell>
          <cell r="D1721" t="str">
            <v>Ecko Mens Graphic Tee T-Shirt - Style 90409</v>
          </cell>
          <cell r="E1721" t="str">
            <v>Marc Ecko</v>
          </cell>
          <cell r="F1721">
            <v>19.989999770000001</v>
          </cell>
        </row>
        <row r="1722">
          <cell r="A1722">
            <v>9299</v>
          </cell>
          <cell r="B1722">
            <v>9.5143998490000001</v>
          </cell>
          <cell r="C1722" t="str">
            <v>Tops &amp; Tees</v>
          </cell>
          <cell r="D1722" t="str">
            <v>Ecko Mens Graphic Tee T-Shirt - Style EKO-90067</v>
          </cell>
          <cell r="E1722" t="str">
            <v>Marc Ecko</v>
          </cell>
          <cell r="F1722">
            <v>16.989999770000001</v>
          </cell>
        </row>
        <row r="1723">
          <cell r="A1723">
            <v>9240</v>
          </cell>
          <cell r="B1723">
            <v>24.942919060000001</v>
          </cell>
          <cell r="C1723" t="str">
            <v>Fashion Hoodies &amp; Sweatshirts</v>
          </cell>
          <cell r="D1723" t="str">
            <v>Ecko Big Jump Fleece Hoodie</v>
          </cell>
          <cell r="E1723" t="str">
            <v>Marc Ecko</v>
          </cell>
          <cell r="F1723">
            <v>47.41999817</v>
          </cell>
        </row>
        <row r="1724">
          <cell r="A1724">
            <v>24954</v>
          </cell>
          <cell r="B1724">
            <v>18.743999909999999</v>
          </cell>
          <cell r="C1724" t="str">
            <v>Fashion Hoodies &amp; Sweatshirts</v>
          </cell>
          <cell r="D1724" t="str">
            <v>Ecko Drop Out Mens Hoodie</v>
          </cell>
          <cell r="E1724" t="str">
            <v>Marc Ecko</v>
          </cell>
          <cell r="F1724">
            <v>31.239999770000001</v>
          </cell>
        </row>
        <row r="1725">
          <cell r="A1725">
            <v>9430</v>
          </cell>
          <cell r="B1725">
            <v>30.731581160000001</v>
          </cell>
          <cell r="C1725" t="str">
            <v>Suits &amp; Sport Coats</v>
          </cell>
          <cell r="D1725" t="str">
            <v>Marc Ecko Men's Trim Fit 2 Button Side Vent Charcoal Coat</v>
          </cell>
          <cell r="E1725" t="str">
            <v>Marc Ecko</v>
          </cell>
          <cell r="F1725">
            <v>84.660003660000001</v>
          </cell>
        </row>
        <row r="1726">
          <cell r="A1726">
            <v>9407</v>
          </cell>
          <cell r="B1726">
            <v>16.546249970000002</v>
          </cell>
          <cell r="C1726" t="str">
            <v>Suits &amp; Sport Coats</v>
          </cell>
          <cell r="D1726" t="str">
            <v>Marc Ecko Men's Trim Fit Flat Front Charcoal Pant</v>
          </cell>
          <cell r="E1726" t="str">
            <v>Marc Ecko</v>
          </cell>
          <cell r="F1726">
            <v>38.75</v>
          </cell>
        </row>
        <row r="1727">
          <cell r="A1727">
            <v>9051</v>
          </cell>
          <cell r="B1727">
            <v>44.240351279999999</v>
          </cell>
          <cell r="C1727" t="str">
            <v>Suits &amp; Sport Coats</v>
          </cell>
          <cell r="D1727" t="str">
            <v>Marc Ecko Men's Trim Fit 2 Button Side Vent Black Stripe Coat</v>
          </cell>
          <cell r="E1727" t="str">
            <v>Marc Ecko</v>
          </cell>
          <cell r="F1727">
            <v>114.9100037</v>
          </cell>
        </row>
        <row r="1728">
          <cell r="A1728">
            <v>9299</v>
          </cell>
          <cell r="B1728">
            <v>16.262850400000001</v>
          </cell>
          <cell r="C1728" t="str">
            <v>Intimates</v>
          </cell>
          <cell r="D1728" t="str">
            <v>Nearly Me Triangular Foam Breast Form</v>
          </cell>
          <cell r="E1728" t="str">
            <v>Nearly Me</v>
          </cell>
          <cell r="F1728">
            <v>29.950000760000002</v>
          </cell>
        </row>
        <row r="1729">
          <cell r="A1729">
            <v>24954</v>
          </cell>
          <cell r="B1729">
            <v>30.19499995</v>
          </cell>
          <cell r="C1729" t="str">
            <v>Intimates</v>
          </cell>
          <cell r="D1729" t="str">
            <v>Nearly Me Triangle Foam Breast Forms (17-036)</v>
          </cell>
          <cell r="E1729" t="str">
            <v>Nearly Me</v>
          </cell>
          <cell r="F1729">
            <v>61</v>
          </cell>
        </row>
        <row r="1730">
          <cell r="A1730">
            <v>24954</v>
          </cell>
          <cell r="B1730">
            <v>5.0893499029999996</v>
          </cell>
          <cell r="C1730" t="str">
            <v>Accessories</v>
          </cell>
          <cell r="D1730" t="str">
            <v>Rasta Long Beanies-Black RGY W28S15C</v>
          </cell>
          <cell r="E1730" t="str">
            <v>Rasta/NYE</v>
          </cell>
          <cell r="F1730">
            <v>12.94999981</v>
          </cell>
        </row>
        <row r="1731">
          <cell r="A1731">
            <v>9430</v>
          </cell>
          <cell r="B1731">
            <v>3.8684798979999999</v>
          </cell>
          <cell r="C1731" t="str">
            <v>Accessories</v>
          </cell>
          <cell r="D1731" t="str">
            <v>Rasta Belt-Lion</v>
          </cell>
          <cell r="E1731" t="str">
            <v>Rasta/NYE</v>
          </cell>
          <cell r="F1731">
            <v>10.989999770000001</v>
          </cell>
        </row>
        <row r="1732">
          <cell r="A1732">
            <v>9464</v>
          </cell>
          <cell r="B1732">
            <v>5.8404499310000002</v>
          </cell>
          <cell r="C1732" t="str">
            <v>Plus</v>
          </cell>
          <cell r="D1732" t="str">
            <v>Rasta Long Beanies-Black RGY W28S15C</v>
          </cell>
          <cell r="E1732" t="str">
            <v>Rasta/NYE</v>
          </cell>
          <cell r="F1732">
            <v>12.94999981</v>
          </cell>
        </row>
        <row r="1733">
          <cell r="A1733">
            <v>9051</v>
          </cell>
          <cell r="B1733">
            <v>3.6255600779999999</v>
          </cell>
          <cell r="C1733" t="str">
            <v>Accessories</v>
          </cell>
          <cell r="D1733" t="str">
            <v>Hand Crocheted Beanie (02)-Rasta</v>
          </cell>
          <cell r="E1733" t="str">
            <v>Rasta/NYE</v>
          </cell>
          <cell r="F1733">
            <v>9.7200002669999996</v>
          </cell>
        </row>
        <row r="1734">
          <cell r="A1734">
            <v>24954</v>
          </cell>
          <cell r="B1734">
            <v>11.875000010000001</v>
          </cell>
          <cell r="C1734" t="str">
            <v>Underwear</v>
          </cell>
          <cell r="D1734" t="str">
            <v>Rock Face Men's 7 Oz Knit Bottom Fashion Colors</v>
          </cell>
          <cell r="E1734" t="str">
            <v>Rock Face</v>
          </cell>
          <cell r="F1734">
            <v>25</v>
          </cell>
        </row>
        <row r="1735">
          <cell r="A1735">
            <v>24572</v>
          </cell>
          <cell r="B1735">
            <v>22.153260540000002</v>
          </cell>
          <cell r="C1735" t="str">
            <v>Shorts</v>
          </cell>
          <cell r="D1735" t="str">
            <v>Rory Beca Women's Orissa Running Short</v>
          </cell>
          <cell r="E1735" t="str">
            <v>Rory Beca</v>
          </cell>
          <cell r="F1735">
            <v>44.130001069999999</v>
          </cell>
        </row>
        <row r="1736">
          <cell r="A1736">
            <v>24954</v>
          </cell>
          <cell r="B1736">
            <v>13.44999997</v>
          </cell>
          <cell r="C1736" t="str">
            <v>Shorts</v>
          </cell>
          <cell r="D1736" t="str">
            <v>Rory Beca Women's Mar Drawstring Shorts</v>
          </cell>
          <cell r="E1736" t="str">
            <v>Rory Beca</v>
          </cell>
          <cell r="F1736">
            <v>25</v>
          </cell>
        </row>
        <row r="1737">
          <cell r="A1737">
            <v>9430</v>
          </cell>
          <cell r="B1737">
            <v>24.388319079999999</v>
          </cell>
          <cell r="C1737" t="str">
            <v>Shorts</v>
          </cell>
          <cell r="D1737" t="str">
            <v>Rory Beca Women's Harrison Short</v>
          </cell>
          <cell r="E1737" t="str">
            <v>Rory Beca</v>
          </cell>
          <cell r="F1737">
            <v>49.16999817</v>
          </cell>
        </row>
        <row r="1738">
          <cell r="A1738">
            <v>9201</v>
          </cell>
          <cell r="B1738">
            <v>26.15555994</v>
          </cell>
          <cell r="C1738" t="str">
            <v>Blazers &amp; Jackets</v>
          </cell>
          <cell r="D1738" t="str">
            <v>Rory Beca Women's Lance Jacket</v>
          </cell>
          <cell r="E1738" t="str">
            <v>Rory Beca</v>
          </cell>
          <cell r="F1738">
            <v>61.979999540000001</v>
          </cell>
        </row>
        <row r="1739">
          <cell r="A1739">
            <v>9254</v>
          </cell>
          <cell r="B1739">
            <v>48.763000269999999</v>
          </cell>
          <cell r="C1739" t="str">
            <v>Blazers &amp; Jackets</v>
          </cell>
          <cell r="D1739" t="str">
            <v>Rory Beca Women's Sofia Lace Blazer</v>
          </cell>
          <cell r="E1739" t="str">
            <v>Rory Beca</v>
          </cell>
          <cell r="F1739">
            <v>143</v>
          </cell>
        </row>
        <row r="1740">
          <cell r="A1740">
            <v>6243</v>
          </cell>
          <cell r="B1740">
            <v>24.805889870000001</v>
          </cell>
          <cell r="C1740" t="str">
            <v>Sweaters</v>
          </cell>
          <cell r="D1740" t="str">
            <v>Sean John Crew Neck Sweater</v>
          </cell>
          <cell r="E1740" t="str">
            <v>Sean John</v>
          </cell>
          <cell r="F1740">
            <v>47.069999690000003</v>
          </cell>
        </row>
        <row r="1741">
          <cell r="A1741">
            <v>18229</v>
          </cell>
          <cell r="B1741">
            <v>22.850719890000001</v>
          </cell>
          <cell r="C1741" t="str">
            <v>Sweaters</v>
          </cell>
          <cell r="D1741" t="str">
            <v>Sean John V-Neck Striped Shirt</v>
          </cell>
          <cell r="E1741" t="str">
            <v>Sean John</v>
          </cell>
          <cell r="F1741">
            <v>42.159999849999998</v>
          </cell>
        </row>
        <row r="1742">
          <cell r="A1742">
            <v>24572</v>
          </cell>
          <cell r="B1742">
            <v>26.3630402</v>
          </cell>
          <cell r="C1742" t="str">
            <v>Sweaters</v>
          </cell>
          <cell r="D1742" t="str">
            <v>Sean John V-Neck Sweater</v>
          </cell>
          <cell r="E1742" t="str">
            <v>Sean John</v>
          </cell>
          <cell r="F1742">
            <v>49.930000309999997</v>
          </cell>
        </row>
        <row r="1743">
          <cell r="A1743">
            <v>24954</v>
          </cell>
          <cell r="B1743">
            <v>25.700219839999999</v>
          </cell>
          <cell r="C1743" t="str">
            <v>Sweaters</v>
          </cell>
          <cell r="D1743" t="str">
            <v>Sean John Hooded Sweater</v>
          </cell>
          <cell r="E1743" t="str">
            <v>Sean John</v>
          </cell>
          <cell r="F1743">
            <v>47.069999690000003</v>
          </cell>
        </row>
        <row r="1744">
          <cell r="A1744">
            <v>18229</v>
          </cell>
          <cell r="B1744">
            <v>58.095852020000002</v>
          </cell>
          <cell r="C1744" t="str">
            <v>Suits &amp; Sport Coats</v>
          </cell>
          <cell r="D1744" t="str">
            <v>Sean John Mens 1 Button Black Corduroy Sport Coat Jacket Blazer</v>
          </cell>
          <cell r="E1744" t="str">
            <v>Sean John</v>
          </cell>
          <cell r="F1744">
            <v>139.9900055</v>
          </cell>
        </row>
        <row r="1745">
          <cell r="A1745">
            <v>6243</v>
          </cell>
          <cell r="B1745">
            <v>59.495752179999997</v>
          </cell>
          <cell r="C1745" t="str">
            <v>Suits &amp; Sport Coats</v>
          </cell>
          <cell r="D1745" t="str">
            <v>Sean John Mens 2 Button Black Gray Red Plaid Wool Sport Coat Jacket Blazer</v>
          </cell>
          <cell r="E1745" t="str">
            <v>Sean John</v>
          </cell>
          <cell r="F1745">
            <v>139.9900055</v>
          </cell>
        </row>
        <row r="1746">
          <cell r="A1746">
            <v>9254</v>
          </cell>
          <cell r="B1746">
            <v>93.495752089999996</v>
          </cell>
          <cell r="C1746" t="str">
            <v>Suits &amp; Sport Coats</v>
          </cell>
          <cell r="D1746" t="str">
            <v>Sean John Mens 3 Button Steel Gray Suit</v>
          </cell>
          <cell r="E1746" t="str">
            <v>Sean John</v>
          </cell>
          <cell r="F1746">
            <v>219.9900055</v>
          </cell>
        </row>
        <row r="1747">
          <cell r="A1747">
            <v>9464</v>
          </cell>
          <cell r="B1747">
            <v>34.466168959999997</v>
          </cell>
          <cell r="C1747" t="str">
            <v>Suits &amp; Sport Coats</v>
          </cell>
          <cell r="D1747" t="str">
            <v>Sean John Mens 1 Button Flat Front Light Gray Nailhead Suit</v>
          </cell>
          <cell r="E1747" t="str">
            <v>Sean John</v>
          </cell>
          <cell r="F1747">
            <v>89.989997860000003</v>
          </cell>
        </row>
        <row r="1748">
          <cell r="A1748">
            <v>28790</v>
          </cell>
          <cell r="B1748">
            <v>19.881439350000001</v>
          </cell>
          <cell r="C1748" t="str">
            <v>Shorts</v>
          </cell>
          <cell r="D1748" t="str">
            <v>Sean John Plain Front Shorts</v>
          </cell>
          <cell r="E1748" t="str">
            <v>Sean John</v>
          </cell>
          <cell r="F1748">
            <v>36.27999878</v>
          </cell>
        </row>
        <row r="1749">
          <cell r="A1749">
            <v>9051</v>
          </cell>
          <cell r="B1749">
            <v>26.515580830000001</v>
          </cell>
          <cell r="C1749" t="str">
            <v>Outerwear &amp; Coats</v>
          </cell>
          <cell r="D1749" t="str">
            <v>SEAN JOHN Snorkel Down Toggle Parka Mens Coat Jacket Faux Fur Hood</v>
          </cell>
          <cell r="E1749" t="str">
            <v>Sean John</v>
          </cell>
          <cell r="F1749">
            <v>59.990001679999999</v>
          </cell>
        </row>
        <row r="1750">
          <cell r="A1750">
            <v>24572</v>
          </cell>
          <cell r="B1750">
            <v>18.755310810000001</v>
          </cell>
          <cell r="C1750" t="str">
            <v>Outerwear &amp; Coats</v>
          </cell>
          <cell r="D1750" t="str">
            <v>Sean John Men's Motorcycle Faux Leather Jacket Sherpa Coat</v>
          </cell>
          <cell r="E1750" t="str">
            <v>Sean John</v>
          </cell>
          <cell r="F1750">
            <v>39.990001679999999</v>
          </cell>
        </row>
        <row r="1751">
          <cell r="A1751">
            <v>24954</v>
          </cell>
          <cell r="B1751">
            <v>36.826220390000003</v>
          </cell>
          <cell r="C1751" t="str">
            <v>Accessories</v>
          </cell>
          <cell r="D1751" t="str">
            <v>Serengeti Velocity Drivers Gradient Sunglasses (Aviator)</v>
          </cell>
          <cell r="E1751" t="str">
            <v>Serengeti</v>
          </cell>
          <cell r="F1751">
            <v>102.58000180000001</v>
          </cell>
        </row>
        <row r="1752">
          <cell r="A1752">
            <v>24572</v>
          </cell>
          <cell r="B1752">
            <v>11.034479839999999</v>
          </cell>
          <cell r="C1752" t="str">
            <v>Tops &amp; Tees</v>
          </cell>
          <cell r="D1752" t="str">
            <v>Southpole Junior's Basic Solid Polo</v>
          </cell>
          <cell r="E1752" t="str">
            <v>Southpole</v>
          </cell>
          <cell r="F1752">
            <v>19.989999770000001</v>
          </cell>
        </row>
        <row r="1753">
          <cell r="A1753">
            <v>9201</v>
          </cell>
          <cell r="B1753">
            <v>14.874999969999999</v>
          </cell>
          <cell r="C1753" t="str">
            <v>Tops &amp; Tees</v>
          </cell>
          <cell r="D1753" t="str">
            <v>Southpole Junior's Plus Size Basic Solid Color V-Neck Tee</v>
          </cell>
          <cell r="E1753" t="str">
            <v>Southpole</v>
          </cell>
          <cell r="F1753">
            <v>25</v>
          </cell>
        </row>
        <row r="1754">
          <cell r="A1754">
            <v>18229</v>
          </cell>
          <cell r="B1754">
            <v>12.949999979999999</v>
          </cell>
          <cell r="C1754" t="str">
            <v>Tops &amp; Tees</v>
          </cell>
          <cell r="D1754" t="str">
            <v>Southpole Juniors Rugby Stripe Ribbed Tank Top With Contrast Color Lace Detail</v>
          </cell>
          <cell r="E1754" t="str">
            <v>Southpole</v>
          </cell>
          <cell r="F1754">
            <v>25</v>
          </cell>
        </row>
        <row r="1755">
          <cell r="A1755">
            <v>9407</v>
          </cell>
          <cell r="B1755">
            <v>12.89999997</v>
          </cell>
          <cell r="C1755" t="str">
            <v>Tops &amp; Tees</v>
          </cell>
          <cell r="D1755" t="str">
            <v>Southpole Juniors Henley Neck Ribbed Long Sleeve Stripe Top</v>
          </cell>
          <cell r="E1755" t="str">
            <v>Southpole</v>
          </cell>
          <cell r="F1755">
            <v>25</v>
          </cell>
        </row>
        <row r="1756">
          <cell r="A1756">
            <v>9201</v>
          </cell>
          <cell r="B1756">
            <v>13.649999960000001</v>
          </cell>
          <cell r="C1756" t="str">
            <v>Tops &amp; Tees</v>
          </cell>
          <cell r="D1756" t="str">
            <v>Southpole Junior's Basic Solid Color V-Neck Tee</v>
          </cell>
          <cell r="E1756" t="str">
            <v>Southpole</v>
          </cell>
          <cell r="F1756">
            <v>25</v>
          </cell>
        </row>
        <row r="1757">
          <cell r="A1757">
            <v>9161</v>
          </cell>
          <cell r="B1757">
            <v>8.1559199029999991</v>
          </cell>
          <cell r="C1757" t="str">
            <v>Sweaters</v>
          </cell>
          <cell r="D1757" t="str">
            <v>Southpole Juniors Coloful Lightweight Knit Pullover Cropped Sweater</v>
          </cell>
          <cell r="E1757" t="str">
            <v>Southpole</v>
          </cell>
          <cell r="F1757">
            <v>19.989999770000001</v>
          </cell>
        </row>
        <row r="1758">
          <cell r="A1758">
            <v>9254</v>
          </cell>
          <cell r="B1758">
            <v>11.624999969999999</v>
          </cell>
          <cell r="C1758" t="str">
            <v>Sweaters</v>
          </cell>
          <cell r="D1758" t="str">
            <v>Southpole Juniors Long Sleeve Light Weight Comfy Sweater</v>
          </cell>
          <cell r="E1758" t="str">
            <v>Southpole</v>
          </cell>
          <cell r="F1758">
            <v>25</v>
          </cell>
        </row>
        <row r="1759">
          <cell r="A1759">
            <v>9240</v>
          </cell>
          <cell r="B1759">
            <v>20.314920829999998</v>
          </cell>
          <cell r="C1759" t="str">
            <v>Fashion Hoodies &amp; Sweatshirts</v>
          </cell>
          <cell r="D1759" t="str">
            <v>Southpole Juniors Double Breasted Pea Coat with Detachable Hoody</v>
          </cell>
          <cell r="E1759" t="str">
            <v>Southpole</v>
          </cell>
          <cell r="F1759">
            <v>39.990001679999999</v>
          </cell>
        </row>
        <row r="1760">
          <cell r="A1760">
            <v>9347</v>
          </cell>
          <cell r="B1760">
            <v>11.62500002</v>
          </cell>
          <cell r="C1760" t="str">
            <v>Fashion Hoodies &amp; Sweatshirts</v>
          </cell>
          <cell r="D1760" t="str">
            <v>Southpole Juniors Light Weight Jersey Hoodie With Printed 91 On Back</v>
          </cell>
          <cell r="E1760" t="str">
            <v>Southpole</v>
          </cell>
          <cell r="F1760">
            <v>25</v>
          </cell>
        </row>
        <row r="1761">
          <cell r="A1761">
            <v>28790</v>
          </cell>
          <cell r="B1761">
            <v>10.60000001</v>
          </cell>
          <cell r="C1761" t="str">
            <v>Fashion Hoodies &amp; Sweatshirts</v>
          </cell>
          <cell r="D1761" t="str">
            <v>Southpole Juniors Twofer Hooded Fashion Pullover Sweater</v>
          </cell>
          <cell r="E1761" t="str">
            <v>Southpole</v>
          </cell>
          <cell r="F1761">
            <v>25</v>
          </cell>
        </row>
        <row r="1762">
          <cell r="A1762">
            <v>9407</v>
          </cell>
          <cell r="B1762">
            <v>11.800000020000001</v>
          </cell>
          <cell r="C1762" t="str">
            <v>Fashion Hoodies &amp; Sweatshirts</v>
          </cell>
          <cell r="D1762" t="str">
            <v>Southpole Juniors Plus-Size Hooded Fashion Sweatshirt</v>
          </cell>
          <cell r="E1762" t="str">
            <v>Southpole</v>
          </cell>
          <cell r="F1762">
            <v>25</v>
          </cell>
        </row>
        <row r="1763">
          <cell r="A1763">
            <v>28790</v>
          </cell>
          <cell r="B1763">
            <v>11.50000002</v>
          </cell>
          <cell r="C1763" t="str">
            <v>Fashion Hoodies &amp; Sweatshirts</v>
          </cell>
          <cell r="D1763" t="str">
            <v>Southpole Juniors Hooded Fashion Sweatshirt</v>
          </cell>
          <cell r="E1763" t="str">
            <v>Southpole</v>
          </cell>
          <cell r="F1763">
            <v>25</v>
          </cell>
        </row>
        <row r="1764">
          <cell r="A1764">
            <v>9347</v>
          </cell>
          <cell r="B1764">
            <v>11.45000001</v>
          </cell>
          <cell r="C1764" t="str">
            <v>Fashion Hoodies &amp; Sweatshirts</v>
          </cell>
          <cell r="D1764" t="str">
            <v>Southpole Juniors Color Blocked Letterman's Hoodie</v>
          </cell>
          <cell r="E1764" t="str">
            <v>Southpole</v>
          </cell>
          <cell r="F1764">
            <v>25</v>
          </cell>
        </row>
        <row r="1765">
          <cell r="A1765">
            <v>9299</v>
          </cell>
          <cell r="B1765">
            <v>18.15546076</v>
          </cell>
          <cell r="C1765" t="str">
            <v>Fashion Hoodies &amp; Sweatshirts</v>
          </cell>
          <cell r="D1765" t="str">
            <v>Southpole Juniors Double Breasted Belted Jacketfree Gloves</v>
          </cell>
          <cell r="E1765" t="str">
            <v>Southpole</v>
          </cell>
          <cell r="F1765">
            <v>39.990001679999999</v>
          </cell>
        </row>
        <row r="1766">
          <cell r="A1766">
            <v>18229</v>
          </cell>
          <cell r="B1766">
            <v>10.250000050000001</v>
          </cell>
          <cell r="C1766" t="str">
            <v>Active</v>
          </cell>
          <cell r="D1766" t="str">
            <v>Southpole Juniors Polka Dot Yoga Pants</v>
          </cell>
          <cell r="E1766" t="str">
            <v>Southpole</v>
          </cell>
          <cell r="F1766">
            <v>25</v>
          </cell>
        </row>
        <row r="1767">
          <cell r="A1767">
            <v>9347</v>
          </cell>
          <cell r="B1767">
            <v>10.125000050000001</v>
          </cell>
          <cell r="C1767" t="str">
            <v>Active</v>
          </cell>
          <cell r="D1767" t="str">
            <v>Southpole Juniors Printed Lace Fold Over Waist Yoga Pant</v>
          </cell>
          <cell r="E1767" t="str">
            <v>Southpole</v>
          </cell>
          <cell r="F1767">
            <v>25</v>
          </cell>
        </row>
        <row r="1768">
          <cell r="A1768">
            <v>24572</v>
          </cell>
          <cell r="B1768">
            <v>14.69999999</v>
          </cell>
          <cell r="C1768" t="str">
            <v>Jeans</v>
          </cell>
          <cell r="D1768" t="str">
            <v>Southpole Juniors Color Skinny Jean</v>
          </cell>
          <cell r="E1768" t="str">
            <v>Southpole</v>
          </cell>
          <cell r="F1768">
            <v>25</v>
          </cell>
        </row>
        <row r="1769">
          <cell r="A1769">
            <v>18229</v>
          </cell>
          <cell r="B1769">
            <v>16.374539850000001</v>
          </cell>
          <cell r="C1769" t="str">
            <v>Jeans</v>
          </cell>
          <cell r="D1769" t="str">
            <v>Southpole Juniors Plus Size Star Studded Back Pocket Skinny Jean</v>
          </cell>
          <cell r="E1769" t="str">
            <v>Southpole</v>
          </cell>
          <cell r="F1769">
            <v>29.989999770000001</v>
          </cell>
        </row>
        <row r="1770">
          <cell r="A1770">
            <v>9161</v>
          </cell>
          <cell r="B1770">
            <v>14.300000020000001</v>
          </cell>
          <cell r="C1770" t="str">
            <v>Jeans</v>
          </cell>
          <cell r="D1770" t="str">
            <v>Southpole Juniors Basic Color Skinny Stretch Twill Denim Pant</v>
          </cell>
          <cell r="E1770" t="str">
            <v>Southpole</v>
          </cell>
          <cell r="F1770">
            <v>25</v>
          </cell>
        </row>
        <row r="1771">
          <cell r="A1771">
            <v>9161</v>
          </cell>
          <cell r="B1771">
            <v>13.42499999</v>
          </cell>
          <cell r="C1771" t="str">
            <v>Pants &amp; Capris</v>
          </cell>
          <cell r="D1771" t="str">
            <v>Southpole Junior's BASIC Uniform Low Rise Straight Pant</v>
          </cell>
          <cell r="E1771" t="str">
            <v>Southpole</v>
          </cell>
          <cell r="F1771">
            <v>25</v>
          </cell>
        </row>
        <row r="1772">
          <cell r="A1772">
            <v>15897</v>
          </cell>
          <cell r="B1772">
            <v>20.771999919999999</v>
          </cell>
          <cell r="C1772" t="str">
            <v>Pants &amp; Capris</v>
          </cell>
          <cell r="D1772" t="str">
            <v>Southpole Juniors Color Super Stretch Knit Pant</v>
          </cell>
          <cell r="E1772" t="str">
            <v>Southpole</v>
          </cell>
          <cell r="F1772">
            <v>36</v>
          </cell>
        </row>
        <row r="1773">
          <cell r="A1773">
            <v>15897</v>
          </cell>
          <cell r="B1773">
            <v>13.24999998</v>
          </cell>
          <cell r="C1773" t="str">
            <v>Pants &amp; Capris</v>
          </cell>
          <cell r="D1773" t="str">
            <v>Southpole Junior's Basic Uniform Bootcut Pant</v>
          </cell>
          <cell r="E1773" t="str">
            <v>Southpole</v>
          </cell>
          <cell r="F1773">
            <v>25</v>
          </cell>
        </row>
        <row r="1774">
          <cell r="A1774">
            <v>3084</v>
          </cell>
          <cell r="B1774">
            <v>12.874999989999999</v>
          </cell>
          <cell r="C1774" t="str">
            <v>Pants &amp; Capris</v>
          </cell>
          <cell r="D1774" t="str">
            <v>Southpole Juniors Plus-Size Fashion Sweatpant</v>
          </cell>
          <cell r="E1774" t="str">
            <v>Southpole</v>
          </cell>
          <cell r="F1774">
            <v>25</v>
          </cell>
        </row>
        <row r="1775">
          <cell r="A1775">
            <v>3084</v>
          </cell>
          <cell r="B1775">
            <v>14.474999950000001</v>
          </cell>
          <cell r="C1775" t="str">
            <v>Pants &amp; Capris</v>
          </cell>
          <cell r="D1775" t="str">
            <v>Southpole Juniors Fashion Sweatpant</v>
          </cell>
          <cell r="E1775" t="str">
            <v>Southpole</v>
          </cell>
          <cell r="F1775">
            <v>25</v>
          </cell>
        </row>
        <row r="1776">
          <cell r="A1776">
            <v>15897</v>
          </cell>
          <cell r="B1776">
            <v>13.575000040000001</v>
          </cell>
          <cell r="C1776" t="str">
            <v>Shorts</v>
          </cell>
          <cell r="D1776" t="str">
            <v>Southpole Juniors BASIC Uniform Flat Front Bermuda Shorts</v>
          </cell>
          <cell r="E1776" t="str">
            <v>Southpole</v>
          </cell>
          <cell r="F1776">
            <v>25</v>
          </cell>
        </row>
        <row r="1777">
          <cell r="A1777">
            <v>3084</v>
          </cell>
          <cell r="B1777">
            <v>7.6105598719999996</v>
          </cell>
          <cell r="C1777" t="str">
            <v>Shorts</v>
          </cell>
          <cell r="D1777" t="str">
            <v>Southpole Juniors Big Logo French Terry Shorts</v>
          </cell>
          <cell r="E1777" t="str">
            <v>Southpole</v>
          </cell>
          <cell r="F1777">
            <v>13.989999770000001</v>
          </cell>
        </row>
        <row r="1778">
          <cell r="A1778">
            <v>15897</v>
          </cell>
          <cell r="B1778">
            <v>11.474999970000001</v>
          </cell>
          <cell r="C1778" t="str">
            <v>Shorts</v>
          </cell>
          <cell r="D1778" t="str">
            <v>Southpole Juniors Woven Shorts With Elastic Waist</v>
          </cell>
          <cell r="E1778" t="str">
            <v>Southpole</v>
          </cell>
          <cell r="F1778">
            <v>25</v>
          </cell>
        </row>
        <row r="1779">
          <cell r="A1779">
            <v>15897</v>
          </cell>
          <cell r="B1779">
            <v>18.915270769999999</v>
          </cell>
          <cell r="C1779" t="str">
            <v>Outerwear &amp; Coats</v>
          </cell>
          <cell r="D1779" t="str">
            <v>Southpole Juniors Double Breasted Belted Pea Hooded Coat</v>
          </cell>
          <cell r="E1779" t="str">
            <v>Southpole</v>
          </cell>
          <cell r="F1779">
            <v>39.990001679999999</v>
          </cell>
        </row>
        <row r="1780">
          <cell r="A1780">
            <v>15897</v>
          </cell>
          <cell r="B1780">
            <v>17.755560710000001</v>
          </cell>
          <cell r="C1780" t="str">
            <v>Outerwear &amp; Coats</v>
          </cell>
          <cell r="D1780" t="str">
            <v>Southpole Juniors Hooded Toggle Buttons Jacket</v>
          </cell>
          <cell r="E1780" t="str">
            <v>Southpole</v>
          </cell>
          <cell r="F1780">
            <v>39.990001679999999</v>
          </cell>
        </row>
        <row r="1781">
          <cell r="A1781">
            <v>15897</v>
          </cell>
          <cell r="B1781">
            <v>16.675830680000001</v>
          </cell>
          <cell r="C1781" t="str">
            <v>Outerwear &amp; Coats</v>
          </cell>
          <cell r="D1781" t="str">
            <v>Southpole Juniors Double Breasted Pea Coat with Detachable Hoody</v>
          </cell>
          <cell r="E1781" t="str">
            <v>Southpole</v>
          </cell>
          <cell r="F1781">
            <v>39.990001679999999</v>
          </cell>
        </row>
        <row r="1782">
          <cell r="A1782">
            <v>15897</v>
          </cell>
          <cell r="B1782">
            <v>14.92500004</v>
          </cell>
          <cell r="C1782" t="str">
            <v>Sleep &amp; Lounge</v>
          </cell>
          <cell r="D1782" t="str">
            <v>Southpole Juniors Henley Neck Long Sleeve Thermal Shirt With Matching Shorts</v>
          </cell>
          <cell r="E1782" t="str">
            <v>Southpole</v>
          </cell>
          <cell r="F1782">
            <v>25</v>
          </cell>
        </row>
        <row r="1783">
          <cell r="A1783">
            <v>3084</v>
          </cell>
          <cell r="B1783">
            <v>13.24999998</v>
          </cell>
          <cell r="C1783" t="str">
            <v>Tops &amp; Tees</v>
          </cell>
          <cell r="D1783" t="str">
            <v>Southpole Men's Basic Long Sleeve Thermal T-Shirt With Hexagon Chest Detail</v>
          </cell>
          <cell r="E1783" t="str">
            <v>Southpole</v>
          </cell>
          <cell r="F1783">
            <v>25</v>
          </cell>
        </row>
        <row r="1784">
          <cell r="A1784">
            <v>6110</v>
          </cell>
          <cell r="B1784">
            <v>12.82500001</v>
          </cell>
          <cell r="C1784" t="str">
            <v>Tops &amp; Tees</v>
          </cell>
          <cell r="D1784" t="str">
            <v>Southpole Men's Basic Uniform Polo Shirt</v>
          </cell>
          <cell r="E1784" t="str">
            <v>Southpole</v>
          </cell>
          <cell r="F1784">
            <v>25</v>
          </cell>
        </row>
        <row r="1785">
          <cell r="A1785">
            <v>6110</v>
          </cell>
          <cell r="B1785">
            <v>13.52499998</v>
          </cell>
          <cell r="C1785" t="str">
            <v>Tops &amp; Tees</v>
          </cell>
          <cell r="D1785" t="str">
            <v>Southpole Men's Angled Cross With Shadowed Background Print Fashion T-Shirt</v>
          </cell>
          <cell r="E1785" t="str">
            <v>Southpole</v>
          </cell>
          <cell r="F1785">
            <v>25</v>
          </cell>
        </row>
        <row r="1786">
          <cell r="A1786">
            <v>6110</v>
          </cell>
          <cell r="B1786">
            <v>14.974999990000001</v>
          </cell>
          <cell r="C1786" t="str">
            <v>Tops &amp; Tees</v>
          </cell>
          <cell r="D1786" t="str">
            <v>Southpole Men's Solid Color Polo with Epaulettes and Utility Pocket Detail</v>
          </cell>
          <cell r="E1786" t="str">
            <v>Southpole</v>
          </cell>
          <cell r="F1786">
            <v>25</v>
          </cell>
        </row>
        <row r="1787">
          <cell r="A1787">
            <v>6110</v>
          </cell>
          <cell r="B1787">
            <v>14.000000010000001</v>
          </cell>
          <cell r="C1787" t="str">
            <v>Fashion Hoodies &amp; Sweatshirts</v>
          </cell>
          <cell r="D1787" t="str">
            <v>Southpole Men's Sleeveless Striped Full Zip Basic Vest With Hoody</v>
          </cell>
          <cell r="E1787" t="str">
            <v>Southpole</v>
          </cell>
          <cell r="F1787">
            <v>25</v>
          </cell>
        </row>
        <row r="1788">
          <cell r="A1788">
            <v>6110</v>
          </cell>
          <cell r="B1788">
            <v>16.944349880000001</v>
          </cell>
          <cell r="C1788" t="str">
            <v>Fashion Hoodies &amp; Sweatshirts</v>
          </cell>
          <cell r="D1788" t="str">
            <v>Southpole Men's Fashion Full Zip Hoodie</v>
          </cell>
          <cell r="E1788" t="str">
            <v>Southpole</v>
          </cell>
          <cell r="F1788">
            <v>29.989999770000001</v>
          </cell>
        </row>
        <row r="1789">
          <cell r="A1789">
            <v>6110</v>
          </cell>
          <cell r="B1789">
            <v>23.59410098</v>
          </cell>
          <cell r="C1789" t="str">
            <v>Fashion Hoodies &amp; Sweatshirts</v>
          </cell>
          <cell r="D1789" t="str">
            <v>Southpole Men's Fashion Full Zip Sherpa Lined Hoodie with Epaulettes and Pocket Details</v>
          </cell>
          <cell r="E1789" t="str">
            <v>Southpole</v>
          </cell>
          <cell r="F1789">
            <v>39.990001679999999</v>
          </cell>
        </row>
        <row r="1790">
          <cell r="A1790">
            <v>6110</v>
          </cell>
          <cell r="B1790">
            <v>13.125000010000001</v>
          </cell>
          <cell r="C1790" t="str">
            <v>Fashion Hoodies &amp; Sweatshirts</v>
          </cell>
          <cell r="D1790" t="str">
            <v>Southpole Men's Light Weight Striped Pull Over Hoodie</v>
          </cell>
          <cell r="E1790" t="str">
            <v>Southpole</v>
          </cell>
          <cell r="F1790">
            <v>25</v>
          </cell>
        </row>
        <row r="1791">
          <cell r="A1791">
            <v>6110</v>
          </cell>
          <cell r="B1791">
            <v>16.344549900000001</v>
          </cell>
          <cell r="C1791" t="str">
            <v>Fashion Hoodies &amp; Sweatshirts</v>
          </cell>
          <cell r="D1791" t="str">
            <v>Southpole Men's Plaid Hoody With Patch Applique Detail At Chest</v>
          </cell>
          <cell r="E1791" t="str">
            <v>Southpole</v>
          </cell>
          <cell r="F1791">
            <v>29.989999770000001</v>
          </cell>
        </row>
        <row r="1792">
          <cell r="A1792">
            <v>6937</v>
          </cell>
          <cell r="B1792">
            <v>19.559999999999999</v>
          </cell>
          <cell r="C1792" t="str">
            <v>Sweaters</v>
          </cell>
          <cell r="D1792" t="str">
            <v>Southpole Men's Argyle Sweater Vest</v>
          </cell>
          <cell r="E1792" t="str">
            <v>Southpole</v>
          </cell>
          <cell r="F1792">
            <v>40</v>
          </cell>
        </row>
        <row r="1793">
          <cell r="A1793">
            <v>6937</v>
          </cell>
          <cell r="B1793">
            <v>16.854379900000001</v>
          </cell>
          <cell r="C1793" t="str">
            <v>Jeans</v>
          </cell>
          <cell r="D1793" t="str">
            <v>Southpole Men's Streaky Distressed Soft Denim</v>
          </cell>
          <cell r="E1793" t="str">
            <v>Southpole</v>
          </cell>
          <cell r="F1793">
            <v>29.989999770000001</v>
          </cell>
        </row>
        <row r="1794">
          <cell r="A1794">
            <v>6937</v>
          </cell>
          <cell r="B1794">
            <v>27.049999960000001</v>
          </cell>
          <cell r="C1794" t="str">
            <v>Jeans</v>
          </cell>
          <cell r="D1794" t="str">
            <v>Southpole Men's Relaxed Fit Core Denim</v>
          </cell>
          <cell r="E1794" t="str">
            <v>Southpole</v>
          </cell>
          <cell r="F1794">
            <v>50</v>
          </cell>
        </row>
        <row r="1795">
          <cell r="A1795">
            <v>6937</v>
          </cell>
          <cell r="B1795">
            <v>12.224999950000001</v>
          </cell>
          <cell r="C1795" t="str">
            <v>Jeans</v>
          </cell>
          <cell r="D1795" t="str">
            <v>Southpole Men's Stretch Denim With Crinkle And Pocket Detail</v>
          </cell>
          <cell r="E1795" t="str">
            <v>Southpole</v>
          </cell>
          <cell r="F1795">
            <v>25</v>
          </cell>
        </row>
        <row r="1796">
          <cell r="A1796">
            <v>6937</v>
          </cell>
          <cell r="B1796">
            <v>15.994999890000001</v>
          </cell>
          <cell r="C1796" t="str">
            <v>Jeans</v>
          </cell>
          <cell r="D1796" t="str">
            <v>Southpole Men's Basic Five Pocket Jean</v>
          </cell>
          <cell r="E1796" t="str">
            <v>Southpole</v>
          </cell>
          <cell r="F1796">
            <v>31.989999770000001</v>
          </cell>
        </row>
        <row r="1797">
          <cell r="A1797">
            <v>6937</v>
          </cell>
          <cell r="B1797">
            <v>33.23999997</v>
          </cell>
          <cell r="C1797" t="str">
            <v>Jeans</v>
          </cell>
          <cell r="D1797" t="str">
            <v>Southpole Men's Premium Fashion Jean</v>
          </cell>
          <cell r="E1797" t="str">
            <v>Southpole</v>
          </cell>
          <cell r="F1797">
            <v>60</v>
          </cell>
        </row>
        <row r="1798">
          <cell r="A1798">
            <v>5804</v>
          </cell>
          <cell r="B1798">
            <v>13.01565991</v>
          </cell>
          <cell r="C1798" t="str">
            <v>Pants</v>
          </cell>
          <cell r="D1798" t="str">
            <v>Southpole Men's Belted Cargo Pant</v>
          </cell>
          <cell r="E1798" t="str">
            <v>Southpole</v>
          </cell>
          <cell r="F1798">
            <v>29.989999770000001</v>
          </cell>
        </row>
        <row r="1799">
          <cell r="A1799">
            <v>5804</v>
          </cell>
          <cell r="B1799">
            <v>11.450000019999999</v>
          </cell>
          <cell r="C1799" t="str">
            <v>Pants</v>
          </cell>
          <cell r="D1799" t="str">
            <v>Southpole Men's Belted Basic Cargo Pant</v>
          </cell>
          <cell r="E1799" t="str">
            <v>Southpole</v>
          </cell>
          <cell r="F1799">
            <v>25</v>
          </cell>
        </row>
        <row r="1800">
          <cell r="A1800">
            <v>5804</v>
          </cell>
          <cell r="B1800">
            <v>11.65000002</v>
          </cell>
          <cell r="C1800" t="str">
            <v>Pants</v>
          </cell>
          <cell r="D1800" t="str">
            <v>Southpole Men's Basic Slim Straight Pant</v>
          </cell>
          <cell r="E1800" t="str">
            <v>Southpole</v>
          </cell>
          <cell r="F1800">
            <v>25</v>
          </cell>
        </row>
        <row r="1801">
          <cell r="A1801">
            <v>5804</v>
          </cell>
          <cell r="B1801">
            <v>11.625</v>
          </cell>
          <cell r="C1801" t="str">
            <v>Shorts</v>
          </cell>
          <cell r="D1801" t="str">
            <v>Southpole Men's Basic Twill Flat Front Shorts</v>
          </cell>
          <cell r="E1801" t="str">
            <v>Southpole</v>
          </cell>
          <cell r="F1801">
            <v>25</v>
          </cell>
        </row>
        <row r="1802">
          <cell r="A1802">
            <v>5804</v>
          </cell>
          <cell r="B1802">
            <v>13.30000004</v>
          </cell>
          <cell r="C1802" t="str">
            <v>Shorts</v>
          </cell>
          <cell r="D1802" t="str">
            <v>Southpole Men's Big &amp; Tall Basic Flat Front Twill Short</v>
          </cell>
          <cell r="E1802" t="str">
            <v>Southpole</v>
          </cell>
          <cell r="F1802">
            <v>25</v>
          </cell>
        </row>
        <row r="1803">
          <cell r="A1803">
            <v>5804</v>
          </cell>
          <cell r="B1803">
            <v>12.525</v>
          </cell>
          <cell r="C1803" t="str">
            <v>Shorts</v>
          </cell>
          <cell r="D1803" t="str">
            <v>Southpole Men's Plaid Belted Short</v>
          </cell>
          <cell r="E1803" t="str">
            <v>Southpole</v>
          </cell>
          <cell r="F1803">
            <v>25</v>
          </cell>
        </row>
        <row r="1804">
          <cell r="A1804">
            <v>8960</v>
          </cell>
          <cell r="B1804">
            <v>11.97500001</v>
          </cell>
          <cell r="C1804" t="str">
            <v>Shorts</v>
          </cell>
          <cell r="D1804" t="str">
            <v>Southpole Men's Basic Workout Shorts</v>
          </cell>
          <cell r="E1804" t="str">
            <v>Southpole</v>
          </cell>
          <cell r="F1804">
            <v>25</v>
          </cell>
        </row>
        <row r="1805">
          <cell r="A1805">
            <v>8960</v>
          </cell>
          <cell r="B1805">
            <v>16.731000009999999</v>
          </cell>
          <cell r="C1805" t="str">
            <v>Shorts</v>
          </cell>
          <cell r="D1805" t="str">
            <v>Southpole Men's Premium Wash Denim Shorts</v>
          </cell>
          <cell r="E1805" t="str">
            <v>Southpole</v>
          </cell>
          <cell r="F1805">
            <v>33</v>
          </cell>
        </row>
        <row r="1806">
          <cell r="A1806">
            <v>8960</v>
          </cell>
          <cell r="B1806">
            <v>15.18000003</v>
          </cell>
          <cell r="C1806" t="str">
            <v>Shorts</v>
          </cell>
          <cell r="D1806" t="str">
            <v>Southpole Men's Belted Color Twill Basic Short</v>
          </cell>
          <cell r="E1806" t="str">
            <v>Southpole</v>
          </cell>
          <cell r="F1806">
            <v>33</v>
          </cell>
        </row>
        <row r="1807">
          <cell r="A1807">
            <v>8960</v>
          </cell>
          <cell r="B1807">
            <v>10.68713988</v>
          </cell>
          <cell r="C1807" t="str">
            <v>Shorts</v>
          </cell>
          <cell r="D1807" t="str">
            <v>Southpole Men's Belted Colored Plaid Short</v>
          </cell>
          <cell r="E1807" t="str">
            <v>Southpole</v>
          </cell>
          <cell r="F1807">
            <v>21.989999770000001</v>
          </cell>
        </row>
        <row r="1808">
          <cell r="A1808">
            <v>8960</v>
          </cell>
          <cell r="B1808">
            <v>23.04</v>
          </cell>
          <cell r="C1808" t="str">
            <v>Shorts</v>
          </cell>
          <cell r="D1808" t="str">
            <v>Southpole Young Men's Belted Fashion Shorts - Ocean Blue</v>
          </cell>
          <cell r="E1808" t="str">
            <v>Southpole</v>
          </cell>
          <cell r="F1808">
            <v>45</v>
          </cell>
        </row>
        <row r="1809">
          <cell r="A1809">
            <v>8960</v>
          </cell>
          <cell r="B1809">
            <v>25.449999980000001</v>
          </cell>
          <cell r="C1809" t="str">
            <v>Shorts</v>
          </cell>
          <cell r="D1809" t="str">
            <v>Southpole Men's Loose Straight/Belted Denim Shorts - Black Sand</v>
          </cell>
          <cell r="E1809" t="str">
            <v>Southpole</v>
          </cell>
          <cell r="F1809">
            <v>50</v>
          </cell>
        </row>
        <row r="1810">
          <cell r="A1810">
            <v>11569</v>
          </cell>
          <cell r="B1810">
            <v>17.29241983</v>
          </cell>
          <cell r="C1810" t="str">
            <v>Tops &amp; Tees</v>
          </cell>
          <cell r="D1810" t="str">
            <v>Sport Tek Women's Side Blocked Performance Polo Shirt. LST655</v>
          </cell>
          <cell r="E1810" t="str">
            <v>Sport-Tek</v>
          </cell>
          <cell r="F1810">
            <v>30.989999770000001</v>
          </cell>
        </row>
        <row r="1811">
          <cell r="A1811">
            <v>11569</v>
          </cell>
          <cell r="B1811">
            <v>17.236969940000002</v>
          </cell>
          <cell r="C1811" t="str">
            <v>Active</v>
          </cell>
          <cell r="D1811" t="str">
            <v>Sport-Tek Ladies 1/4-Zip Sweatshirt. LST253</v>
          </cell>
          <cell r="E1811" t="str">
            <v>Sport-Tek</v>
          </cell>
          <cell r="F1811">
            <v>36.909999849999998</v>
          </cell>
        </row>
        <row r="1812">
          <cell r="A1812">
            <v>11569</v>
          </cell>
          <cell r="B1812">
            <v>11.701180190000001</v>
          </cell>
          <cell r="C1812" t="str">
            <v>Active</v>
          </cell>
          <cell r="D1812" t="str">
            <v>Sport-Tek LST253 Ladies 1/4-Zip Sweatshirt</v>
          </cell>
          <cell r="E1812" t="str">
            <v>Sport-Tek</v>
          </cell>
          <cell r="F1812">
            <v>29.18000031</v>
          </cell>
        </row>
        <row r="1813">
          <cell r="A1813">
            <v>11569</v>
          </cell>
          <cell r="B1813">
            <v>29.473889320000001</v>
          </cell>
          <cell r="C1813" t="str">
            <v>Fashion Hoodies &amp; Sweatshirts</v>
          </cell>
          <cell r="D1813" t="str">
            <v>Sport-Tek F258 Full-Zip Hooded Sweatshirt</v>
          </cell>
          <cell r="E1813" t="str">
            <v>Sport-Tek</v>
          </cell>
          <cell r="F1813">
            <v>49.369998930000001</v>
          </cell>
        </row>
        <row r="1814">
          <cell r="A1814">
            <v>11569</v>
          </cell>
          <cell r="B1814">
            <v>15.505950439999999</v>
          </cell>
          <cell r="C1814" t="str">
            <v>Fashion Hoodies &amp; Sweatshirts</v>
          </cell>
          <cell r="D1814" t="str">
            <v>NEW Sport-Tek - Pullover Hooded Sweatshirt with Contrast Color. F264</v>
          </cell>
          <cell r="E1814" t="str">
            <v>Sport-Tek</v>
          </cell>
          <cell r="F1814">
            <v>30.950000760000002</v>
          </cell>
        </row>
        <row r="1815">
          <cell r="A1815">
            <v>11569</v>
          </cell>
          <cell r="B1815">
            <v>15.39000008</v>
          </cell>
          <cell r="C1815" t="str">
            <v>Active</v>
          </cell>
          <cell r="D1815" t="str">
            <v>Sport-Tek Men's 1/4-Zip Athletic Sweatshirt. F253</v>
          </cell>
          <cell r="E1815" t="str">
            <v>Sport-Tek</v>
          </cell>
          <cell r="F1815">
            <v>38</v>
          </cell>
        </row>
        <row r="1816">
          <cell r="A1816">
            <v>11569</v>
          </cell>
          <cell r="B1816">
            <v>17.416319590000001</v>
          </cell>
          <cell r="C1816" t="str">
            <v>Active</v>
          </cell>
          <cell r="D1816" t="str">
            <v>Sport-Tek F253 1/4-Zip Sweatshirt</v>
          </cell>
          <cell r="E1816" t="str">
            <v>Sport-Tek</v>
          </cell>
          <cell r="F1816">
            <v>45.119998930000001</v>
          </cell>
        </row>
        <row r="1817">
          <cell r="A1817">
            <v>11569</v>
          </cell>
          <cell r="B1817">
            <v>13.563000069999999</v>
          </cell>
          <cell r="C1817" t="str">
            <v>Active</v>
          </cell>
          <cell r="D1817" t="str">
            <v>Sport-Tek T200/YT200 - Men's Or Youth Raglan 3/4 Sleeve 100% Cotton Baseball Tee Shirt</v>
          </cell>
          <cell r="E1817" t="str">
            <v>Sport-Tek</v>
          </cell>
          <cell r="F1817">
            <v>33</v>
          </cell>
        </row>
        <row r="1818">
          <cell r="A1818">
            <v>6262</v>
          </cell>
          <cell r="B1818">
            <v>4.159049875</v>
          </cell>
          <cell r="C1818" t="str">
            <v>Leggings</v>
          </cell>
          <cell r="D1818" t="str">
            <v>Star Ride Brilliant Cable Knit Leggings (Sizes 7 - 16)</v>
          </cell>
          <cell r="E1818" t="str">
            <v>Star Ride</v>
          </cell>
          <cell r="F1818">
            <v>6.9899997709999999</v>
          </cell>
        </row>
        <row r="1819">
          <cell r="A1819">
            <v>6262</v>
          </cell>
          <cell r="B1819">
            <v>17.290000039999999</v>
          </cell>
          <cell r="C1819" t="str">
            <v>Fashion Hoodies &amp; Sweatshirts</v>
          </cell>
          <cell r="D1819" t="str">
            <v>Wicked Black Velour Zip Hoodie</v>
          </cell>
          <cell r="E1819" t="str">
            <v>Sweatsedo</v>
          </cell>
          <cell r="F1819">
            <v>38</v>
          </cell>
        </row>
        <row r="1820">
          <cell r="A1820">
            <v>6262</v>
          </cell>
          <cell r="B1820">
            <v>17.138000049999999</v>
          </cell>
          <cell r="C1820" t="str">
            <v>Fashion Hoodies &amp; Sweatshirts</v>
          </cell>
          <cell r="D1820" t="str">
            <v>Coffee Brown Velour Zip Hoodie</v>
          </cell>
          <cell r="E1820" t="str">
            <v>Sweatsedo</v>
          </cell>
          <cell r="F1820">
            <v>38</v>
          </cell>
        </row>
        <row r="1821">
          <cell r="A1821">
            <v>6156</v>
          </cell>
          <cell r="B1821">
            <v>39.303000169999997</v>
          </cell>
          <cell r="C1821" t="str">
            <v>Active</v>
          </cell>
          <cell r="D1821" t="str">
            <v>Uncle Tony Black Velour Tracksuit</v>
          </cell>
          <cell r="E1821" t="str">
            <v>Sweatsedo</v>
          </cell>
          <cell r="F1821">
            <v>99</v>
          </cell>
        </row>
        <row r="1822">
          <cell r="A1822">
            <v>6156</v>
          </cell>
          <cell r="B1822">
            <v>44.649000129999997</v>
          </cell>
          <cell r="C1822" t="str">
            <v>Active</v>
          </cell>
          <cell r="D1822" t="str">
            <v>Uncle Larry Navy Blue Velour Tracksuit</v>
          </cell>
          <cell r="E1822" t="str">
            <v>Sweatsedo</v>
          </cell>
          <cell r="F1822">
            <v>99</v>
          </cell>
        </row>
        <row r="1823">
          <cell r="A1823">
            <v>6156</v>
          </cell>
          <cell r="B1823">
            <v>39.699000239999997</v>
          </cell>
          <cell r="C1823" t="str">
            <v>Active</v>
          </cell>
          <cell r="D1823" t="str">
            <v>Uncle Frank Solid Black Velour Tracksuit</v>
          </cell>
          <cell r="E1823" t="str">
            <v>Sweatsedo</v>
          </cell>
          <cell r="F1823">
            <v>99</v>
          </cell>
        </row>
        <row r="1824">
          <cell r="A1824">
            <v>6156</v>
          </cell>
          <cell r="B1824">
            <v>10.681889959999999</v>
          </cell>
          <cell r="C1824" t="str">
            <v>Swim</v>
          </cell>
          <cell r="D1824" t="str">
            <v>Green Halter V Neck 1 Piece Swim Suit Tank Junior Sizes S L or XL</v>
          </cell>
          <cell r="E1824" t="str">
            <v>Swim Stat</v>
          </cell>
          <cell r="F1824">
            <v>25.989999770000001</v>
          </cell>
        </row>
        <row r="1825">
          <cell r="A1825">
            <v>6156</v>
          </cell>
          <cell r="B1825">
            <v>10.618999799999999</v>
          </cell>
          <cell r="C1825" t="str">
            <v>Accessories</v>
          </cell>
          <cell r="D1825" t="str">
            <v>Acrylic Tallit (imitation Wool) Prayer Shawl in Blue and Silver Size 24 L X 72 W</v>
          </cell>
          <cell r="E1825" t="str">
            <v>Talitania</v>
          </cell>
          <cell r="F1825">
            <v>25.899999619999999</v>
          </cell>
        </row>
        <row r="1826">
          <cell r="A1826">
            <v>6156</v>
          </cell>
          <cell r="B1826">
            <v>11.784499780000001</v>
          </cell>
          <cell r="C1826" t="str">
            <v>Plus</v>
          </cell>
          <cell r="D1826" t="str">
            <v>Acrylic Tallit (imitation Wool) Prayer Shawl in Blue and Silver Size 24 L X 72 W</v>
          </cell>
          <cell r="E1826" t="str">
            <v>Talitania</v>
          </cell>
          <cell r="F1826">
            <v>25.899999619999999</v>
          </cell>
        </row>
        <row r="1827">
          <cell r="A1827">
            <v>6156</v>
          </cell>
          <cell r="B1827">
            <v>24.66200001</v>
          </cell>
          <cell r="C1827" t="str">
            <v>Swim</v>
          </cell>
          <cell r="D1827" t="str">
            <v>Teal Cove Men's 9 Inch Paneled Pipe Boardshort</v>
          </cell>
          <cell r="E1827" t="str">
            <v>Teal Cove</v>
          </cell>
          <cell r="F1827">
            <v>38</v>
          </cell>
        </row>
        <row r="1828">
          <cell r="A1828">
            <v>25029</v>
          </cell>
          <cell r="B1828">
            <v>29.618710839999999</v>
          </cell>
          <cell r="C1828" t="str">
            <v>Jeans</v>
          </cell>
          <cell r="D1828" t="str">
            <v>Tripp NYC Mini Camo Green Heavy Wash Womens Skinny Jeans</v>
          </cell>
          <cell r="E1828" t="str">
            <v>Tripp NYC</v>
          </cell>
          <cell r="F1828">
            <v>55.990001679999999</v>
          </cell>
        </row>
        <row r="1829">
          <cell r="A1829">
            <v>25029</v>
          </cell>
          <cell r="B1829">
            <v>24.33599997</v>
          </cell>
          <cell r="C1829" t="str">
            <v>Pants &amp; Capris</v>
          </cell>
          <cell r="D1829" t="str">
            <v>Tripp NYC - The Black Skinny Pant (Short)</v>
          </cell>
          <cell r="E1829" t="str">
            <v>Tripp NYC</v>
          </cell>
          <cell r="F1829">
            <v>48</v>
          </cell>
        </row>
        <row r="1830">
          <cell r="A1830">
            <v>25029</v>
          </cell>
          <cell r="B1830">
            <v>33.45299996</v>
          </cell>
          <cell r="C1830" t="str">
            <v>Pants &amp; Capris</v>
          </cell>
          <cell r="D1830" t="str">
            <v>Tripp NYC Skinny T-Jean Pants in Red/Black Checkered</v>
          </cell>
          <cell r="E1830" t="str">
            <v>Tripp NYC</v>
          </cell>
          <cell r="F1830">
            <v>63</v>
          </cell>
        </row>
        <row r="1831">
          <cell r="A1831">
            <v>25029</v>
          </cell>
          <cell r="B1831">
            <v>34.711050550000003</v>
          </cell>
          <cell r="C1831" t="str">
            <v>Leggings</v>
          </cell>
          <cell r="D1831" t="str">
            <v>Tripp NYC - Womens Coming and Going Jean in Black/White</v>
          </cell>
          <cell r="E1831" t="str">
            <v>Tripp NYC</v>
          </cell>
          <cell r="F1831">
            <v>59.950000760000002</v>
          </cell>
        </row>
        <row r="1832">
          <cell r="A1832">
            <v>24916</v>
          </cell>
          <cell r="B1832">
            <v>37.737000090000002</v>
          </cell>
          <cell r="C1832" t="str">
            <v>Leggings</v>
          </cell>
          <cell r="D1832" t="str">
            <v>Tripp NYC Skinny T-Jean Pants in Black/White Checkered</v>
          </cell>
          <cell r="E1832" t="str">
            <v>Tripp NYC</v>
          </cell>
          <cell r="F1832">
            <v>63</v>
          </cell>
        </row>
        <row r="1833">
          <cell r="A1833">
            <v>25029</v>
          </cell>
          <cell r="B1833">
            <v>23.712</v>
          </cell>
          <cell r="C1833" t="str">
            <v>Shorts</v>
          </cell>
          <cell r="D1833" t="str">
            <v>Tripp NYC Juniors / Womens PVC Shorts in Black</v>
          </cell>
          <cell r="E1833" t="str">
            <v>Tripp NYC</v>
          </cell>
          <cell r="F1833">
            <v>48</v>
          </cell>
        </row>
        <row r="1834">
          <cell r="A1834">
            <v>28595</v>
          </cell>
          <cell r="B1834">
            <v>36.125000059999998</v>
          </cell>
          <cell r="C1834" t="str">
            <v>Pants</v>
          </cell>
          <cell r="D1834" t="str">
            <v>Tripp Black And Blue Strap Pants</v>
          </cell>
          <cell r="E1834" t="str">
            <v>Tripp NYC</v>
          </cell>
          <cell r="F1834">
            <v>85</v>
          </cell>
        </row>
        <row r="1835">
          <cell r="A1835">
            <v>28595</v>
          </cell>
          <cell r="B1835">
            <v>39.865000039999998</v>
          </cell>
          <cell r="C1835" t="str">
            <v>Pants</v>
          </cell>
          <cell r="D1835" t="str">
            <v>Tripp Black And White Chain Pants</v>
          </cell>
          <cell r="E1835" t="str">
            <v>Tripp NYC</v>
          </cell>
          <cell r="F1835">
            <v>85</v>
          </cell>
        </row>
        <row r="1836">
          <cell r="A1836">
            <v>11009</v>
          </cell>
          <cell r="B1836">
            <v>39.950000060000001</v>
          </cell>
          <cell r="C1836" t="str">
            <v>Pants</v>
          </cell>
          <cell r="D1836" t="str">
            <v>Tripp Camo Chain Grommet Pants</v>
          </cell>
          <cell r="E1836" t="str">
            <v>Tripp NYC</v>
          </cell>
          <cell r="F1836">
            <v>85</v>
          </cell>
        </row>
        <row r="1837">
          <cell r="A1837">
            <v>11009</v>
          </cell>
          <cell r="B1837">
            <v>42.925000230000002</v>
          </cell>
          <cell r="C1837" t="str">
            <v>Pants</v>
          </cell>
          <cell r="D1837" t="str">
            <v>Tripp Black And Grey Mesh Pants</v>
          </cell>
          <cell r="E1837" t="str">
            <v>Tripp NYC</v>
          </cell>
          <cell r="F1837">
            <v>85</v>
          </cell>
        </row>
        <row r="1838">
          <cell r="A1838">
            <v>28595</v>
          </cell>
          <cell r="B1838">
            <v>40.290000110000001</v>
          </cell>
          <cell r="C1838" t="str">
            <v>Pants</v>
          </cell>
          <cell r="D1838" t="str">
            <v>Tripp Black And Purple Chain Pants</v>
          </cell>
          <cell r="E1838" t="str">
            <v>Tripp NYC</v>
          </cell>
          <cell r="F1838">
            <v>85</v>
          </cell>
        </row>
        <row r="1839">
          <cell r="A1839">
            <v>28595</v>
          </cell>
          <cell r="B1839">
            <v>39.841348680000003</v>
          </cell>
          <cell r="C1839" t="str">
            <v>Pants</v>
          </cell>
          <cell r="D1839" t="str">
            <v>Tripp NYC Baggy Step Chain Pants in Red/Black Stitch</v>
          </cell>
          <cell r="E1839" t="str">
            <v>Tripp NYC</v>
          </cell>
          <cell r="F1839">
            <v>87.949996949999999</v>
          </cell>
        </row>
        <row r="1840">
          <cell r="A1840">
            <v>28595</v>
          </cell>
          <cell r="B1840">
            <v>40.849327940000002</v>
          </cell>
          <cell r="C1840" t="str">
            <v>Sleep &amp; Lounge</v>
          </cell>
          <cell r="D1840" t="str">
            <v>Cotton Zero-Twist Terry Robe</v>
          </cell>
          <cell r="E1840" t="str">
            <v>Turquoise</v>
          </cell>
          <cell r="F1840">
            <v>69.589996339999999</v>
          </cell>
        </row>
        <row r="1841">
          <cell r="A1841">
            <v>11009</v>
          </cell>
          <cell r="B1841">
            <v>26.833901000000001</v>
          </cell>
          <cell r="C1841" t="str">
            <v>Tops &amp; Tees</v>
          </cell>
          <cell r="D1841" t="str">
            <v>UltraClub Ladies Classic Wrinkle-Free Long-Sleeve Oxford Shirt. 8990</v>
          </cell>
          <cell r="E1841" t="str">
            <v>UltraClub</v>
          </cell>
          <cell r="F1841">
            <v>43.990001679999999</v>
          </cell>
        </row>
        <row r="1842">
          <cell r="A1842">
            <v>28595</v>
          </cell>
          <cell r="B1842">
            <v>30.267270839999998</v>
          </cell>
          <cell r="C1842" t="str">
            <v>Fashion Hoodies &amp; Sweatshirts</v>
          </cell>
          <cell r="D1842" t="str">
            <v>Ultraclub 8481 UC Ladies FullZip Fleec</v>
          </cell>
          <cell r="E1842" t="str">
            <v>UltraClub</v>
          </cell>
          <cell r="F1842">
            <v>63.990001679999999</v>
          </cell>
        </row>
        <row r="1843">
          <cell r="A1843">
            <v>28595</v>
          </cell>
          <cell r="B1843">
            <v>20.295940659999999</v>
          </cell>
          <cell r="C1843" t="str">
            <v>Outerwear &amp; Coats</v>
          </cell>
          <cell r="D1843" t="str">
            <v>UltraClub Women's Iceberg Fleece Full-Zip Jacket. 8481</v>
          </cell>
          <cell r="E1843" t="str">
            <v>UltraClub</v>
          </cell>
          <cell r="F1843">
            <v>49.990001679999999</v>
          </cell>
        </row>
        <row r="1844">
          <cell r="A1844">
            <v>11009</v>
          </cell>
          <cell r="B1844">
            <v>21.511110819999999</v>
          </cell>
          <cell r="C1844" t="str">
            <v>Plus</v>
          </cell>
          <cell r="D1844" t="str">
            <v>UltraClub Ladies Classic Wrinkle-Free Long-Sleeve Oxford Shirt. 8990</v>
          </cell>
          <cell r="E1844" t="str">
            <v>UltraClub</v>
          </cell>
          <cell r="F1844">
            <v>43.990001679999999</v>
          </cell>
        </row>
        <row r="1845">
          <cell r="A1845">
            <v>11009</v>
          </cell>
          <cell r="B1845">
            <v>21.754560829999999</v>
          </cell>
          <cell r="C1845" t="str">
            <v>Tops &amp; Tees</v>
          </cell>
          <cell r="D1845" t="str">
            <v>Ultraclub 8510 UC Mock Turtle Neck</v>
          </cell>
          <cell r="E1845" t="str">
            <v>UltraClub</v>
          </cell>
          <cell r="F1845">
            <v>39.990001679999999</v>
          </cell>
        </row>
        <row r="1846">
          <cell r="A1846">
            <v>28595</v>
          </cell>
          <cell r="B1846">
            <v>30.774870880000002</v>
          </cell>
          <cell r="C1846" t="str">
            <v>Tops &amp; Tees</v>
          </cell>
          <cell r="D1846" t="str">
            <v>UltraClub Men's Classic Wrinkle-Free Short-Sleeve Oxford Shirt. 8972</v>
          </cell>
          <cell r="E1846" t="str">
            <v>UltraClub</v>
          </cell>
          <cell r="F1846">
            <v>59.990001679999999</v>
          </cell>
        </row>
        <row r="1847">
          <cell r="A1847">
            <v>24994</v>
          </cell>
          <cell r="B1847">
            <v>27.344530840000001</v>
          </cell>
          <cell r="C1847" t="str">
            <v>Tops &amp; Tees</v>
          </cell>
          <cell r="D1847" t="str">
            <v>UltraClub Men's Long-Sleeve Cypress Denim Pocket. 8960</v>
          </cell>
          <cell r="E1847" t="str">
            <v>UltraClub</v>
          </cell>
          <cell r="F1847">
            <v>49.990001679999999</v>
          </cell>
        </row>
        <row r="1848">
          <cell r="A1848">
            <v>24994</v>
          </cell>
          <cell r="B1848">
            <v>16.794479719999998</v>
          </cell>
          <cell r="C1848" t="str">
            <v>Tops &amp; Tees</v>
          </cell>
          <cell r="D1848" t="str">
            <v>UltraClub Men's Whisper Twill Shirt. 8975</v>
          </cell>
          <cell r="E1848" t="str">
            <v>UltraClub</v>
          </cell>
          <cell r="F1848">
            <v>30.479999540000001</v>
          </cell>
        </row>
        <row r="1849">
          <cell r="A1849">
            <v>24994</v>
          </cell>
          <cell r="B1849">
            <v>23.263800360000001</v>
          </cell>
          <cell r="C1849" t="str">
            <v>Tops &amp; Tees</v>
          </cell>
          <cell r="D1849" t="str">
            <v>UltraClub Men's Classic Wrinkle-Free Long-Sleeve Oxford Shirt. 8970</v>
          </cell>
          <cell r="E1849" t="str">
            <v>UltraClub</v>
          </cell>
          <cell r="F1849">
            <v>38.200000760000002</v>
          </cell>
        </row>
        <row r="1850">
          <cell r="A1850">
            <v>24994</v>
          </cell>
          <cell r="B1850">
            <v>14.513949869999999</v>
          </cell>
          <cell r="C1850" t="str">
            <v>Tops &amp; Tees</v>
          </cell>
          <cell r="D1850" t="str">
            <v>UltraClub Adult Mini Thermal Henley Shirt. 8456</v>
          </cell>
          <cell r="E1850" t="str">
            <v>UltraClub</v>
          </cell>
          <cell r="F1850">
            <v>23.989999770000001</v>
          </cell>
        </row>
        <row r="1851">
          <cell r="A1851">
            <v>24994</v>
          </cell>
          <cell r="B1851">
            <v>22.94151901</v>
          </cell>
          <cell r="C1851" t="str">
            <v>Tops &amp; Tees</v>
          </cell>
          <cell r="D1851" t="str">
            <v>UltraClub Men's Cabana Breeze Camp Shirt. 8980</v>
          </cell>
          <cell r="E1851" t="str">
            <v>UltraClub</v>
          </cell>
          <cell r="F1851">
            <v>39.759998320000001</v>
          </cell>
        </row>
        <row r="1852">
          <cell r="A1852">
            <v>24994</v>
          </cell>
          <cell r="B1852">
            <v>40.244248650000003</v>
          </cell>
          <cell r="C1852" t="str">
            <v>Tops &amp; Tees</v>
          </cell>
          <cell r="D1852" t="str">
            <v>UltraClub Adult Cool-N-Dry Sport Polo Shirt. 8405</v>
          </cell>
          <cell r="E1852" t="str">
            <v>UltraClub</v>
          </cell>
          <cell r="F1852">
            <v>69.989997860000003</v>
          </cell>
        </row>
        <row r="1853">
          <cell r="A1853">
            <v>24994</v>
          </cell>
          <cell r="B1853">
            <v>23.209980510000001</v>
          </cell>
          <cell r="C1853" t="str">
            <v>Tops &amp; Tees</v>
          </cell>
          <cell r="D1853" t="str">
            <v>UltraClub Men's Cypress Long-Sleeve Denim Shirt with Pocket. 8960</v>
          </cell>
          <cell r="E1853" t="str">
            <v>UltraClub</v>
          </cell>
          <cell r="F1853">
            <v>39.540000919999997</v>
          </cell>
        </row>
        <row r="1854">
          <cell r="A1854">
            <v>14215</v>
          </cell>
          <cell r="B1854">
            <v>10.81066042</v>
          </cell>
          <cell r="C1854" t="str">
            <v>Tops &amp; Tees</v>
          </cell>
          <cell r="D1854" t="str">
            <v>UltraClub Adult Cool-N-Dry Sport Performance Interlock Crewneck T-Shirt. 8420</v>
          </cell>
          <cell r="E1854" t="str">
            <v>UltraClub</v>
          </cell>
          <cell r="F1854">
            <v>20.870000839999999</v>
          </cell>
        </row>
        <row r="1855">
          <cell r="A1855">
            <v>14215</v>
          </cell>
          <cell r="B1855">
            <v>30.613799950000001</v>
          </cell>
          <cell r="C1855" t="str">
            <v>Fashion Hoodies &amp; Sweatshirts</v>
          </cell>
          <cell r="D1855" t="str">
            <v>UltraClub Adult Sherpa-Lined Full-Zip Fleece with Hood</v>
          </cell>
          <cell r="E1855" t="str">
            <v>UltraClub</v>
          </cell>
          <cell r="F1855">
            <v>55.159999849999998</v>
          </cell>
        </row>
        <row r="1856">
          <cell r="A1856">
            <v>14215</v>
          </cell>
          <cell r="B1856">
            <v>74.600892799999997</v>
          </cell>
          <cell r="C1856" t="str">
            <v>Fashion Hoodies &amp; Sweatshirts</v>
          </cell>
          <cell r="D1856" t="str">
            <v>Ultraclub 8463 UC Thermal FulZip Swtshrt</v>
          </cell>
          <cell r="E1856" t="str">
            <v>UltraClub</v>
          </cell>
          <cell r="F1856">
            <v>145.9900055</v>
          </cell>
        </row>
        <row r="1857">
          <cell r="A1857">
            <v>14215</v>
          </cell>
          <cell r="B1857">
            <v>23.558911120000001</v>
          </cell>
          <cell r="C1857" t="str">
            <v>Fashion Hoodies &amp; Sweatshirts</v>
          </cell>
          <cell r="D1857" t="str">
            <v>Ultraclub 8450 UC Sherpa Lined Flc Hood</v>
          </cell>
          <cell r="E1857" t="str">
            <v>UltraClub</v>
          </cell>
          <cell r="F1857">
            <v>40.83000183</v>
          </cell>
        </row>
        <row r="1858">
          <cell r="A1858">
            <v>14215</v>
          </cell>
          <cell r="B1858">
            <v>24.150510950000001</v>
          </cell>
          <cell r="C1858" t="str">
            <v>Fashion Hoodies &amp; Sweatshirts</v>
          </cell>
          <cell r="D1858" t="str">
            <v>UltraClub Adult Sherpa-Lined Full-Zip Fleece with Hood</v>
          </cell>
          <cell r="E1858" t="str">
            <v>UltraClub</v>
          </cell>
          <cell r="F1858">
            <v>43.990001679999999</v>
          </cell>
        </row>
        <row r="1859">
          <cell r="A1859">
            <v>15598</v>
          </cell>
          <cell r="B1859">
            <v>18.111600859999999</v>
          </cell>
          <cell r="C1859" t="str">
            <v>Fashion Hoodies &amp; Sweatshirts</v>
          </cell>
          <cell r="D1859" t="str">
            <v>Ultraclub 8441 UC Poly Fleece Hood</v>
          </cell>
          <cell r="E1859" t="str">
            <v>UltraClub</v>
          </cell>
          <cell r="F1859">
            <v>32.400001529999997</v>
          </cell>
        </row>
        <row r="1860">
          <cell r="A1860">
            <v>15598</v>
          </cell>
          <cell r="B1860">
            <v>28.910839370000001</v>
          </cell>
          <cell r="C1860" t="str">
            <v>Fashion Hoodies &amp; Sweatshirts</v>
          </cell>
          <cell r="D1860" t="str">
            <v>UltraClub Adult Sherpa-Lined Full-Zip Fleece with Hood</v>
          </cell>
          <cell r="E1860" t="str">
            <v>UltraClub</v>
          </cell>
          <cell r="F1860">
            <v>52.27999878</v>
          </cell>
        </row>
        <row r="1861">
          <cell r="A1861">
            <v>15598</v>
          </cell>
          <cell r="B1861">
            <v>17.035740789999998</v>
          </cell>
          <cell r="C1861" t="str">
            <v>Active</v>
          </cell>
          <cell r="D1861" t="str">
            <v>Ultraclub 8510 UC Mock Turtle Neck</v>
          </cell>
          <cell r="E1861" t="str">
            <v>UltraClub</v>
          </cell>
          <cell r="F1861">
            <v>39.990001679999999</v>
          </cell>
        </row>
        <row r="1862">
          <cell r="A1862">
            <v>15598</v>
          </cell>
          <cell r="B1862">
            <v>12.21864006</v>
          </cell>
          <cell r="C1862" t="str">
            <v>Active</v>
          </cell>
          <cell r="D1862" t="str">
            <v>UltraClub Men's Relaxed Fit Sport Polo Shirt. 8405LS</v>
          </cell>
          <cell r="E1862" t="str">
            <v>UltraClub</v>
          </cell>
          <cell r="F1862">
            <v>31.170000080000001</v>
          </cell>
        </row>
        <row r="1863">
          <cell r="A1863">
            <v>15598</v>
          </cell>
          <cell r="B1863">
            <v>15.024860159999999</v>
          </cell>
          <cell r="C1863" t="str">
            <v>Sweaters</v>
          </cell>
          <cell r="D1863" t="str">
            <v>8516 UltraClub Interlock Turtleneck</v>
          </cell>
          <cell r="E1863" t="str">
            <v>UltraClub</v>
          </cell>
          <cell r="F1863">
            <v>29.93000031</v>
          </cell>
        </row>
        <row r="1864">
          <cell r="A1864">
            <v>15598</v>
          </cell>
          <cell r="B1864">
            <v>12.16488038</v>
          </cell>
          <cell r="C1864" t="str">
            <v>Sweaters</v>
          </cell>
          <cell r="D1864" t="str">
            <v>Ultraclub 8486 UC Full Zip Vest</v>
          </cell>
          <cell r="E1864" t="str">
            <v>UltraClub</v>
          </cell>
          <cell r="F1864">
            <v>22.280000690000001</v>
          </cell>
        </row>
        <row r="1865">
          <cell r="A1865">
            <v>25923</v>
          </cell>
          <cell r="B1865">
            <v>13.161600050000001</v>
          </cell>
          <cell r="C1865" t="str">
            <v>Sweaters</v>
          </cell>
          <cell r="D1865" t="str">
            <v>Ultraclub 8516 UC Interlock Turtleneck</v>
          </cell>
          <cell r="E1865" t="str">
            <v>UltraClub</v>
          </cell>
          <cell r="F1865">
            <v>27.420000080000001</v>
          </cell>
        </row>
        <row r="1866">
          <cell r="A1866">
            <v>25923</v>
          </cell>
          <cell r="B1866">
            <v>13.32323989</v>
          </cell>
          <cell r="C1866" t="str">
            <v>Sweaters</v>
          </cell>
          <cell r="D1866" t="str">
            <v>Ultraclub 8480 UC 1/4 Zip Pullover</v>
          </cell>
          <cell r="E1866" t="str">
            <v>UltraClub</v>
          </cell>
          <cell r="F1866">
            <v>27.989999770000001</v>
          </cell>
        </row>
        <row r="1867">
          <cell r="A1867">
            <v>25923</v>
          </cell>
          <cell r="B1867">
            <v>57.120429309999999</v>
          </cell>
          <cell r="C1867" t="str">
            <v>Outerwear &amp; Coats</v>
          </cell>
          <cell r="D1867" t="str">
            <v>UltraClub Adult Iceberg Fleece Full-Zip Vest. 8486</v>
          </cell>
          <cell r="E1867" t="str">
            <v>UltraClub</v>
          </cell>
          <cell r="F1867">
            <v>124.98999790000001</v>
          </cell>
        </row>
        <row r="1868">
          <cell r="A1868">
            <v>25923</v>
          </cell>
          <cell r="B1868">
            <v>17.395650790000001</v>
          </cell>
          <cell r="C1868" t="str">
            <v>Outerwear &amp; Coats</v>
          </cell>
          <cell r="D1868" t="str">
            <v>UltraClub Adult Nylon Coaches Jacket. 8944</v>
          </cell>
          <cell r="E1868" t="str">
            <v>UltraClub</v>
          </cell>
          <cell r="F1868">
            <v>39.990001679999999</v>
          </cell>
        </row>
        <row r="1869">
          <cell r="A1869">
            <v>25923</v>
          </cell>
          <cell r="B1869">
            <v>58.339582620000002</v>
          </cell>
          <cell r="C1869" t="str">
            <v>Outerwear &amp; Coats</v>
          </cell>
          <cell r="D1869" t="str">
            <v>UltraClub Adult Iceberg Fleece Full-Zip Jacket. 8485</v>
          </cell>
          <cell r="E1869" t="str">
            <v>UltraClub</v>
          </cell>
          <cell r="F1869">
            <v>131.9900055</v>
          </cell>
        </row>
        <row r="1870">
          <cell r="A1870">
            <v>25923</v>
          </cell>
          <cell r="B1870">
            <v>17.56312088</v>
          </cell>
          <cell r="C1870" t="str">
            <v>Outerwear &amp; Coats</v>
          </cell>
          <cell r="D1870" t="str">
            <v>UltraClub Adult Long-Sleeve Microfiber Cross-Over V-Neck Windshirt. 8926</v>
          </cell>
          <cell r="E1870" t="str">
            <v>UltraClub</v>
          </cell>
          <cell r="F1870">
            <v>35.990001679999999</v>
          </cell>
        </row>
        <row r="1871">
          <cell r="A1871">
            <v>25923</v>
          </cell>
          <cell r="B1871">
            <v>20.705999989999999</v>
          </cell>
          <cell r="C1871" t="str">
            <v>Shorts</v>
          </cell>
          <cell r="D1871" t="str">
            <v>Weekender Global Tracking-G.P.S. Short - m02992</v>
          </cell>
          <cell r="E1871" t="str">
            <v>Weekender</v>
          </cell>
          <cell r="F1871">
            <v>42</v>
          </cell>
        </row>
        <row r="1872">
          <cell r="A1872">
            <v>25923</v>
          </cell>
          <cell r="B1872">
            <v>21.95999995</v>
          </cell>
          <cell r="C1872" t="str">
            <v>Shorts</v>
          </cell>
          <cell r="D1872" t="str">
            <v>Weekender Men Marco Polo Travel Short</v>
          </cell>
          <cell r="E1872" t="str">
            <v>Weekender</v>
          </cell>
          <cell r="F1872">
            <v>40</v>
          </cell>
        </row>
        <row r="1873">
          <cell r="A1873">
            <v>25923</v>
          </cell>
          <cell r="B1873">
            <v>11.29607953</v>
          </cell>
          <cell r="C1873" t="str">
            <v>Tops &amp; Tees</v>
          </cell>
          <cell r="D1873" t="str">
            <v>Pennant Big and Tall Beefy Jersey Pocket T-Shirt</v>
          </cell>
          <cell r="E1873" t="str">
            <v>White Mt.</v>
          </cell>
          <cell r="F1873">
            <v>20.879999160000001</v>
          </cell>
        </row>
        <row r="1874">
          <cell r="A1874">
            <v>369</v>
          </cell>
          <cell r="B1874">
            <v>26.35799995</v>
          </cell>
          <cell r="C1874" t="str">
            <v>Tops &amp; Tees</v>
          </cell>
          <cell r="D1874" t="str">
            <v>Wolverine Men's Roanoke Hickory Shirt</v>
          </cell>
          <cell r="E1874" t="str">
            <v>Wolverine</v>
          </cell>
          <cell r="F1874">
            <v>46</v>
          </cell>
        </row>
        <row r="1875">
          <cell r="A1875">
            <v>28418</v>
          </cell>
          <cell r="B1875">
            <v>10.75000004</v>
          </cell>
          <cell r="C1875" t="str">
            <v>Active</v>
          </cell>
          <cell r="D1875" t="str">
            <v>Wolverine Men's Performance Base Layer Top</v>
          </cell>
          <cell r="E1875" t="str">
            <v>Wolverine</v>
          </cell>
          <cell r="F1875">
            <v>25</v>
          </cell>
        </row>
        <row r="1876">
          <cell r="A1876">
            <v>28418</v>
          </cell>
          <cell r="B1876">
            <v>10.375000050000001</v>
          </cell>
          <cell r="C1876" t="str">
            <v>Active</v>
          </cell>
          <cell r="D1876" t="str">
            <v>Wolverine Men's Military Fleece Crew Top</v>
          </cell>
          <cell r="E1876" t="str">
            <v>Wolverine</v>
          </cell>
          <cell r="F1876">
            <v>25</v>
          </cell>
        </row>
        <row r="1877">
          <cell r="A1877">
            <v>369</v>
          </cell>
          <cell r="B1877">
            <v>10.450000040000001</v>
          </cell>
          <cell r="C1877" t="str">
            <v>Active</v>
          </cell>
          <cell r="D1877" t="str">
            <v>Wolverine Men's Military Fleece  Bottom</v>
          </cell>
          <cell r="E1877" t="str">
            <v>Wolverine</v>
          </cell>
          <cell r="F1877">
            <v>25</v>
          </cell>
        </row>
        <row r="1878">
          <cell r="A1878">
            <v>28418</v>
          </cell>
          <cell r="B1878">
            <v>10.57500005</v>
          </cell>
          <cell r="C1878" t="str">
            <v>Active</v>
          </cell>
          <cell r="D1878" t="str">
            <v>Wolverine Men's Crew Top</v>
          </cell>
          <cell r="E1878" t="str">
            <v>Wolverine</v>
          </cell>
          <cell r="F1878">
            <v>25</v>
          </cell>
        </row>
        <row r="1879">
          <cell r="A1879">
            <v>28418</v>
          </cell>
          <cell r="B1879">
            <v>9.900000039</v>
          </cell>
          <cell r="C1879" t="str">
            <v>Active</v>
          </cell>
          <cell r="D1879" t="str">
            <v>Wolverine Men's  Bottom</v>
          </cell>
          <cell r="E1879" t="str">
            <v>Wolverine</v>
          </cell>
          <cell r="F1879">
            <v>25</v>
          </cell>
        </row>
        <row r="1880">
          <cell r="A1880">
            <v>369</v>
          </cell>
          <cell r="B1880">
            <v>20.007999999999999</v>
          </cell>
          <cell r="C1880" t="str">
            <v>Jeans</v>
          </cell>
          <cell r="D1880" t="str">
            <v>Wolverine Men's 5 Pocket Jean</v>
          </cell>
          <cell r="E1880" t="str">
            <v>Wolverine</v>
          </cell>
          <cell r="F1880">
            <v>41</v>
          </cell>
        </row>
        <row r="1881">
          <cell r="A1881">
            <v>28418</v>
          </cell>
          <cell r="B1881">
            <v>22.040999849999999</v>
          </cell>
          <cell r="C1881" t="str">
            <v>Pants</v>
          </cell>
          <cell r="D1881" t="str">
            <v>Wolverine Men's Hammerloop Canvas Pant</v>
          </cell>
          <cell r="E1881" t="str">
            <v>Wolverine</v>
          </cell>
          <cell r="F1881">
            <v>48.979999540000001</v>
          </cell>
        </row>
        <row r="1882">
          <cell r="A1882">
            <v>28418</v>
          </cell>
          <cell r="B1882">
            <v>20.70000005</v>
          </cell>
          <cell r="C1882" t="str">
            <v>Pants</v>
          </cell>
          <cell r="D1882" t="str">
            <v>Wolverine Men's Utility Pant</v>
          </cell>
          <cell r="E1882" t="str">
            <v>Wolverine</v>
          </cell>
          <cell r="F1882">
            <v>46</v>
          </cell>
        </row>
        <row r="1883">
          <cell r="A1883">
            <v>28418</v>
          </cell>
          <cell r="B1883">
            <v>23.64100011</v>
          </cell>
          <cell r="C1883" t="str">
            <v>Pants</v>
          </cell>
          <cell r="D1883" t="str">
            <v>Wolverine Men's Mechanic Pant</v>
          </cell>
          <cell r="E1883" t="str">
            <v>Wolverine</v>
          </cell>
          <cell r="F1883">
            <v>47</v>
          </cell>
        </row>
        <row r="1884">
          <cell r="A1884">
            <v>369</v>
          </cell>
          <cell r="B1884">
            <v>16.379999940000001</v>
          </cell>
          <cell r="C1884" t="str">
            <v>Shorts</v>
          </cell>
          <cell r="D1884" t="str">
            <v>Wolverine Men's Hammerloop 5 Pocket Short</v>
          </cell>
          <cell r="E1884" t="str">
            <v>Wolverine</v>
          </cell>
          <cell r="F1884">
            <v>36</v>
          </cell>
        </row>
        <row r="1885">
          <cell r="A1885">
            <v>369</v>
          </cell>
          <cell r="B1885">
            <v>21.672000010000001</v>
          </cell>
          <cell r="C1885" t="str">
            <v>Shorts</v>
          </cell>
          <cell r="D1885" t="str">
            <v>Wolverine Men's Mechanic</v>
          </cell>
          <cell r="E1885" t="str">
            <v>Wolverine</v>
          </cell>
          <cell r="F1885">
            <v>43</v>
          </cell>
        </row>
        <row r="1886">
          <cell r="A1886">
            <v>28418</v>
          </cell>
          <cell r="B1886">
            <v>15.574000379999999</v>
          </cell>
          <cell r="C1886" t="str">
            <v>Shorts</v>
          </cell>
          <cell r="D1886" t="str">
            <v>Wolverine Mens Granite Utility Shorts</v>
          </cell>
          <cell r="E1886" t="str">
            <v>Wolverine</v>
          </cell>
          <cell r="F1886">
            <v>29.950000760000002</v>
          </cell>
        </row>
        <row r="1887">
          <cell r="A1887">
            <v>369</v>
          </cell>
          <cell r="B1887">
            <v>26.790749380000001</v>
          </cell>
          <cell r="C1887" t="str">
            <v>Shorts</v>
          </cell>
          <cell r="D1887" t="str">
            <v>Wolverine Men's Burke Cargo Short</v>
          </cell>
          <cell r="E1887" t="str">
            <v>Wolverine</v>
          </cell>
          <cell r="F1887">
            <v>51.02999878</v>
          </cell>
        </row>
        <row r="1888">
          <cell r="A1888">
            <v>28418</v>
          </cell>
          <cell r="B1888">
            <v>6.8750000199999999</v>
          </cell>
          <cell r="C1888" t="str">
            <v>Socks</v>
          </cell>
          <cell r="D1888" t="str">
            <v>Wolverine Men's 2 Pack Steel Toe Midcalf</v>
          </cell>
          <cell r="E1888" t="str">
            <v>Wolverine</v>
          </cell>
          <cell r="F1888">
            <v>11</v>
          </cell>
        </row>
        <row r="1889">
          <cell r="A1889">
            <v>369</v>
          </cell>
          <cell r="B1889">
            <v>6.8159999999999998</v>
          </cell>
          <cell r="C1889" t="str">
            <v>Socks</v>
          </cell>
          <cell r="D1889" t="str">
            <v>Wolverine Men's 4 Pack Crew Fit</v>
          </cell>
          <cell r="E1889" t="str">
            <v>Wolverine</v>
          </cell>
          <cell r="F1889">
            <v>12</v>
          </cell>
        </row>
        <row r="1890">
          <cell r="A1890">
            <v>26020</v>
          </cell>
          <cell r="B1890">
            <v>7.8680000379999999</v>
          </cell>
          <cell r="C1890" t="str">
            <v>Socks</v>
          </cell>
          <cell r="D1890" t="str">
            <v>Wolverine Men's 2 Pack Hunter</v>
          </cell>
          <cell r="E1890" t="str">
            <v>Wolverine</v>
          </cell>
          <cell r="F1890">
            <v>14</v>
          </cell>
        </row>
        <row r="1891">
          <cell r="A1891">
            <v>26020</v>
          </cell>
          <cell r="B1891">
            <v>7.5720000120000002</v>
          </cell>
          <cell r="C1891" t="str">
            <v>Socks</v>
          </cell>
          <cell r="D1891" t="str">
            <v>Wolverine Men's 4 Pack Full Cushion Crew</v>
          </cell>
          <cell r="E1891" t="str">
            <v>Wolverine</v>
          </cell>
          <cell r="F1891">
            <v>12</v>
          </cell>
        </row>
        <row r="1892">
          <cell r="A1892">
            <v>26020</v>
          </cell>
          <cell r="B1892">
            <v>10.80000005</v>
          </cell>
          <cell r="C1892" t="str">
            <v>Underwear</v>
          </cell>
          <cell r="D1892" t="str">
            <v>Wolverine Men's Performance Base Layer Top</v>
          </cell>
          <cell r="E1892" t="str">
            <v>Wolverine</v>
          </cell>
          <cell r="F1892">
            <v>25</v>
          </cell>
        </row>
        <row r="1893">
          <cell r="A1893">
            <v>26020</v>
          </cell>
          <cell r="B1893">
            <v>12.82500005</v>
          </cell>
          <cell r="C1893" t="str">
            <v>Underwear</v>
          </cell>
          <cell r="D1893" t="str">
            <v>Wolverine Men's Performance  Base Layer Bottom</v>
          </cell>
          <cell r="E1893" t="str">
            <v>Wolverine</v>
          </cell>
          <cell r="F1893">
            <v>25</v>
          </cell>
        </row>
        <row r="1894">
          <cell r="A1894">
            <v>26020</v>
          </cell>
          <cell r="B1894">
            <v>11.925000020000001</v>
          </cell>
          <cell r="C1894" t="str">
            <v>Underwear</v>
          </cell>
          <cell r="D1894" t="str">
            <v>Wolverine Men's Military Fleece Crew Top</v>
          </cell>
          <cell r="E1894" t="str">
            <v>Wolverine</v>
          </cell>
          <cell r="F1894">
            <v>25</v>
          </cell>
        </row>
        <row r="1895">
          <cell r="A1895">
            <v>26020</v>
          </cell>
          <cell r="B1895">
            <v>12.55000005</v>
          </cell>
          <cell r="C1895" t="str">
            <v>Underwear</v>
          </cell>
          <cell r="D1895" t="str">
            <v>Wolverine Men's Military Fleece  Bottom</v>
          </cell>
          <cell r="E1895" t="str">
            <v>Wolverine</v>
          </cell>
          <cell r="F1895">
            <v>25</v>
          </cell>
        </row>
        <row r="1896">
          <cell r="A1896">
            <v>26020</v>
          </cell>
          <cell r="B1896">
            <v>11.05</v>
          </cell>
          <cell r="C1896" t="str">
            <v>Underwear</v>
          </cell>
          <cell r="D1896" t="str">
            <v>Wolverine Men's Crew Top</v>
          </cell>
          <cell r="E1896" t="str">
            <v>Wolverine</v>
          </cell>
          <cell r="F1896">
            <v>25</v>
          </cell>
        </row>
        <row r="1897">
          <cell r="A1897">
            <v>12691</v>
          </cell>
          <cell r="B1897">
            <v>11.97500001</v>
          </cell>
          <cell r="C1897" t="str">
            <v>Underwear</v>
          </cell>
          <cell r="D1897" t="str">
            <v>Wolverine Men's  Bottom</v>
          </cell>
          <cell r="E1897" t="str">
            <v>Wolverine</v>
          </cell>
          <cell r="F1897">
            <v>25</v>
          </cell>
        </row>
        <row r="1898">
          <cell r="A1898">
            <v>12691</v>
          </cell>
          <cell r="B1898">
            <v>13.79399993</v>
          </cell>
          <cell r="C1898" t="str">
            <v>Accessories</v>
          </cell>
          <cell r="D1898" t="str">
            <v>Wolverine Men's 40mm Heavy Roller Buckle Belt</v>
          </cell>
          <cell r="E1898" t="str">
            <v>Wolverine</v>
          </cell>
          <cell r="F1898">
            <v>33</v>
          </cell>
        </row>
        <row r="1899">
          <cell r="A1899">
            <v>12691</v>
          </cell>
          <cell r="B1899">
            <v>6.8579999840000001</v>
          </cell>
          <cell r="C1899" t="str">
            <v>Accessories</v>
          </cell>
          <cell r="D1899" t="str">
            <v>Wolverine Men's 2-inches Camo Suspender Belt</v>
          </cell>
          <cell r="E1899" t="str">
            <v>Wolverine</v>
          </cell>
          <cell r="F1899">
            <v>18</v>
          </cell>
        </row>
        <row r="1900">
          <cell r="A1900">
            <v>12691</v>
          </cell>
          <cell r="B1900">
            <v>13.23299995</v>
          </cell>
          <cell r="C1900" t="str">
            <v>Accessories</v>
          </cell>
          <cell r="D1900" t="str">
            <v>Wolverine Men's Basic Milled Leather Strap Belt</v>
          </cell>
          <cell r="E1900" t="str">
            <v>Wolverine</v>
          </cell>
          <cell r="F1900">
            <v>33</v>
          </cell>
        </row>
        <row r="1901">
          <cell r="A1901">
            <v>12691</v>
          </cell>
          <cell r="B1901">
            <v>67.350000140000006</v>
          </cell>
          <cell r="C1901" t="str">
            <v>Fashion Hoodies &amp; Sweatshirts</v>
          </cell>
          <cell r="D1901" t="str">
            <v>Abbey Dawn Midnight Hoodie Junior</v>
          </cell>
          <cell r="E1901" t="str">
            <v>Abbey Dawn</v>
          </cell>
          <cell r="F1901">
            <v>150</v>
          </cell>
        </row>
        <row r="1902">
          <cell r="A1902">
            <v>12691</v>
          </cell>
          <cell r="B1902">
            <v>32.383999940000002</v>
          </cell>
          <cell r="C1902" t="str">
            <v>Fashion Hoodies &amp; Sweatshirts</v>
          </cell>
          <cell r="D1902" t="str">
            <v>Abbey Dawn Juniors Metal Heart Burnout Zip Hoodie - Black</v>
          </cell>
          <cell r="E1902" t="str">
            <v>Abbey Dawn</v>
          </cell>
          <cell r="F1902">
            <v>64</v>
          </cell>
        </row>
        <row r="1903">
          <cell r="A1903">
            <v>12691</v>
          </cell>
          <cell r="B1903">
            <v>11.76000003</v>
          </cell>
          <cell r="C1903" t="str">
            <v>Swim</v>
          </cell>
          <cell r="D1903" t="str">
            <v>Aerin Rose Solid Swim Skirt with High Waisted Bottom (85511)</v>
          </cell>
          <cell r="E1903" t="str">
            <v>Aerin Rose</v>
          </cell>
          <cell r="F1903">
            <v>30</v>
          </cell>
        </row>
        <row r="1904">
          <cell r="A1904">
            <v>6148</v>
          </cell>
          <cell r="B1904">
            <v>6.1758799130000002</v>
          </cell>
          <cell r="C1904" t="str">
            <v>Outerwear &amp; Coats</v>
          </cell>
          <cell r="D1904" t="str">
            <v>IWB By Blac Label Men's Hunting Puffer Jacket Vest Polo</v>
          </cell>
          <cell r="E1904" t="str">
            <v>Blac Label</v>
          </cell>
          <cell r="F1904">
            <v>14.989999770000001</v>
          </cell>
        </row>
        <row r="1905">
          <cell r="A1905">
            <v>6148</v>
          </cell>
          <cell r="B1905">
            <v>12.215299910000001</v>
          </cell>
          <cell r="C1905" t="str">
            <v>Outerwear &amp; Coats</v>
          </cell>
          <cell r="D1905" t="str">
            <v>Blac Label Men's Vest Jacket Coat Wool Peacoat Faux Leather Tisa LRG DGK Coogi</v>
          </cell>
          <cell r="E1905" t="str">
            <v>Blac Label</v>
          </cell>
          <cell r="F1905">
            <v>25.989999770000001</v>
          </cell>
        </row>
        <row r="1906">
          <cell r="A1906">
            <v>6148</v>
          </cell>
          <cell r="B1906">
            <v>54.911999880000003</v>
          </cell>
          <cell r="C1906" t="str">
            <v>Tops &amp; Tees</v>
          </cell>
          <cell r="D1906" t="str">
            <v>Blue Juice Women's Native Geo V-Neck Top</v>
          </cell>
          <cell r="E1906" t="str">
            <v>Blue Juice</v>
          </cell>
          <cell r="F1906">
            <v>96</v>
          </cell>
        </row>
        <row r="1907">
          <cell r="A1907">
            <v>6148</v>
          </cell>
          <cell r="B1907">
            <v>75.850000030000004</v>
          </cell>
          <cell r="C1907" t="str">
            <v>Outerwear &amp; Coats</v>
          </cell>
          <cell r="D1907" t="str">
            <v>Blue Juice Women's Maxwell Duffle Coat</v>
          </cell>
          <cell r="E1907" t="str">
            <v>Blue Juice</v>
          </cell>
          <cell r="F1907">
            <v>185</v>
          </cell>
        </row>
        <row r="1908">
          <cell r="A1908">
            <v>6148</v>
          </cell>
          <cell r="B1908">
            <v>50.723819759999998</v>
          </cell>
          <cell r="C1908" t="str">
            <v>Outerwear &amp; Coats</v>
          </cell>
          <cell r="D1908" t="str">
            <v>Blue Juice Women's Ivanka Coat</v>
          </cell>
          <cell r="E1908" t="str">
            <v>Blue Juice</v>
          </cell>
          <cell r="F1908">
            <v>119.0699997</v>
          </cell>
        </row>
        <row r="1909">
          <cell r="A1909">
            <v>6148</v>
          </cell>
          <cell r="B1909">
            <v>7.523999871</v>
          </cell>
          <cell r="C1909" t="str">
            <v>Jumpsuits &amp; Rompers</v>
          </cell>
          <cell r="D1909" t="str">
            <v>Brave Soul Ladies/Womens Stripe Pattern Summer Play Suit</v>
          </cell>
          <cell r="E1909" t="str">
            <v>Brave Soul</v>
          </cell>
          <cell r="F1909">
            <v>13.19999981</v>
          </cell>
        </row>
        <row r="1910">
          <cell r="A1910">
            <v>6148</v>
          </cell>
          <cell r="B1910">
            <v>7.2249999049999998</v>
          </cell>
          <cell r="C1910" t="str">
            <v>Shorts</v>
          </cell>
          <cell r="D1910" t="str">
            <v>Brave Soul Ladies/Womens 100% Cotton Plain Summer Shorts</v>
          </cell>
          <cell r="E1910" t="str">
            <v>Brave Soul</v>
          </cell>
          <cell r="F1910">
            <v>14.44999981</v>
          </cell>
        </row>
        <row r="1911">
          <cell r="A1911">
            <v>13676</v>
          </cell>
          <cell r="B1911">
            <v>10.38630041</v>
          </cell>
          <cell r="C1911" t="str">
            <v>Fashion Hoodies &amp; Sweatshirts</v>
          </cell>
          <cell r="D1911" t="str">
            <v>Brave Soul Mens Plain Hooded Casual Wear Jumper/Hoodie (4 Colours)</v>
          </cell>
          <cell r="E1911" t="str">
            <v>Brave Soul</v>
          </cell>
          <cell r="F1911">
            <v>19.450000760000002</v>
          </cell>
        </row>
        <row r="1912">
          <cell r="A1912">
            <v>13676</v>
          </cell>
          <cell r="B1912">
            <v>6.0821999519999999</v>
          </cell>
          <cell r="C1912" t="str">
            <v>Active</v>
          </cell>
          <cell r="D1912" t="str">
            <v>Bridgedale Women's Lo Socks</v>
          </cell>
          <cell r="E1912" t="str">
            <v>Bridgedale</v>
          </cell>
          <cell r="F1912">
            <v>13.94999981</v>
          </cell>
        </row>
        <row r="1913">
          <cell r="A1913">
            <v>13676</v>
          </cell>
          <cell r="B1913">
            <v>6.3004502640000002</v>
          </cell>
          <cell r="C1913" t="str">
            <v>Socks &amp; Hosiery</v>
          </cell>
          <cell r="D1913" t="str">
            <v>Bridgedale Women's Xhale Light Hiker Socks</v>
          </cell>
          <cell r="E1913" t="str">
            <v>Bridgedale</v>
          </cell>
          <cell r="F1913">
            <v>17.950000760000002</v>
          </cell>
        </row>
        <row r="1914">
          <cell r="A1914">
            <v>15367</v>
          </cell>
          <cell r="B1914">
            <v>7.305450295</v>
          </cell>
          <cell r="C1914" t="str">
            <v>Socks &amp; Hosiery</v>
          </cell>
          <cell r="D1914" t="str">
            <v>Bridgedale Trail Diva Sock - Women's</v>
          </cell>
          <cell r="E1914" t="str">
            <v>Bridgedale</v>
          </cell>
          <cell r="F1914">
            <v>16.950000760000002</v>
          </cell>
        </row>
        <row r="1915">
          <cell r="A1915">
            <v>13676</v>
          </cell>
          <cell r="B1915">
            <v>11.123650469999999</v>
          </cell>
          <cell r="C1915" t="str">
            <v>Socks</v>
          </cell>
          <cell r="D1915" t="str">
            <v>Bridgedale Men's Hiker Sock</v>
          </cell>
          <cell r="E1915" t="str">
            <v>Bridgedale</v>
          </cell>
          <cell r="F1915">
            <v>18.950000760000002</v>
          </cell>
        </row>
        <row r="1916">
          <cell r="A1916">
            <v>13676</v>
          </cell>
          <cell r="B1916">
            <v>9.8140504719999999</v>
          </cell>
          <cell r="C1916" t="str">
            <v>Socks</v>
          </cell>
          <cell r="D1916" t="str">
            <v>Bridgedale Crew Socks</v>
          </cell>
          <cell r="E1916" t="str">
            <v>Bridgedale</v>
          </cell>
          <cell r="F1916">
            <v>16.950000760000002</v>
          </cell>
        </row>
        <row r="1917">
          <cell r="A1917">
            <v>13676</v>
          </cell>
          <cell r="B1917">
            <v>10.0963499</v>
          </cell>
          <cell r="C1917" t="str">
            <v>Socks</v>
          </cell>
          <cell r="D1917" t="str">
            <v>Bridgedale Coolmax Liner 2-Pack Socks</v>
          </cell>
          <cell r="E1917" t="str">
            <v>Bridgedale</v>
          </cell>
          <cell r="F1917">
            <v>15.94999981</v>
          </cell>
        </row>
        <row r="1918">
          <cell r="A1918">
            <v>15367</v>
          </cell>
          <cell r="B1918">
            <v>12.52860053</v>
          </cell>
          <cell r="C1918" t="str">
            <v>Socks</v>
          </cell>
          <cell r="D1918" t="str">
            <v>Bridgedale Midweight Heel Fit Socks</v>
          </cell>
          <cell r="E1918" t="str">
            <v>Bridgedale</v>
          </cell>
          <cell r="F1918">
            <v>19.950000760000002</v>
          </cell>
        </row>
        <row r="1919">
          <cell r="A1919">
            <v>13676</v>
          </cell>
          <cell r="B1919">
            <v>11.1649005</v>
          </cell>
          <cell r="C1919" t="str">
            <v>Socks</v>
          </cell>
          <cell r="D1919" t="str">
            <v>Bridgedale Men's Xhale Light Hiker Socks</v>
          </cell>
          <cell r="E1919" t="str">
            <v>Bridgedale</v>
          </cell>
          <cell r="F1919">
            <v>17.950000760000002</v>
          </cell>
        </row>
        <row r="1920">
          <cell r="A1920">
            <v>13676</v>
          </cell>
          <cell r="B1920">
            <v>9.6615004710000001</v>
          </cell>
          <cell r="C1920" t="str">
            <v>Socks</v>
          </cell>
          <cell r="D1920" t="str">
            <v>Bridgedale Xhale Trailhead Socks</v>
          </cell>
          <cell r="E1920" t="str">
            <v>Bridgedale</v>
          </cell>
          <cell r="F1920">
            <v>16.950000760000002</v>
          </cell>
        </row>
        <row r="1921">
          <cell r="A1921">
            <v>15367</v>
          </cell>
          <cell r="B1921">
            <v>35.484538780000001</v>
          </cell>
          <cell r="C1921" t="str">
            <v>Jeans</v>
          </cell>
          <cell r="D1921" t="str">
            <v>Cruel Girl Western Denim Jeans Womens Georgia Relaxed CB51252001</v>
          </cell>
          <cell r="E1921" t="str">
            <v>Cruel Girl</v>
          </cell>
          <cell r="F1921">
            <v>64.989997860000003</v>
          </cell>
        </row>
        <row r="1922">
          <cell r="A1922">
            <v>13676</v>
          </cell>
          <cell r="B1922">
            <v>33.170281000000003</v>
          </cell>
          <cell r="C1922" t="str">
            <v>Jeans</v>
          </cell>
          <cell r="D1922" t="str">
            <v>Cruel Girl Western Denim Jeans Womens Lowrise Relaxed CB51052003</v>
          </cell>
          <cell r="E1922" t="str">
            <v>Cruel Girl</v>
          </cell>
          <cell r="F1922">
            <v>57.990001679999999</v>
          </cell>
        </row>
        <row r="1923">
          <cell r="A1923">
            <v>15367</v>
          </cell>
          <cell r="B1923">
            <v>32.040068990000002</v>
          </cell>
          <cell r="C1923" t="str">
            <v>Jeans</v>
          </cell>
          <cell r="D1923" t="str">
            <v>Cruel GirlÃƒâ€šÃ‚Â® Georgia Slim Fit Low Rise</v>
          </cell>
          <cell r="E1923" t="str">
            <v>Cruel Girl</v>
          </cell>
          <cell r="F1923">
            <v>64.989997860000003</v>
          </cell>
        </row>
        <row r="1924">
          <cell r="A1924">
            <v>15367</v>
          </cell>
          <cell r="B1924">
            <v>36.096528790000001</v>
          </cell>
          <cell r="C1924" t="str">
            <v>Jeans</v>
          </cell>
          <cell r="D1924" t="str">
            <v>Cruel Girl Western Denim Jeans Womens Georgia Stretch Rlx CB54752001</v>
          </cell>
          <cell r="E1924" t="str">
            <v>Cruel Girl</v>
          </cell>
          <cell r="F1924">
            <v>65.989997860000003</v>
          </cell>
        </row>
        <row r="1925">
          <cell r="A1925">
            <v>12545</v>
          </cell>
          <cell r="B1925">
            <v>35.414938730000003</v>
          </cell>
          <cell r="C1925" t="str">
            <v>Jeans</v>
          </cell>
          <cell r="D1925" t="str">
            <v>Cruel Girl Western Denim Jeans Womens Utility Relaxed CB59554001</v>
          </cell>
          <cell r="E1925" t="str">
            <v>Cruel Girl</v>
          </cell>
          <cell r="F1925">
            <v>69.989997860000003</v>
          </cell>
        </row>
        <row r="1926">
          <cell r="A1926">
            <v>28537</v>
          </cell>
          <cell r="B1926">
            <v>15.04000008</v>
          </cell>
          <cell r="C1926" t="str">
            <v>Active</v>
          </cell>
          <cell r="D1926" t="str">
            <v>Cuddle Duds Women's Climatesmart Top</v>
          </cell>
          <cell r="E1926" t="str">
            <v>Cuddl Duds</v>
          </cell>
          <cell r="F1926">
            <v>32</v>
          </cell>
        </row>
        <row r="1927">
          <cell r="A1927">
            <v>28537</v>
          </cell>
          <cell r="B1927">
            <v>22.97085036</v>
          </cell>
          <cell r="C1927" t="str">
            <v>Active</v>
          </cell>
          <cell r="D1927" t="str">
            <v>Cuddl Duds Women's Soft Wear Lace Long Sleeve V-Neck</v>
          </cell>
          <cell r="E1927" t="str">
            <v>Cuddl Duds</v>
          </cell>
          <cell r="F1927">
            <v>58.450000760000002</v>
          </cell>
        </row>
        <row r="1928">
          <cell r="A1928">
            <v>12545</v>
          </cell>
          <cell r="B1928">
            <v>11.240399829999999</v>
          </cell>
          <cell r="C1928" t="str">
            <v>Active</v>
          </cell>
          <cell r="D1928" t="str">
            <v>Cuddl Duds Women's V-neck Tank Sweater</v>
          </cell>
          <cell r="E1928" t="str">
            <v>Cuddl Duds</v>
          </cell>
          <cell r="F1928">
            <v>24.649999619999999</v>
          </cell>
        </row>
        <row r="1929">
          <cell r="A1929">
            <v>12545</v>
          </cell>
          <cell r="B1929">
            <v>9.2400000389999999</v>
          </cell>
          <cell r="C1929" t="str">
            <v>Active</v>
          </cell>
          <cell r="D1929" t="str">
            <v>Cuddl Duds Women's Thermals Long Sleeve Henley</v>
          </cell>
          <cell r="E1929" t="str">
            <v>Cuddl Duds</v>
          </cell>
          <cell r="F1929">
            <v>24</v>
          </cell>
        </row>
        <row r="1930">
          <cell r="A1930">
            <v>28537</v>
          </cell>
          <cell r="B1930">
            <v>10.64000008</v>
          </cell>
          <cell r="C1930" t="str">
            <v>Active</v>
          </cell>
          <cell r="D1930" t="str">
            <v>Cuddl Duds Women's Long Legging</v>
          </cell>
          <cell r="E1930" t="str">
            <v>Cuddl Duds</v>
          </cell>
          <cell r="F1930">
            <v>28</v>
          </cell>
        </row>
        <row r="1931">
          <cell r="A1931">
            <v>12545</v>
          </cell>
          <cell r="B1931">
            <v>12.420000050000001</v>
          </cell>
          <cell r="C1931" t="str">
            <v>Active</v>
          </cell>
          <cell r="D1931" t="str">
            <v>Cuddle Duds Women's Climatesmart I-Legging</v>
          </cell>
          <cell r="E1931" t="str">
            <v>Cuddl Duds</v>
          </cell>
          <cell r="F1931">
            <v>30</v>
          </cell>
        </row>
        <row r="1932">
          <cell r="A1932">
            <v>28537</v>
          </cell>
          <cell r="B1932">
            <v>13.620000109999999</v>
          </cell>
          <cell r="C1932" t="str">
            <v>Active</v>
          </cell>
          <cell r="D1932" t="str">
            <v>Cuddl Duds Women's Softwear Lace Edge Crew Neck Long Sleeve</v>
          </cell>
          <cell r="E1932" t="str">
            <v>Cuddl Duds</v>
          </cell>
          <cell r="F1932">
            <v>30</v>
          </cell>
        </row>
        <row r="1933">
          <cell r="A1933">
            <v>28537</v>
          </cell>
          <cell r="B1933">
            <v>7.0798003390000002</v>
          </cell>
          <cell r="C1933" t="str">
            <v>Active</v>
          </cell>
          <cell r="D1933" t="str">
            <v>Cuddl Duds Women's Softwear Lace Edge V Neck Sleep Camisole</v>
          </cell>
          <cell r="E1933" t="str">
            <v>Cuddl Duds</v>
          </cell>
          <cell r="F1933">
            <v>18.200000760000002</v>
          </cell>
        </row>
        <row r="1934">
          <cell r="A1934">
            <v>28537</v>
          </cell>
          <cell r="B1934">
            <v>12.32588997</v>
          </cell>
          <cell r="C1934" t="str">
            <v>Active</v>
          </cell>
          <cell r="D1934" t="str">
            <v>Cuddle Duds Women's Climatesmart Long Sleeve Crew Neck Top</v>
          </cell>
          <cell r="E1934" t="str">
            <v>Cuddl Duds</v>
          </cell>
          <cell r="F1934">
            <v>29.989999770000001</v>
          </cell>
        </row>
        <row r="1935">
          <cell r="A1935">
            <v>12545</v>
          </cell>
          <cell r="B1935">
            <v>12.70400006</v>
          </cell>
          <cell r="C1935" t="str">
            <v>Active</v>
          </cell>
          <cell r="D1935" t="str">
            <v>Cuddl Duds Women's Long Sleeve Crew Neck Outerwear</v>
          </cell>
          <cell r="E1935" t="str">
            <v>Cuddl Duds</v>
          </cell>
          <cell r="F1935">
            <v>32</v>
          </cell>
        </row>
        <row r="1936">
          <cell r="A1936">
            <v>12545</v>
          </cell>
          <cell r="B1936">
            <v>14.17345018</v>
          </cell>
          <cell r="C1936" t="str">
            <v>Active</v>
          </cell>
          <cell r="D1936" t="str">
            <v>Cuddl Duds Women's Activelayer Long Legging</v>
          </cell>
          <cell r="E1936" t="str">
            <v>Cuddl Duds</v>
          </cell>
          <cell r="F1936">
            <v>30.350000380000001</v>
          </cell>
        </row>
        <row r="1937">
          <cell r="A1937">
            <v>5849</v>
          </cell>
          <cell r="B1937">
            <v>15.55200007</v>
          </cell>
          <cell r="C1937" t="str">
            <v>Active</v>
          </cell>
          <cell r="D1937" t="str">
            <v>Cuddl Duds Women's Long Sleeve V-Neck Flexifit Outerwear</v>
          </cell>
          <cell r="E1937" t="str">
            <v>Cuddl Duds</v>
          </cell>
          <cell r="F1937">
            <v>36</v>
          </cell>
        </row>
        <row r="1938">
          <cell r="A1938">
            <v>5849</v>
          </cell>
          <cell r="B1938">
            <v>38.101960460000001</v>
          </cell>
          <cell r="C1938" t="str">
            <v>Sleep &amp; Lounge</v>
          </cell>
          <cell r="D1938" t="str">
            <v>Cuddl Duds Women's Climatesmart Long Legging</v>
          </cell>
          <cell r="E1938" t="str">
            <v>Cuddl Duds</v>
          </cell>
          <cell r="F1938">
            <v>62.36000061</v>
          </cell>
        </row>
        <row r="1939">
          <cell r="A1939">
            <v>5849</v>
          </cell>
          <cell r="B1939">
            <v>35.771400559999996</v>
          </cell>
          <cell r="C1939" t="str">
            <v>Sleep &amp; Lounge</v>
          </cell>
          <cell r="D1939" t="str">
            <v>Cuddl Duds Women's Soft Wear Lace Long Sleeve V-Neck</v>
          </cell>
          <cell r="E1939" t="str">
            <v>Cuddl Duds</v>
          </cell>
          <cell r="F1939">
            <v>58.450000760000002</v>
          </cell>
        </row>
        <row r="1940">
          <cell r="A1940">
            <v>5986</v>
          </cell>
          <cell r="B1940">
            <v>20.352</v>
          </cell>
          <cell r="C1940" t="str">
            <v>Sleep &amp; Lounge</v>
          </cell>
          <cell r="D1940" t="str">
            <v>Cuddl Duds Women's Long Legging</v>
          </cell>
          <cell r="E1940" t="str">
            <v>Cuddl Duds</v>
          </cell>
          <cell r="F1940">
            <v>32</v>
          </cell>
        </row>
        <row r="1941">
          <cell r="A1941">
            <v>5849</v>
          </cell>
          <cell r="B1941">
            <v>31.13760104</v>
          </cell>
          <cell r="C1941" t="str">
            <v>Sleep &amp; Lounge</v>
          </cell>
          <cell r="D1941" t="str">
            <v>Cuddl Duds Life Is But A Dream PJ Set</v>
          </cell>
          <cell r="E1941" t="str">
            <v>Cuddl Duds</v>
          </cell>
          <cell r="F1941">
            <v>49.900001529999997</v>
          </cell>
        </row>
        <row r="1942">
          <cell r="A1942">
            <v>5986</v>
          </cell>
          <cell r="B1942">
            <v>26.69519962</v>
          </cell>
          <cell r="C1942" t="str">
            <v>Dresses</v>
          </cell>
          <cell r="D1942" t="str">
            <v>Gabby Skye Women's Fit N Flare Dress</v>
          </cell>
          <cell r="E1942" t="str">
            <v>Gabby Skye</v>
          </cell>
          <cell r="F1942">
            <v>58.799999239999998</v>
          </cell>
        </row>
        <row r="1943">
          <cell r="A1943">
            <v>5849</v>
          </cell>
          <cell r="B1943">
            <v>25.342799660000001</v>
          </cell>
          <cell r="C1943" t="str">
            <v>Dresses</v>
          </cell>
          <cell r="D1943" t="str">
            <v>Gabby Skye Women's Lace Dress</v>
          </cell>
          <cell r="E1943" t="str">
            <v>Gabby Skye</v>
          </cell>
          <cell r="F1943">
            <v>58.799999239999998</v>
          </cell>
        </row>
        <row r="1944">
          <cell r="A1944">
            <v>5986</v>
          </cell>
          <cell r="B1944">
            <v>23.931599559999999</v>
          </cell>
          <cell r="C1944" t="str">
            <v>Dresses</v>
          </cell>
          <cell r="D1944" t="str">
            <v>Gabby Skye Women's Sheer Shoulder Dress</v>
          </cell>
          <cell r="E1944" t="str">
            <v>Gabby Skye</v>
          </cell>
          <cell r="F1944">
            <v>58.799999239999998</v>
          </cell>
        </row>
        <row r="1945">
          <cell r="A1945">
            <v>5849</v>
          </cell>
          <cell r="B1945">
            <v>29.341199499999998</v>
          </cell>
          <cell r="C1945" t="str">
            <v>Dresses</v>
          </cell>
          <cell r="D1945" t="str">
            <v>Gabby Skye Women's Pleated Dress</v>
          </cell>
          <cell r="E1945" t="str">
            <v>Gabby Skye</v>
          </cell>
          <cell r="F1945">
            <v>58.799999239999998</v>
          </cell>
        </row>
        <row r="1946">
          <cell r="A1946">
            <v>5849</v>
          </cell>
          <cell r="B1946">
            <v>27.40079965</v>
          </cell>
          <cell r="C1946" t="str">
            <v>Dresses</v>
          </cell>
          <cell r="D1946" t="str">
            <v>Gabby Skye Women's Lace Twofer Dress</v>
          </cell>
          <cell r="E1946" t="str">
            <v>Gabby Skye</v>
          </cell>
          <cell r="F1946">
            <v>58.799999239999998</v>
          </cell>
        </row>
        <row r="1947">
          <cell r="A1947">
            <v>15600</v>
          </cell>
          <cell r="B1947">
            <v>28.38240128</v>
          </cell>
          <cell r="C1947" t="str">
            <v>Dresses</v>
          </cell>
          <cell r="D1947" t="str">
            <v>Gabby Skye Women's One Piece Beaded Dress</v>
          </cell>
          <cell r="E1947" t="str">
            <v>Gabby Skye</v>
          </cell>
          <cell r="F1947">
            <v>64.800003050000001</v>
          </cell>
        </row>
        <row r="1948">
          <cell r="A1948">
            <v>14268</v>
          </cell>
          <cell r="B1948">
            <v>32.270401499999998</v>
          </cell>
          <cell r="C1948" t="str">
            <v>Dresses</v>
          </cell>
          <cell r="D1948" t="str">
            <v>Gabby Skye Women's One Piece Flocked Velvet Dress</v>
          </cell>
          <cell r="E1948" t="str">
            <v>Gabby Skye</v>
          </cell>
          <cell r="F1948">
            <v>64.800003050000001</v>
          </cell>
        </row>
        <row r="1949">
          <cell r="A1949">
            <v>13797</v>
          </cell>
          <cell r="B1949">
            <v>27.540001220000001</v>
          </cell>
          <cell r="C1949" t="str">
            <v>Dresses</v>
          </cell>
          <cell r="D1949" t="str">
            <v>Gabby Skye Women's Social Sequin Surplus Front Dress</v>
          </cell>
          <cell r="E1949" t="str">
            <v>Gabby Skye</v>
          </cell>
          <cell r="F1949">
            <v>64.800003050000001</v>
          </cell>
        </row>
        <row r="1950">
          <cell r="A1950">
            <v>28607</v>
          </cell>
          <cell r="B1950">
            <v>28.870799649999999</v>
          </cell>
          <cell r="C1950" t="str">
            <v>Dresses</v>
          </cell>
          <cell r="D1950" t="str">
            <v>Gabby Skye Women's One Piece Dress</v>
          </cell>
          <cell r="E1950" t="str">
            <v>Gabby Skye</v>
          </cell>
          <cell r="F1950">
            <v>58.799999239999998</v>
          </cell>
        </row>
        <row r="1951">
          <cell r="A1951">
            <v>6103</v>
          </cell>
          <cell r="B1951">
            <v>7.7805002720000003</v>
          </cell>
          <cell r="C1951" t="str">
            <v>Accessories</v>
          </cell>
          <cell r="D1951" t="str">
            <v>Scala Wool Tweed Ivy Scally Cap Chocolate Brown Herringbone Winter Fitted Flat Hat</v>
          </cell>
          <cell r="E1951" t="str">
            <v>Headchange</v>
          </cell>
          <cell r="F1951">
            <v>19.950000760000002</v>
          </cell>
        </row>
        <row r="1952">
          <cell r="A1952">
            <v>5930</v>
          </cell>
          <cell r="B1952">
            <v>26.617800460000002</v>
          </cell>
          <cell r="C1952" t="str">
            <v>Active</v>
          </cell>
          <cell r="D1952" t="str">
            <v>Horny Toad Women's Oblique Skirt</v>
          </cell>
          <cell r="E1952" t="str">
            <v>Horny Toad</v>
          </cell>
          <cell r="F1952">
            <v>59.950000760000002</v>
          </cell>
        </row>
        <row r="1953">
          <cell r="A1953">
            <v>6103</v>
          </cell>
          <cell r="B1953">
            <v>40.304000049999999</v>
          </cell>
          <cell r="C1953" t="str">
            <v>Active</v>
          </cell>
          <cell r="D1953" t="str">
            <v>Horny Toad Women's Morningafter Fleece</v>
          </cell>
          <cell r="E1953" t="str">
            <v>Horny Toad</v>
          </cell>
          <cell r="F1953">
            <v>88</v>
          </cell>
        </row>
        <row r="1954">
          <cell r="A1954">
            <v>29071</v>
          </cell>
          <cell r="B1954">
            <v>39.575909080000002</v>
          </cell>
          <cell r="C1954" t="str">
            <v>Dresses</v>
          </cell>
          <cell r="D1954" t="str">
            <v>Horny Toad Women's Oolong Longsleeve Dress</v>
          </cell>
          <cell r="E1954" t="str">
            <v>Horny Toad</v>
          </cell>
          <cell r="F1954">
            <v>83.66999817</v>
          </cell>
        </row>
        <row r="1955">
          <cell r="A1955">
            <v>5930</v>
          </cell>
          <cell r="B1955">
            <v>30.502080240000002</v>
          </cell>
          <cell r="C1955" t="str">
            <v>Shorts</v>
          </cell>
          <cell r="D1955" t="str">
            <v>Horny Toad Women's Morse Long Short</v>
          </cell>
          <cell r="E1955" t="str">
            <v>Horny Toad</v>
          </cell>
          <cell r="F1955">
            <v>60.520000459999999</v>
          </cell>
        </row>
        <row r="1956">
          <cell r="A1956">
            <v>15600</v>
          </cell>
          <cell r="B1956">
            <v>30.874250369999999</v>
          </cell>
          <cell r="C1956" t="str">
            <v>Shorts</v>
          </cell>
          <cell r="D1956" t="str">
            <v>Horny Toad Jovie Long Short - Women's</v>
          </cell>
          <cell r="E1956" t="str">
            <v>Horny Toad</v>
          </cell>
          <cell r="F1956">
            <v>59.950000760000002</v>
          </cell>
        </row>
        <row r="1957">
          <cell r="A1957">
            <v>6103</v>
          </cell>
          <cell r="B1957">
            <v>24.339700220000001</v>
          </cell>
          <cell r="C1957" t="str">
            <v>Skirts</v>
          </cell>
          <cell r="D1957" t="str">
            <v>Horny Toad Women's Chaka Skirt</v>
          </cell>
          <cell r="E1957" t="str">
            <v>Horny Toad</v>
          </cell>
          <cell r="F1957">
            <v>59.950000760000002</v>
          </cell>
        </row>
        <row r="1958">
          <cell r="A1958">
            <v>5930</v>
          </cell>
          <cell r="B1958">
            <v>36.039999889999997</v>
          </cell>
          <cell r="C1958" t="str">
            <v>Outerwear &amp; Coats</v>
          </cell>
          <cell r="D1958" t="str">
            <v>Horny Toad Women's Treat Fleece</v>
          </cell>
          <cell r="E1958" t="str">
            <v>Horny Toad</v>
          </cell>
          <cell r="F1958">
            <v>85</v>
          </cell>
        </row>
        <row r="1959">
          <cell r="A1959">
            <v>5930</v>
          </cell>
          <cell r="B1959">
            <v>46.050748460000001</v>
          </cell>
          <cell r="C1959" t="str">
            <v>Outerwear &amp; Coats</v>
          </cell>
          <cell r="D1959" t="str">
            <v>Horny Toad Women's Wrapture Jacket</v>
          </cell>
          <cell r="E1959" t="str">
            <v>Horny Toad</v>
          </cell>
          <cell r="F1959">
            <v>94.949996949999999</v>
          </cell>
        </row>
        <row r="1960">
          <cell r="A1960">
            <v>5930</v>
          </cell>
          <cell r="B1960">
            <v>57.999999959999997</v>
          </cell>
          <cell r="C1960" t="str">
            <v>Outerwear &amp; Coats</v>
          </cell>
          <cell r="D1960" t="str">
            <v>Horny Toad Women's Bandida Jacket</v>
          </cell>
          <cell r="E1960" t="str">
            <v>Horny Toad</v>
          </cell>
          <cell r="F1960">
            <v>125</v>
          </cell>
        </row>
        <row r="1961">
          <cell r="A1961">
            <v>15836</v>
          </cell>
          <cell r="B1961">
            <v>38.610048759999998</v>
          </cell>
          <cell r="C1961" t="str">
            <v>Active</v>
          </cell>
          <cell r="D1961" t="str">
            <v>Horny Toad Men's Hangover Pant</v>
          </cell>
          <cell r="E1961" t="str">
            <v>Horny Toad</v>
          </cell>
          <cell r="F1961">
            <v>87.949996949999999</v>
          </cell>
        </row>
        <row r="1962">
          <cell r="A1962">
            <v>12445</v>
          </cell>
          <cell r="B1962">
            <v>26.21536059</v>
          </cell>
          <cell r="C1962" t="str">
            <v>Shorts</v>
          </cell>
          <cell r="D1962" t="str">
            <v>Horny Toad Men's Double Down Short</v>
          </cell>
          <cell r="E1962" t="str">
            <v>Horny Toad</v>
          </cell>
          <cell r="F1962">
            <v>53.72000122</v>
          </cell>
        </row>
        <row r="1963">
          <cell r="A1963">
            <v>5930</v>
          </cell>
          <cell r="B1963">
            <v>45.439999919999998</v>
          </cell>
          <cell r="C1963" t="str">
            <v>Tops &amp; Tees</v>
          </cell>
          <cell r="D1963" t="str">
            <v>Icebreaker Women's Long Sleeve Scoop Top</v>
          </cell>
          <cell r="E1963" t="str">
            <v>Icebreaker</v>
          </cell>
          <cell r="F1963">
            <v>80</v>
          </cell>
        </row>
        <row r="1964">
          <cell r="A1964">
            <v>6103</v>
          </cell>
          <cell r="B1964">
            <v>45.989999990000001</v>
          </cell>
          <cell r="C1964" t="str">
            <v>Tops &amp; Tees</v>
          </cell>
          <cell r="D1964" t="str">
            <v>Icebreaker Women's Oasis V Ripple Top</v>
          </cell>
          <cell r="E1964" t="str">
            <v>Icebreaker</v>
          </cell>
          <cell r="F1964">
            <v>90</v>
          </cell>
        </row>
        <row r="1965">
          <cell r="A1965">
            <v>28607</v>
          </cell>
          <cell r="B1965">
            <v>61.178239269999999</v>
          </cell>
          <cell r="C1965" t="str">
            <v>Tops &amp; Tees</v>
          </cell>
          <cell r="D1965" t="str">
            <v>Icebreaker Women's Cruise Cardigan</v>
          </cell>
          <cell r="E1965" t="str">
            <v>Icebreaker</v>
          </cell>
          <cell r="F1965">
            <v>112.4599991</v>
          </cell>
        </row>
        <row r="1966">
          <cell r="A1966">
            <v>13797</v>
          </cell>
          <cell r="B1966">
            <v>71.634028619999995</v>
          </cell>
          <cell r="C1966" t="str">
            <v>Tops &amp; Tees</v>
          </cell>
          <cell r="D1966" t="str">
            <v>Icebreaker Women's Oasis V Dusk Top</v>
          </cell>
          <cell r="E1966" t="str">
            <v>Icebreaker</v>
          </cell>
          <cell r="F1966">
            <v>119.98999790000001</v>
          </cell>
        </row>
        <row r="1967">
          <cell r="A1967">
            <v>29071</v>
          </cell>
          <cell r="B1967">
            <v>66.196348459999996</v>
          </cell>
          <cell r="C1967" t="str">
            <v>Sweaters</v>
          </cell>
          <cell r="D1967" t="str">
            <v>Icebreaker Women's Bliss Wrap</v>
          </cell>
          <cell r="E1967" t="str">
            <v>Icebreaker</v>
          </cell>
          <cell r="F1967">
            <v>139.9499969</v>
          </cell>
        </row>
        <row r="1968">
          <cell r="A1968">
            <v>14268</v>
          </cell>
          <cell r="B1968">
            <v>112.4999998</v>
          </cell>
          <cell r="C1968" t="str">
            <v>Sweaters</v>
          </cell>
          <cell r="D1968" t="str">
            <v>Icebreaker Women's Athenarap Sweater</v>
          </cell>
          <cell r="E1968" t="str">
            <v>Icebreaker</v>
          </cell>
          <cell r="F1968">
            <v>250</v>
          </cell>
        </row>
        <row r="1969">
          <cell r="A1969">
            <v>14268</v>
          </cell>
          <cell r="B1969">
            <v>51.03535918</v>
          </cell>
          <cell r="C1969" t="str">
            <v>Active</v>
          </cell>
          <cell r="D1969" t="str">
            <v>Icebreaker Women's Oasis Long Sleeve Crewe Top</v>
          </cell>
          <cell r="E1969" t="str">
            <v>Icebreaker</v>
          </cell>
          <cell r="F1969">
            <v>109.98999790000001</v>
          </cell>
        </row>
        <row r="1970">
          <cell r="A1970">
            <v>15600</v>
          </cell>
          <cell r="B1970">
            <v>68.17000041</v>
          </cell>
          <cell r="C1970" t="str">
            <v>Active</v>
          </cell>
          <cell r="D1970" t="str">
            <v>Icebreaker Women's Tech Bodyfit 260 Top</v>
          </cell>
          <cell r="E1970" t="str">
            <v>Icebreaker</v>
          </cell>
          <cell r="F1970">
            <v>170</v>
          </cell>
        </row>
        <row r="1971">
          <cell r="A1971">
            <v>5930</v>
          </cell>
          <cell r="B1971">
            <v>50.705389340000004</v>
          </cell>
          <cell r="C1971" t="str">
            <v>Active</v>
          </cell>
          <cell r="D1971" t="str">
            <v>Icebreaker Women's 260 Midweight Leggings</v>
          </cell>
          <cell r="E1971" t="str">
            <v>Icebreaker</v>
          </cell>
          <cell r="F1971">
            <v>109.98999790000001</v>
          </cell>
        </row>
        <row r="1972">
          <cell r="A1972">
            <v>14268</v>
          </cell>
          <cell r="B1972">
            <v>49.376880620000001</v>
          </cell>
          <cell r="C1972" t="str">
            <v>Active</v>
          </cell>
          <cell r="D1972" t="str">
            <v>Icebreaker Women's Chakra Zip Bodyfit 200 Top</v>
          </cell>
          <cell r="E1972" t="str">
            <v>Icebreaker</v>
          </cell>
          <cell r="F1972">
            <v>122.2200012</v>
          </cell>
        </row>
        <row r="1973">
          <cell r="A1973">
            <v>12445</v>
          </cell>
          <cell r="B1973">
            <v>44.700000250000002</v>
          </cell>
          <cell r="C1973" t="str">
            <v>Active</v>
          </cell>
          <cell r="D1973" t="str">
            <v>Icebreaker Women's Long Sleeve Bodyfit 260 Crewe Top</v>
          </cell>
          <cell r="E1973" t="str">
            <v>Icebreaker</v>
          </cell>
          <cell r="F1973">
            <v>100</v>
          </cell>
        </row>
        <row r="1974">
          <cell r="A1974">
            <v>5930</v>
          </cell>
          <cell r="B1974">
            <v>27.49076921</v>
          </cell>
          <cell r="C1974" t="str">
            <v>Active</v>
          </cell>
          <cell r="D1974" t="str">
            <v>Icebreaker Women's Everyday Leggings</v>
          </cell>
          <cell r="E1974" t="str">
            <v>Icebreaker</v>
          </cell>
          <cell r="F1974">
            <v>64.989997860000003</v>
          </cell>
        </row>
        <row r="1975">
          <cell r="A1975">
            <v>15600</v>
          </cell>
          <cell r="B1975">
            <v>94.075523020000006</v>
          </cell>
          <cell r="C1975" t="str">
            <v>Active</v>
          </cell>
          <cell r="D1975" t="str">
            <v>Icebreaker Women's Cascade Full Zip</v>
          </cell>
          <cell r="E1975" t="str">
            <v>Icebreaker</v>
          </cell>
          <cell r="F1975">
            <v>209.9900055</v>
          </cell>
        </row>
        <row r="1976">
          <cell r="A1976">
            <v>29071</v>
          </cell>
          <cell r="B1976">
            <v>7.2390000189999997</v>
          </cell>
          <cell r="C1976" t="str">
            <v>Active</v>
          </cell>
          <cell r="D1976" t="str">
            <v>Icebreaker Women's Hike Lite Crew Sock</v>
          </cell>
          <cell r="E1976" t="str">
            <v>Icebreaker</v>
          </cell>
          <cell r="F1976">
            <v>19</v>
          </cell>
        </row>
        <row r="1977">
          <cell r="A1977">
            <v>6103</v>
          </cell>
          <cell r="B1977">
            <v>86.016262449999999</v>
          </cell>
          <cell r="C1977" t="str">
            <v>Active</v>
          </cell>
          <cell r="D1977" t="str">
            <v>Icebreaker Women's Quantum Hood</v>
          </cell>
          <cell r="E1977" t="str">
            <v>Icebreaker</v>
          </cell>
          <cell r="F1977">
            <v>229.9900055</v>
          </cell>
        </row>
        <row r="1978">
          <cell r="A1978">
            <v>15836</v>
          </cell>
          <cell r="B1978">
            <v>29.750000119999999</v>
          </cell>
          <cell r="C1978" t="str">
            <v>Active</v>
          </cell>
          <cell r="D1978" t="str">
            <v>Icebreaker Women's Long Sleeve Siren Sweetheart Top</v>
          </cell>
          <cell r="E1978" t="str">
            <v>Icebreaker</v>
          </cell>
          <cell r="F1978">
            <v>70</v>
          </cell>
        </row>
        <row r="1979">
          <cell r="A1979">
            <v>15836</v>
          </cell>
          <cell r="B1979">
            <v>36.032039300000001</v>
          </cell>
          <cell r="C1979" t="str">
            <v>Active</v>
          </cell>
          <cell r="D1979" t="str">
            <v>Icebreaker Women's BF 200 Legging</v>
          </cell>
          <cell r="E1979" t="str">
            <v>Icebreaker</v>
          </cell>
          <cell r="F1979">
            <v>90.989997860000003</v>
          </cell>
        </row>
        <row r="1980">
          <cell r="A1980">
            <v>29071</v>
          </cell>
          <cell r="B1980">
            <v>89.516272860000001</v>
          </cell>
          <cell r="C1980" t="str">
            <v>Active</v>
          </cell>
          <cell r="D1980" t="str">
            <v>Icebreaker Women's Cascade Hood</v>
          </cell>
          <cell r="E1980" t="str">
            <v>Icebreaker</v>
          </cell>
          <cell r="F1980">
            <v>239.9900055</v>
          </cell>
        </row>
        <row r="1981">
          <cell r="A1981">
            <v>28607</v>
          </cell>
          <cell r="B1981">
            <v>41.699999939999998</v>
          </cell>
          <cell r="C1981" t="str">
            <v>Dresses</v>
          </cell>
          <cell r="D1981" t="str">
            <v>Icebreaker Women's Villa Dress</v>
          </cell>
          <cell r="E1981" t="str">
            <v>Icebreaker</v>
          </cell>
          <cell r="F1981">
            <v>100</v>
          </cell>
        </row>
        <row r="1982">
          <cell r="A1982">
            <v>13797</v>
          </cell>
          <cell r="B1982">
            <v>59.669999850000004</v>
          </cell>
          <cell r="C1982" t="str">
            <v>Dresses</v>
          </cell>
          <cell r="D1982" t="str">
            <v>Icebreaker Women's Long Sleeve Roma Dress</v>
          </cell>
          <cell r="E1982" t="str">
            <v>Icebreaker</v>
          </cell>
          <cell r="F1982">
            <v>130</v>
          </cell>
        </row>
        <row r="1983">
          <cell r="A1983">
            <v>15600</v>
          </cell>
          <cell r="B1983">
            <v>10.514050320000001</v>
          </cell>
          <cell r="C1983" t="str">
            <v>Socks &amp; Hosiery</v>
          </cell>
          <cell r="D1983" t="str">
            <v>Icebreaker Women's Ski+ Lite OTC Socks</v>
          </cell>
          <cell r="E1983" t="str">
            <v>Icebreaker</v>
          </cell>
          <cell r="F1983">
            <v>23.950000760000002</v>
          </cell>
        </row>
        <row r="1984">
          <cell r="A1984">
            <v>13797</v>
          </cell>
          <cell r="B1984">
            <v>62.804288630000002</v>
          </cell>
          <cell r="C1984" t="str">
            <v>Tops &amp; Tees</v>
          </cell>
          <cell r="D1984" t="str">
            <v>Icebreaker Men's Long Sleeve Crewe Bodyfit 260 Top</v>
          </cell>
          <cell r="E1984" t="str">
            <v>Icebreaker</v>
          </cell>
          <cell r="F1984">
            <v>109.98999790000001</v>
          </cell>
        </row>
        <row r="1985">
          <cell r="A1985">
            <v>15836</v>
          </cell>
          <cell r="B1985">
            <v>67.662027140000006</v>
          </cell>
          <cell r="C1985" t="str">
            <v>Tops &amp; Tees</v>
          </cell>
          <cell r="D1985" t="str">
            <v>Icebreaker Men's Bodyfit 260 Tech Top</v>
          </cell>
          <cell r="E1985" t="str">
            <v>Icebreaker</v>
          </cell>
          <cell r="F1985">
            <v>130.36999510000001</v>
          </cell>
        </row>
        <row r="1986">
          <cell r="A1986">
            <v>15600</v>
          </cell>
          <cell r="B1986">
            <v>46.170078750000002</v>
          </cell>
          <cell r="C1986" t="str">
            <v>Tops &amp; Tees</v>
          </cell>
          <cell r="D1986" t="str">
            <v>Icebreaker Men's Short Sleeve Crewe Top</v>
          </cell>
          <cell r="E1986" t="str">
            <v>Icebreaker</v>
          </cell>
          <cell r="F1986">
            <v>77.989997860000003</v>
          </cell>
        </row>
        <row r="1987">
          <cell r="A1987">
            <v>15836</v>
          </cell>
          <cell r="B1987">
            <v>37.629208640000002</v>
          </cell>
          <cell r="C1987" t="str">
            <v>Tops &amp; Tees</v>
          </cell>
          <cell r="D1987" t="str">
            <v>Icebreaker Men's Everyday Short Sleeve Crewe Top</v>
          </cell>
          <cell r="E1987" t="str">
            <v>Icebreaker</v>
          </cell>
          <cell r="F1987">
            <v>64.989997860000003</v>
          </cell>
        </row>
        <row r="1988">
          <cell r="A1988">
            <v>6103</v>
          </cell>
          <cell r="B1988">
            <v>64.199999790000007</v>
          </cell>
          <cell r="C1988" t="str">
            <v>Tops &amp; Tees</v>
          </cell>
          <cell r="D1988" t="str">
            <v>Icebreaker Men's Apex Zip</v>
          </cell>
          <cell r="E1988" t="str">
            <v>Icebreaker</v>
          </cell>
          <cell r="F1988">
            <v>120</v>
          </cell>
        </row>
        <row r="1989">
          <cell r="A1989">
            <v>15600</v>
          </cell>
          <cell r="B1989">
            <v>30.10413917</v>
          </cell>
          <cell r="C1989" t="str">
            <v>Active</v>
          </cell>
          <cell r="D1989" t="str">
            <v>Icebreaker Men's Tech T Lite Short Sleeve Shirt</v>
          </cell>
          <cell r="E1989" t="str">
            <v>Icebreaker</v>
          </cell>
          <cell r="F1989">
            <v>77.989997860000003</v>
          </cell>
        </row>
        <row r="1990">
          <cell r="A1990">
            <v>29071</v>
          </cell>
          <cell r="B1990">
            <v>49.275519330000002</v>
          </cell>
          <cell r="C1990" t="str">
            <v>Active</v>
          </cell>
          <cell r="D1990" t="str">
            <v>Icebreaker Men's Oasis Crewe Bodyfit 200</v>
          </cell>
          <cell r="E1990" t="str">
            <v>Icebreaker</v>
          </cell>
          <cell r="F1990">
            <v>109.98999790000001</v>
          </cell>
        </row>
        <row r="1991">
          <cell r="A1991">
            <v>14268</v>
          </cell>
          <cell r="B1991">
            <v>29.920000139999999</v>
          </cell>
          <cell r="C1991" t="str">
            <v>Active</v>
          </cell>
          <cell r="D1991" t="str">
            <v>Icebreaker Men's Tech T Lite Long Sleeve Shirt</v>
          </cell>
          <cell r="E1991" t="str">
            <v>Icebreaker</v>
          </cell>
          <cell r="F1991">
            <v>80</v>
          </cell>
        </row>
        <row r="1992">
          <cell r="A1992">
            <v>13797</v>
          </cell>
          <cell r="B1992">
            <v>16.360000070000002</v>
          </cell>
          <cell r="C1992" t="str">
            <v>Active</v>
          </cell>
          <cell r="D1992" t="str">
            <v>Icebreaker Men's Boxer Brief with Fly</v>
          </cell>
          <cell r="E1992" t="str">
            <v>Icebreaker</v>
          </cell>
          <cell r="F1992">
            <v>40</v>
          </cell>
        </row>
        <row r="1993">
          <cell r="A1993">
            <v>9470</v>
          </cell>
          <cell r="B1993">
            <v>65.850000179999995</v>
          </cell>
          <cell r="C1993" t="str">
            <v>Active</v>
          </cell>
          <cell r="D1993" t="str">
            <v>Icebreaker Men's Original Zip Sport 320 Top</v>
          </cell>
          <cell r="E1993" t="str">
            <v>Icebreaker</v>
          </cell>
          <cell r="F1993">
            <v>150</v>
          </cell>
        </row>
        <row r="1994">
          <cell r="A1994">
            <v>15836</v>
          </cell>
          <cell r="B1994">
            <v>90.925672809999995</v>
          </cell>
          <cell r="C1994" t="str">
            <v>Active</v>
          </cell>
          <cell r="D1994" t="str">
            <v>Icebreaker Men's Quattro Hood</v>
          </cell>
          <cell r="E1994" t="str">
            <v>Icebreaker</v>
          </cell>
          <cell r="F1994">
            <v>209.9900055</v>
          </cell>
        </row>
        <row r="1995">
          <cell r="A1995">
            <v>14268</v>
          </cell>
          <cell r="B1995">
            <v>37.851839259999998</v>
          </cell>
          <cell r="C1995" t="str">
            <v>Active</v>
          </cell>
          <cell r="D1995" t="str">
            <v>Icebreaker Men's Contour Short Sleeve Crewe Top</v>
          </cell>
          <cell r="E1995" t="str">
            <v>Icebreaker</v>
          </cell>
          <cell r="F1995">
            <v>90.989997860000003</v>
          </cell>
        </row>
        <row r="1996">
          <cell r="A1996">
            <v>13797</v>
          </cell>
          <cell r="B1996">
            <v>7.8280000269999999</v>
          </cell>
          <cell r="C1996" t="str">
            <v>Active</v>
          </cell>
          <cell r="D1996" t="str">
            <v>Icebreaker Men's Hike Lite Crew Sock</v>
          </cell>
          <cell r="E1996" t="str">
            <v>Icebreaker</v>
          </cell>
          <cell r="F1996">
            <v>19</v>
          </cell>
        </row>
        <row r="1997">
          <cell r="A1997">
            <v>15836</v>
          </cell>
          <cell r="B1997">
            <v>17.120000090000001</v>
          </cell>
          <cell r="C1997" t="str">
            <v>Active</v>
          </cell>
          <cell r="D1997" t="str">
            <v>Icebreaker Men's Anatomica Boxer</v>
          </cell>
          <cell r="E1997" t="str">
            <v>Icebreaker</v>
          </cell>
          <cell r="F1997">
            <v>40</v>
          </cell>
        </row>
        <row r="1998">
          <cell r="A1998">
            <v>15836</v>
          </cell>
          <cell r="B1998">
            <v>14.56000006</v>
          </cell>
          <cell r="C1998" t="str">
            <v>Active</v>
          </cell>
          <cell r="D1998" t="str">
            <v>Icebreaker Men's Hike Lite Crew 2 Pack</v>
          </cell>
          <cell r="E1998" t="str">
            <v>Icebreaker</v>
          </cell>
          <cell r="F1998">
            <v>35</v>
          </cell>
        </row>
        <row r="1999">
          <cell r="A1999">
            <v>14268</v>
          </cell>
          <cell r="B1999">
            <v>149.20000139999999</v>
          </cell>
          <cell r="C1999" t="str">
            <v>Active</v>
          </cell>
          <cell r="D1999" t="str">
            <v>Icebreaker Men's Legacy Hood</v>
          </cell>
          <cell r="E1999" t="str">
            <v>Icebreaker</v>
          </cell>
          <cell r="F1999">
            <v>400</v>
          </cell>
        </row>
        <row r="2000">
          <cell r="A2000">
            <v>29071</v>
          </cell>
          <cell r="B2000">
            <v>49.440000169999998</v>
          </cell>
          <cell r="C2000" t="str">
            <v>Active</v>
          </cell>
          <cell r="D2000" t="str">
            <v>Icebreaker Men's Long Sleeve Outback Shirt</v>
          </cell>
          <cell r="E2000" t="str">
            <v>Icebreaker</v>
          </cell>
          <cell r="F2000">
            <v>120</v>
          </cell>
        </row>
        <row r="2001">
          <cell r="A2001">
            <v>662</v>
          </cell>
          <cell r="B2001">
            <v>18.45000009</v>
          </cell>
          <cell r="C2001" t="str">
            <v>Active</v>
          </cell>
          <cell r="D2001" t="str">
            <v>Icebreaker Men's Relaxed Boxer with Fly</v>
          </cell>
          <cell r="E2001" t="str">
            <v>Icebreaker</v>
          </cell>
          <cell r="F2001">
            <v>45</v>
          </cell>
        </row>
        <row r="2002">
          <cell r="A2002">
            <v>26142</v>
          </cell>
          <cell r="B2002">
            <v>124.7999999</v>
          </cell>
          <cell r="C2002" t="str">
            <v>Sweaters</v>
          </cell>
          <cell r="D2002" t="str">
            <v>Icebreaker Men's Orion Cardigan</v>
          </cell>
          <cell r="E2002" t="str">
            <v>Icebreaker</v>
          </cell>
          <cell r="F2002">
            <v>240</v>
          </cell>
        </row>
        <row r="2003">
          <cell r="A2003">
            <v>5851</v>
          </cell>
          <cell r="B2003">
            <v>82.440000100000006</v>
          </cell>
          <cell r="C2003" t="str">
            <v>Sweaters</v>
          </cell>
          <cell r="D2003" t="str">
            <v>Icebreaker Men's Long Sleeve Aries Crewe</v>
          </cell>
          <cell r="E2003" t="str">
            <v>Icebreaker</v>
          </cell>
          <cell r="F2003">
            <v>180</v>
          </cell>
        </row>
        <row r="2004">
          <cell r="A2004">
            <v>26142</v>
          </cell>
          <cell r="B2004">
            <v>131.51452309999999</v>
          </cell>
          <cell r="C2004" t="str">
            <v>Sweaters</v>
          </cell>
          <cell r="D2004" t="str">
            <v>Icebreaker Men's Carve Zip Sweater</v>
          </cell>
          <cell r="E2004" t="str">
            <v>Icebreaker</v>
          </cell>
          <cell r="F2004">
            <v>239.9900055</v>
          </cell>
        </row>
        <row r="2005">
          <cell r="A2005">
            <v>13604</v>
          </cell>
          <cell r="B2005">
            <v>86.400000079999998</v>
          </cell>
          <cell r="C2005" t="str">
            <v>Sweaters</v>
          </cell>
          <cell r="D2005" t="str">
            <v>Icebreaker Men's Long Sleeve Aries V-Neck Sweater</v>
          </cell>
          <cell r="E2005" t="str">
            <v>Icebreaker</v>
          </cell>
          <cell r="F2005">
            <v>180</v>
          </cell>
        </row>
        <row r="2006">
          <cell r="A2006">
            <v>662</v>
          </cell>
          <cell r="B2006">
            <v>132.00000019999999</v>
          </cell>
          <cell r="C2006" t="str">
            <v>Sweaters</v>
          </cell>
          <cell r="D2006" t="str">
            <v>Icebreaker Men's Orion Sweater</v>
          </cell>
          <cell r="E2006" t="str">
            <v>Icebreaker</v>
          </cell>
          <cell r="F2006">
            <v>250</v>
          </cell>
        </row>
        <row r="2007">
          <cell r="A2007">
            <v>15232</v>
          </cell>
          <cell r="B2007">
            <v>115.72000009999999</v>
          </cell>
          <cell r="C2007" t="str">
            <v>Sweaters</v>
          </cell>
          <cell r="D2007" t="str">
            <v>Icebreaker Men's Aries Cardigan Shirt</v>
          </cell>
          <cell r="E2007" t="str">
            <v>Icebreaker</v>
          </cell>
          <cell r="F2007">
            <v>220</v>
          </cell>
        </row>
        <row r="2008">
          <cell r="A2008">
            <v>6795</v>
          </cell>
          <cell r="B2008">
            <v>33.067759279999997</v>
          </cell>
          <cell r="C2008" t="str">
            <v>Pants</v>
          </cell>
          <cell r="D2008" t="str">
            <v>Icebreaker Men's BF 200 Legless</v>
          </cell>
          <cell r="E2008" t="str">
            <v>Icebreaker</v>
          </cell>
          <cell r="F2008">
            <v>77.989997860000003</v>
          </cell>
        </row>
        <row r="2009">
          <cell r="A2009">
            <v>13604</v>
          </cell>
          <cell r="B2009">
            <v>84.625972399999995</v>
          </cell>
          <cell r="C2009" t="str">
            <v>Outerwear &amp; Coats</v>
          </cell>
          <cell r="D2009" t="str">
            <v>Icebreaker Men's Sierra Full Zip Jacket</v>
          </cell>
          <cell r="E2009" t="str">
            <v>Icebreaker</v>
          </cell>
          <cell r="F2009">
            <v>209.9900055</v>
          </cell>
        </row>
        <row r="2010">
          <cell r="A2010">
            <v>13604</v>
          </cell>
          <cell r="B2010">
            <v>122.5000005</v>
          </cell>
          <cell r="C2010" t="str">
            <v>Outerwear &amp; Coats</v>
          </cell>
          <cell r="D2010" t="str">
            <v>Icebreaker Men's Kodiak Zip Jacket</v>
          </cell>
          <cell r="E2010" t="str">
            <v>Icebreaker</v>
          </cell>
          <cell r="F2010">
            <v>250</v>
          </cell>
        </row>
        <row r="2011">
          <cell r="A2011">
            <v>13604</v>
          </cell>
          <cell r="B2011">
            <v>98.895702720000003</v>
          </cell>
          <cell r="C2011" t="str">
            <v>Outerwear &amp; Coats</v>
          </cell>
          <cell r="D2011" t="str">
            <v>Icebreaker Men's Quantum Hood</v>
          </cell>
          <cell r="E2011" t="str">
            <v>Icebreaker</v>
          </cell>
          <cell r="F2011">
            <v>229.9900055</v>
          </cell>
        </row>
        <row r="2012">
          <cell r="A2012">
            <v>26142</v>
          </cell>
          <cell r="B2012">
            <v>140.00000080000001</v>
          </cell>
          <cell r="C2012" t="str">
            <v>Outerwear &amp; Coats</v>
          </cell>
          <cell r="D2012" t="str">
            <v>Icebreaker Men's Legacy Coat</v>
          </cell>
          <cell r="E2012" t="str">
            <v>Icebreaker</v>
          </cell>
          <cell r="F2012">
            <v>350</v>
          </cell>
        </row>
        <row r="2013">
          <cell r="A2013">
            <v>662</v>
          </cell>
          <cell r="B2013">
            <v>82.645652670000004</v>
          </cell>
          <cell r="C2013" t="str">
            <v>Outerwear &amp; Coats</v>
          </cell>
          <cell r="D2013" t="str">
            <v>Icebreaker Men's Sierra Half Zip Jacket</v>
          </cell>
          <cell r="E2013" t="str">
            <v>Icebreaker</v>
          </cell>
          <cell r="F2013">
            <v>189.9900055</v>
          </cell>
        </row>
        <row r="2014">
          <cell r="A2014">
            <v>5851</v>
          </cell>
          <cell r="B2014">
            <v>63.70000014</v>
          </cell>
          <cell r="C2014" t="str">
            <v>Outerwear &amp; Coats</v>
          </cell>
          <cell r="D2014" t="str">
            <v>Icebreaker Men's Sierra Vest</v>
          </cell>
          <cell r="E2014" t="str">
            <v>Icebreaker</v>
          </cell>
          <cell r="F2014">
            <v>140</v>
          </cell>
        </row>
        <row r="2015">
          <cell r="A2015">
            <v>26142</v>
          </cell>
          <cell r="B2015">
            <v>10.84900004</v>
          </cell>
          <cell r="C2015" t="str">
            <v>Socks</v>
          </cell>
          <cell r="D2015" t="str">
            <v>Icebreaker Men's Hike Lite Crew Sock</v>
          </cell>
          <cell r="E2015" t="str">
            <v>Icebreaker</v>
          </cell>
          <cell r="F2015">
            <v>19</v>
          </cell>
        </row>
        <row r="2016">
          <cell r="A2016">
            <v>26142</v>
          </cell>
          <cell r="B2016">
            <v>12.84000002</v>
          </cell>
          <cell r="C2016" t="str">
            <v>Socks</v>
          </cell>
          <cell r="D2016" t="str">
            <v>Icebreaker Men's Hike Mid Crew Sock</v>
          </cell>
          <cell r="E2016" t="str">
            <v>Icebreaker</v>
          </cell>
          <cell r="F2016">
            <v>20</v>
          </cell>
        </row>
        <row r="2017">
          <cell r="A2017">
            <v>6795</v>
          </cell>
          <cell r="B2017">
            <v>21.94500008</v>
          </cell>
          <cell r="C2017" t="str">
            <v>Socks</v>
          </cell>
          <cell r="D2017" t="str">
            <v>Icebreaker Men's Hike Lite Crew 2 Pack</v>
          </cell>
          <cell r="E2017" t="str">
            <v>Icebreaker</v>
          </cell>
          <cell r="F2017">
            <v>35</v>
          </cell>
        </row>
        <row r="2018">
          <cell r="A2018">
            <v>15232</v>
          </cell>
          <cell r="B2018">
            <v>13.06200003</v>
          </cell>
          <cell r="C2018" t="str">
            <v>Socks</v>
          </cell>
          <cell r="D2018" t="str">
            <v>Icebreaker Men's Ski Lite OTC Socks</v>
          </cell>
          <cell r="E2018" t="str">
            <v>Icebreaker</v>
          </cell>
          <cell r="F2018">
            <v>21</v>
          </cell>
        </row>
        <row r="2019">
          <cell r="A2019">
            <v>662</v>
          </cell>
          <cell r="B2019">
            <v>16.73775058</v>
          </cell>
          <cell r="C2019" t="str">
            <v>Socks</v>
          </cell>
          <cell r="D2019" t="str">
            <v>Icebreaker Men's Ski+id OTC Socks</v>
          </cell>
          <cell r="E2019" t="str">
            <v>Icebreaker</v>
          </cell>
          <cell r="F2019">
            <v>25.950000760000002</v>
          </cell>
        </row>
        <row r="2020">
          <cell r="A2020">
            <v>15232</v>
          </cell>
          <cell r="B2020">
            <v>13.76265053</v>
          </cell>
          <cell r="C2020" t="str">
            <v>Socks</v>
          </cell>
          <cell r="D2020" t="str">
            <v>Icebreaker Men's City Lite Crew Sock</v>
          </cell>
          <cell r="E2020" t="str">
            <v>Icebreaker</v>
          </cell>
          <cell r="F2020">
            <v>21.950000760000002</v>
          </cell>
        </row>
        <row r="2021">
          <cell r="A2021">
            <v>15232</v>
          </cell>
          <cell r="B2021">
            <v>11.229000040000001</v>
          </cell>
          <cell r="C2021" t="str">
            <v>Socks</v>
          </cell>
          <cell r="D2021" t="str">
            <v>Icebreaker Men's Ultralite Stripey Crew Socks</v>
          </cell>
          <cell r="E2021" t="str">
            <v>Icebreaker</v>
          </cell>
          <cell r="F2021">
            <v>19</v>
          </cell>
        </row>
        <row r="2022">
          <cell r="A2022">
            <v>6795</v>
          </cell>
          <cell r="B2022">
            <v>10.51200001</v>
          </cell>
          <cell r="C2022" t="str">
            <v>Socks</v>
          </cell>
          <cell r="D2022" t="str">
            <v>Icebreaker Men's Bike Ultralite Mini Sock</v>
          </cell>
          <cell r="E2022" t="str">
            <v>Icebreaker</v>
          </cell>
          <cell r="F2022">
            <v>18</v>
          </cell>
        </row>
        <row r="2023">
          <cell r="A2023">
            <v>26142</v>
          </cell>
          <cell r="B2023">
            <v>9.3840000180000001</v>
          </cell>
          <cell r="C2023" t="str">
            <v>Socks</v>
          </cell>
          <cell r="D2023" t="str">
            <v>Icebreaker Men's Bike Ultraliteicro Socks</v>
          </cell>
          <cell r="E2023" t="str">
            <v>Icebreaker</v>
          </cell>
          <cell r="F2023">
            <v>17</v>
          </cell>
        </row>
        <row r="2024">
          <cell r="A2024">
            <v>662</v>
          </cell>
          <cell r="B2024">
            <v>10.13400002</v>
          </cell>
          <cell r="C2024" t="str">
            <v>Socks</v>
          </cell>
          <cell r="D2024" t="str">
            <v>Icebreaker Men's Hike Liteini Socks</v>
          </cell>
          <cell r="E2024" t="str">
            <v>Icebreaker</v>
          </cell>
          <cell r="F2024">
            <v>18</v>
          </cell>
        </row>
        <row r="2025">
          <cell r="A2025">
            <v>13604</v>
          </cell>
          <cell r="B2025">
            <v>12.289200510000001</v>
          </cell>
          <cell r="C2025" t="str">
            <v>Socks</v>
          </cell>
          <cell r="D2025" t="str">
            <v>Icebreaker Men's Run Cushion Mini Socks</v>
          </cell>
          <cell r="E2025" t="str">
            <v>Icebreaker</v>
          </cell>
          <cell r="F2025">
            <v>19.950000760000002</v>
          </cell>
        </row>
        <row r="2026">
          <cell r="A2026">
            <v>662</v>
          </cell>
          <cell r="B2026">
            <v>12.636000040000001</v>
          </cell>
          <cell r="C2026" t="str">
            <v>Socks</v>
          </cell>
          <cell r="D2026" t="str">
            <v>Icebreaker Men's City Ultralite Trojan Crew Sock</v>
          </cell>
          <cell r="E2026" t="str">
            <v>Icebreaker</v>
          </cell>
          <cell r="F2026">
            <v>19.5</v>
          </cell>
        </row>
        <row r="2027">
          <cell r="A2027">
            <v>13604</v>
          </cell>
          <cell r="B2027">
            <v>13.781500060000001</v>
          </cell>
          <cell r="C2027" t="str">
            <v>Socks</v>
          </cell>
          <cell r="D2027" t="str">
            <v>Icebreaker Men's Hike+ Lite Crew Sock</v>
          </cell>
          <cell r="E2027" t="str">
            <v>Icebreaker</v>
          </cell>
          <cell r="F2027">
            <v>21.5</v>
          </cell>
        </row>
        <row r="2028">
          <cell r="A2028">
            <v>13604</v>
          </cell>
          <cell r="B2028">
            <v>14.28300003</v>
          </cell>
          <cell r="C2028" t="str">
            <v>Socks</v>
          </cell>
          <cell r="D2028" t="str">
            <v>Icebreaker Men's Hike+id Crew Socks</v>
          </cell>
          <cell r="E2028" t="str">
            <v>Icebreaker</v>
          </cell>
          <cell r="F2028">
            <v>23</v>
          </cell>
        </row>
        <row r="2029">
          <cell r="A2029">
            <v>26142</v>
          </cell>
          <cell r="B2029">
            <v>10.24945048</v>
          </cell>
          <cell r="C2029" t="str">
            <v>Socks</v>
          </cell>
          <cell r="D2029" t="str">
            <v>Icebreaker Men's Ski Liner OTC Socks</v>
          </cell>
          <cell r="E2029" t="str">
            <v>Icebreaker</v>
          </cell>
          <cell r="F2029">
            <v>17.950000760000002</v>
          </cell>
        </row>
        <row r="2030">
          <cell r="A2030">
            <v>26142</v>
          </cell>
          <cell r="B2030">
            <v>13.65150049</v>
          </cell>
          <cell r="C2030" t="str">
            <v>Socks</v>
          </cell>
          <cell r="D2030" t="str">
            <v>Icebreaker Men's Ski+ Lite Gradient OTC Socks</v>
          </cell>
          <cell r="E2030" t="str">
            <v>Icebreaker</v>
          </cell>
          <cell r="F2030">
            <v>23.950000760000002</v>
          </cell>
        </row>
        <row r="2031">
          <cell r="A2031">
            <v>13604</v>
          </cell>
          <cell r="B2031">
            <v>21.145770800000001</v>
          </cell>
          <cell r="C2031" t="str">
            <v>Swim</v>
          </cell>
          <cell r="D2031" t="str">
            <v>Inches Off Plus Size Swimsuit with colorblocking</v>
          </cell>
          <cell r="E2031" t="str">
            <v>Inches Off</v>
          </cell>
          <cell r="F2031">
            <v>49.990001679999999</v>
          </cell>
        </row>
        <row r="2032">
          <cell r="A2032">
            <v>5892</v>
          </cell>
          <cell r="B2032">
            <v>11.18627002</v>
          </cell>
          <cell r="C2032" t="str">
            <v>Swim</v>
          </cell>
          <cell r="D2032" t="str">
            <v>Inches Off Plus Size Cover-up board shorts Swim365</v>
          </cell>
          <cell r="E2032" t="str">
            <v>Inches Off</v>
          </cell>
          <cell r="F2032">
            <v>29.989999770000001</v>
          </cell>
        </row>
        <row r="2033">
          <cell r="A2033">
            <v>10935</v>
          </cell>
          <cell r="B2033">
            <v>23.096150739999999</v>
          </cell>
          <cell r="C2033" t="str">
            <v>Swim</v>
          </cell>
          <cell r="D2033" t="str">
            <v>Inches Off Plus Size Swimsuit 2-piece skirtini</v>
          </cell>
          <cell r="E2033" t="str">
            <v>Inches Off</v>
          </cell>
          <cell r="F2033">
            <v>59.990001679999999</v>
          </cell>
        </row>
        <row r="2034">
          <cell r="A2034">
            <v>6446</v>
          </cell>
          <cell r="B2034">
            <v>10.54577995</v>
          </cell>
          <cell r="C2034" t="str">
            <v>Swim</v>
          </cell>
          <cell r="D2034" t="str">
            <v>Inches Off Plus Size Swimsuit briefs mix and match separates</v>
          </cell>
          <cell r="E2034" t="str">
            <v>Inches Off</v>
          </cell>
          <cell r="F2034">
            <v>24.989999770000001</v>
          </cell>
        </row>
        <row r="2035">
          <cell r="A2035">
            <v>11577</v>
          </cell>
          <cell r="B2035">
            <v>23.495300820000001</v>
          </cell>
          <cell r="C2035" t="str">
            <v>Plus</v>
          </cell>
          <cell r="D2035" t="str">
            <v>Inches Off Plus Size Swimsuit with colorblocking</v>
          </cell>
          <cell r="E2035" t="str">
            <v>Inches Off</v>
          </cell>
          <cell r="F2035">
            <v>49.990001679999999</v>
          </cell>
        </row>
        <row r="2036">
          <cell r="A2036">
            <v>5984</v>
          </cell>
          <cell r="B2036">
            <v>10.51600002</v>
          </cell>
          <cell r="C2036" t="str">
            <v>Underwear</v>
          </cell>
          <cell r="D2036" t="str">
            <v>Joe Snyder Bulge Thong-Purple</v>
          </cell>
          <cell r="E2036" t="str">
            <v>Joe Snyder</v>
          </cell>
          <cell r="F2036">
            <v>22</v>
          </cell>
        </row>
        <row r="2037">
          <cell r="A2037">
            <v>5984</v>
          </cell>
          <cell r="B2037">
            <v>12.892000019999999</v>
          </cell>
          <cell r="C2037" t="str">
            <v>Swim</v>
          </cell>
          <cell r="D2037" t="str">
            <v>Joe Snyder Bulge Thong-Purple</v>
          </cell>
          <cell r="E2037" t="str">
            <v>Joe Snyder</v>
          </cell>
          <cell r="F2037">
            <v>22</v>
          </cell>
        </row>
        <row r="2038">
          <cell r="A2038">
            <v>5892</v>
          </cell>
          <cell r="B2038">
            <v>16.551000049999999</v>
          </cell>
          <cell r="C2038" t="str">
            <v>Swim</v>
          </cell>
          <cell r="D2038" t="str">
            <v>Joe Snyder Cheek Trunk Light Blue</v>
          </cell>
          <cell r="E2038" t="str">
            <v>Joe Snyder</v>
          </cell>
          <cell r="F2038">
            <v>27</v>
          </cell>
        </row>
        <row r="2039">
          <cell r="A2039">
            <v>14676</v>
          </cell>
          <cell r="B2039">
            <v>21.40199994</v>
          </cell>
          <cell r="C2039" t="str">
            <v>Accessories</v>
          </cell>
          <cell r="D2039" t="str">
            <v>Kate Spade New York Mikas Pond-Holly  Wallet</v>
          </cell>
          <cell r="E2039" t="str">
            <v>Kate Spade</v>
          </cell>
          <cell r="F2039">
            <v>58</v>
          </cell>
        </row>
        <row r="2040">
          <cell r="A2040">
            <v>28481</v>
          </cell>
          <cell r="B2040">
            <v>49.52619198</v>
          </cell>
          <cell r="C2040" t="str">
            <v>Accessories</v>
          </cell>
          <cell r="D2040" t="str">
            <v>Kate Spade New York Cobble Hill-Lacey  Wallet</v>
          </cell>
          <cell r="E2040" t="str">
            <v>Kate Spade</v>
          </cell>
          <cell r="F2040">
            <v>129.9900055</v>
          </cell>
        </row>
        <row r="2041">
          <cell r="A2041">
            <v>14676</v>
          </cell>
          <cell r="B2041">
            <v>68.173999570000007</v>
          </cell>
          <cell r="C2041" t="str">
            <v>Accessories</v>
          </cell>
          <cell r="D2041" t="str">
            <v>Kate Spade New York Mikas Pond-Lacey  Wallet</v>
          </cell>
          <cell r="E2041" t="str">
            <v>Kate Spade</v>
          </cell>
          <cell r="F2041">
            <v>178</v>
          </cell>
        </row>
        <row r="2042">
          <cell r="A2042">
            <v>28481</v>
          </cell>
          <cell r="B2042">
            <v>37.158660910000002</v>
          </cell>
          <cell r="C2042" t="str">
            <v>Accessories</v>
          </cell>
          <cell r="D2042" t="str">
            <v>Kate Spade Women's ANGELIQS Cat Eye Sunglasses</v>
          </cell>
          <cell r="E2042" t="str">
            <v>Kate Spade</v>
          </cell>
          <cell r="F2042">
            <v>84.260002139999997</v>
          </cell>
        </row>
        <row r="2043">
          <cell r="A2043">
            <v>11577</v>
          </cell>
          <cell r="B2043">
            <v>72.072000009999996</v>
          </cell>
          <cell r="C2043" t="str">
            <v>Accessories</v>
          </cell>
          <cell r="D2043" t="str">
            <v>Kate Spade New York Brightspot Avenue-Desiree  Wallet</v>
          </cell>
          <cell r="E2043" t="str">
            <v>Kate Spade</v>
          </cell>
          <cell r="F2043">
            <v>198</v>
          </cell>
        </row>
        <row r="2044">
          <cell r="A2044">
            <v>11577</v>
          </cell>
          <cell r="B2044">
            <v>34.719299300000003</v>
          </cell>
          <cell r="C2044" t="str">
            <v>Accessories</v>
          </cell>
          <cell r="D2044" t="str">
            <v>Kate Spade Women's Lulu Gradient Rectangle Sunglasses</v>
          </cell>
          <cell r="E2044" t="str">
            <v>Kate Spade</v>
          </cell>
          <cell r="F2044">
            <v>91.849998470000003</v>
          </cell>
        </row>
        <row r="2045">
          <cell r="A2045">
            <v>6446</v>
          </cell>
          <cell r="B2045">
            <v>34.484398650000003</v>
          </cell>
          <cell r="C2045" t="str">
            <v>Accessories</v>
          </cell>
          <cell r="D2045" t="str">
            <v>Kate Spade Women's Ally Polarized Aviator Sunglasses</v>
          </cell>
          <cell r="E2045" t="str">
            <v>Kate Spade</v>
          </cell>
          <cell r="F2045">
            <v>92.699996949999999</v>
          </cell>
        </row>
        <row r="2046">
          <cell r="A2046">
            <v>5984</v>
          </cell>
          <cell r="B2046">
            <v>31.852799650000001</v>
          </cell>
          <cell r="C2046" t="str">
            <v>Accessories</v>
          </cell>
          <cell r="D2046" t="str">
            <v>Kate Spade Women's Shawnas Oval Sunglasses</v>
          </cell>
          <cell r="E2046" t="str">
            <v>Kate Spade</v>
          </cell>
          <cell r="F2046">
            <v>80.63999939</v>
          </cell>
        </row>
        <row r="2047">
          <cell r="A2047">
            <v>5984</v>
          </cell>
          <cell r="B2047">
            <v>28.0019998</v>
          </cell>
          <cell r="C2047" t="str">
            <v>Accessories</v>
          </cell>
          <cell r="D2047" t="str">
            <v>Kate Spade New York Glitterball-Little Gia  Novelty Case</v>
          </cell>
          <cell r="E2047" t="str">
            <v>Kate Spade</v>
          </cell>
          <cell r="F2047">
            <v>78</v>
          </cell>
        </row>
        <row r="2048">
          <cell r="A2048">
            <v>6446</v>
          </cell>
          <cell r="B2048">
            <v>33.539999829999999</v>
          </cell>
          <cell r="C2048" t="str">
            <v>Accessories</v>
          </cell>
          <cell r="D2048" t="str">
            <v>Kate Spade New York Mikas Pond-Meaghan  Wallet</v>
          </cell>
          <cell r="E2048" t="str">
            <v>Kate Spade</v>
          </cell>
          <cell r="F2048">
            <v>78</v>
          </cell>
        </row>
        <row r="2049">
          <cell r="A2049">
            <v>28481</v>
          </cell>
          <cell r="B2049">
            <v>84.81599946</v>
          </cell>
          <cell r="C2049" t="str">
            <v>Accessories</v>
          </cell>
          <cell r="D2049" t="str">
            <v>Kate Spade New York Gold Coast-Lacey Wallet</v>
          </cell>
          <cell r="E2049" t="str">
            <v>Kate Spade</v>
          </cell>
          <cell r="F2049">
            <v>228</v>
          </cell>
        </row>
        <row r="2050">
          <cell r="A2050">
            <v>5984</v>
          </cell>
          <cell r="B2050">
            <v>82.763999549999994</v>
          </cell>
          <cell r="C2050" t="str">
            <v>Accessories</v>
          </cell>
          <cell r="D2050" t="str">
            <v>Kate Spade New York Carlisle Street-Lacey  Wallet</v>
          </cell>
          <cell r="E2050" t="str">
            <v>Kate Spade</v>
          </cell>
          <cell r="F2050">
            <v>198</v>
          </cell>
        </row>
        <row r="2051">
          <cell r="A2051">
            <v>6446</v>
          </cell>
          <cell r="B2051">
            <v>26.274000090000001</v>
          </cell>
          <cell r="C2051" t="str">
            <v>Plus</v>
          </cell>
          <cell r="D2051" t="str">
            <v>Kate Spade New York Mikas Pond-Holly  Wallet</v>
          </cell>
          <cell r="E2051" t="str">
            <v>Kate Spade</v>
          </cell>
          <cell r="F2051">
            <v>58</v>
          </cell>
        </row>
        <row r="2052">
          <cell r="A2052">
            <v>28481</v>
          </cell>
          <cell r="B2052">
            <v>63.045152710000004</v>
          </cell>
          <cell r="C2052" t="str">
            <v>Plus</v>
          </cell>
          <cell r="D2052" t="str">
            <v>Kate Spade New York Cobble Hill-Lacey  Wallet</v>
          </cell>
          <cell r="E2052" t="str">
            <v>Kate Spade</v>
          </cell>
          <cell r="F2052">
            <v>129.9900055</v>
          </cell>
        </row>
        <row r="2053">
          <cell r="A2053">
            <v>5892</v>
          </cell>
          <cell r="B2053">
            <v>97.010000320000003</v>
          </cell>
          <cell r="C2053" t="str">
            <v>Plus</v>
          </cell>
          <cell r="D2053" t="str">
            <v>Kate Spade New York Mikas Pond-Lacey  Wallet</v>
          </cell>
          <cell r="E2053" t="str">
            <v>Kate Spade</v>
          </cell>
          <cell r="F2053">
            <v>178</v>
          </cell>
        </row>
        <row r="2054">
          <cell r="A2054">
            <v>6446</v>
          </cell>
          <cell r="B2054">
            <v>39.096641120000001</v>
          </cell>
          <cell r="C2054" t="str">
            <v>Plus</v>
          </cell>
          <cell r="D2054" t="str">
            <v>Kate Spade Women's ANGELIQS Cat Eye Sunglasses</v>
          </cell>
          <cell r="E2054" t="str">
            <v>Kate Spade</v>
          </cell>
          <cell r="F2054">
            <v>84.260002139999997</v>
          </cell>
        </row>
        <row r="2055">
          <cell r="A2055">
            <v>28481</v>
          </cell>
          <cell r="B2055">
            <v>97.811999990000004</v>
          </cell>
          <cell r="C2055" t="str">
            <v>Plus</v>
          </cell>
          <cell r="D2055" t="str">
            <v>Kate Spade New York Brightspot Avenue-Desiree  Wallet</v>
          </cell>
          <cell r="E2055" t="str">
            <v>Kate Spade</v>
          </cell>
          <cell r="F2055">
            <v>198</v>
          </cell>
        </row>
        <row r="2056">
          <cell r="A2056">
            <v>28481</v>
          </cell>
          <cell r="B2056">
            <v>45.006499269999999</v>
          </cell>
          <cell r="C2056" t="str">
            <v>Plus</v>
          </cell>
          <cell r="D2056" t="str">
            <v>Kate Spade Women's Lulu Gradient Rectangle Sunglasses</v>
          </cell>
          <cell r="E2056" t="str">
            <v>Kate Spade</v>
          </cell>
          <cell r="F2056">
            <v>91.849998470000003</v>
          </cell>
        </row>
        <row r="2057">
          <cell r="A2057">
            <v>6446</v>
          </cell>
          <cell r="B2057">
            <v>48.482098409999999</v>
          </cell>
          <cell r="C2057" t="str">
            <v>Plus</v>
          </cell>
          <cell r="D2057" t="str">
            <v>Kate Spade Women's Ally Polarized Aviator Sunglasses</v>
          </cell>
          <cell r="E2057" t="str">
            <v>Kate Spade</v>
          </cell>
          <cell r="F2057">
            <v>92.699996949999999</v>
          </cell>
        </row>
        <row r="2058">
          <cell r="A2058">
            <v>5892</v>
          </cell>
          <cell r="B2058">
            <v>11.017499989999999</v>
          </cell>
          <cell r="C2058" t="str">
            <v>Intimates</v>
          </cell>
          <cell r="D2058" t="str">
            <v>Kleinert's JERSEY COTTON MID-LENGTH CAMISOLE WITH PROTECTIVE UNDER-ARM-SHIELDS STYLE #CAMI-BCV-ML</v>
          </cell>
          <cell r="E2058" t="str">
            <v>Kleinert's</v>
          </cell>
          <cell r="F2058">
            <v>19.5</v>
          </cell>
        </row>
        <row r="2059">
          <cell r="A2059">
            <v>6446</v>
          </cell>
          <cell r="B2059">
            <v>7.5329999929999998</v>
          </cell>
          <cell r="C2059" t="str">
            <v>Intimates</v>
          </cell>
          <cell r="D2059" t="str">
            <v>Kleinert's LACE VALARA STYLE #1239F</v>
          </cell>
          <cell r="E2059" t="str">
            <v>Kleinert's</v>
          </cell>
          <cell r="F2059">
            <v>15.5</v>
          </cell>
        </row>
        <row r="2060">
          <cell r="A2060">
            <v>5984</v>
          </cell>
          <cell r="B2060">
            <v>5.6928198730000004</v>
          </cell>
          <cell r="C2060" t="str">
            <v>Intimates</v>
          </cell>
          <cell r="D2060" t="str">
            <v>Kleinert's - Ready Dress Shields Link Onto Your Bra Straps For Moderate to Heavy Protection Style# 1113</v>
          </cell>
          <cell r="E2060" t="str">
            <v>Kleinert's</v>
          </cell>
          <cell r="F2060">
            <v>10.989999770000001</v>
          </cell>
        </row>
        <row r="2061">
          <cell r="A2061">
            <v>6446</v>
          </cell>
          <cell r="B2061">
            <v>14.00780986</v>
          </cell>
          <cell r="C2061" t="str">
            <v>Underwear</v>
          </cell>
          <cell r="D2061" t="str">
            <v>INCONTINENCE BOXER BRIEFS WITH ABSORBENT INTEGRATED WATERPROOF PANEL STYLE #BU100</v>
          </cell>
          <cell r="E2061" t="str">
            <v>Kleinert's</v>
          </cell>
          <cell r="F2061">
            <v>26.989999770000001</v>
          </cell>
        </row>
        <row r="2062">
          <cell r="A2062">
            <v>11577</v>
          </cell>
          <cell r="B2062">
            <v>11.07173993</v>
          </cell>
          <cell r="C2062" t="str">
            <v>Underwear</v>
          </cell>
          <cell r="D2062" t="str">
            <v>Kleinert's Mens' V-Neck Sweatproof Undershirt (With Underarm Protective Shields Sewn-In)</v>
          </cell>
          <cell r="E2062" t="str">
            <v>Kleinert's</v>
          </cell>
          <cell r="F2062">
            <v>25.989999770000001</v>
          </cell>
        </row>
        <row r="2063">
          <cell r="A2063">
            <v>5892</v>
          </cell>
          <cell r="B2063">
            <v>159.35999989999999</v>
          </cell>
          <cell r="C2063" t="str">
            <v>Sweaters</v>
          </cell>
          <cell r="D2063" t="str">
            <v>Magaschoni Women's 100% Cashmere Turtleneck Tunic Sweater</v>
          </cell>
          <cell r="E2063" t="str">
            <v>Magaschoni</v>
          </cell>
          <cell r="F2063">
            <v>320</v>
          </cell>
        </row>
        <row r="2064">
          <cell r="A2064">
            <v>6446</v>
          </cell>
          <cell r="B2064">
            <v>182.9520004</v>
          </cell>
          <cell r="C2064" t="str">
            <v>Sweaters</v>
          </cell>
          <cell r="D2064" t="str">
            <v>Magaschoni Women's 100% Cashmere Peplum Back Sweater</v>
          </cell>
          <cell r="E2064" t="str">
            <v>Magaschoni</v>
          </cell>
          <cell r="F2064">
            <v>378</v>
          </cell>
        </row>
        <row r="2065">
          <cell r="A2065">
            <v>14676</v>
          </cell>
          <cell r="B2065">
            <v>135.46799970000001</v>
          </cell>
          <cell r="C2065" t="str">
            <v>Sweaters</v>
          </cell>
          <cell r="D2065" t="str">
            <v>Magaschoni Women's 100% Cashmere High Low Sweater</v>
          </cell>
          <cell r="E2065" t="str">
            <v>Magaschoni</v>
          </cell>
          <cell r="F2065">
            <v>318</v>
          </cell>
        </row>
        <row r="2066">
          <cell r="A2066">
            <v>5892</v>
          </cell>
          <cell r="B2066">
            <v>131.2459996</v>
          </cell>
          <cell r="C2066" t="str">
            <v>Sweaters</v>
          </cell>
          <cell r="D2066" t="str">
            <v>Magaschoni Women's 100% Cashmere Color Block Turtle Neck</v>
          </cell>
          <cell r="E2066" t="str">
            <v>Magaschoni</v>
          </cell>
          <cell r="F2066">
            <v>274</v>
          </cell>
        </row>
        <row r="2067">
          <cell r="A2067">
            <v>5892</v>
          </cell>
          <cell r="B2067">
            <v>247.5480001</v>
          </cell>
          <cell r="C2067" t="str">
            <v>Sweaters</v>
          </cell>
          <cell r="D2067" t="str">
            <v>Magaschoni Women's 100% Cashmere Cable Sweater Jacket</v>
          </cell>
          <cell r="E2067" t="str">
            <v>Magaschoni</v>
          </cell>
          <cell r="F2067">
            <v>588</v>
          </cell>
        </row>
        <row r="2068">
          <cell r="A2068">
            <v>11577</v>
          </cell>
          <cell r="B2068">
            <v>158.2399997</v>
          </cell>
          <cell r="C2068" t="str">
            <v>Sweaters</v>
          </cell>
          <cell r="D2068" t="str">
            <v>Magaschoni Women's 100% Cashmere Boat Neck Sweater</v>
          </cell>
          <cell r="E2068" t="str">
            <v>Magaschoni</v>
          </cell>
          <cell r="F2068">
            <v>344</v>
          </cell>
        </row>
        <row r="2069">
          <cell r="A2069">
            <v>10935</v>
          </cell>
          <cell r="B2069">
            <v>162.86399950000001</v>
          </cell>
          <cell r="C2069" t="str">
            <v>Sweaters</v>
          </cell>
          <cell r="D2069" t="str">
            <v>Magaschoni Women's 100% Cashmere Waterfall Cardigan</v>
          </cell>
          <cell r="E2069" t="str">
            <v>Magaschoni</v>
          </cell>
          <cell r="F2069">
            <v>348</v>
          </cell>
        </row>
        <row r="2070">
          <cell r="A2070">
            <v>10935</v>
          </cell>
          <cell r="B2070">
            <v>258.95800209999999</v>
          </cell>
          <cell r="C2070" t="str">
            <v>Blazers &amp; Jackets</v>
          </cell>
          <cell r="D2070" t="str">
            <v>Magaschoni Women's Shimmer Jacket</v>
          </cell>
          <cell r="E2070" t="str">
            <v>Magaschoni</v>
          </cell>
          <cell r="F2070">
            <v>698</v>
          </cell>
        </row>
        <row r="2071">
          <cell r="A2071">
            <v>13719</v>
          </cell>
          <cell r="B2071">
            <v>6.3000000040000002</v>
          </cell>
          <cell r="C2071" t="str">
            <v>Plus</v>
          </cell>
          <cell r="D2071" t="str">
            <v>12-Pairs Assorted Designs Ankle/Trainer Socks. #5821-A</v>
          </cell>
          <cell r="E2071" t="str">
            <v>Maria Rosa</v>
          </cell>
          <cell r="F2071">
            <v>12</v>
          </cell>
        </row>
        <row r="2072">
          <cell r="A2072">
            <v>9008</v>
          </cell>
          <cell r="B2072">
            <v>33.27225035</v>
          </cell>
          <cell r="C2072" t="str">
            <v>Tops &amp; Tees</v>
          </cell>
          <cell r="D2072" t="str">
            <v>Tuxedo Shirt By Neil Allyn - 100% Cotton White with Laydown Collar and French Cuffs</v>
          </cell>
          <cell r="E2072" t="str">
            <v>Neil Allyn</v>
          </cell>
          <cell r="F2072">
            <v>59.950000760000002</v>
          </cell>
        </row>
        <row r="2073">
          <cell r="A2073">
            <v>5726</v>
          </cell>
          <cell r="B2073">
            <v>17.237219719999999</v>
          </cell>
          <cell r="C2073" t="str">
            <v>Tops &amp; Tees</v>
          </cell>
          <cell r="D2073" t="str">
            <v>Tuxedo Shirt - Laydown Collar 1/8 Inch Pleat Laydown Collar</v>
          </cell>
          <cell r="E2073" t="str">
            <v>Neil Allyn</v>
          </cell>
          <cell r="F2073">
            <v>31.979999540000001</v>
          </cell>
        </row>
        <row r="2074">
          <cell r="A2074">
            <v>5732</v>
          </cell>
          <cell r="B2074">
            <v>16.501679729999999</v>
          </cell>
          <cell r="C2074" t="str">
            <v>Tops &amp; Tees</v>
          </cell>
          <cell r="D2074" t="str">
            <v>65% Polyester 35% Cotton 1/4 Pleat Laydown Collar Convertible Front and Cuff</v>
          </cell>
          <cell r="E2074" t="str">
            <v>Neil Allyn</v>
          </cell>
          <cell r="F2074">
            <v>31.979999540000001</v>
          </cell>
        </row>
        <row r="2075">
          <cell r="A2075">
            <v>13801</v>
          </cell>
          <cell r="B2075">
            <v>22.896000040000001</v>
          </cell>
          <cell r="C2075" t="str">
            <v>Fashion Hoodies &amp; Sweatshirts</v>
          </cell>
          <cell r="D2075" t="str">
            <v>Paul Frank Julius Chachi Hoodie Buddie Junior</v>
          </cell>
          <cell r="E2075" t="str">
            <v>Paul Frank</v>
          </cell>
          <cell r="F2075">
            <v>48</v>
          </cell>
        </row>
        <row r="2076">
          <cell r="A2076">
            <v>15455</v>
          </cell>
          <cell r="B2076">
            <v>27.610000119999999</v>
          </cell>
          <cell r="C2076" t="str">
            <v>Fashion Hoodies &amp; Sweatshirts</v>
          </cell>
          <cell r="D2076" t="str">
            <v>Paul Frank 94 Julius Hoodie Buddie Junior</v>
          </cell>
          <cell r="E2076" t="str">
            <v>Paul Frank</v>
          </cell>
          <cell r="F2076">
            <v>55</v>
          </cell>
        </row>
        <row r="2077">
          <cell r="A2077">
            <v>13719</v>
          </cell>
          <cell r="B2077">
            <v>25.75200001</v>
          </cell>
          <cell r="C2077" t="str">
            <v>Fashion Hoodies &amp; Sweatshirts</v>
          </cell>
          <cell r="D2077" t="str">
            <v>Paul Frank Julius Rock Friendz Hoodie Junior</v>
          </cell>
          <cell r="E2077" t="str">
            <v>Paul Frank</v>
          </cell>
          <cell r="F2077">
            <v>58</v>
          </cell>
        </row>
        <row r="2078">
          <cell r="A2078">
            <v>9118</v>
          </cell>
          <cell r="B2078">
            <v>19.114000019999999</v>
          </cell>
          <cell r="C2078" t="str">
            <v>Fashion Hoodies &amp; Sweatshirts</v>
          </cell>
          <cell r="D2078" t="str">
            <v>Paul Frank Pink Julius Starflakes Sweatshirt Tee Junior</v>
          </cell>
          <cell r="E2078" t="str">
            <v>Paul Frank</v>
          </cell>
          <cell r="F2078">
            <v>38</v>
          </cell>
        </row>
        <row r="2079">
          <cell r="A2079">
            <v>13801</v>
          </cell>
          <cell r="B2079">
            <v>24.432000070000001</v>
          </cell>
          <cell r="C2079" t="str">
            <v>Fashion Hoodies &amp; Sweatshirts</v>
          </cell>
          <cell r="D2079" t="str">
            <v>Paul Frank Splat Foil Hoodie</v>
          </cell>
          <cell r="E2079" t="str">
            <v>Paul Frank</v>
          </cell>
          <cell r="F2079">
            <v>48</v>
          </cell>
        </row>
        <row r="2080">
          <cell r="A2080">
            <v>28896</v>
          </cell>
          <cell r="B2080">
            <v>13.300000020000001</v>
          </cell>
          <cell r="C2080" t="str">
            <v>Fashion Hoodies &amp; Sweatshirts</v>
          </cell>
          <cell r="D2080" t="str">
            <v>Paul Frank Julius Hip Hop Tee Shirt Junior</v>
          </cell>
          <cell r="E2080" t="str">
            <v>Paul Frank</v>
          </cell>
          <cell r="F2080">
            <v>28</v>
          </cell>
        </row>
        <row r="2081">
          <cell r="A2081">
            <v>13789</v>
          </cell>
          <cell r="B2081">
            <v>21.504000040000001</v>
          </cell>
          <cell r="C2081" t="str">
            <v>Fashion Hoodies &amp; Sweatshirts</v>
          </cell>
          <cell r="D2081" t="str">
            <v>Paul Frank Julius with Books Hoodie Buddie Junior</v>
          </cell>
          <cell r="E2081" t="str">
            <v>Paul Frank</v>
          </cell>
          <cell r="F2081">
            <v>48</v>
          </cell>
        </row>
        <row r="2082">
          <cell r="A2082">
            <v>9227</v>
          </cell>
          <cell r="B2082">
            <v>17.670000030000001</v>
          </cell>
          <cell r="C2082" t="str">
            <v>Fashion Hoodies &amp; Sweatshirts</v>
          </cell>
          <cell r="D2082" t="str">
            <v>Paul Frank Heather Grey Julius Ear Muffs Sweatshirt Tee Junior</v>
          </cell>
          <cell r="E2082" t="str">
            <v>Paul Frank</v>
          </cell>
          <cell r="F2082">
            <v>38</v>
          </cell>
        </row>
        <row r="2083">
          <cell r="A2083">
            <v>9017</v>
          </cell>
          <cell r="B2083">
            <v>23.671559389999999</v>
          </cell>
          <cell r="C2083" t="str">
            <v>Fashion Hoodies &amp; Sweatshirts</v>
          </cell>
          <cell r="D2083" t="str">
            <v>Paul Frank Julius Skurvy Foil Hoodie</v>
          </cell>
          <cell r="E2083" t="str">
            <v>Paul Frank</v>
          </cell>
          <cell r="F2083">
            <v>49.939998629999998</v>
          </cell>
        </row>
        <row r="2084">
          <cell r="A2084">
            <v>9008</v>
          </cell>
          <cell r="B2084">
            <v>27.690350339999998</v>
          </cell>
          <cell r="C2084" t="str">
            <v>Fashion Hoodies &amp; Sweatshirts</v>
          </cell>
          <cell r="D2084" t="str">
            <v>Paul Frank Mall Punk Julius Mp3 Player Hoodie</v>
          </cell>
          <cell r="E2084" t="str">
            <v>Paul Frank</v>
          </cell>
          <cell r="F2084">
            <v>63.950000760000002</v>
          </cell>
        </row>
        <row r="2085">
          <cell r="A2085">
            <v>9227</v>
          </cell>
          <cell r="B2085">
            <v>29.824000030000001</v>
          </cell>
          <cell r="C2085" t="str">
            <v>Fashion Hoodies &amp; Sweatshirts</v>
          </cell>
          <cell r="D2085" t="str">
            <v>Paul Frank Druming Julius &amp; Friends Hoodie Buddie</v>
          </cell>
          <cell r="E2085" t="str">
            <v>Paul Frank</v>
          </cell>
          <cell r="F2085">
            <v>64</v>
          </cell>
        </row>
        <row r="2086">
          <cell r="A2086">
            <v>11005</v>
          </cell>
          <cell r="B2086">
            <v>18.281600730000001</v>
          </cell>
          <cell r="C2086" t="str">
            <v>Fashion Hoodies &amp; Sweatshirts</v>
          </cell>
          <cell r="D2086" t="str">
            <v>Paul Frank Julius Guitar Foil Hoodie</v>
          </cell>
          <cell r="E2086" t="str">
            <v>Paul Frank</v>
          </cell>
          <cell r="F2086">
            <v>39.400001529999997</v>
          </cell>
        </row>
        <row r="2087">
          <cell r="A2087">
            <v>9302</v>
          </cell>
          <cell r="B2087">
            <v>32.511999959999997</v>
          </cell>
          <cell r="C2087" t="str">
            <v>Fashion Hoodies &amp; Sweatshirts</v>
          </cell>
          <cell r="D2087" t="str">
            <v>Paul Frank Apple Julius Hoodie Buddie</v>
          </cell>
          <cell r="E2087" t="str">
            <v>Paul Frank</v>
          </cell>
          <cell r="F2087">
            <v>64</v>
          </cell>
        </row>
        <row r="2088">
          <cell r="A2088">
            <v>13801</v>
          </cell>
          <cell r="B2088">
            <v>24.192000119999999</v>
          </cell>
          <cell r="C2088" t="str">
            <v>Fashion Hoodies &amp; Sweatshirts</v>
          </cell>
          <cell r="D2088" t="str">
            <v>Paul Frank Julius Monkey Winter Earmuff Hat Beanie Hoodie Buddie Sweater Jacket - Brown</v>
          </cell>
          <cell r="E2088" t="str">
            <v>Paul Frank</v>
          </cell>
          <cell r="F2088">
            <v>48</v>
          </cell>
        </row>
        <row r="2089">
          <cell r="A2089">
            <v>5847</v>
          </cell>
          <cell r="B2089">
            <v>24.700000079999999</v>
          </cell>
          <cell r="C2089" t="str">
            <v>Sleep &amp; Lounge</v>
          </cell>
          <cell r="D2089" t="str">
            <v>Paul Frank Women's Julius Hoody Sweatshirt</v>
          </cell>
          <cell r="E2089" t="str">
            <v>Paul Frank</v>
          </cell>
          <cell r="F2089">
            <v>38</v>
          </cell>
        </row>
        <row r="2090">
          <cell r="A2090">
            <v>14252</v>
          </cell>
          <cell r="B2090">
            <v>16.718000079999999</v>
          </cell>
          <cell r="C2090" t="str">
            <v>Sleep &amp; Lounge</v>
          </cell>
          <cell r="D2090" t="str">
            <v>Paul Frank Women's Just Julius Stripe Short Set</v>
          </cell>
          <cell r="E2090" t="str">
            <v>Paul Frank</v>
          </cell>
          <cell r="F2090">
            <v>26</v>
          </cell>
        </row>
        <row r="2091">
          <cell r="A2091">
            <v>9024</v>
          </cell>
          <cell r="B2091">
            <v>15.40000006</v>
          </cell>
          <cell r="C2091" t="str">
            <v>Sleep &amp; Lounge</v>
          </cell>
          <cell r="D2091" t="str">
            <v>Paul Frank Women's Julius Club Top</v>
          </cell>
          <cell r="E2091" t="str">
            <v>Paul Frank</v>
          </cell>
          <cell r="F2091">
            <v>25</v>
          </cell>
        </row>
        <row r="2092">
          <cell r="A2092">
            <v>9118</v>
          </cell>
          <cell r="B2092">
            <v>13.632</v>
          </cell>
          <cell r="C2092" t="str">
            <v>Sleep &amp; Lounge</v>
          </cell>
          <cell r="D2092" t="str">
            <v>Paul Frank Women's Julius Night Shirt</v>
          </cell>
          <cell r="E2092" t="str">
            <v>Paul Frank</v>
          </cell>
          <cell r="F2092">
            <v>24</v>
          </cell>
        </row>
        <row r="2093">
          <cell r="A2093">
            <v>6003</v>
          </cell>
          <cell r="B2093">
            <v>13.112000030000001</v>
          </cell>
          <cell r="C2093" t="str">
            <v>Sleep &amp; Lounge</v>
          </cell>
          <cell r="D2093" t="str">
            <v>Paul Frank Women's Multi Julius Pant</v>
          </cell>
          <cell r="E2093" t="str">
            <v>Paul Frank</v>
          </cell>
          <cell r="F2093">
            <v>22</v>
          </cell>
        </row>
        <row r="2094">
          <cell r="A2094">
            <v>6088</v>
          </cell>
          <cell r="B2094">
            <v>13.775000070000001</v>
          </cell>
          <cell r="C2094" t="str">
            <v>Sleep &amp; Lounge</v>
          </cell>
          <cell r="D2094" t="str">
            <v>Paul Frank Women's Multi Julius Short</v>
          </cell>
          <cell r="E2094" t="str">
            <v>Paul Frank</v>
          </cell>
          <cell r="F2094">
            <v>25</v>
          </cell>
        </row>
        <row r="2095">
          <cell r="A2095">
            <v>6096</v>
          </cell>
          <cell r="B2095">
            <v>15.54800004</v>
          </cell>
          <cell r="C2095" t="str">
            <v>Sleep &amp; Lounge</v>
          </cell>
          <cell r="D2095" t="str">
            <v>Paul Frank Women's Just Julius Check Short Set</v>
          </cell>
          <cell r="E2095" t="str">
            <v>Paul Frank</v>
          </cell>
          <cell r="F2095">
            <v>26</v>
          </cell>
        </row>
        <row r="2096">
          <cell r="A2096">
            <v>28896</v>
          </cell>
          <cell r="B2096">
            <v>22.838000059999999</v>
          </cell>
          <cell r="C2096" t="str">
            <v>Sleep &amp; Lounge</v>
          </cell>
          <cell r="D2096" t="str">
            <v>Paul Frank Women's Hoodie Sweatshirt With Julius</v>
          </cell>
          <cell r="E2096" t="str">
            <v>Paul Frank</v>
          </cell>
          <cell r="F2096">
            <v>38</v>
          </cell>
        </row>
        <row r="2097">
          <cell r="A2097">
            <v>14252</v>
          </cell>
          <cell r="B2097">
            <v>14.100000079999999</v>
          </cell>
          <cell r="C2097" t="str">
            <v>Sleep &amp; Lounge</v>
          </cell>
          <cell r="D2097" t="str">
            <v>Paul Frank Women's Logo Elastic Multi Monkey Short</v>
          </cell>
          <cell r="E2097" t="str">
            <v>Paul Frank</v>
          </cell>
          <cell r="F2097">
            <v>25</v>
          </cell>
        </row>
        <row r="2098">
          <cell r="A2098">
            <v>14116</v>
          </cell>
          <cell r="B2098">
            <v>17.668000030000002</v>
          </cell>
          <cell r="C2098" t="str">
            <v>Sleep &amp; Lounge</v>
          </cell>
          <cell r="D2098" t="str">
            <v>Paul Frank Women's Fleece Love Pant</v>
          </cell>
          <cell r="E2098" t="str">
            <v>Paul Frank</v>
          </cell>
          <cell r="F2098">
            <v>28</v>
          </cell>
        </row>
        <row r="2099">
          <cell r="A2099">
            <v>11453</v>
          </cell>
          <cell r="B2099">
            <v>19.343659410000001</v>
          </cell>
          <cell r="C2099" t="str">
            <v>Sleep &amp; Lounge</v>
          </cell>
          <cell r="D2099" t="str">
            <v>Paul Frank Women's Multi Monkey Head Robe With Hood</v>
          </cell>
          <cell r="E2099" t="str">
            <v>Paul Frank</v>
          </cell>
          <cell r="F2099">
            <v>32.619998930000001</v>
          </cell>
        </row>
        <row r="2100">
          <cell r="A2100">
            <v>6145</v>
          </cell>
          <cell r="B2100">
            <v>24.66200001</v>
          </cell>
          <cell r="C2100" t="str">
            <v>Sleep &amp; Lounge</v>
          </cell>
          <cell r="D2100" t="str">
            <v>Paul Frank Women's Hoody Sweatshirt With Julius</v>
          </cell>
          <cell r="E2100" t="str">
            <v>Paul Frank</v>
          </cell>
          <cell r="F2100">
            <v>38</v>
          </cell>
        </row>
        <row r="2101">
          <cell r="A2101">
            <v>5857</v>
          </cell>
          <cell r="B2101">
            <v>14.70000003</v>
          </cell>
          <cell r="C2101" t="str">
            <v>Sleep &amp; Lounge</v>
          </cell>
          <cell r="D2101" t="str">
            <v>Paul Frank Women's Monkey Head Logo Elastic Short</v>
          </cell>
          <cell r="E2101" t="str">
            <v>Paul Frank</v>
          </cell>
          <cell r="F2101">
            <v>25</v>
          </cell>
        </row>
        <row r="2102">
          <cell r="A2102">
            <v>6077</v>
          </cell>
          <cell r="B2102">
            <v>11.26000002</v>
          </cell>
          <cell r="C2102" t="str">
            <v>Sleep &amp; Lounge</v>
          </cell>
          <cell r="D2102" t="str">
            <v>Paul Frank The J &amp; Julius Raglan Sleepshirt</v>
          </cell>
          <cell r="E2102" t="str">
            <v>Paul Frank</v>
          </cell>
          <cell r="F2102">
            <v>20</v>
          </cell>
        </row>
        <row r="2103">
          <cell r="A2103">
            <v>9118</v>
          </cell>
          <cell r="B2103">
            <v>20.12653942</v>
          </cell>
          <cell r="C2103" t="str">
            <v>Sleep &amp; Lounge</v>
          </cell>
          <cell r="D2103" t="str">
            <v>Paul Frank Women's Julius Head Robe With Hood</v>
          </cell>
          <cell r="E2103" t="str">
            <v>Paul Frank</v>
          </cell>
          <cell r="F2103">
            <v>32.619998930000001</v>
          </cell>
        </row>
        <row r="2104">
          <cell r="A2104">
            <v>14116</v>
          </cell>
          <cell r="B2104">
            <v>19.41</v>
          </cell>
          <cell r="C2104" t="str">
            <v>Sleep &amp; Lounge</v>
          </cell>
          <cell r="D2104" t="str">
            <v>Paul Frank Julius and Skurvy Pink Flannel Pajamas for women</v>
          </cell>
          <cell r="E2104" t="str">
            <v>Paul Frank</v>
          </cell>
          <cell r="F2104">
            <v>30</v>
          </cell>
        </row>
        <row r="2105">
          <cell r="A2105">
            <v>13719</v>
          </cell>
          <cell r="B2105">
            <v>12.98</v>
          </cell>
          <cell r="C2105" t="str">
            <v>Sleep &amp; Lounge</v>
          </cell>
          <cell r="D2105" t="str">
            <v>Paul Frank Juniors Julius Shower Wrap</v>
          </cell>
          <cell r="E2105" t="str">
            <v>Paul Frank</v>
          </cell>
          <cell r="F2105">
            <v>20</v>
          </cell>
        </row>
        <row r="2106">
          <cell r="A2106">
            <v>5857</v>
          </cell>
          <cell r="B2106">
            <v>2.0009899010000001</v>
          </cell>
          <cell r="C2106" t="str">
            <v>Accessories</v>
          </cell>
          <cell r="D2106" t="str">
            <v>Plain Adjustable Velcro Hats (Many Colors Available)</v>
          </cell>
          <cell r="E2106" t="str">
            <v>Plain Hats</v>
          </cell>
          <cell r="F2106">
            <v>4.9899997709999999</v>
          </cell>
        </row>
        <row r="2107">
          <cell r="A2107">
            <v>5857</v>
          </cell>
          <cell r="B2107">
            <v>13.06315992</v>
          </cell>
          <cell r="C2107" t="str">
            <v>Underwear</v>
          </cell>
          <cell r="D2107" t="str">
            <v>Power Club Mens 12-pack Plaid Boxer Shorts Polyester Cotton Blend Assorted Colors</v>
          </cell>
          <cell r="E2107" t="str">
            <v>Power Club</v>
          </cell>
          <cell r="F2107">
            <v>26.989999770000001</v>
          </cell>
        </row>
        <row r="2108">
          <cell r="A2108">
            <v>9118</v>
          </cell>
          <cell r="B2108">
            <v>21.66191972</v>
          </cell>
          <cell r="C2108" t="str">
            <v>Jeans</v>
          </cell>
          <cell r="D2108" t="str">
            <v>Grand River Relaxed Fit Big &amp; Tall Mens Stonewashed Jeans</v>
          </cell>
          <cell r="E2108" t="str">
            <v>River Road</v>
          </cell>
          <cell r="F2108">
            <v>42.979999540000001</v>
          </cell>
        </row>
        <row r="2109">
          <cell r="A2109">
            <v>9024</v>
          </cell>
          <cell r="B2109">
            <v>16.82936054</v>
          </cell>
          <cell r="C2109" t="str">
            <v>Pants</v>
          </cell>
          <cell r="D2109" t="str">
            <v>Grand River Big and Tall Mens Comfort Stretch Twill Pant</v>
          </cell>
          <cell r="E2109" t="str">
            <v>River Road</v>
          </cell>
          <cell r="F2109">
            <v>39.880001069999999</v>
          </cell>
        </row>
        <row r="2110">
          <cell r="A2110">
            <v>9498</v>
          </cell>
          <cell r="B2110">
            <v>17.626960539999999</v>
          </cell>
          <cell r="C2110" t="str">
            <v>Pants</v>
          </cell>
          <cell r="D2110" t="str">
            <v>Grand River Big Mens and Tall Comfort Stretch Twill Pant</v>
          </cell>
          <cell r="E2110" t="str">
            <v>River Road</v>
          </cell>
          <cell r="F2110">
            <v>39.880001069999999</v>
          </cell>
        </row>
        <row r="2111">
          <cell r="A2111">
            <v>9017</v>
          </cell>
          <cell r="B2111">
            <v>19.915200540000001</v>
          </cell>
          <cell r="C2111" t="str">
            <v>Shorts</v>
          </cell>
          <cell r="D2111" t="str">
            <v>Grand River Cargo Short</v>
          </cell>
          <cell r="E2111" t="str">
            <v>River Road</v>
          </cell>
          <cell r="F2111">
            <v>36.880001069999999</v>
          </cell>
        </row>
        <row r="2112">
          <cell r="A2112">
            <v>14116</v>
          </cell>
          <cell r="B2112">
            <v>12.53951958</v>
          </cell>
          <cell r="C2112" t="str">
            <v>Shorts</v>
          </cell>
          <cell r="D2112" t="str">
            <v>Grand River Big Mens Comfort Stretch Twill Short</v>
          </cell>
          <cell r="E2112" t="str">
            <v>River Road</v>
          </cell>
          <cell r="F2112">
            <v>24.879999160000001</v>
          </cell>
        </row>
        <row r="2113">
          <cell r="A2113">
            <v>5847</v>
          </cell>
          <cell r="B2113">
            <v>14.549999959999999</v>
          </cell>
          <cell r="C2113" t="str">
            <v>Tops &amp; Tees</v>
          </cell>
          <cell r="D2113" t="str">
            <v>Sag Harbor Women's Knit Gauze Tee</v>
          </cell>
          <cell r="E2113" t="str">
            <v>Sag Harbor</v>
          </cell>
          <cell r="F2113">
            <v>25</v>
          </cell>
        </row>
        <row r="2114">
          <cell r="A2114">
            <v>13789</v>
          </cell>
          <cell r="B2114">
            <v>13.69900002</v>
          </cell>
          <cell r="C2114" t="str">
            <v>Sweaters</v>
          </cell>
          <cell r="D2114" t="str">
            <v>Sag Harbor Women's Fashion Cashmerlon Duet Sweater</v>
          </cell>
          <cell r="E2114" t="str">
            <v>Sag Harbor</v>
          </cell>
          <cell r="F2114">
            <v>33.25</v>
          </cell>
        </row>
        <row r="2115">
          <cell r="A2115">
            <v>5896</v>
          </cell>
          <cell r="B2115">
            <v>13.57398008</v>
          </cell>
          <cell r="C2115" t="str">
            <v>Sweaters</v>
          </cell>
          <cell r="D2115" t="str">
            <v>Sag Harbor Women's Mock Long Sleeve Cashmerlon Sweater</v>
          </cell>
          <cell r="E2115" t="str">
            <v>Sag Harbor</v>
          </cell>
          <cell r="F2115">
            <v>27.93000031</v>
          </cell>
        </row>
        <row r="2116">
          <cell r="A2116">
            <v>11315</v>
          </cell>
          <cell r="B2116">
            <v>12.44999999</v>
          </cell>
          <cell r="C2116" t="str">
            <v>Sweaters</v>
          </cell>
          <cell r="D2116" t="str">
            <v>Sag Harbor Women's Mock Short Sleeve Cashmerlon Sweater</v>
          </cell>
          <cell r="E2116" t="str">
            <v>Sag Harbor</v>
          </cell>
          <cell r="F2116">
            <v>25</v>
          </cell>
        </row>
        <row r="2117">
          <cell r="A2117">
            <v>9398</v>
          </cell>
          <cell r="B2117">
            <v>12.23334011</v>
          </cell>
          <cell r="C2117" t="str">
            <v>Sweaters</v>
          </cell>
          <cell r="D2117" t="str">
            <v>Sag Harbor Women's Cowl Neck Kimono Sleeve Cashmerlon Sweater</v>
          </cell>
          <cell r="E2117" t="str">
            <v>Sag Harbor</v>
          </cell>
          <cell r="F2117">
            <v>27.93000031</v>
          </cell>
        </row>
        <row r="2118">
          <cell r="A2118">
            <v>9118</v>
          </cell>
          <cell r="B2118">
            <v>15.513119959999999</v>
          </cell>
          <cell r="C2118" t="str">
            <v>Sweaters</v>
          </cell>
          <cell r="D2118" t="str">
            <v>Sag Harbor Women's Plus-Size Long Sleeve Cashmerlon Cardigan</v>
          </cell>
          <cell r="E2118" t="str">
            <v>Sag Harbor</v>
          </cell>
          <cell r="F2118">
            <v>31.920000080000001</v>
          </cell>
        </row>
        <row r="2119">
          <cell r="A2119">
            <v>15455</v>
          </cell>
          <cell r="B2119">
            <v>12.375000030000001</v>
          </cell>
          <cell r="C2119" t="str">
            <v>Sweaters</v>
          </cell>
          <cell r="D2119" t="str">
            <v>Sag Harbor Women's Fukara Duet</v>
          </cell>
          <cell r="E2119" t="str">
            <v>Sag Harbor</v>
          </cell>
          <cell r="F2119">
            <v>25</v>
          </cell>
        </row>
        <row r="2120">
          <cell r="A2120">
            <v>9352</v>
          </cell>
          <cell r="B2120">
            <v>14.41571978</v>
          </cell>
          <cell r="C2120" t="str">
            <v>Sweaters</v>
          </cell>
          <cell r="D2120" t="str">
            <v>Sag Harbor Women's Plus-Size Hachi Long Sleeve Duet</v>
          </cell>
          <cell r="E2120" t="str">
            <v>Sag Harbor</v>
          </cell>
          <cell r="F2120">
            <v>29.479999540000001</v>
          </cell>
        </row>
        <row r="2121">
          <cell r="A2121">
            <v>12646</v>
          </cell>
          <cell r="B2121">
            <v>13.78944003</v>
          </cell>
          <cell r="C2121" t="str">
            <v>Sweaters</v>
          </cell>
          <cell r="D2121" t="str">
            <v>Sag Harbor Women's Plus-Size Boat Neck Sweater</v>
          </cell>
          <cell r="E2121" t="str">
            <v>Sag Harbor</v>
          </cell>
          <cell r="F2121">
            <v>31.920000080000001</v>
          </cell>
        </row>
        <row r="2122">
          <cell r="A2122">
            <v>9026</v>
          </cell>
          <cell r="B2122">
            <v>14.53199998</v>
          </cell>
          <cell r="C2122" t="str">
            <v>Pants &amp; Capris</v>
          </cell>
          <cell r="D2122" t="str">
            <v>Sag Harbor Women's Slimming Panel Pant</v>
          </cell>
          <cell r="E2122" t="str">
            <v>Sag Harbor</v>
          </cell>
          <cell r="F2122">
            <v>28</v>
          </cell>
        </row>
        <row r="2123">
          <cell r="A2123">
            <v>27270</v>
          </cell>
          <cell r="B2123">
            <v>15.62400001</v>
          </cell>
          <cell r="C2123" t="str">
            <v>Pants &amp; Capris</v>
          </cell>
          <cell r="D2123" t="str">
            <v>Sag Harbor Women's Slimming Panel Pant</v>
          </cell>
          <cell r="E2123" t="str">
            <v>Sag Harbor</v>
          </cell>
          <cell r="F2123">
            <v>28</v>
          </cell>
        </row>
        <row r="2124">
          <cell r="A2124">
            <v>8876</v>
          </cell>
          <cell r="B2124">
            <v>12.00077986</v>
          </cell>
          <cell r="C2124" t="str">
            <v>Pants &amp; Capris</v>
          </cell>
          <cell r="D2124" t="str">
            <v>Sag Harbor Women's Ponte Pant</v>
          </cell>
          <cell r="E2124" t="str">
            <v>Sag Harbor</v>
          </cell>
          <cell r="F2124">
            <v>22.989999770000001</v>
          </cell>
        </row>
        <row r="2125">
          <cell r="A2125">
            <v>5896</v>
          </cell>
          <cell r="B2125">
            <v>12.724999990000001</v>
          </cell>
          <cell r="C2125" t="str">
            <v>Pants &amp; Capris</v>
          </cell>
          <cell r="D2125" t="str">
            <v>Sag Harbor Women's Crop Pant</v>
          </cell>
          <cell r="E2125" t="str">
            <v>Sag Harbor</v>
          </cell>
          <cell r="F2125">
            <v>25</v>
          </cell>
        </row>
        <row r="2126">
          <cell r="A2126">
            <v>9118</v>
          </cell>
          <cell r="B2126">
            <v>12.624999969999999</v>
          </cell>
          <cell r="C2126" t="str">
            <v>Pants &amp; Capris</v>
          </cell>
          <cell r="D2126" t="str">
            <v>Sag Harbor Women's Comfort Waist Crop Pant</v>
          </cell>
          <cell r="E2126" t="str">
            <v>Sag Harbor</v>
          </cell>
          <cell r="F2126">
            <v>25</v>
          </cell>
        </row>
        <row r="2127">
          <cell r="A2127">
            <v>13844</v>
          </cell>
          <cell r="B2127">
            <v>12.30000001</v>
          </cell>
          <cell r="C2127" t="str">
            <v>Pants &amp; Capris</v>
          </cell>
          <cell r="D2127" t="str">
            <v>Sag Harbor Women's No Gap Luster Twill Pant</v>
          </cell>
          <cell r="E2127" t="str">
            <v>Sag Harbor</v>
          </cell>
          <cell r="F2127">
            <v>25</v>
          </cell>
        </row>
        <row r="2128">
          <cell r="A2128">
            <v>15926</v>
          </cell>
          <cell r="B2128">
            <v>13.759200420000001</v>
          </cell>
          <cell r="C2128" t="str">
            <v>Pants &amp; Capris</v>
          </cell>
          <cell r="D2128" t="str">
            <v>Sag Harbor Women's Millenium Slim Pant</v>
          </cell>
          <cell r="E2128" t="str">
            <v>Sag Harbor</v>
          </cell>
          <cell r="F2128">
            <v>25.200000760000002</v>
          </cell>
        </row>
        <row r="2129">
          <cell r="A2129">
            <v>25247</v>
          </cell>
          <cell r="B2129">
            <v>13.349999990000001</v>
          </cell>
          <cell r="C2129" t="str">
            <v>Pants &amp; Capris</v>
          </cell>
          <cell r="D2129" t="str">
            <v>Sag Harbor Women's Pattern Pull On Pant</v>
          </cell>
          <cell r="E2129" t="str">
            <v>Sag Harbor</v>
          </cell>
          <cell r="F2129">
            <v>25</v>
          </cell>
        </row>
        <row r="2130">
          <cell r="A2130">
            <v>15580</v>
          </cell>
          <cell r="B2130">
            <v>15.595580099999999</v>
          </cell>
          <cell r="C2130" t="str">
            <v>Pants &amp; Capris</v>
          </cell>
          <cell r="D2130" t="str">
            <v>Sag Harbor Women's Plus-Size Perfect Fit Pant</v>
          </cell>
          <cell r="E2130" t="str">
            <v>Sag Harbor</v>
          </cell>
          <cell r="F2130">
            <v>29.260000229999999</v>
          </cell>
        </row>
        <row r="2131">
          <cell r="A2131">
            <v>15844</v>
          </cell>
          <cell r="B2131">
            <v>14.64399998</v>
          </cell>
          <cell r="C2131" t="str">
            <v>Pants &amp; Capris</v>
          </cell>
          <cell r="D2131" t="str">
            <v>Sag Harbor Women's Slimming Panel Pant - Short Inseam</v>
          </cell>
          <cell r="E2131" t="str">
            <v>Sag Harbor</v>
          </cell>
          <cell r="F2131">
            <v>28</v>
          </cell>
        </row>
        <row r="2132">
          <cell r="A2132">
            <v>12646</v>
          </cell>
          <cell r="B2132">
            <v>9.1749999669999998</v>
          </cell>
          <cell r="C2132" t="str">
            <v>Skirts</v>
          </cell>
          <cell r="D2132" t="str">
            <v>Sag Harbor Women's Printed Pull On Skirt</v>
          </cell>
          <cell r="E2132" t="str">
            <v>Sag Harbor</v>
          </cell>
          <cell r="F2132">
            <v>25</v>
          </cell>
        </row>
        <row r="2133">
          <cell r="A2133">
            <v>13789</v>
          </cell>
          <cell r="B2133">
            <v>18.00000013</v>
          </cell>
          <cell r="C2133" t="str">
            <v>Blazers &amp; Jackets</v>
          </cell>
          <cell r="D2133" t="str">
            <v>Sag Harbor Women's Missy Printed Open Front Jacket</v>
          </cell>
          <cell r="E2133" t="str">
            <v>Sag Harbor</v>
          </cell>
          <cell r="F2133">
            <v>48</v>
          </cell>
        </row>
        <row r="2134">
          <cell r="A2134">
            <v>8876</v>
          </cell>
          <cell r="B2134">
            <v>12.73999995</v>
          </cell>
          <cell r="C2134" t="str">
            <v>Plus</v>
          </cell>
          <cell r="D2134" t="str">
            <v>Sag Harbor Women's Slimming Panel Pant</v>
          </cell>
          <cell r="E2134" t="str">
            <v>Sag Harbor</v>
          </cell>
          <cell r="F2134">
            <v>28</v>
          </cell>
        </row>
        <row r="2135">
          <cell r="A2135">
            <v>11453</v>
          </cell>
          <cell r="B2135">
            <v>4.1353998860000001</v>
          </cell>
          <cell r="C2135" t="str">
            <v>Dresses</v>
          </cell>
          <cell r="D2135" t="str">
            <v>Soho Apparel Girls Seamless Lady Dress SG-T036 Nylon Spandex</v>
          </cell>
          <cell r="E2135" t="str">
            <v>Soho Girls</v>
          </cell>
          <cell r="F2135">
            <v>8.9899997710000008</v>
          </cell>
        </row>
        <row r="2136">
          <cell r="A2136">
            <v>9398</v>
          </cell>
          <cell r="B2136">
            <v>4.3407898659999997</v>
          </cell>
          <cell r="C2136" t="str">
            <v>Leggings</v>
          </cell>
          <cell r="D2136" t="str">
            <v>Soho Apparel Seamless Sexy 27 Capri With Lace Trim SG-27L-Nylon Spandex</v>
          </cell>
          <cell r="E2136" t="str">
            <v>Soho Girls</v>
          </cell>
          <cell r="F2136">
            <v>6.9899997709999999</v>
          </cell>
        </row>
        <row r="2137">
          <cell r="A2137">
            <v>5760</v>
          </cell>
          <cell r="B2137">
            <v>6.3412298839999997</v>
          </cell>
          <cell r="C2137" t="str">
            <v>Leggings</v>
          </cell>
          <cell r="D2137" t="str">
            <v>Soho Apparel Girls Seamless Lady Junior Knitted Jean Legging SL-KJ03</v>
          </cell>
          <cell r="E2137" t="str">
            <v>Soho Girls</v>
          </cell>
          <cell r="F2137">
            <v>10.989999770000001</v>
          </cell>
        </row>
        <row r="2138">
          <cell r="A2138">
            <v>15926</v>
          </cell>
          <cell r="B2138">
            <v>5.0816398539999996</v>
          </cell>
          <cell r="C2138" t="str">
            <v>Leggings</v>
          </cell>
          <cell r="D2138" t="str">
            <v>Soho Apparel Girls Seamless Lady Printed Jean Legging SG-SPL05 Nylon Spandex</v>
          </cell>
          <cell r="E2138" t="str">
            <v>Soho Girls</v>
          </cell>
          <cell r="F2138">
            <v>7.9899997709999999</v>
          </cell>
        </row>
        <row r="2139">
          <cell r="A2139">
            <v>15844</v>
          </cell>
          <cell r="B2139">
            <v>4.4875798600000003</v>
          </cell>
          <cell r="C2139" t="str">
            <v>Leggings</v>
          </cell>
          <cell r="D2139" t="str">
            <v>Soho Apparel Girls Seamless Lady Printed Jean Capri Legging SG-SPC04 Nylon Spandex</v>
          </cell>
          <cell r="E2139" t="str">
            <v>Soho Girls</v>
          </cell>
          <cell r="F2139">
            <v>6.9899997709999999</v>
          </cell>
        </row>
        <row r="2140">
          <cell r="A2140">
            <v>11315</v>
          </cell>
          <cell r="B2140">
            <v>4.3337998649999996</v>
          </cell>
          <cell r="C2140" t="str">
            <v>Leggings</v>
          </cell>
          <cell r="D2140" t="str">
            <v>Soho Apparel Girls Seamless Lady 17 Shorts SS-17 Nylon Spandex</v>
          </cell>
          <cell r="E2140" t="str">
            <v>Soho Girls</v>
          </cell>
          <cell r="F2140">
            <v>6.9899997709999999</v>
          </cell>
        </row>
        <row r="2141">
          <cell r="A2141">
            <v>5726</v>
          </cell>
          <cell r="B2141">
            <v>6.2533098919999999</v>
          </cell>
          <cell r="C2141" t="str">
            <v>Leggings</v>
          </cell>
          <cell r="D2141" t="str">
            <v>Soho Apparel Girls Seamless Lady Junior Knitted Jean Legging SL-KJ04 Cotton Spandex</v>
          </cell>
          <cell r="E2141" t="str">
            <v>Soho Girls</v>
          </cell>
          <cell r="F2141">
            <v>10.989999770000001</v>
          </cell>
        </row>
        <row r="2142">
          <cell r="A2142">
            <v>5765</v>
          </cell>
          <cell r="B2142">
            <v>3.2285298509999998</v>
          </cell>
          <cell r="C2142" t="str">
            <v>Leggings</v>
          </cell>
          <cell r="D2142" t="str">
            <v>Soho Apparel Girls Seamless Lady 6 1/2 Shorts SS-04 Nylon Spandex</v>
          </cell>
          <cell r="E2142" t="str">
            <v>Soho Girls</v>
          </cell>
          <cell r="F2142">
            <v>4.9899997709999999</v>
          </cell>
        </row>
        <row r="2143">
          <cell r="A2143">
            <v>9026</v>
          </cell>
          <cell r="B2143">
            <v>4.5365098530000001</v>
          </cell>
          <cell r="C2143" t="str">
            <v>Leggings</v>
          </cell>
          <cell r="D2143" t="str">
            <v>Soho Apparel Girls Seamless Lady Printed Jean Capri Legging SG-SPC06 Nylon Spandex</v>
          </cell>
          <cell r="E2143" t="str">
            <v>Soho Girls</v>
          </cell>
          <cell r="F2143">
            <v>6.9899997709999999</v>
          </cell>
        </row>
        <row r="2144">
          <cell r="A2144">
            <v>15330</v>
          </cell>
          <cell r="B2144">
            <v>4.0611898819999999</v>
          </cell>
          <cell r="C2144" t="str">
            <v>Leggings</v>
          </cell>
          <cell r="D2144" t="str">
            <v>Soho Apparel Seamless Comfortable Capri Legging With Lace Bottom Trim Plus Size-Black-Nylon Spandex</v>
          </cell>
          <cell r="E2144" t="str">
            <v>Soho Girls</v>
          </cell>
          <cell r="F2144">
            <v>6.9899997709999999</v>
          </cell>
        </row>
        <row r="2145">
          <cell r="A2145">
            <v>14000</v>
          </cell>
          <cell r="B2145">
            <v>4.0052698739999997</v>
          </cell>
          <cell r="C2145" t="str">
            <v>Leggings</v>
          </cell>
          <cell r="D2145" t="str">
            <v>Soho Apparel Girls Seamless Lady 27 Printed Jean Legging SG-SPC02 Nylon Spandex</v>
          </cell>
          <cell r="E2145" t="str">
            <v>Soho Girls</v>
          </cell>
          <cell r="F2145">
            <v>6.9899997709999999</v>
          </cell>
        </row>
        <row r="2146">
          <cell r="A2146">
            <v>15844</v>
          </cell>
          <cell r="B2146">
            <v>4.5463098860000004</v>
          </cell>
          <cell r="C2146" t="str">
            <v>Leggings</v>
          </cell>
          <cell r="D2146" t="str">
            <v>Soho Apparel Girls Seamless Lady 32'' Printed Long Legging SG-SPL02 Nylon Spandex</v>
          </cell>
          <cell r="E2146" t="str">
            <v>Soho Girls</v>
          </cell>
          <cell r="F2146">
            <v>7.9899997709999999</v>
          </cell>
        </row>
        <row r="2147">
          <cell r="A2147">
            <v>15580</v>
          </cell>
          <cell r="B2147">
            <v>4.4316598779999996</v>
          </cell>
          <cell r="C2147" t="str">
            <v>Leggings</v>
          </cell>
          <cell r="D2147" t="str">
            <v>Soho Apparel Girls Seamless Lady Printed Jean Capri Legging SG-SPC09 Nylon Spandex</v>
          </cell>
          <cell r="E2147" t="str">
            <v>Soho Girls</v>
          </cell>
          <cell r="F2147">
            <v>6.9899997709999999</v>
          </cell>
        </row>
        <row r="2148">
          <cell r="A2148">
            <v>6145</v>
          </cell>
          <cell r="B2148">
            <v>3.8584798810000001</v>
          </cell>
          <cell r="C2148" t="str">
            <v>Leggings</v>
          </cell>
          <cell r="D2148" t="str">
            <v>Soho Apparel Girls Seamless Lady 27 Printed Jean Legging SG-SPC08 Nylon Spandex</v>
          </cell>
          <cell r="E2148" t="str">
            <v>Soho Girls</v>
          </cell>
          <cell r="F2148">
            <v>6.9899997709999999</v>
          </cell>
        </row>
        <row r="2149">
          <cell r="A2149">
            <v>15580</v>
          </cell>
          <cell r="B2149">
            <v>11.45426988</v>
          </cell>
          <cell r="C2149" t="str">
            <v>Leggings</v>
          </cell>
          <cell r="D2149" t="str">
            <v>Soho Apparel Girls Seamless Lady Junior Knitted Jean Pants SS-FTC16 Cotton Spandex</v>
          </cell>
          <cell r="E2149" t="str">
            <v>Soho Girls</v>
          </cell>
          <cell r="F2149">
            <v>19.989999770000001</v>
          </cell>
        </row>
        <row r="2150">
          <cell r="A2150">
            <v>14000</v>
          </cell>
          <cell r="B2150">
            <v>5.2771298770000001</v>
          </cell>
          <cell r="C2150" t="str">
            <v>Leggings</v>
          </cell>
          <cell r="D2150" t="str">
            <v>Soho Apparel Soho Girls 32 Seamless Long Legging With Bronze/Silver Trim Ss-32Bs-Black</v>
          </cell>
          <cell r="E2150" t="str">
            <v>Soho Girls</v>
          </cell>
          <cell r="F2150">
            <v>8.9899997710000008</v>
          </cell>
        </row>
        <row r="2151">
          <cell r="A2151">
            <v>9318</v>
          </cell>
          <cell r="B2151">
            <v>6.9302198869999998</v>
          </cell>
          <cell r="C2151" t="str">
            <v>Leggings</v>
          </cell>
          <cell r="D2151" t="str">
            <v>Soho Apparel 100% cotton Very Comfortable Casual Track shorts with drawstring SGS-98</v>
          </cell>
          <cell r="E2151" t="str">
            <v>Soho Girls</v>
          </cell>
          <cell r="F2151">
            <v>11.989999770000001</v>
          </cell>
        </row>
        <row r="2152">
          <cell r="A2152">
            <v>26337</v>
          </cell>
          <cell r="B2152">
            <v>5.3850098759999998</v>
          </cell>
          <cell r="C2152" t="str">
            <v>Leggings</v>
          </cell>
          <cell r="D2152" t="str">
            <v>Soho Apparel Seamless Comfortable Capri Legging With Aligned Rhinetone and Zipper Plus Size SS-27RSP-Black-Nylon Spandex</v>
          </cell>
          <cell r="E2152" t="str">
            <v>Soho Girls</v>
          </cell>
          <cell r="F2152">
            <v>8.9899997710000008</v>
          </cell>
        </row>
        <row r="2153">
          <cell r="A2153">
            <v>12439</v>
          </cell>
          <cell r="B2153">
            <v>5.6984902430000002</v>
          </cell>
          <cell r="C2153" t="str">
            <v>Leggings</v>
          </cell>
          <cell r="D2153" t="str">
            <v>Soho Apparel Seamless Slim Fit Liquid Wet Leggings with Wrinkle lines SG-L12</v>
          </cell>
          <cell r="E2153" t="str">
            <v>Soho Girls</v>
          </cell>
          <cell r="F2153">
            <v>8.8900003430000005</v>
          </cell>
        </row>
        <row r="2154">
          <cell r="A2154">
            <v>9227</v>
          </cell>
          <cell r="B2154">
            <v>5.0973298849999997</v>
          </cell>
          <cell r="C2154" t="str">
            <v>Leggings</v>
          </cell>
          <cell r="D2154" t="str">
            <v>Soho Apparel Soho Girls 32 Pants With Zipper &amp; Trim Ss-32Bz-Black</v>
          </cell>
          <cell r="E2154" t="str">
            <v>Soho Girls</v>
          </cell>
          <cell r="F2154">
            <v>8.9899997710000008</v>
          </cell>
        </row>
        <row r="2155">
          <cell r="A2155">
            <v>13801</v>
          </cell>
          <cell r="B2155">
            <v>2.976030009</v>
          </cell>
          <cell r="C2155" t="str">
            <v>Skirts</v>
          </cell>
          <cell r="D2155" t="str">
            <v>Soho Apparel Seamless Elastic Slim Fit Comfortable Mini Pencil Skirt with Stripes SG-D17-Nylon Spandex</v>
          </cell>
          <cell r="E2155" t="str">
            <v>Soho Girls</v>
          </cell>
          <cell r="F2155">
            <v>7.6900000569999998</v>
          </cell>
        </row>
        <row r="2156">
          <cell r="A2156">
            <v>26337</v>
          </cell>
          <cell r="B2156">
            <v>2.9802698969999999</v>
          </cell>
          <cell r="C2156" t="str">
            <v>Socks &amp; Hosiery</v>
          </cell>
          <cell r="D2156" t="str">
            <v>Soho Apparel Soho Lady Ladies Panty-Hose Ss-Pho-Black</v>
          </cell>
          <cell r="E2156" t="str">
            <v>Soho Girls</v>
          </cell>
          <cell r="F2156">
            <v>7.9899997709999999</v>
          </cell>
        </row>
        <row r="2157">
          <cell r="A2157">
            <v>5857</v>
          </cell>
          <cell r="B2157">
            <v>3.5315798819999999</v>
          </cell>
          <cell r="C2157" t="str">
            <v>Socks &amp; Hosiery</v>
          </cell>
          <cell r="D2157" t="str">
            <v>Soho Apparel Soho Lady Ladies Panty-Hose Ss-Phc-Black</v>
          </cell>
          <cell r="E2157" t="str">
            <v>Soho Girls</v>
          </cell>
          <cell r="F2157">
            <v>7.9899997709999999</v>
          </cell>
        </row>
        <row r="2158">
          <cell r="A2158">
            <v>5765</v>
          </cell>
          <cell r="B2158">
            <v>3.2519298970000001</v>
          </cell>
          <cell r="C2158" t="str">
            <v>Socks &amp; Hosiery</v>
          </cell>
          <cell r="D2158" t="str">
            <v>Soho Apparel Soho Lady Ladies Panty-Hose Ss-Pha-Black</v>
          </cell>
          <cell r="E2158" t="str">
            <v>Soho Girls</v>
          </cell>
          <cell r="F2158">
            <v>7.9899997709999999</v>
          </cell>
        </row>
        <row r="2159">
          <cell r="A2159">
            <v>25256</v>
          </cell>
          <cell r="B2159">
            <v>3.0282099040000001</v>
          </cell>
          <cell r="C2159" t="str">
            <v>Socks &amp; Hosiery</v>
          </cell>
          <cell r="D2159" t="str">
            <v>Soho Apparel Soho Lady Ladies Panty-Hose Ss-Phf-Black</v>
          </cell>
          <cell r="E2159" t="str">
            <v>Soho Girls</v>
          </cell>
          <cell r="F2159">
            <v>7.9899997709999999</v>
          </cell>
        </row>
        <row r="2160">
          <cell r="A2160">
            <v>15455</v>
          </cell>
          <cell r="B2160">
            <v>14.4810608</v>
          </cell>
          <cell r="C2160" t="str">
            <v>Swim</v>
          </cell>
          <cell r="D2160" t="str">
            <v>Stohlquist Women's Long Sleeve Burnout Rashguard</v>
          </cell>
          <cell r="E2160" t="str">
            <v>Stohlquist</v>
          </cell>
          <cell r="F2160">
            <v>35.58000183</v>
          </cell>
        </row>
        <row r="2161">
          <cell r="A2161">
            <v>9024</v>
          </cell>
          <cell r="B2161">
            <v>36.168798700000004</v>
          </cell>
          <cell r="C2161" t="str">
            <v>Swim</v>
          </cell>
          <cell r="D2161" t="str">
            <v>Stohlquist Women's 1mm Coreheater Longsleeved Shirt</v>
          </cell>
          <cell r="E2161" t="str">
            <v>Stohlquist</v>
          </cell>
          <cell r="F2161">
            <v>77.949996949999999</v>
          </cell>
        </row>
        <row r="2162">
          <cell r="A2162">
            <v>25247</v>
          </cell>
          <cell r="B2162">
            <v>13.853280099999999</v>
          </cell>
          <cell r="C2162" t="str">
            <v>Swim</v>
          </cell>
          <cell r="D2162" t="str">
            <v>Stohlquist Women's Short Sleeve Burnout Rashguard</v>
          </cell>
          <cell r="E2162" t="str">
            <v>Stohlquist</v>
          </cell>
          <cell r="F2162">
            <v>31.920000080000001</v>
          </cell>
        </row>
        <row r="2163">
          <cell r="A2163">
            <v>12439</v>
          </cell>
          <cell r="B2163">
            <v>20.494081099999999</v>
          </cell>
          <cell r="C2163" t="str">
            <v>Swim</v>
          </cell>
          <cell r="D2163" t="str">
            <v>Stohlquist Men's Long Sleeve Burnout Rashguard</v>
          </cell>
          <cell r="E2163" t="str">
            <v>Stohlquist</v>
          </cell>
          <cell r="F2163">
            <v>35.58000183</v>
          </cell>
        </row>
        <row r="2164">
          <cell r="A2164">
            <v>5991</v>
          </cell>
          <cell r="B2164">
            <v>49.549201140000001</v>
          </cell>
          <cell r="C2164" t="str">
            <v>Swim</v>
          </cell>
          <cell r="D2164" t="str">
            <v>Stohlquist Men's 1mm Coreheater Longsleeved Shirt</v>
          </cell>
          <cell r="E2164" t="str">
            <v>Stohlquist</v>
          </cell>
          <cell r="F2164">
            <v>78.900001529999997</v>
          </cell>
        </row>
        <row r="2165">
          <cell r="A2165">
            <v>9306</v>
          </cell>
          <cell r="B2165">
            <v>17.038500410000001</v>
          </cell>
          <cell r="C2165" t="str">
            <v>Swim</v>
          </cell>
          <cell r="D2165" t="str">
            <v>Stohlquist Men's Short Sleeve Burnout Rashguard</v>
          </cell>
          <cell r="E2165" t="str">
            <v>Stohlquist</v>
          </cell>
          <cell r="F2165">
            <v>30.700000760000002</v>
          </cell>
        </row>
        <row r="2166">
          <cell r="A2166">
            <v>5795</v>
          </cell>
          <cell r="B2166">
            <v>28.079999610000002</v>
          </cell>
          <cell r="C2166" t="str">
            <v>Swim</v>
          </cell>
          <cell r="D2166" t="str">
            <v>Stohlquist Men's Long Sleeve P2 Insulated Shirt</v>
          </cell>
          <cell r="E2166" t="str">
            <v>Stohlquist</v>
          </cell>
          <cell r="F2166">
            <v>46.799999239999998</v>
          </cell>
        </row>
        <row r="2167">
          <cell r="A2167">
            <v>27270</v>
          </cell>
          <cell r="B2167">
            <v>14.632369840000001</v>
          </cell>
          <cell r="C2167" t="str">
            <v>Tops &amp; Tees</v>
          </cell>
          <cell r="D2167" t="str">
            <v>Undefeated NO. 1 Bullet T-Shirt - Men's</v>
          </cell>
          <cell r="E2167" t="str">
            <v>Undefeated</v>
          </cell>
          <cell r="F2167">
            <v>25.989999770000001</v>
          </cell>
        </row>
        <row r="2168">
          <cell r="A2168">
            <v>6003</v>
          </cell>
          <cell r="B2168">
            <v>20.951190690000001</v>
          </cell>
          <cell r="C2168" t="str">
            <v>Active</v>
          </cell>
          <cell r="D2168" t="str">
            <v>Undefeated Eagle UNDFTD Pullover Sweatshirt - Men'</v>
          </cell>
          <cell r="E2168" t="str">
            <v>Undefeated</v>
          </cell>
          <cell r="F2168">
            <v>54.990001679999999</v>
          </cell>
        </row>
        <row r="2169">
          <cell r="A2169">
            <v>9227</v>
          </cell>
          <cell r="B2169">
            <v>10.136499949999999</v>
          </cell>
          <cell r="C2169" t="str">
            <v>Dresses</v>
          </cell>
          <cell r="D2169" t="str">
            <v>Wallflower Juniors Printed Slinky DTY Wedge Dress</v>
          </cell>
          <cell r="E2169" t="str">
            <v>Wallflower</v>
          </cell>
          <cell r="F2169">
            <v>24.25</v>
          </cell>
        </row>
        <row r="2170">
          <cell r="A2170">
            <v>5991</v>
          </cell>
          <cell r="B2170">
            <v>13.989499970000001</v>
          </cell>
          <cell r="C2170" t="str">
            <v>Jeans</v>
          </cell>
          <cell r="D2170" t="str">
            <v>Wallflower Juniors Vintage Collection Luscious Curvy Skinny Jeans with Bling Accents</v>
          </cell>
          <cell r="E2170" t="str">
            <v>Wallflower</v>
          </cell>
          <cell r="F2170">
            <v>24.5</v>
          </cell>
        </row>
        <row r="2171">
          <cell r="A2171">
            <v>9318</v>
          </cell>
          <cell r="B2171">
            <v>15.51699996</v>
          </cell>
          <cell r="C2171" t="str">
            <v>Jeans</v>
          </cell>
          <cell r="D2171" t="str">
            <v>Wallflower Junior PLUS SIZE Skinny Clean Jegging Jean</v>
          </cell>
          <cell r="E2171" t="str">
            <v>Wallflower</v>
          </cell>
          <cell r="F2171">
            <v>29.5</v>
          </cell>
        </row>
        <row r="2172">
          <cell r="A2172">
            <v>10504</v>
          </cell>
          <cell r="B2172">
            <v>12.88699997</v>
          </cell>
          <cell r="C2172" t="str">
            <v>Jeans</v>
          </cell>
          <cell r="D2172" t="str">
            <v>Wallflower Juniors Vintage Collection Legendary Boot Cut Denim Jeans with Studded Flap Back Pocket</v>
          </cell>
          <cell r="E2172" t="str">
            <v>Wallflower</v>
          </cell>
          <cell r="F2172">
            <v>24.5</v>
          </cell>
        </row>
        <row r="2173">
          <cell r="A2173">
            <v>11005</v>
          </cell>
          <cell r="B2173">
            <v>12.49499999</v>
          </cell>
          <cell r="C2173" t="str">
            <v>Jeans</v>
          </cell>
          <cell r="D2173" t="str">
            <v>Wallflower Juniors Vintage Collection Sassy Skiiny Denim Jeans with Rhinestone Studded Back Pocket</v>
          </cell>
          <cell r="E2173" t="str">
            <v>Wallflower</v>
          </cell>
          <cell r="F2173">
            <v>24.5</v>
          </cell>
        </row>
        <row r="2174">
          <cell r="A2174">
            <v>25247</v>
          </cell>
          <cell r="B2174">
            <v>16.15249992</v>
          </cell>
          <cell r="C2174" t="str">
            <v>Jeans</v>
          </cell>
          <cell r="D2174" t="str">
            <v>Wallflower Junior Vintage Legendary Bootcut Jean in Vintage Rinse Wash</v>
          </cell>
          <cell r="E2174" t="str">
            <v>Wallflower</v>
          </cell>
          <cell r="F2174">
            <v>32.5</v>
          </cell>
        </row>
        <row r="2175">
          <cell r="A2175">
            <v>5726</v>
          </cell>
          <cell r="B2175">
            <v>14.877000000000001</v>
          </cell>
          <cell r="C2175" t="str">
            <v>Jeans</v>
          </cell>
          <cell r="D2175" t="str">
            <v>Wallflower Retro Extended Tab Patch Pocket Jeans with Embroidered Peace Sign on Back Pockets</v>
          </cell>
          <cell r="E2175" t="str">
            <v>Wallflower</v>
          </cell>
          <cell r="F2175">
            <v>28.5</v>
          </cell>
        </row>
        <row r="2176">
          <cell r="A2176">
            <v>9008</v>
          </cell>
          <cell r="B2176">
            <v>25.915999899999999</v>
          </cell>
          <cell r="C2176" t="str">
            <v>Jeans</v>
          </cell>
          <cell r="D2176" t="str">
            <v>Wallflower Glitter Skinny Jeans</v>
          </cell>
          <cell r="E2176" t="str">
            <v>Wallflower</v>
          </cell>
          <cell r="F2176">
            <v>44</v>
          </cell>
        </row>
        <row r="2177">
          <cell r="A2177">
            <v>15330</v>
          </cell>
          <cell r="B2177">
            <v>13.474999970000001</v>
          </cell>
          <cell r="C2177" t="str">
            <v>Jeans</v>
          </cell>
          <cell r="D2177" t="str">
            <v>Wallflower PLUS SIZE Fashion Basics Sassy Skinny Jeans</v>
          </cell>
          <cell r="E2177" t="str">
            <v>Wallflower</v>
          </cell>
          <cell r="F2177">
            <v>24.5</v>
          </cell>
        </row>
        <row r="2178">
          <cell r="A2178">
            <v>8876</v>
          </cell>
          <cell r="B2178">
            <v>15.211000029999999</v>
          </cell>
          <cell r="C2178" t="str">
            <v>Jeans</v>
          </cell>
          <cell r="D2178" t="str">
            <v>Wallflower Junior Plus Size Belted Pork Chop Pocket Double Roll Capri with Heavy Stitch Accents</v>
          </cell>
          <cell r="E2178" t="str">
            <v>Wallflower</v>
          </cell>
          <cell r="F2178">
            <v>26.5</v>
          </cell>
        </row>
        <row r="2179">
          <cell r="A2179">
            <v>25122</v>
          </cell>
          <cell r="B2179">
            <v>8.4949998860000004</v>
          </cell>
          <cell r="C2179" t="str">
            <v>Jeans</v>
          </cell>
          <cell r="D2179" t="str">
            <v>Wallflower Glitter Dot Skinny Jean</v>
          </cell>
          <cell r="E2179" t="str">
            <v>Wallflower</v>
          </cell>
          <cell r="F2179">
            <v>16.989999770000001</v>
          </cell>
        </row>
        <row r="2180">
          <cell r="A2180">
            <v>24713</v>
          </cell>
          <cell r="B2180">
            <v>13.891500000000001</v>
          </cell>
          <cell r="C2180" t="str">
            <v>Jeans</v>
          </cell>
          <cell r="D2180" t="str">
            <v>Wallflower Fashion Basics 5 Pocket Skinny Jeans</v>
          </cell>
          <cell r="E2180" t="str">
            <v>Wallflower</v>
          </cell>
          <cell r="F2180">
            <v>24.5</v>
          </cell>
        </row>
        <row r="2181">
          <cell r="A2181">
            <v>9305</v>
          </cell>
          <cell r="B2181">
            <v>8.8517898759999998</v>
          </cell>
          <cell r="C2181" t="str">
            <v>Jeans</v>
          </cell>
          <cell r="D2181" t="str">
            <v>Wallflower Metallic 5 Pocket Skinnies</v>
          </cell>
          <cell r="E2181" t="str">
            <v>Wallflower</v>
          </cell>
          <cell r="F2181">
            <v>16.989999770000001</v>
          </cell>
        </row>
        <row r="2182">
          <cell r="A2182">
            <v>15330</v>
          </cell>
          <cell r="B2182">
            <v>16.729499929999999</v>
          </cell>
          <cell r="C2182" t="str">
            <v>Jeans</v>
          </cell>
          <cell r="D2182" t="str">
            <v>Wallflower Bling Jegging Jean</v>
          </cell>
          <cell r="E2182" t="str">
            <v>Wallflower</v>
          </cell>
          <cell r="F2182">
            <v>28.5</v>
          </cell>
        </row>
        <row r="2183">
          <cell r="A2183">
            <v>10504</v>
          </cell>
          <cell r="B2183">
            <v>12.68822986</v>
          </cell>
          <cell r="C2183" t="str">
            <v>Jeans</v>
          </cell>
          <cell r="D2183" t="str">
            <v>Wallflower Junior PLUS SIZE Moleton Skinny Rhinestone Pocket Jean</v>
          </cell>
          <cell r="E2183" t="str">
            <v>Wallflower</v>
          </cell>
          <cell r="F2183">
            <v>21.989999770000001</v>
          </cell>
        </row>
        <row r="2184">
          <cell r="A2184">
            <v>15844</v>
          </cell>
          <cell r="B2184">
            <v>7.8879999969999997</v>
          </cell>
          <cell r="C2184" t="str">
            <v>Shorts</v>
          </cell>
          <cell r="D2184" t="str">
            <v>Wallflower Belted 5 Pocket Short Shorts with Distressed Accents and Heavy Stitch Detail</v>
          </cell>
          <cell r="E2184" t="str">
            <v>Wallflower</v>
          </cell>
          <cell r="F2184">
            <v>14.5</v>
          </cell>
        </row>
        <row r="2185">
          <cell r="A2185">
            <v>9024</v>
          </cell>
          <cell r="B2185">
            <v>9.4675000199999992</v>
          </cell>
          <cell r="C2185" t="str">
            <v>Shorts</v>
          </cell>
          <cell r="D2185" t="str">
            <v>Wallflower 5 Pocket Denim Short Shorts with Studed Leopard Printed Peek-a-Boo Pocket Liners</v>
          </cell>
          <cell r="E2185" t="str">
            <v>Wallflower</v>
          </cell>
          <cell r="F2185">
            <v>17.5</v>
          </cell>
        </row>
        <row r="2186">
          <cell r="A2186">
            <v>28780</v>
          </cell>
          <cell r="B2186">
            <v>8.7850000020000003</v>
          </cell>
          <cell r="C2186" t="str">
            <v>Shorts</v>
          </cell>
          <cell r="D2186" t="str">
            <v>Wallflower 5 Pocket Distressed Colored Denim Cut Off Shorts with Pyramid Stud Accents</v>
          </cell>
          <cell r="E2186" t="str">
            <v>Wallflower</v>
          </cell>
          <cell r="F2186">
            <v>17.5</v>
          </cell>
        </row>
        <row r="2187">
          <cell r="A2187">
            <v>8876</v>
          </cell>
          <cell r="B2187">
            <v>7.4579999929999996</v>
          </cell>
          <cell r="C2187" t="str">
            <v>Shorts</v>
          </cell>
          <cell r="D2187" t="str">
            <v>Wallflower Metallic Gunmetal Shorts</v>
          </cell>
          <cell r="E2187" t="str">
            <v>Wallflower</v>
          </cell>
          <cell r="F2187">
            <v>16.5</v>
          </cell>
        </row>
        <row r="2188">
          <cell r="A2188">
            <v>9302</v>
          </cell>
          <cell r="B2188">
            <v>6.1962298899999997</v>
          </cell>
          <cell r="C2188" t="str">
            <v>Shorts</v>
          </cell>
          <cell r="D2188" t="str">
            <v>Wallflower Tie Die Shorts with Frayed Hem</v>
          </cell>
          <cell r="E2188" t="str">
            <v>Wallflower</v>
          </cell>
          <cell r="F2188">
            <v>12.989999770000001</v>
          </cell>
        </row>
        <row r="2189">
          <cell r="A2189">
            <v>10504</v>
          </cell>
          <cell r="B2189">
            <v>7.5599999650000003</v>
          </cell>
          <cell r="C2189" t="str">
            <v>Skirts</v>
          </cell>
          <cell r="D2189" t="str">
            <v>Wallflower Skater Skirt</v>
          </cell>
          <cell r="E2189" t="str">
            <v>Wallflower</v>
          </cell>
          <cell r="F2189">
            <v>18</v>
          </cell>
        </row>
        <row r="2190">
          <cell r="A2190">
            <v>6145</v>
          </cell>
          <cell r="B2190">
            <v>10.03000011</v>
          </cell>
          <cell r="C2190" t="str">
            <v>Blazers &amp; Jackets</v>
          </cell>
          <cell r="D2190" t="str">
            <v>Wallflower Blazer with Leatherette Trim</v>
          </cell>
          <cell r="E2190" t="str">
            <v>Wallflower</v>
          </cell>
          <cell r="F2190">
            <v>29.5</v>
          </cell>
        </row>
        <row r="2191">
          <cell r="A2191">
            <v>11005</v>
          </cell>
          <cell r="B2191">
            <v>15.959500029999999</v>
          </cell>
          <cell r="C2191" t="str">
            <v>Plus</v>
          </cell>
          <cell r="D2191" t="str">
            <v>Wallflower Junior PLUS SIZE Skinny Clean Jegging Jean</v>
          </cell>
          <cell r="E2191" t="str">
            <v>Wallflower</v>
          </cell>
          <cell r="F2191">
            <v>29.5</v>
          </cell>
        </row>
        <row r="2192">
          <cell r="A2192">
            <v>12646</v>
          </cell>
          <cell r="B2192">
            <v>31.778799469999999</v>
          </cell>
          <cell r="C2192" t="str">
            <v>Jeans</v>
          </cell>
          <cell r="D2192" t="str">
            <v>Worn Men's Octane Jean</v>
          </cell>
          <cell r="E2192" t="str">
            <v>Worn Jeans</v>
          </cell>
          <cell r="F2192">
            <v>59.959999080000003</v>
          </cell>
        </row>
        <row r="2193">
          <cell r="A2193">
            <v>11315</v>
          </cell>
          <cell r="B2193">
            <v>39.73800001</v>
          </cell>
          <cell r="C2193" t="str">
            <v>Pants</v>
          </cell>
          <cell r="D2193" t="str">
            <v>Worn Men's Havasu Trouser</v>
          </cell>
          <cell r="E2193" t="str">
            <v>Worn Jeans</v>
          </cell>
          <cell r="F2193">
            <v>89.5</v>
          </cell>
        </row>
        <row r="2194">
          <cell r="A2194">
            <v>5732</v>
          </cell>
          <cell r="B2194">
            <v>14.28900007</v>
          </cell>
          <cell r="C2194" t="str">
            <v>Active</v>
          </cell>
          <cell r="D2194" t="str">
            <v>Wrightsock Women's Coolmesh Ii Lo 3 Pack Athletic Socks</v>
          </cell>
          <cell r="E2194" t="str">
            <v>Wrightsock</v>
          </cell>
          <cell r="F2194">
            <v>33</v>
          </cell>
        </row>
        <row r="2195">
          <cell r="A2195">
            <v>6096</v>
          </cell>
          <cell r="B2195">
            <v>4.0921998500000001</v>
          </cell>
          <cell r="C2195" t="str">
            <v>Socks &amp; Hosiery</v>
          </cell>
          <cell r="D2195" t="str">
            <v>Wrightsock Double Layer Cold Weather Running Crew Sock</v>
          </cell>
          <cell r="E2195" t="str">
            <v>Wrightsock</v>
          </cell>
          <cell r="F2195">
            <v>10.35999966</v>
          </cell>
        </row>
        <row r="2196">
          <cell r="A2196">
            <v>8876</v>
          </cell>
          <cell r="B2196">
            <v>4.2255201659999999</v>
          </cell>
          <cell r="C2196" t="str">
            <v>Socks &amp; Hosiery</v>
          </cell>
          <cell r="D2196" t="str">
            <v>Wrightsock Double Layer Cold Weather Running Quarter Sock</v>
          </cell>
          <cell r="E2196" t="str">
            <v>Wrightsock</v>
          </cell>
          <cell r="F2196">
            <v>9.5600004199999997</v>
          </cell>
        </row>
        <row r="2197">
          <cell r="A2197">
            <v>6096</v>
          </cell>
          <cell r="B2197">
            <v>3.2669999820000002</v>
          </cell>
          <cell r="C2197" t="str">
            <v>Socks &amp; Hosiery</v>
          </cell>
          <cell r="D2197" t="str">
            <v>WrightSock SL Ultra Thin Running Tab Socks</v>
          </cell>
          <cell r="E2197" t="str">
            <v>Wrightsock</v>
          </cell>
          <cell r="F2197">
            <v>9</v>
          </cell>
        </row>
        <row r="2198">
          <cell r="A2198">
            <v>11005</v>
          </cell>
          <cell r="B2198">
            <v>13.96799994</v>
          </cell>
          <cell r="C2198" t="str">
            <v>Socks &amp; Hosiery</v>
          </cell>
          <cell r="D2198" t="str">
            <v>Wrightsock Women's Coolmesh Ii Crew 3 Pack Athletic Socks</v>
          </cell>
          <cell r="E2198" t="str">
            <v>Wrightsock</v>
          </cell>
          <cell r="F2198">
            <v>36</v>
          </cell>
        </row>
        <row r="2199">
          <cell r="A2199">
            <v>5795</v>
          </cell>
          <cell r="B2199">
            <v>12.110999959999999</v>
          </cell>
          <cell r="C2199" t="str">
            <v>Socks &amp; Hosiery</v>
          </cell>
          <cell r="D2199" t="str">
            <v>Wrightsock Women's Coolmesh Ii Tab 3 Pack Athletic Socks</v>
          </cell>
          <cell r="E2199" t="str">
            <v>Wrightsock</v>
          </cell>
          <cell r="F2199">
            <v>33</v>
          </cell>
        </row>
        <row r="2200">
          <cell r="A2200">
            <v>9024</v>
          </cell>
          <cell r="B2200">
            <v>11.46535033</v>
          </cell>
          <cell r="C2200" t="str">
            <v>Active</v>
          </cell>
          <cell r="D2200" t="str">
            <v>Wrightsock Men's Coolmesh Ii Quarter Single Pack Socks</v>
          </cell>
          <cell r="E2200" t="str">
            <v>Wrightsock</v>
          </cell>
          <cell r="F2200">
            <v>28.450000760000002</v>
          </cell>
        </row>
        <row r="2201">
          <cell r="A2201">
            <v>10504</v>
          </cell>
          <cell r="B2201">
            <v>4.5695998930000004</v>
          </cell>
          <cell r="C2201" t="str">
            <v>Active</v>
          </cell>
          <cell r="D2201" t="str">
            <v>Wrightsock Anti-Blister Double Layer Running II Quarter Sock</v>
          </cell>
          <cell r="E2201" t="str">
            <v>Wrightsock</v>
          </cell>
          <cell r="F2201">
            <v>11.899999619999999</v>
          </cell>
        </row>
        <row r="2202">
          <cell r="A2202">
            <v>26337</v>
          </cell>
          <cell r="B2202">
            <v>13.39200005</v>
          </cell>
          <cell r="C2202" t="str">
            <v>Active</v>
          </cell>
          <cell r="D2202" t="str">
            <v>Wrightsock Men's Coolmesh Ii Crew 3 Pack Socks</v>
          </cell>
          <cell r="E2202" t="str">
            <v>Wrightsock</v>
          </cell>
          <cell r="F2202">
            <v>36</v>
          </cell>
        </row>
        <row r="2203">
          <cell r="A2203">
            <v>27270</v>
          </cell>
          <cell r="B2203">
            <v>7.8530099140000003</v>
          </cell>
          <cell r="C2203" t="str">
            <v>Active</v>
          </cell>
          <cell r="D2203" t="str">
            <v>WrightSock Double Layer Coolmesh Tab Sock - 2 Pack</v>
          </cell>
          <cell r="E2203" t="str">
            <v>Wrightsock</v>
          </cell>
          <cell r="F2203">
            <v>17.489999770000001</v>
          </cell>
        </row>
        <row r="2204">
          <cell r="A2204">
            <v>9118</v>
          </cell>
          <cell r="B2204">
            <v>11.02500004</v>
          </cell>
          <cell r="C2204" t="str">
            <v>Active</v>
          </cell>
          <cell r="D2204" t="str">
            <v>Wrightsock Men's 3-Pack Running II Quarter Socks</v>
          </cell>
          <cell r="E2204" t="str">
            <v>Wrightsock</v>
          </cell>
          <cell r="F2204">
            <v>25</v>
          </cell>
        </row>
        <row r="2205">
          <cell r="A2205">
            <v>26337</v>
          </cell>
          <cell r="B2205">
            <v>17.24070051</v>
          </cell>
          <cell r="C2205" t="str">
            <v>Socks</v>
          </cell>
          <cell r="D2205" t="str">
            <v>Wrightsock Men's Coolmesh Ii Quarter Single Pack Socks</v>
          </cell>
          <cell r="E2205" t="str">
            <v>Wrightsock</v>
          </cell>
          <cell r="F2205">
            <v>28.450000760000002</v>
          </cell>
        </row>
        <row r="2206">
          <cell r="A2206">
            <v>5760</v>
          </cell>
          <cell r="B2206">
            <v>7.1637997889999996</v>
          </cell>
          <cell r="C2206" t="str">
            <v>Socks</v>
          </cell>
          <cell r="D2206" t="str">
            <v>Wrightsock Anti-Blister Double Layer Running II Quarter Sock</v>
          </cell>
          <cell r="E2206" t="str">
            <v>Wrightsock</v>
          </cell>
          <cell r="F2206">
            <v>11.899999619999999</v>
          </cell>
        </row>
        <row r="2207">
          <cell r="A2207">
            <v>15455</v>
          </cell>
          <cell r="B2207">
            <v>22.284000030000001</v>
          </cell>
          <cell r="C2207" t="str">
            <v>Socks</v>
          </cell>
          <cell r="D2207" t="str">
            <v>Wrightsock Men's Coolmesh Ii Crew 3 Pack Socks</v>
          </cell>
          <cell r="E2207" t="str">
            <v>Wrightsock</v>
          </cell>
          <cell r="F2207">
            <v>36</v>
          </cell>
        </row>
        <row r="2208">
          <cell r="A2208">
            <v>9306</v>
          </cell>
          <cell r="B2208">
            <v>10.03925989</v>
          </cell>
          <cell r="C2208" t="str">
            <v>Socks</v>
          </cell>
          <cell r="D2208" t="str">
            <v>WrightSock Double Layer Coolmesh Tab Sock - 2 Pack</v>
          </cell>
          <cell r="E2208" t="str">
            <v>Wrightsock</v>
          </cell>
          <cell r="F2208">
            <v>17.489999770000001</v>
          </cell>
        </row>
        <row r="2209">
          <cell r="A2209">
            <v>9318</v>
          </cell>
          <cell r="B2209">
            <v>14.92500004</v>
          </cell>
          <cell r="C2209" t="str">
            <v>Socks</v>
          </cell>
          <cell r="D2209" t="str">
            <v>Wrightsock Men's 3-Pack Running II Quarter Socks</v>
          </cell>
          <cell r="E2209" t="str">
            <v>Wrightsock</v>
          </cell>
          <cell r="F2209">
            <v>25</v>
          </cell>
        </row>
        <row r="2210">
          <cell r="A2210">
            <v>9498</v>
          </cell>
          <cell r="B2210">
            <v>6.9019998019999997</v>
          </cell>
          <cell r="C2210" t="str">
            <v>Socks</v>
          </cell>
          <cell r="D2210" t="str">
            <v>Wrightsock Anti-Blister Double Layer Running II Lo Quarter</v>
          </cell>
          <cell r="E2210" t="str">
            <v>Wrightsock</v>
          </cell>
          <cell r="F2210">
            <v>11.899999619999999</v>
          </cell>
        </row>
        <row r="2211">
          <cell r="A2211">
            <v>12646</v>
          </cell>
          <cell r="B2211">
            <v>21.219000099999999</v>
          </cell>
          <cell r="C2211" t="str">
            <v>Socks</v>
          </cell>
          <cell r="D2211" t="str">
            <v>Wrightsock Unisex 3-Pack Running Crew Socks</v>
          </cell>
          <cell r="E2211" t="str">
            <v>Wrightsock</v>
          </cell>
          <cell r="F2211">
            <v>33</v>
          </cell>
        </row>
        <row r="2212">
          <cell r="A2212">
            <v>14252</v>
          </cell>
          <cell r="B2212">
            <v>6.90625014</v>
          </cell>
          <cell r="C2212" t="str">
            <v>Socks</v>
          </cell>
          <cell r="D2212" t="str">
            <v>WrightSock Men's Coolmesh II Lo Single Pack Socks</v>
          </cell>
          <cell r="E2212" t="str">
            <v>Wrightsock</v>
          </cell>
          <cell r="F2212">
            <v>11.05000019</v>
          </cell>
        </row>
        <row r="2213">
          <cell r="A2213">
            <v>9318</v>
          </cell>
          <cell r="B2213">
            <v>21.417000009999999</v>
          </cell>
          <cell r="C2213" t="str">
            <v>Socks</v>
          </cell>
          <cell r="D2213" t="str">
            <v>Wrightsock Unisex 3-Pack Lite Crew Socks</v>
          </cell>
          <cell r="E2213" t="str">
            <v>Wrightsock</v>
          </cell>
          <cell r="F2213">
            <v>33</v>
          </cell>
        </row>
        <row r="2214">
          <cell r="A2214">
            <v>11315</v>
          </cell>
          <cell r="B2214">
            <v>17.04</v>
          </cell>
          <cell r="C2214" t="str">
            <v>Socks</v>
          </cell>
          <cell r="D2214" t="str">
            <v>Wrightsock Unisex 3-Pack Coolmesh Tab Socks</v>
          </cell>
          <cell r="E2214" t="str">
            <v>Wrightsock</v>
          </cell>
          <cell r="F2214">
            <v>30</v>
          </cell>
        </row>
        <row r="2215">
          <cell r="A2215">
            <v>27270</v>
          </cell>
          <cell r="B2215">
            <v>23.520000100000001</v>
          </cell>
          <cell r="C2215" t="str">
            <v>Socks</v>
          </cell>
          <cell r="D2215" t="str">
            <v>Wrightsock Unisex 3-Pack Merino Trl Crew Socks</v>
          </cell>
          <cell r="E2215" t="str">
            <v>Wrightsock</v>
          </cell>
          <cell r="F2215">
            <v>42</v>
          </cell>
        </row>
        <row r="2216">
          <cell r="A2216">
            <v>15455</v>
          </cell>
          <cell r="B2216">
            <v>19.079999999999998</v>
          </cell>
          <cell r="C2216" t="str">
            <v>Socks</v>
          </cell>
          <cell r="D2216" t="str">
            <v>Wrightsock Unisex 3-Pack Coolmesh Quarter Socks</v>
          </cell>
          <cell r="E2216" t="str">
            <v>Wrightsock</v>
          </cell>
          <cell r="F2216">
            <v>30</v>
          </cell>
        </row>
        <row r="2217">
          <cell r="A2217">
            <v>28896</v>
          </cell>
          <cell r="B2217">
            <v>11.63085046</v>
          </cell>
          <cell r="C2217" t="str">
            <v>Socks</v>
          </cell>
          <cell r="D2217" t="str">
            <v>Wrightsock Men's Cool Mesh II Lo Quarter 2 Pack Socks</v>
          </cell>
          <cell r="E2217" t="str">
            <v>Wrightsock</v>
          </cell>
          <cell r="F2217">
            <v>19.950000760000002</v>
          </cell>
        </row>
        <row r="2218">
          <cell r="A2218">
            <v>5795</v>
          </cell>
          <cell r="B2218">
            <v>14.472000039999999</v>
          </cell>
          <cell r="C2218" t="str">
            <v>Socks</v>
          </cell>
          <cell r="D2218" t="str">
            <v>Wrightsock Men's X-Fit Lo Quarter 2 Pack Socks</v>
          </cell>
          <cell r="E2218" t="str">
            <v>Wrightsock</v>
          </cell>
          <cell r="F2218">
            <v>24</v>
          </cell>
        </row>
        <row r="2219">
          <cell r="A2219">
            <v>14252</v>
          </cell>
          <cell r="B2219">
            <v>5.4587602620000002</v>
          </cell>
          <cell r="C2219" t="str">
            <v>Socks</v>
          </cell>
          <cell r="D2219" t="str">
            <v>WrightSock Anti-Blister Double Layer WALKING Crew Sock</v>
          </cell>
          <cell r="E2219" t="str">
            <v>Wrightsock</v>
          </cell>
          <cell r="F2219">
            <v>9.5600004199999997</v>
          </cell>
        </row>
        <row r="2220">
          <cell r="A2220">
            <v>25256</v>
          </cell>
          <cell r="B2220">
            <v>8.708000019</v>
          </cell>
          <cell r="C2220" t="str">
            <v>Socks</v>
          </cell>
          <cell r="D2220" t="str">
            <v>Wrightsock Men's Fuel Lo Single Pair Socks</v>
          </cell>
          <cell r="E2220" t="str">
            <v>Wrightsock</v>
          </cell>
          <cell r="F2220">
            <v>14</v>
          </cell>
        </row>
        <row r="2221">
          <cell r="A2221">
            <v>5726</v>
          </cell>
          <cell r="B2221">
            <v>23.184000050000002</v>
          </cell>
          <cell r="C2221" t="str">
            <v>Socks</v>
          </cell>
          <cell r="D2221" t="str">
            <v>Wrightsock Unisex 3-Pack Coolmesh Crew Socks</v>
          </cell>
          <cell r="E2221" t="str">
            <v>Wrightsock</v>
          </cell>
          <cell r="F2221">
            <v>36</v>
          </cell>
        </row>
        <row r="2222">
          <cell r="A2222">
            <v>9017</v>
          </cell>
          <cell r="B2222">
            <v>15.125000030000001</v>
          </cell>
          <cell r="C2222" t="str">
            <v>Socks</v>
          </cell>
          <cell r="D2222" t="str">
            <v>Wrightsock Men's Coolmesh Qtr 4 Pair Pack</v>
          </cell>
          <cell r="E2222" t="str">
            <v>Wrightsock</v>
          </cell>
          <cell r="F2222">
            <v>25</v>
          </cell>
        </row>
        <row r="2223">
          <cell r="A2223">
            <v>6077</v>
          </cell>
          <cell r="B2223">
            <v>2.178520062</v>
          </cell>
          <cell r="C2223" t="str">
            <v>Accessories</v>
          </cell>
          <cell r="D2223" t="str">
            <v>Double Hole Grommets Canvas Web Belt</v>
          </cell>
          <cell r="E2223" t="str">
            <v>beltiscool</v>
          </cell>
          <cell r="F2223">
            <v>5.0900001530000001</v>
          </cell>
        </row>
        <row r="2224">
          <cell r="A2224">
            <v>13800</v>
          </cell>
          <cell r="B2224">
            <v>3.2159400150000002</v>
          </cell>
          <cell r="C2224" t="str">
            <v>Active</v>
          </cell>
          <cell r="D2224" t="str">
            <v>Women's Microfiber Cropped Cami w/ Spaghetti Straps</v>
          </cell>
          <cell r="E2224" t="str">
            <v>007Lingerie</v>
          </cell>
          <cell r="F2224">
            <v>7.9800000190000002</v>
          </cell>
        </row>
        <row r="2225">
          <cell r="A2225">
            <v>13844</v>
          </cell>
          <cell r="B2225">
            <v>10.63619995</v>
          </cell>
          <cell r="C2225" t="str">
            <v>Sleep &amp; Lounge</v>
          </cell>
          <cell r="D2225" t="str">
            <v>Racerback Soft Cotton Pajama</v>
          </cell>
          <cell r="E2225" t="str">
            <v>007Lingerie</v>
          </cell>
          <cell r="F2225">
            <v>18.659999849999998</v>
          </cell>
        </row>
        <row r="2226">
          <cell r="A2226">
            <v>9302</v>
          </cell>
          <cell r="B2226">
            <v>3.8782800059999998</v>
          </cell>
          <cell r="C2226" t="str">
            <v>Intimates</v>
          </cell>
          <cell r="D2226" t="str">
            <v>Women's Microfiber Cropped Cami w/ Spaghetti Straps</v>
          </cell>
          <cell r="E2226" t="str">
            <v>007Lingerie</v>
          </cell>
          <cell r="F2226">
            <v>7.9800000190000002</v>
          </cell>
        </row>
        <row r="2227">
          <cell r="A2227">
            <v>14140</v>
          </cell>
          <cell r="B2227">
            <v>16.62738075</v>
          </cell>
          <cell r="C2227" t="str">
            <v>Sweaters</v>
          </cell>
          <cell r="D2227" t="str">
            <v>Ci Sono by Adi Juniors Split Turtleneck Tunic Sweater</v>
          </cell>
          <cell r="E2227" t="str">
            <v>Adi Designs</v>
          </cell>
          <cell r="F2227">
            <v>35.990001679999999</v>
          </cell>
        </row>
        <row r="2228">
          <cell r="A2228">
            <v>9305</v>
          </cell>
          <cell r="B2228">
            <v>23.610450530000001</v>
          </cell>
          <cell r="C2228" t="str">
            <v>Sleep &amp; Lounge</v>
          </cell>
          <cell r="D2228" t="str">
            <v>Aimee Gowns Original Bra-less Nursing Gown</v>
          </cell>
          <cell r="E2228" t="str">
            <v>Aimee Gowns</v>
          </cell>
          <cell r="F2228">
            <v>39.950000760000002</v>
          </cell>
        </row>
        <row r="2229">
          <cell r="A2229">
            <v>5991</v>
          </cell>
          <cell r="B2229">
            <v>23.526450400000002</v>
          </cell>
          <cell r="C2229" t="str">
            <v>Maternity</v>
          </cell>
          <cell r="D2229" t="str">
            <v>Aimee Gowns Bra-less Nursing Pajamas</v>
          </cell>
          <cell r="E2229" t="str">
            <v>Aimee Gowns</v>
          </cell>
          <cell r="F2229">
            <v>49.950000760000002</v>
          </cell>
        </row>
        <row r="2230">
          <cell r="A2230">
            <v>9305</v>
          </cell>
          <cell r="B2230">
            <v>35.634898450000001</v>
          </cell>
          <cell r="C2230" t="str">
            <v>Intimates</v>
          </cell>
          <cell r="D2230" t="str">
            <v>Slimming Body Shaper with Upper Thigh Control 1063</v>
          </cell>
          <cell r="E2230" t="str">
            <v>Ann Michell</v>
          </cell>
          <cell r="F2230">
            <v>71.699996949999999</v>
          </cell>
        </row>
        <row r="2231">
          <cell r="A2231">
            <v>27270</v>
          </cell>
          <cell r="B2231">
            <v>36.456000029999998</v>
          </cell>
          <cell r="C2231" t="str">
            <v>Accessories</v>
          </cell>
          <cell r="D2231" t="str">
            <v>Barmah 1018 Squashy Roo Kangaroo Leather Hat - Limestone/Hickorysto... Crackle/Hickory Crackle</v>
          </cell>
          <cell r="E2231" t="str">
            <v>Barmah Hats</v>
          </cell>
          <cell r="F2231">
            <v>84</v>
          </cell>
        </row>
        <row r="2232">
          <cell r="A2232">
            <v>28780</v>
          </cell>
          <cell r="B2232">
            <v>45.276000070000002</v>
          </cell>
          <cell r="C2232" t="str">
            <v>Plus</v>
          </cell>
          <cell r="D2232" t="str">
            <v>Barmah 1018 Squashy Roo Kangaroo Leather Hat - Limestone/Hickorysto... Crackle/Hickory Crackle</v>
          </cell>
          <cell r="E2232" t="str">
            <v>Barmah Hats</v>
          </cell>
          <cell r="F2232">
            <v>84</v>
          </cell>
        </row>
        <row r="2233">
          <cell r="A2233">
            <v>9306</v>
          </cell>
          <cell r="B2233">
            <v>30.185999859999999</v>
          </cell>
          <cell r="C2233" t="str">
            <v>Accessories</v>
          </cell>
          <cell r="D2233" t="str">
            <v>Barmah Squashy Cooper Australian Leather Hat: Brown Black or Hickory - 1022CC</v>
          </cell>
          <cell r="E2233" t="str">
            <v>Barmah Hats</v>
          </cell>
          <cell r="F2233">
            <v>78</v>
          </cell>
        </row>
        <row r="2234">
          <cell r="A2234">
            <v>14140</v>
          </cell>
          <cell r="B2234">
            <v>12.900549910000001</v>
          </cell>
          <cell r="C2234" t="str">
            <v>Fashion Hoodies &amp; Sweatshirts</v>
          </cell>
          <cell r="D2234" t="str">
            <v>Junior Ladies Slub V-Neck Hoodie (up to size 2X)</v>
          </cell>
          <cell r="E2234" t="str">
            <v>Bigmansland</v>
          </cell>
          <cell r="F2234">
            <v>28.989999770000001</v>
          </cell>
        </row>
        <row r="2235">
          <cell r="A2235">
            <v>11453</v>
          </cell>
          <cell r="B2235">
            <v>19.193999789999999</v>
          </cell>
          <cell r="C2235" t="str">
            <v>Tops &amp; Tees</v>
          </cell>
          <cell r="D2235" t="str">
            <v>Easy Care Short Sleeve Twill Shirt (Regular and Big &amp; Tall Sizes)</v>
          </cell>
          <cell r="E2235" t="str">
            <v>Bigmansland</v>
          </cell>
          <cell r="F2235">
            <v>31.989999770000001</v>
          </cell>
        </row>
        <row r="2236">
          <cell r="A2236">
            <v>14140</v>
          </cell>
          <cell r="B2236">
            <v>34.392540949999997</v>
          </cell>
          <cell r="C2236" t="str">
            <v>Fashion Hoodies &amp; Sweatshirts</v>
          </cell>
          <cell r="D2236" t="str">
            <v>Big Mens Tundra 10.5 Fleece Sweatshirt/Jacket by TR GoldÃƒâ€šÃ‚Â« (Big &amp; Tall and Regular Sizes)</v>
          </cell>
          <cell r="E2236" t="str">
            <v>Bigmansland</v>
          </cell>
          <cell r="F2236">
            <v>62.990001679999999</v>
          </cell>
        </row>
        <row r="2237">
          <cell r="A2237">
            <v>8876</v>
          </cell>
          <cell r="B2237">
            <v>35.275098970000002</v>
          </cell>
          <cell r="C2237" t="str">
            <v>Sweaters</v>
          </cell>
          <cell r="D2237" t="str">
            <v>Big Mens Microfleece Half Zipper Sweater - Premium Collection (Big &amp; Tall and Regular Sizes)</v>
          </cell>
          <cell r="E2237" t="str">
            <v>Bigmansland</v>
          </cell>
          <cell r="F2237">
            <v>71.989997860000003</v>
          </cell>
        </row>
        <row r="2238">
          <cell r="A2238">
            <v>15926</v>
          </cell>
          <cell r="B2238">
            <v>41.466238730000001</v>
          </cell>
          <cell r="C2238" t="str">
            <v>Jeans</v>
          </cell>
          <cell r="D2238" t="str">
            <v>River Road Jean Company Big Mens Stretch Denim Jeans (Big &amp; Tall and Regular Sizes)</v>
          </cell>
          <cell r="E2238" t="str">
            <v>Bigmansland</v>
          </cell>
          <cell r="F2238">
            <v>71.989997860000003</v>
          </cell>
        </row>
        <row r="2239">
          <cell r="A2239">
            <v>6077</v>
          </cell>
          <cell r="B2239">
            <v>30.774300870000001</v>
          </cell>
          <cell r="C2239" t="str">
            <v>Jeans</v>
          </cell>
          <cell r="D2239" t="str">
            <v>Falcon BayÃƒâ€šÃ‚Â® Big Mens Full Ealstic Waist Denim Pant (Big &amp; Tall and Regular Sizes)</v>
          </cell>
          <cell r="E2239" t="str">
            <v>Bigmansland</v>
          </cell>
          <cell r="F2239">
            <v>53.990001679999999</v>
          </cell>
        </row>
        <row r="2240">
          <cell r="A2240">
            <v>14000</v>
          </cell>
          <cell r="B2240">
            <v>25.675659849999999</v>
          </cell>
          <cell r="C2240" t="str">
            <v>Pants</v>
          </cell>
          <cell r="D2240" t="str">
            <v>Falcon BayÃƒâ€šÃ‚Â® Big Mens Full Elastic Waist Casual Twill Pant (Big &amp; Tall and Regular Sizes)</v>
          </cell>
          <cell r="E2240" t="str">
            <v>Bigmansland</v>
          </cell>
          <cell r="F2240">
            <v>54.979999540000001</v>
          </cell>
        </row>
        <row r="2241">
          <cell r="A2241">
            <v>9498</v>
          </cell>
          <cell r="B2241">
            <v>30.907519099999998</v>
          </cell>
          <cell r="C2241" t="str">
            <v>Pants</v>
          </cell>
          <cell r="D2241" t="str">
            <v>CreekwoodÃƒâ€šÃ‚Â« Big Mens Full Elastic-Waist Twill Pants (Big &amp; Tall and Regular Sizes)</v>
          </cell>
          <cell r="E2241" t="str">
            <v>Bigmansland</v>
          </cell>
          <cell r="F2241">
            <v>68.989997860000003</v>
          </cell>
        </row>
        <row r="2242">
          <cell r="A2242">
            <v>5795</v>
          </cell>
          <cell r="B2242">
            <v>18.700650750000001</v>
          </cell>
          <cell r="C2242" t="str">
            <v>Pants</v>
          </cell>
          <cell r="D2242" t="str">
            <v>Big Mens Elastic Insert Casual Pant by Cornerstone[tm] (Big &amp; Tall and Regular Sizes)</v>
          </cell>
          <cell r="E2242" t="str">
            <v>Bigmansland</v>
          </cell>
          <cell r="F2242">
            <v>42.990001679999999</v>
          </cell>
        </row>
        <row r="2243">
          <cell r="A2243">
            <v>28896</v>
          </cell>
          <cell r="B2243">
            <v>32.091278930000001</v>
          </cell>
          <cell r="C2243" t="str">
            <v>Shorts</v>
          </cell>
          <cell r="D2243" t="str">
            <v>CreekwoodÃƒâ€šÃ‚Â« Big Mens Elastic-Waist Twill Shorts (Big &amp; Tall and Regular Sizes)</v>
          </cell>
          <cell r="E2243" t="str">
            <v>Bigmansland</v>
          </cell>
          <cell r="F2243">
            <v>67.989997860000003</v>
          </cell>
        </row>
        <row r="2244">
          <cell r="A2244">
            <v>5896</v>
          </cell>
          <cell r="B2244">
            <v>10.536979929999999</v>
          </cell>
          <cell r="C2244" t="str">
            <v>Underwear</v>
          </cell>
          <cell r="D2244" t="str">
            <v>PLÃƒâ€šÃ‚Â« Big Mens Athletic Supporter/Jockstrap (Big &amp; Tall and Regular Sizes)</v>
          </cell>
          <cell r="E2244" t="str">
            <v>Bigmansland</v>
          </cell>
          <cell r="F2244">
            <v>20.989999770000001</v>
          </cell>
        </row>
        <row r="2245">
          <cell r="A2245">
            <v>9352</v>
          </cell>
          <cell r="B2245">
            <v>12.456000380000001</v>
          </cell>
          <cell r="C2245" t="str">
            <v>Fashion Hoodies &amp; Sweatshirts</v>
          </cell>
          <cell r="D2245" t="str">
            <v>Women's Fine Interlock Sleeveless Hoody</v>
          </cell>
          <cell r="E2245" t="str">
            <v>Blanks Plus</v>
          </cell>
          <cell r="F2245">
            <v>25.950000760000002</v>
          </cell>
        </row>
        <row r="2246">
          <cell r="A2246">
            <v>15926</v>
          </cell>
          <cell r="B2246">
            <v>14.78565068</v>
          </cell>
          <cell r="C2246" t="str">
            <v>Skirts</v>
          </cell>
          <cell r="D2246" t="str">
            <v>Ladie's Micro Jersey Fold-Over Long Skirt</v>
          </cell>
          <cell r="E2246" t="str">
            <v>Blanks Plus</v>
          </cell>
          <cell r="F2246">
            <v>33.990001679999999</v>
          </cell>
        </row>
        <row r="2247">
          <cell r="A2247">
            <v>13789</v>
          </cell>
          <cell r="B2247">
            <v>7.636179898</v>
          </cell>
          <cell r="C2247" t="str">
            <v>Accessories</v>
          </cell>
          <cell r="D2247" t="str">
            <v>Buckle-Down Dodge Viper Seatbelt Belt - More Colors</v>
          </cell>
          <cell r="E2247" t="str">
            <v>Buckle Down</v>
          </cell>
          <cell r="F2247">
            <v>19.989999770000001</v>
          </cell>
        </row>
        <row r="2248">
          <cell r="A2248">
            <v>6003</v>
          </cell>
          <cell r="B2248">
            <v>9.1463398330000008</v>
          </cell>
          <cell r="C2248" t="str">
            <v>Accessories</v>
          </cell>
          <cell r="D2248" t="str">
            <v>Adventure Time Marceline Seat Belt Buckle Belt</v>
          </cell>
          <cell r="E2248" t="str">
            <v>Buckle Down</v>
          </cell>
          <cell r="F2248">
            <v>24.989999770000001</v>
          </cell>
        </row>
        <row r="2249">
          <cell r="A2249">
            <v>6077</v>
          </cell>
          <cell r="B2249">
            <v>7.1472196370000001</v>
          </cell>
          <cell r="C2249" t="str">
            <v>Accessories</v>
          </cell>
          <cell r="D2249" t="str">
            <v>Buckle-Down Ford Mustang Black Seatbelt Belt</v>
          </cell>
          <cell r="E2249" t="str">
            <v>Buckle Down</v>
          </cell>
          <cell r="F2249">
            <v>18.709999079999999</v>
          </cell>
        </row>
        <row r="2250">
          <cell r="A2250">
            <v>9017</v>
          </cell>
          <cell r="B2250">
            <v>8.946419895</v>
          </cell>
          <cell r="C2250" t="str">
            <v>Accessories</v>
          </cell>
          <cell r="D2250" t="str">
            <v>Hello Kitty Faces Black Seatbelt Belt</v>
          </cell>
          <cell r="E2250" t="str">
            <v>Buckle Down</v>
          </cell>
          <cell r="F2250">
            <v>24.989999770000001</v>
          </cell>
        </row>
        <row r="2251">
          <cell r="A2251">
            <v>24713</v>
          </cell>
          <cell r="B2251">
            <v>16.98846052</v>
          </cell>
          <cell r="C2251" t="str">
            <v>Accessories</v>
          </cell>
          <cell r="D2251" t="str">
            <v>Pure Cashmere Men and Women Solid Scarf</v>
          </cell>
          <cell r="E2251" t="str">
            <v>Cashmere HS</v>
          </cell>
          <cell r="F2251">
            <v>47.990001679999999</v>
          </cell>
        </row>
        <row r="2252">
          <cell r="A2252">
            <v>10504</v>
          </cell>
          <cell r="B2252">
            <v>26.202540920000001</v>
          </cell>
          <cell r="C2252" t="str">
            <v>Plus</v>
          </cell>
          <cell r="D2252" t="str">
            <v>Pure Cashmere Men and Women Solid Scarf</v>
          </cell>
          <cell r="E2252" t="str">
            <v>Cashmere HS</v>
          </cell>
          <cell r="F2252">
            <v>47.990001679999999</v>
          </cell>
        </row>
        <row r="2253">
          <cell r="A2253">
            <v>9318</v>
          </cell>
          <cell r="B2253">
            <v>6.4439698840000004</v>
          </cell>
          <cell r="C2253" t="str">
            <v>Accessories</v>
          </cell>
          <cell r="D2253" t="str">
            <v>City Hunter Soft Nylon Russian/Trapper/Trooper Winter Hat (One Size)</v>
          </cell>
          <cell r="E2253" t="str">
            <v>City Hunter</v>
          </cell>
          <cell r="F2253">
            <v>15.989999770000001</v>
          </cell>
        </row>
        <row r="2254">
          <cell r="A2254">
            <v>27270</v>
          </cell>
          <cell r="B2254">
            <v>121.36964759999999</v>
          </cell>
          <cell r="C2254" t="str">
            <v>Clothing Sets</v>
          </cell>
          <cell r="D2254" t="str">
            <v>Womens Top Stitch Jacket and Pant Set by City Lights</v>
          </cell>
          <cell r="E2254" t="str">
            <v>City Lights</v>
          </cell>
          <cell r="F2254">
            <v>199.9499969</v>
          </cell>
        </row>
        <row r="2255">
          <cell r="A2255">
            <v>15330</v>
          </cell>
          <cell r="B2255">
            <v>9.0754598939999997</v>
          </cell>
          <cell r="C2255" t="str">
            <v>Fashion Hoodies &amp; Sweatshirts</v>
          </cell>
          <cell r="D2255" t="str">
            <v>Unisex Jerga/Baja (view other colors &amp; sizes)</v>
          </cell>
          <cell r="E2255" t="str">
            <v>Cleverbrand</v>
          </cell>
          <cell r="F2255">
            <v>19.989999770000001</v>
          </cell>
        </row>
        <row r="2256">
          <cell r="A2256">
            <v>6003</v>
          </cell>
          <cell r="B2256">
            <v>10.37480991</v>
          </cell>
          <cell r="C2256" t="str">
            <v>Fashion Hoodies &amp; Sweatshirts</v>
          </cell>
          <cell r="D2256" t="str">
            <v>Unisex Jerga/Baja (view other colors &amp; sizes)</v>
          </cell>
          <cell r="E2256" t="str">
            <v>Cleverbrand</v>
          </cell>
          <cell r="F2256">
            <v>19.989999770000001</v>
          </cell>
        </row>
        <row r="2257">
          <cell r="A2257">
            <v>5991</v>
          </cell>
          <cell r="B2257">
            <v>9.9750098830000002</v>
          </cell>
          <cell r="C2257" t="str">
            <v>Intimates</v>
          </cell>
          <cell r="D2257" t="str">
            <v>Delta Burke Plus Cross Front Chemise Adjustable Straps</v>
          </cell>
          <cell r="E2257" t="str">
            <v>Delta Burke</v>
          </cell>
          <cell r="F2257">
            <v>19.989999770000001</v>
          </cell>
        </row>
        <row r="2258">
          <cell r="A2258">
            <v>5732</v>
          </cell>
          <cell r="B2258">
            <v>23.036160840000001</v>
          </cell>
          <cell r="C2258" t="str">
            <v>Swim</v>
          </cell>
          <cell r="D2258" t="str">
            <v>Womens Delta Burke Plus Size Tankini Swimsuit Skirtini Swimwear Black/White or Purple/Turq/Black 18-24</v>
          </cell>
          <cell r="E2258" t="str">
            <v>Delta Burke</v>
          </cell>
          <cell r="F2258">
            <v>59.990001679999999</v>
          </cell>
        </row>
        <row r="2259">
          <cell r="A2259">
            <v>5896</v>
          </cell>
          <cell r="B2259">
            <v>24.17597073</v>
          </cell>
          <cell r="C2259" t="str">
            <v>Swim</v>
          </cell>
          <cell r="D2259" t="str">
            <v>Womens Delta Burke Plus Size Tankini Skirtini Swim Skirt Swimsuit Swimwear Navy Green Blue Stripe 18-24</v>
          </cell>
          <cell r="E2259" t="str">
            <v>Delta Burke</v>
          </cell>
          <cell r="F2259">
            <v>59.990001679999999</v>
          </cell>
        </row>
        <row r="2260">
          <cell r="A2260">
            <v>9118</v>
          </cell>
          <cell r="B2260">
            <v>23.004000099999999</v>
          </cell>
          <cell r="C2260" t="str">
            <v>Active</v>
          </cell>
          <cell r="D2260" t="str">
            <v>Everyday Yoga Pants (Tall Length)</v>
          </cell>
          <cell r="E2260" t="str">
            <v>Fit Couture</v>
          </cell>
          <cell r="F2260">
            <v>54</v>
          </cell>
        </row>
        <row r="2261">
          <cell r="A2261">
            <v>5732</v>
          </cell>
          <cell r="B2261">
            <v>24.192000109999999</v>
          </cell>
          <cell r="C2261" t="str">
            <v>Active</v>
          </cell>
          <cell r="D2261" t="str">
            <v>Everyday Tights (Tall)</v>
          </cell>
          <cell r="E2261" t="str">
            <v>Fit Couture</v>
          </cell>
          <cell r="F2261">
            <v>56</v>
          </cell>
        </row>
        <row r="2262">
          <cell r="A2262">
            <v>15844</v>
          </cell>
          <cell r="B2262">
            <v>25.0750001</v>
          </cell>
          <cell r="C2262" t="str">
            <v>Active</v>
          </cell>
          <cell r="D2262" t="str">
            <v>Straight Leg Yoga Pant</v>
          </cell>
          <cell r="E2262" t="str">
            <v>Fit Couture</v>
          </cell>
          <cell r="F2262">
            <v>59</v>
          </cell>
        </row>
        <row r="2263">
          <cell r="A2263">
            <v>9318</v>
          </cell>
          <cell r="B2263">
            <v>22.273999969999998</v>
          </cell>
          <cell r="C2263" t="str">
            <v>Shorts</v>
          </cell>
          <cell r="D2263" t="str">
            <v>Saratoga V-waist Short</v>
          </cell>
          <cell r="E2263" t="str">
            <v>Fit Couture</v>
          </cell>
          <cell r="F2263">
            <v>43</v>
          </cell>
        </row>
        <row r="2264">
          <cell r="A2264">
            <v>9024</v>
          </cell>
          <cell r="B2264">
            <v>22.4775004</v>
          </cell>
          <cell r="C2264" t="str">
            <v>Active</v>
          </cell>
          <cell r="D2264" t="str">
            <v>Frogg Toggs Dri Ducks Trail Pac Rain Suit</v>
          </cell>
          <cell r="E2264" t="str">
            <v>Frogg Toggs</v>
          </cell>
          <cell r="F2264">
            <v>49.950000760000002</v>
          </cell>
        </row>
        <row r="2265">
          <cell r="A2265">
            <v>5732</v>
          </cell>
          <cell r="B2265">
            <v>30.854669120000001</v>
          </cell>
          <cell r="C2265" t="str">
            <v>Outerwear &amp; Coats</v>
          </cell>
          <cell r="D2265" t="str">
            <v>Frogg Toggs Toad Rage Rain Jacket</v>
          </cell>
          <cell r="E2265" t="str">
            <v>Frogg Toggs</v>
          </cell>
          <cell r="F2265">
            <v>75.809997559999999</v>
          </cell>
        </row>
        <row r="2266">
          <cell r="A2266">
            <v>15926</v>
          </cell>
          <cell r="B2266">
            <v>63.545999469999998</v>
          </cell>
          <cell r="C2266" t="str">
            <v>Suits &amp; Sport Coats</v>
          </cell>
          <cell r="D2266" t="str">
            <v>Gold Series Big &amp; Tall Suit Separate Sport Coat With Jacket-Relaxer</v>
          </cell>
          <cell r="E2266" t="str">
            <v>Gold Series</v>
          </cell>
          <cell r="F2266">
            <v>178</v>
          </cell>
        </row>
        <row r="2267">
          <cell r="A2267">
            <v>6077</v>
          </cell>
          <cell r="B2267">
            <v>28.917000089999998</v>
          </cell>
          <cell r="C2267" t="str">
            <v>Pants</v>
          </cell>
          <cell r="D2267" t="str">
            <v>Gold Series Big &amp; Tall Continuous Comfort Pleated SaT-Shirtn Dress Pants</v>
          </cell>
          <cell r="E2267" t="str">
            <v>Gold Series</v>
          </cell>
          <cell r="F2267">
            <v>59.5</v>
          </cell>
        </row>
        <row r="2268">
          <cell r="A2268">
            <v>9318</v>
          </cell>
          <cell r="B2268">
            <v>8.8243996669999998</v>
          </cell>
          <cell r="C2268" t="str">
            <v>Underwear</v>
          </cell>
          <cell r="D2268" t="str">
            <v>New Men's Sexy Center Patch Thong Underwear by Gregg Homme</v>
          </cell>
          <cell r="E2268" t="str">
            <v>Gregg Homme</v>
          </cell>
          <cell r="F2268">
            <v>16.969999309999999</v>
          </cell>
        </row>
        <row r="2269">
          <cell r="A2269">
            <v>6077</v>
          </cell>
          <cell r="B2269">
            <v>8.0946896880000008</v>
          </cell>
          <cell r="C2269" t="str">
            <v>Underwear</v>
          </cell>
          <cell r="D2269" t="str">
            <v>Gregg Homme Tear Away Thong.</v>
          </cell>
          <cell r="E2269" t="str">
            <v>Gregg Homme</v>
          </cell>
          <cell r="F2269">
            <v>16.969999309999999</v>
          </cell>
        </row>
        <row r="2270">
          <cell r="A2270">
            <v>27270</v>
          </cell>
          <cell r="B2270">
            <v>16.073250349999999</v>
          </cell>
          <cell r="C2270" t="str">
            <v>Underwear</v>
          </cell>
          <cell r="D2270" t="str">
            <v>Mens Sexy X-Rated Maximizer See-Through Mesh Boxer Brief Underwear by Gregg Homme</v>
          </cell>
          <cell r="E2270" t="str">
            <v>Gregg Homme</v>
          </cell>
          <cell r="F2270">
            <v>36.950000760000002</v>
          </cell>
        </row>
        <row r="2271">
          <cell r="A2271">
            <v>9306</v>
          </cell>
          <cell r="B2271">
            <v>11.9356597</v>
          </cell>
          <cell r="C2271" t="str">
            <v>Underwear</v>
          </cell>
          <cell r="D2271" t="str">
            <v>Mens Mesh Sexy Torrid Mesh Thong Underwear by Gregg Homme</v>
          </cell>
          <cell r="E2271" t="str">
            <v>Gregg Homme</v>
          </cell>
          <cell r="F2271">
            <v>24.969999309999999</v>
          </cell>
        </row>
        <row r="2272">
          <cell r="A2272">
            <v>15580</v>
          </cell>
          <cell r="B2272">
            <v>23.639350409999999</v>
          </cell>
          <cell r="C2272" t="str">
            <v>Underwear</v>
          </cell>
          <cell r="D2272" t="str">
            <v>Gregg Homme Lux Brief 102203</v>
          </cell>
          <cell r="E2272" t="str">
            <v>Gregg Homme</v>
          </cell>
          <cell r="F2272">
            <v>47.950000760000002</v>
          </cell>
        </row>
        <row r="2273">
          <cell r="A2273">
            <v>13789</v>
          </cell>
          <cell r="B2273">
            <v>7.6197301580000003</v>
          </cell>
          <cell r="C2273" t="str">
            <v>Underwear</v>
          </cell>
          <cell r="D2273" t="str">
            <v>New Men's Sexy Center Patch Pouch Underwear by Gregg Homme</v>
          </cell>
          <cell r="E2273" t="str">
            <v>Gregg Homme</v>
          </cell>
          <cell r="F2273">
            <v>14.97000027</v>
          </cell>
        </row>
        <row r="2274">
          <cell r="A2274">
            <v>6096</v>
          </cell>
          <cell r="B2274">
            <v>5.4824998230000004</v>
          </cell>
          <cell r="C2274" t="str">
            <v>Underwear</v>
          </cell>
          <cell r="D2274" t="str">
            <v>Gregg Homme men's push up padded boxer underwear</v>
          </cell>
          <cell r="E2274" t="str">
            <v>Gregg Homme</v>
          </cell>
          <cell r="F2274">
            <v>12.899999619999999</v>
          </cell>
        </row>
        <row r="2275">
          <cell r="A2275">
            <v>9227</v>
          </cell>
          <cell r="B2275">
            <v>9.4903503400000009</v>
          </cell>
          <cell r="C2275" t="str">
            <v>Underwear</v>
          </cell>
          <cell r="D2275" t="str">
            <v>Kilt Thong Mens Plaid Underwear by Gregg Homme</v>
          </cell>
          <cell r="E2275" t="str">
            <v>Gregg Homme</v>
          </cell>
          <cell r="F2275">
            <v>20.950000760000002</v>
          </cell>
        </row>
        <row r="2276">
          <cell r="A2276">
            <v>25122</v>
          </cell>
          <cell r="B2276">
            <v>15.797400400000001</v>
          </cell>
          <cell r="C2276" t="str">
            <v>Underwear</v>
          </cell>
          <cell r="D2276" t="str">
            <v>Mens Sexy X-Rated Maximizer See-Through Mesh Bikini Brief Underwear by Gregg Homme</v>
          </cell>
          <cell r="E2276" t="str">
            <v>Gregg Homme</v>
          </cell>
          <cell r="F2276">
            <v>34.950000760000002</v>
          </cell>
        </row>
        <row r="2277">
          <cell r="A2277">
            <v>15926</v>
          </cell>
          <cell r="B2277">
            <v>15.684200390000001</v>
          </cell>
          <cell r="C2277" t="str">
            <v>Underwear</v>
          </cell>
          <cell r="D2277" t="str">
            <v>Activ Maximiser Brief Men's Bikini Underwear By Gregg Homme</v>
          </cell>
          <cell r="E2277" t="str">
            <v>Gregg Homme</v>
          </cell>
          <cell r="F2277">
            <v>32.950000760000002</v>
          </cell>
        </row>
        <row r="2278">
          <cell r="A2278">
            <v>11005</v>
          </cell>
          <cell r="B2278">
            <v>6.6453998370000003</v>
          </cell>
          <cell r="C2278" t="str">
            <v>Underwear</v>
          </cell>
          <cell r="D2278" t="str">
            <v>Mens BoyToy Sexy Breathable Reflective G-String Underwear by Gregg Homme</v>
          </cell>
          <cell r="E2278" t="str">
            <v>Gregg Homme</v>
          </cell>
          <cell r="F2278">
            <v>14.899999619999999</v>
          </cell>
        </row>
        <row r="2279">
          <cell r="A2279">
            <v>5732</v>
          </cell>
          <cell r="B2279">
            <v>28.279600370000001</v>
          </cell>
          <cell r="C2279" t="str">
            <v>Underwear</v>
          </cell>
          <cell r="D2279" t="str">
            <v>Real Silk Boxer Underwear By Gregg Homme</v>
          </cell>
          <cell r="E2279" t="str">
            <v>Gregg Homme</v>
          </cell>
          <cell r="F2279">
            <v>57.950000760000002</v>
          </cell>
        </row>
        <row r="2280">
          <cell r="A2280">
            <v>15926</v>
          </cell>
          <cell r="B2280">
            <v>7.3050999220000001</v>
          </cell>
          <cell r="C2280" t="str">
            <v>Underwear</v>
          </cell>
          <cell r="D2280" t="str">
            <v>Serengeti Pouch Leopard Print Men's G-String Underwear By Gregg Homme</v>
          </cell>
          <cell r="E2280" t="str">
            <v>Gregg Homme</v>
          </cell>
          <cell r="F2280">
            <v>15.94999981</v>
          </cell>
        </row>
        <row r="2281">
          <cell r="A2281">
            <v>11315</v>
          </cell>
          <cell r="B2281">
            <v>12.91170035</v>
          </cell>
          <cell r="C2281" t="str">
            <v>Underwear</v>
          </cell>
          <cell r="D2281" t="str">
            <v>Gregg Homme Voyeur Thong 100604</v>
          </cell>
          <cell r="E2281" t="str">
            <v>Gregg Homme</v>
          </cell>
          <cell r="F2281">
            <v>28.950000760000002</v>
          </cell>
        </row>
        <row r="2282">
          <cell r="A2282">
            <v>25122</v>
          </cell>
          <cell r="B2282">
            <v>8.0775003630000004</v>
          </cell>
          <cell r="C2282" t="str">
            <v>Underwear</v>
          </cell>
          <cell r="D2282" t="str">
            <v>Activ Pouch Men's G-String Underwear By Gregg Homme</v>
          </cell>
          <cell r="E2282" t="str">
            <v>Gregg Homme</v>
          </cell>
          <cell r="F2282">
            <v>17.950000760000002</v>
          </cell>
        </row>
        <row r="2283">
          <cell r="A2283">
            <v>5857</v>
          </cell>
          <cell r="B2283">
            <v>10.49209986</v>
          </cell>
          <cell r="C2283" t="str">
            <v>Underwear</v>
          </cell>
          <cell r="D2283" t="str">
            <v>Mens BoyToy Sexy Breathable Reflective Thong Underwear by Gregg Homme</v>
          </cell>
          <cell r="E2283" t="str">
            <v>Gregg Homme</v>
          </cell>
          <cell r="F2283">
            <v>23.899999619999999</v>
          </cell>
        </row>
        <row r="2284">
          <cell r="A2284">
            <v>5795</v>
          </cell>
          <cell r="B2284">
            <v>7.9159503630000003</v>
          </cell>
          <cell r="C2284" t="str">
            <v>Underwear</v>
          </cell>
          <cell r="D2284" t="str">
            <v>Sky Pouch See Through Mesh Men's G-String Underwear By Gregg Homme</v>
          </cell>
          <cell r="E2284" t="str">
            <v>Gregg Homme</v>
          </cell>
          <cell r="F2284">
            <v>17.950000760000002</v>
          </cell>
        </row>
        <row r="2285">
          <cell r="A2285">
            <v>6077</v>
          </cell>
          <cell r="B2285">
            <v>8.5345997919999999</v>
          </cell>
          <cell r="C2285" t="str">
            <v>Swim</v>
          </cell>
          <cell r="D2285" t="str">
            <v>New Men's Sexy Center Patch Bikini Swimsuit 3G by Gregg Homme</v>
          </cell>
          <cell r="E2285" t="str">
            <v>Gregg Homme</v>
          </cell>
          <cell r="F2285">
            <v>13.899999619999999</v>
          </cell>
        </row>
        <row r="2286">
          <cell r="A2286">
            <v>5726</v>
          </cell>
          <cell r="B2286">
            <v>7.2755998240000004</v>
          </cell>
          <cell r="C2286" t="str">
            <v>Swim</v>
          </cell>
          <cell r="D2286" t="str">
            <v>New Men's Sexy Center Patch Bikini Swimsuit 3G by Gregg Homme</v>
          </cell>
          <cell r="E2286" t="str">
            <v>Gregg Homme</v>
          </cell>
          <cell r="F2286">
            <v>12.899999619999999</v>
          </cell>
        </row>
        <row r="2287">
          <cell r="A2287">
            <v>24713</v>
          </cell>
          <cell r="B2287">
            <v>8.3591997770000006</v>
          </cell>
          <cell r="C2287" t="str">
            <v>Swim</v>
          </cell>
          <cell r="D2287" t="str">
            <v>New Men's Sexy Center Patch Bikini Swimsuit 3G by Gregg Homme</v>
          </cell>
          <cell r="E2287" t="str">
            <v>Gregg Homme</v>
          </cell>
          <cell r="F2287">
            <v>12.899999619999999</v>
          </cell>
        </row>
        <row r="2288">
          <cell r="A2288">
            <v>9398</v>
          </cell>
          <cell r="B2288">
            <v>7.7528997909999999</v>
          </cell>
          <cell r="C2288" t="str">
            <v>Swim</v>
          </cell>
          <cell r="D2288" t="str">
            <v>New Men's Sexy Center Patch Thong Swimsuit 3G by Gregg Homme</v>
          </cell>
          <cell r="E2288" t="str">
            <v>Gregg Homme</v>
          </cell>
          <cell r="F2288">
            <v>12.899999619999999</v>
          </cell>
        </row>
        <row r="2289">
          <cell r="A2289">
            <v>28983</v>
          </cell>
          <cell r="B2289">
            <v>32.886000099999997</v>
          </cell>
          <cell r="C2289" t="str">
            <v>Swim</v>
          </cell>
          <cell r="D2289" t="str">
            <v>Gregg Homme 102625 - Magnetic - Sexy and Quick Drying Bikini Brief Swimwear</v>
          </cell>
          <cell r="E2289" t="str">
            <v>Gregg Homme</v>
          </cell>
          <cell r="F2289">
            <v>58</v>
          </cell>
        </row>
        <row r="2290">
          <cell r="A2290">
            <v>15455</v>
          </cell>
          <cell r="B2290">
            <v>24.301429880000001</v>
          </cell>
          <cell r="C2290" t="str">
            <v>Swim</v>
          </cell>
          <cell r="D2290" t="str">
            <v>3G Cargo Swim Square Cut Trunk 65845</v>
          </cell>
          <cell r="E2290" t="str">
            <v>Gregg Homme</v>
          </cell>
          <cell r="F2290">
            <v>40.569999690000003</v>
          </cell>
        </row>
        <row r="2291">
          <cell r="A2291">
            <v>6096</v>
          </cell>
          <cell r="B2291">
            <v>20.25111072</v>
          </cell>
          <cell r="C2291" t="str">
            <v>Swim</v>
          </cell>
          <cell r="D2291" t="str">
            <v>Mens Sexy Bandana Brazilian Cut Swimwear 3G by Gregg Homme</v>
          </cell>
          <cell r="E2291" t="str">
            <v>Gregg Homme</v>
          </cell>
          <cell r="F2291">
            <v>35.97000122</v>
          </cell>
        </row>
        <row r="2292">
          <cell r="A2292">
            <v>9017</v>
          </cell>
          <cell r="B2292">
            <v>18.475440710000001</v>
          </cell>
          <cell r="C2292" t="str">
            <v>Swim</v>
          </cell>
          <cell r="D2292" t="str">
            <v>Mens Sexy Atlantic Biker Cut Swimwear 3G by Gregg Homme</v>
          </cell>
          <cell r="E2292" t="str">
            <v>Gregg Homme</v>
          </cell>
          <cell r="F2292">
            <v>33.47000122</v>
          </cell>
        </row>
        <row r="2293">
          <cell r="A2293">
            <v>9024</v>
          </cell>
          <cell r="B2293">
            <v>29.93501083</v>
          </cell>
          <cell r="C2293" t="str">
            <v>Sweaters</v>
          </cell>
          <cell r="D2293" t="str">
            <v>Helmut Lang HL UR 801 CS Grey Silk/Cashmere Men's Crewneck Sweater</v>
          </cell>
          <cell r="E2293" t="str">
            <v>Helmut Lang</v>
          </cell>
          <cell r="F2293">
            <v>59.990001679999999</v>
          </cell>
        </row>
        <row r="2294">
          <cell r="A2294">
            <v>15926</v>
          </cell>
          <cell r="B2294">
            <v>9.9350298759999998</v>
          </cell>
          <cell r="C2294" t="str">
            <v>Intimates</v>
          </cell>
          <cell r="D2294" t="str">
            <v>Set: Zebra Bra and Hipster Panty Set Pink Black or Blue</v>
          </cell>
          <cell r="E2294" t="str">
            <v>Just a Kiss</v>
          </cell>
          <cell r="F2294">
            <v>19.989999770000001</v>
          </cell>
        </row>
        <row r="2295">
          <cell r="A2295">
            <v>12439</v>
          </cell>
          <cell r="B2295">
            <v>24.452800400000001</v>
          </cell>
          <cell r="C2295" t="str">
            <v>Jeans</v>
          </cell>
          <cell r="D2295" t="str">
            <v>Lip Service Mens Rocker Vintage Wash Stretch Denim Jeans</v>
          </cell>
          <cell r="E2295" t="str">
            <v>Lip Service</v>
          </cell>
          <cell r="F2295">
            <v>44.950000760000002</v>
          </cell>
        </row>
        <row r="2296">
          <cell r="A2296">
            <v>9227</v>
          </cell>
          <cell r="B2296">
            <v>3.731329895</v>
          </cell>
          <cell r="C2296" t="str">
            <v>Sweaters</v>
          </cell>
          <cell r="D2296" t="str">
            <v>LnLClothing Ladies Fashion Sweater With Two Front Pockets ID.65298.BLK.2B</v>
          </cell>
          <cell r="E2296" t="str">
            <v>LnLClothing</v>
          </cell>
          <cell r="F2296">
            <v>7.9899997709999999</v>
          </cell>
        </row>
        <row r="2297">
          <cell r="A2297">
            <v>13844</v>
          </cell>
          <cell r="B2297">
            <v>3.8751498839999998</v>
          </cell>
          <cell r="C2297" t="str">
            <v>Dresses</v>
          </cell>
          <cell r="D2297" t="str">
            <v>LnLClothing Ladies Fashion High Low Hem Dress ID.DS5045BR.R46</v>
          </cell>
          <cell r="E2297" t="str">
            <v>LnLClothing</v>
          </cell>
          <cell r="F2297">
            <v>7.9899997709999999</v>
          </cell>
        </row>
        <row r="2298">
          <cell r="A2298">
            <v>13844</v>
          </cell>
          <cell r="B2298">
            <v>3.8431898800000002</v>
          </cell>
          <cell r="C2298" t="str">
            <v>Dresses</v>
          </cell>
          <cell r="D2298" t="str">
            <v>LnLClothing Ladies Fashion Over Size Collar / Cable Knit Sweater Dress ID.62009.BL.35C</v>
          </cell>
          <cell r="E2298" t="str">
            <v>LnLClothing</v>
          </cell>
          <cell r="F2298">
            <v>7.9899997709999999</v>
          </cell>
        </row>
        <row r="2299">
          <cell r="A2299">
            <v>11315</v>
          </cell>
          <cell r="B2299">
            <v>3.3478099019999998</v>
          </cell>
          <cell r="C2299" t="str">
            <v>Dresses</v>
          </cell>
          <cell r="D2299" t="str">
            <v>LnLClothing Ladies Fashion Fold Over Sweater Dress ID.65302.BR.3E</v>
          </cell>
          <cell r="E2299" t="str">
            <v>LnLClothing</v>
          </cell>
          <cell r="F2299">
            <v>7.9899997709999999</v>
          </cell>
        </row>
        <row r="2300">
          <cell r="A2300">
            <v>11315</v>
          </cell>
          <cell r="B2300">
            <v>3.3318298999999998</v>
          </cell>
          <cell r="C2300" t="str">
            <v>Dresses</v>
          </cell>
          <cell r="D2300" t="str">
            <v>LnLClothing Ladies Fashion Strapless Pleated Dress ID.DS1194.W.11A</v>
          </cell>
          <cell r="E2300" t="str">
            <v>LnLClothing</v>
          </cell>
          <cell r="F2300">
            <v>7.9899997709999999</v>
          </cell>
        </row>
        <row r="2301">
          <cell r="A2301">
            <v>10504</v>
          </cell>
          <cell r="B2301">
            <v>3.4277098979999998</v>
          </cell>
          <cell r="C2301" t="str">
            <v>Dresses</v>
          </cell>
          <cell r="D2301" t="str">
            <v>LnLClothing Lace Up Sleeveless Dress ID.5658JJ.R12A</v>
          </cell>
          <cell r="E2301" t="str">
            <v>LnLClothing</v>
          </cell>
          <cell r="F2301">
            <v>7.9899997709999999</v>
          </cell>
        </row>
        <row r="2302">
          <cell r="A2302">
            <v>13844</v>
          </cell>
          <cell r="B2302">
            <v>0.17738000300000001</v>
          </cell>
          <cell r="C2302" t="str">
            <v>Accessories</v>
          </cell>
          <cell r="D2302" t="str">
            <v>Set of 2 - Replacement Insert For Checkbook Wallets Card Or Picture Insert</v>
          </cell>
          <cell r="E2302" t="str">
            <v>Made in USA</v>
          </cell>
          <cell r="F2302">
            <v>0.49000000999999999</v>
          </cell>
        </row>
        <row r="2303">
          <cell r="A2303">
            <v>9008</v>
          </cell>
          <cell r="B2303">
            <v>22.554360989999999</v>
          </cell>
          <cell r="C2303" t="str">
            <v>Intimates</v>
          </cell>
          <cell r="D2303" t="str">
            <v>Merry Modes All-in-One Seamless Bra and Slip 9600</v>
          </cell>
          <cell r="E2303" t="str">
            <v>Merry Modes</v>
          </cell>
          <cell r="F2303">
            <v>39.990001679999999</v>
          </cell>
        </row>
        <row r="2304">
          <cell r="A2304">
            <v>9302</v>
          </cell>
          <cell r="B2304">
            <v>54.82699985</v>
          </cell>
          <cell r="C2304" t="str">
            <v>Intimates</v>
          </cell>
          <cell r="D2304" t="str">
            <v>Merry Modes Mega Full Quinceanera Crinoline Slip 4500</v>
          </cell>
          <cell r="E2304" t="str">
            <v>Merry Modes</v>
          </cell>
          <cell r="F2304">
            <v>109</v>
          </cell>
        </row>
        <row r="2305">
          <cell r="A2305">
            <v>6088</v>
          </cell>
          <cell r="B2305">
            <v>21.253400379999999</v>
          </cell>
          <cell r="C2305" t="str">
            <v>Intimates</v>
          </cell>
          <cell r="D2305" t="str">
            <v>Little Fullness A-Line Drawstring Bridal Petticoat Wedding Gown Slip</v>
          </cell>
          <cell r="E2305" t="str">
            <v>Merry Modes</v>
          </cell>
          <cell r="F2305">
            <v>39.950000760000002</v>
          </cell>
        </row>
        <row r="2306">
          <cell r="A2306">
            <v>15926</v>
          </cell>
          <cell r="B2306">
            <v>24.191999979999999</v>
          </cell>
          <cell r="C2306" t="str">
            <v>Intimates</v>
          </cell>
          <cell r="D2306" t="str">
            <v>Merry Modes A-Line Slip Petticoat Crinoline 1368</v>
          </cell>
          <cell r="E2306" t="str">
            <v>Merry Modes</v>
          </cell>
          <cell r="F2306">
            <v>42</v>
          </cell>
        </row>
        <row r="2307">
          <cell r="A2307">
            <v>28896</v>
          </cell>
          <cell r="B2307">
            <v>36.224999959999998</v>
          </cell>
          <cell r="C2307" t="str">
            <v>Intimates</v>
          </cell>
          <cell r="D2307" t="str">
            <v>Merry Modes White Trumpet Mermaid Style Slip</v>
          </cell>
          <cell r="E2307" t="str">
            <v>Merry Modes</v>
          </cell>
          <cell r="F2307">
            <v>69</v>
          </cell>
        </row>
        <row r="2308">
          <cell r="A2308">
            <v>27270</v>
          </cell>
          <cell r="B2308">
            <v>41.774999999999999</v>
          </cell>
          <cell r="C2308" t="str">
            <v>Intimates</v>
          </cell>
          <cell r="D2308" t="str">
            <v>Merry Modes Scarlett O'Hara Petticoat Gripper Waist Slip 2415GW</v>
          </cell>
          <cell r="E2308" t="str">
            <v>Merry Modes</v>
          </cell>
          <cell r="F2308">
            <v>75</v>
          </cell>
        </row>
        <row r="2309">
          <cell r="A2309">
            <v>25122</v>
          </cell>
          <cell r="B2309">
            <v>55.242000019999999</v>
          </cell>
          <cell r="C2309" t="str">
            <v>Intimates</v>
          </cell>
          <cell r="D2309" t="str">
            <v>7 Layer Bridal Petticoat Wedding Gown Crinoline Slip</v>
          </cell>
          <cell r="E2309" t="str">
            <v>Merry Modes</v>
          </cell>
          <cell r="F2309">
            <v>99</v>
          </cell>
        </row>
        <row r="2310">
          <cell r="A2310">
            <v>14000</v>
          </cell>
          <cell r="B2310">
            <v>32.537999929999998</v>
          </cell>
          <cell r="C2310" t="str">
            <v>Intimates</v>
          </cell>
          <cell r="D2310" t="str">
            <v>Southern Belle Bridal Hoop Skirt Wedding Slip</v>
          </cell>
          <cell r="E2310" t="str">
            <v>Merry Modes</v>
          </cell>
          <cell r="F2310">
            <v>58</v>
          </cell>
        </row>
        <row r="2311">
          <cell r="A2311">
            <v>9305</v>
          </cell>
          <cell r="B2311">
            <v>45.304999950000003</v>
          </cell>
          <cell r="C2311" t="str">
            <v>Intimates</v>
          </cell>
          <cell r="D2311" t="str">
            <v>Merry Modes Mega Full Taffeta Petticoat Slip 8207D</v>
          </cell>
          <cell r="E2311" t="str">
            <v>Merry Modes</v>
          </cell>
          <cell r="F2311">
            <v>85</v>
          </cell>
        </row>
        <row r="2312">
          <cell r="A2312">
            <v>9017</v>
          </cell>
          <cell r="B2312">
            <v>45.917000049999999</v>
          </cell>
          <cell r="C2312" t="str">
            <v>Leggings</v>
          </cell>
          <cell r="D2312" t="str">
            <v>Miraclebody Thelma Denim Leggings</v>
          </cell>
          <cell r="E2312" t="str">
            <v>Miraclebody</v>
          </cell>
          <cell r="F2312">
            <v>73</v>
          </cell>
        </row>
        <row r="2313">
          <cell r="A2313">
            <v>14000</v>
          </cell>
          <cell r="B2313">
            <v>6.2240000369999997</v>
          </cell>
          <cell r="C2313" t="str">
            <v>Active</v>
          </cell>
          <cell r="D2313" t="str">
            <v>Mundo Unico Men's Classic Jock Strap Thong</v>
          </cell>
          <cell r="E2313" t="str">
            <v>Mundo Unico</v>
          </cell>
          <cell r="F2313">
            <v>16</v>
          </cell>
        </row>
        <row r="2314">
          <cell r="A2314">
            <v>13719</v>
          </cell>
          <cell r="B2314">
            <v>7.6480000170000002</v>
          </cell>
          <cell r="C2314" t="str">
            <v>Underwear</v>
          </cell>
          <cell r="D2314" t="str">
            <v>Mundo Unico Men's Classic Jock Strap Thong</v>
          </cell>
          <cell r="E2314" t="str">
            <v>Mundo Unico</v>
          </cell>
          <cell r="F2314">
            <v>16</v>
          </cell>
        </row>
        <row r="2315">
          <cell r="A2315">
            <v>9352</v>
          </cell>
          <cell r="B2315">
            <v>9.3670000140000003</v>
          </cell>
          <cell r="C2315" t="str">
            <v>Underwear</v>
          </cell>
          <cell r="D2315" t="str">
            <v>Mundo Unico Men's Tanga Copa Caribean Cristalino Bikini</v>
          </cell>
          <cell r="E2315" t="str">
            <v>Mundo Unico</v>
          </cell>
          <cell r="F2315">
            <v>19</v>
          </cell>
        </row>
        <row r="2316">
          <cell r="A2316">
            <v>14252</v>
          </cell>
          <cell r="B2316">
            <v>9.8420000210000005</v>
          </cell>
          <cell r="C2316" t="str">
            <v>Underwear</v>
          </cell>
          <cell r="D2316" t="str">
            <v>Mundo Unico Men's Tanga Copa Caribean Intenso Bikini</v>
          </cell>
          <cell r="E2316" t="str">
            <v>Mundo Unico</v>
          </cell>
          <cell r="F2316">
            <v>19</v>
          </cell>
        </row>
        <row r="2317">
          <cell r="A2317">
            <v>5760</v>
          </cell>
          <cell r="B2317">
            <v>14.229000020000001</v>
          </cell>
          <cell r="C2317" t="str">
            <v>Underwear</v>
          </cell>
          <cell r="D2317" t="str">
            <v>Mundo Unico Men's Sporty Tecnico Boxer Short</v>
          </cell>
          <cell r="E2317" t="str">
            <v>Mundo Unico</v>
          </cell>
          <cell r="F2317">
            <v>31</v>
          </cell>
        </row>
        <row r="2318">
          <cell r="A2318">
            <v>9118</v>
          </cell>
          <cell r="B2318">
            <v>12.66300002</v>
          </cell>
          <cell r="C2318" t="str">
            <v>Underwear</v>
          </cell>
          <cell r="D2318" t="str">
            <v>Mundo Unico Men's Suspensor Profundo Boxer</v>
          </cell>
          <cell r="E2318" t="str">
            <v>Mundo Unico</v>
          </cell>
          <cell r="F2318">
            <v>27</v>
          </cell>
        </row>
        <row r="2319">
          <cell r="A2319">
            <v>5857</v>
          </cell>
          <cell r="B2319">
            <v>12.93400001</v>
          </cell>
          <cell r="C2319" t="str">
            <v>Underwear</v>
          </cell>
          <cell r="D2319" t="str">
            <v>Mundo Unico Men's Dominante Boxer Brief</v>
          </cell>
          <cell r="E2319" t="str">
            <v>Mundo Unico</v>
          </cell>
          <cell r="F2319">
            <v>29</v>
          </cell>
        </row>
        <row r="2320">
          <cell r="A2320">
            <v>9305</v>
          </cell>
          <cell r="B2320">
            <v>14.040000040000001</v>
          </cell>
          <cell r="C2320" t="str">
            <v>Underwear</v>
          </cell>
          <cell r="D2320" t="str">
            <v>Mundo Unico Men's Suspensor Intenso Medium Boxer</v>
          </cell>
          <cell r="E2320" t="str">
            <v>Mundo Unico</v>
          </cell>
          <cell r="F2320">
            <v>27</v>
          </cell>
        </row>
        <row r="2321">
          <cell r="A2321">
            <v>5765</v>
          </cell>
          <cell r="B2321">
            <v>12.23800001</v>
          </cell>
          <cell r="C2321" t="str">
            <v>Underwear</v>
          </cell>
          <cell r="D2321" t="str">
            <v>Mundo Unico Men's Traje Boxer Short</v>
          </cell>
          <cell r="E2321" t="str">
            <v>Mundo Unico</v>
          </cell>
          <cell r="F2321">
            <v>29</v>
          </cell>
        </row>
        <row r="2322">
          <cell r="A2322">
            <v>14000</v>
          </cell>
          <cell r="B2322">
            <v>11.91400003</v>
          </cell>
          <cell r="C2322" t="str">
            <v>Underwear</v>
          </cell>
          <cell r="D2322" t="str">
            <v>Mundo Unico Men's Short Profundo Boxer</v>
          </cell>
          <cell r="E2322" t="str">
            <v>Mundo Unico</v>
          </cell>
          <cell r="F2322">
            <v>23</v>
          </cell>
        </row>
        <row r="2323">
          <cell r="A2323">
            <v>6077</v>
          </cell>
          <cell r="B2323">
            <v>13.16000002</v>
          </cell>
          <cell r="C2323" t="str">
            <v>Underwear</v>
          </cell>
          <cell r="D2323" t="str">
            <v>Mundo Unico Men's Tecnico Athletic Boxer Short</v>
          </cell>
          <cell r="E2323" t="str">
            <v>Mundo Unico</v>
          </cell>
          <cell r="F2323">
            <v>28</v>
          </cell>
        </row>
        <row r="2324">
          <cell r="A2324">
            <v>5857</v>
          </cell>
          <cell r="B2324">
            <v>11.10900002</v>
          </cell>
          <cell r="C2324" t="str">
            <v>Underwear</v>
          </cell>
          <cell r="D2324" t="str">
            <v>Mundo Unico Men's Suspensor Intenso Boxer</v>
          </cell>
          <cell r="E2324" t="str">
            <v>Mundo Unico</v>
          </cell>
          <cell r="F2324">
            <v>23</v>
          </cell>
        </row>
        <row r="2325">
          <cell r="A2325">
            <v>9352</v>
          </cell>
          <cell r="B2325">
            <v>8.9880000259999999</v>
          </cell>
          <cell r="C2325" t="str">
            <v>Underwear</v>
          </cell>
          <cell r="D2325" t="str">
            <v>Mundo Unico Men's Suspensor Cristalino Boxer</v>
          </cell>
          <cell r="E2325" t="str">
            <v>Mundo Unico</v>
          </cell>
          <cell r="F2325">
            <v>21</v>
          </cell>
        </row>
        <row r="2326">
          <cell r="A2326">
            <v>8876</v>
          </cell>
          <cell r="B2326">
            <v>8.5</v>
          </cell>
          <cell r="C2326" t="str">
            <v>Underwear</v>
          </cell>
          <cell r="D2326" t="str">
            <v>Munsingwear Men's Full-Rise Comfort Pouch Brief</v>
          </cell>
          <cell r="E2326" t="str">
            <v>Munsingwear</v>
          </cell>
          <cell r="F2326">
            <v>17</v>
          </cell>
        </row>
        <row r="2327">
          <cell r="A2327">
            <v>11453</v>
          </cell>
          <cell r="B2327">
            <v>5.1645998610000001</v>
          </cell>
          <cell r="C2327" t="str">
            <v>Underwear</v>
          </cell>
          <cell r="D2327" t="str">
            <v>Munsingwear Men's 2-Pack Gripper Woven Boxer</v>
          </cell>
          <cell r="E2327" t="str">
            <v>Munsingwear</v>
          </cell>
          <cell r="F2327">
            <v>11.899999619999999</v>
          </cell>
        </row>
        <row r="2328">
          <cell r="A2328">
            <v>9318</v>
          </cell>
          <cell r="B2328">
            <v>8.7040000020000008</v>
          </cell>
          <cell r="C2328" t="str">
            <v>Underwear</v>
          </cell>
          <cell r="D2328" t="str">
            <v>Munsingwear Men's 2-Pack Full-Rise Pouch Brief</v>
          </cell>
          <cell r="E2328" t="str">
            <v>Munsingwear</v>
          </cell>
          <cell r="F2328">
            <v>17</v>
          </cell>
        </row>
        <row r="2329">
          <cell r="A2329">
            <v>6145</v>
          </cell>
          <cell r="B2329">
            <v>8.9680000149999994</v>
          </cell>
          <cell r="C2329" t="str">
            <v>Underwear</v>
          </cell>
          <cell r="D2329" t="str">
            <v>Munsingwear Men's Boxer Brief</v>
          </cell>
          <cell r="E2329" t="str">
            <v>Munsingwear</v>
          </cell>
          <cell r="F2329">
            <v>19</v>
          </cell>
        </row>
        <row r="2330">
          <cell r="A2330">
            <v>14140</v>
          </cell>
          <cell r="B2330">
            <v>8.0820000170000004</v>
          </cell>
          <cell r="C2330" t="str">
            <v>Underwear</v>
          </cell>
          <cell r="D2330" t="str">
            <v>Munsingwear Men's Big Man 2-Pack Full-Rise Pouch Brief</v>
          </cell>
          <cell r="E2330" t="str">
            <v>Munsingwear</v>
          </cell>
          <cell r="F2330">
            <v>18</v>
          </cell>
        </row>
        <row r="2331">
          <cell r="A2331">
            <v>15844</v>
          </cell>
          <cell r="B2331">
            <v>7.2292500110000004</v>
          </cell>
          <cell r="C2331" t="str">
            <v>Underwear</v>
          </cell>
          <cell r="D2331" t="str">
            <v>Munsingwear - Mens 3 Pack Full Rise Briefs White 21188</v>
          </cell>
          <cell r="E2331" t="str">
            <v>Munsingwear</v>
          </cell>
          <cell r="F2331">
            <v>15.75</v>
          </cell>
        </row>
        <row r="2332">
          <cell r="A2332">
            <v>14000</v>
          </cell>
          <cell r="B2332">
            <v>12.67500003</v>
          </cell>
          <cell r="C2332" t="str">
            <v>Underwear</v>
          </cell>
          <cell r="D2332" t="str">
            <v>Munsingwear Men's 3-Pack Crew Neck Tee Shirt</v>
          </cell>
          <cell r="E2332" t="str">
            <v>Munsingwear</v>
          </cell>
          <cell r="F2332">
            <v>25</v>
          </cell>
        </row>
        <row r="2333">
          <cell r="A2333">
            <v>9318</v>
          </cell>
          <cell r="B2333">
            <v>7.150499999</v>
          </cell>
          <cell r="C2333" t="str">
            <v>Underwear</v>
          </cell>
          <cell r="D2333" t="str">
            <v>Munsingwear - Mens 3 Pack Mid Rise Brief White 21191</v>
          </cell>
          <cell r="E2333" t="str">
            <v>Munsingwear</v>
          </cell>
          <cell r="F2333">
            <v>15.75</v>
          </cell>
        </row>
        <row r="2334">
          <cell r="A2334">
            <v>11315</v>
          </cell>
          <cell r="B2334">
            <v>9</v>
          </cell>
          <cell r="C2334" t="str">
            <v>Underwear</v>
          </cell>
          <cell r="D2334" t="str">
            <v>Munsingwear - Mens 2 Pack Boxer Briefs (Choose White or Black/Grey)</v>
          </cell>
          <cell r="E2334" t="str">
            <v>Munsingwear</v>
          </cell>
          <cell r="F2334">
            <v>18</v>
          </cell>
        </row>
        <row r="2335">
          <cell r="A2335">
            <v>9118</v>
          </cell>
          <cell r="B2335">
            <v>5.9206401140000002</v>
          </cell>
          <cell r="C2335" t="str">
            <v>Underwear</v>
          </cell>
          <cell r="D2335" t="str">
            <v>Munsingwear Men's 2-Pack Woven Boxer</v>
          </cell>
          <cell r="E2335" t="str">
            <v>Munsingwear</v>
          </cell>
          <cell r="F2335">
            <v>12.760000229999999</v>
          </cell>
        </row>
        <row r="2336">
          <cell r="A2336">
            <v>10504</v>
          </cell>
          <cell r="B2336">
            <v>9.6139999829999994</v>
          </cell>
          <cell r="C2336" t="str">
            <v>Underwear</v>
          </cell>
          <cell r="D2336" t="str">
            <v>Munsingwear Men's 3-Pack Athletic Tank Top Shirt</v>
          </cell>
          <cell r="E2336" t="str">
            <v>Munsingwear</v>
          </cell>
          <cell r="F2336">
            <v>19</v>
          </cell>
        </row>
        <row r="2337">
          <cell r="A2337">
            <v>6003</v>
          </cell>
          <cell r="B2337">
            <v>26.299999840000002</v>
          </cell>
          <cell r="C2337" t="str">
            <v>Tops &amp; Tees</v>
          </cell>
          <cell r="D2337" t="str">
            <v>Neon Buddha Women's Plus Size Twist Neck Long Sleeve Tee</v>
          </cell>
          <cell r="E2337" t="str">
            <v>Neon Buddha</v>
          </cell>
          <cell r="F2337">
            <v>50</v>
          </cell>
        </row>
        <row r="2338">
          <cell r="A2338">
            <v>28983</v>
          </cell>
          <cell r="B2338">
            <v>28.49999992</v>
          </cell>
          <cell r="C2338" t="str">
            <v>Tops &amp; Tees</v>
          </cell>
          <cell r="D2338" t="str">
            <v>Neon Buddha Women's Plus Size Cowl Neck Tunic</v>
          </cell>
          <cell r="E2338" t="str">
            <v>Neon Buddha</v>
          </cell>
          <cell r="F2338">
            <v>50</v>
          </cell>
        </row>
        <row r="2339">
          <cell r="A2339">
            <v>14116</v>
          </cell>
          <cell r="B2339">
            <v>51.569999899999999</v>
          </cell>
          <cell r="C2339" t="str">
            <v>Tops &amp; Tees</v>
          </cell>
          <cell r="D2339" t="str">
            <v>Neon Buddha Women's Long And Slim Westport Jacket</v>
          </cell>
          <cell r="E2339" t="str">
            <v>Neon Buddha</v>
          </cell>
          <cell r="F2339">
            <v>90</v>
          </cell>
        </row>
        <row r="2340">
          <cell r="A2340">
            <v>9318</v>
          </cell>
          <cell r="B2340">
            <v>54.997999849999999</v>
          </cell>
          <cell r="C2340" t="str">
            <v>Tops &amp; Tees</v>
          </cell>
          <cell r="D2340" t="str">
            <v>Neon Buddha Women's Plus Size Katelyn Car Jacket</v>
          </cell>
          <cell r="E2340" t="str">
            <v>Neon Buddha</v>
          </cell>
          <cell r="F2340">
            <v>107</v>
          </cell>
        </row>
        <row r="2341">
          <cell r="A2341">
            <v>6077</v>
          </cell>
          <cell r="B2341">
            <v>62.059999810000001</v>
          </cell>
          <cell r="C2341" t="str">
            <v>Tops &amp; Tees</v>
          </cell>
          <cell r="D2341" t="str">
            <v>Neon Buddha Women's Plus Size Lexington Jersey Skirt</v>
          </cell>
          <cell r="E2341" t="str">
            <v>Neon Buddha</v>
          </cell>
          <cell r="F2341">
            <v>107</v>
          </cell>
        </row>
        <row r="2342">
          <cell r="A2342">
            <v>14116</v>
          </cell>
          <cell r="B2342">
            <v>35.489999879999999</v>
          </cell>
          <cell r="C2342" t="str">
            <v>Tops &amp; Tees</v>
          </cell>
          <cell r="D2342" t="str">
            <v>Neon Buddha Women's Beijing Top</v>
          </cell>
          <cell r="E2342" t="str">
            <v>Neon Buddha</v>
          </cell>
          <cell r="F2342">
            <v>65</v>
          </cell>
        </row>
        <row r="2343">
          <cell r="A2343">
            <v>5857</v>
          </cell>
          <cell r="B2343">
            <v>55.825999940000003</v>
          </cell>
          <cell r="C2343" t="str">
            <v>Tops &amp; Tees</v>
          </cell>
          <cell r="D2343" t="str">
            <v>Neon Buddha Women's Plus Size Aurora Jacket</v>
          </cell>
          <cell r="E2343" t="str">
            <v>Neon Buddha</v>
          </cell>
          <cell r="F2343">
            <v>103</v>
          </cell>
        </row>
        <row r="2344">
          <cell r="A2344">
            <v>9498</v>
          </cell>
          <cell r="B2344">
            <v>39.404999910000001</v>
          </cell>
          <cell r="C2344" t="str">
            <v>Tops &amp; Tees</v>
          </cell>
          <cell r="D2344" t="str">
            <v>Neon Buddha Women's Halton Tunic</v>
          </cell>
          <cell r="E2344" t="str">
            <v>Neon Buddha</v>
          </cell>
          <cell r="F2344">
            <v>71</v>
          </cell>
        </row>
        <row r="2345">
          <cell r="A2345">
            <v>5896</v>
          </cell>
          <cell r="B2345">
            <v>23.606999940000001</v>
          </cell>
          <cell r="C2345" t="str">
            <v>Tops &amp; Tees</v>
          </cell>
          <cell r="D2345" t="str">
            <v>Neon Buddha Women's Easy Fit Cowl Neck Tunic</v>
          </cell>
          <cell r="E2345" t="str">
            <v>Neon Buddha</v>
          </cell>
          <cell r="F2345">
            <v>43</v>
          </cell>
        </row>
        <row r="2346">
          <cell r="A2346">
            <v>15455</v>
          </cell>
          <cell r="B2346">
            <v>58.148999719999999</v>
          </cell>
          <cell r="C2346" t="str">
            <v>Sweaters</v>
          </cell>
          <cell r="D2346" t="str">
            <v>Neon Buddha Women's Plus-Size Halton Ruffle Swing Jacket</v>
          </cell>
          <cell r="E2346" t="str">
            <v>Neon Buddha</v>
          </cell>
          <cell r="F2346">
            <v>117</v>
          </cell>
        </row>
        <row r="2347">
          <cell r="A2347">
            <v>28983</v>
          </cell>
          <cell r="B2347">
            <v>26.650539389999999</v>
          </cell>
          <cell r="C2347" t="str">
            <v>Fashion Hoodies &amp; Sweatshirts</v>
          </cell>
          <cell r="D2347" t="str">
            <v>Neon Buddha Women's Laren Shirt</v>
          </cell>
          <cell r="E2347" t="str">
            <v>Neon Buddha</v>
          </cell>
          <cell r="F2347">
            <v>57.189998629999998</v>
          </cell>
        </row>
        <row r="2348">
          <cell r="A2348">
            <v>15844</v>
          </cell>
          <cell r="B2348">
            <v>46.1579999</v>
          </cell>
          <cell r="C2348" t="str">
            <v>Dresses</v>
          </cell>
          <cell r="D2348" t="str">
            <v>Neon Buddha Women's Shanghai Dress</v>
          </cell>
          <cell r="E2348" t="str">
            <v>Neon Buddha</v>
          </cell>
          <cell r="F2348">
            <v>98</v>
          </cell>
        </row>
        <row r="2349">
          <cell r="A2349">
            <v>5991</v>
          </cell>
          <cell r="B2349">
            <v>12.999999989999999</v>
          </cell>
          <cell r="C2349" t="str">
            <v>Pants &amp; Capris</v>
          </cell>
          <cell r="D2349" t="str">
            <v>Neon Buddha Women's Sassy Ruched Leg Capri</v>
          </cell>
          <cell r="E2349" t="str">
            <v>Neon Buddha</v>
          </cell>
          <cell r="F2349">
            <v>25</v>
          </cell>
        </row>
        <row r="2350">
          <cell r="A2350">
            <v>13719</v>
          </cell>
          <cell r="B2350">
            <v>40.879999900000001</v>
          </cell>
          <cell r="C2350" t="str">
            <v>Pants &amp; Capris</v>
          </cell>
          <cell r="D2350" t="str">
            <v>Neon Buddha Women's Dagon Pant</v>
          </cell>
          <cell r="E2350" t="str">
            <v>Neon Buddha</v>
          </cell>
          <cell r="F2350">
            <v>73</v>
          </cell>
        </row>
        <row r="2351">
          <cell r="A2351">
            <v>5847</v>
          </cell>
          <cell r="B2351">
            <v>22.463999990000001</v>
          </cell>
          <cell r="C2351" t="str">
            <v>Skirts</v>
          </cell>
          <cell r="D2351" t="str">
            <v>Neon Buddha Women's Retro Rouched Skirt</v>
          </cell>
          <cell r="E2351" t="str">
            <v>Neon Buddha</v>
          </cell>
          <cell r="F2351">
            <v>64</v>
          </cell>
        </row>
        <row r="2352">
          <cell r="A2352">
            <v>15926</v>
          </cell>
          <cell r="B2352">
            <v>40.043999909999997</v>
          </cell>
          <cell r="C2352" t="str">
            <v>Outerwear &amp; Coats</v>
          </cell>
          <cell r="D2352" t="str">
            <v>Neon Buddha Women's Perfect Fit Katelyn Car Jacket</v>
          </cell>
          <cell r="E2352" t="str">
            <v>Neon Buddha</v>
          </cell>
          <cell r="F2352">
            <v>94</v>
          </cell>
        </row>
        <row r="2353">
          <cell r="A2353">
            <v>24713</v>
          </cell>
          <cell r="B2353">
            <v>57.823999639999997</v>
          </cell>
          <cell r="C2353" t="str">
            <v>Outerwear &amp; Coats</v>
          </cell>
          <cell r="D2353" t="str">
            <v>Neon Buddha Women's Plus Size Chotana Car Jacket</v>
          </cell>
          <cell r="E2353" t="str">
            <v>Neon Buddha</v>
          </cell>
          <cell r="F2353">
            <v>139</v>
          </cell>
        </row>
        <row r="2354">
          <cell r="A2354">
            <v>6088</v>
          </cell>
          <cell r="B2354">
            <v>25.749999979999998</v>
          </cell>
          <cell r="C2354" t="str">
            <v>Plus</v>
          </cell>
          <cell r="D2354" t="str">
            <v>Neon Buddha Women's Plus Size Twist Neck Long Sleeve Tee</v>
          </cell>
          <cell r="E2354" t="str">
            <v>Neon Buddha</v>
          </cell>
          <cell r="F2354">
            <v>50</v>
          </cell>
        </row>
        <row r="2355">
          <cell r="A2355">
            <v>25247</v>
          </cell>
          <cell r="B2355">
            <v>23.85</v>
          </cell>
          <cell r="C2355" t="str">
            <v>Plus</v>
          </cell>
          <cell r="D2355" t="str">
            <v>Neon Buddha Women's Plus Size Cowl Neck Tunic</v>
          </cell>
          <cell r="E2355" t="str">
            <v>Neon Buddha</v>
          </cell>
          <cell r="F2355">
            <v>50</v>
          </cell>
        </row>
        <row r="2356">
          <cell r="A2356">
            <v>27270</v>
          </cell>
          <cell r="B2356">
            <v>80.5</v>
          </cell>
          <cell r="C2356" t="str">
            <v>Dresses</v>
          </cell>
          <cell r="D2356" t="str">
            <v>Only Hearts Women's Leopard Jacquard Peplum Dress</v>
          </cell>
          <cell r="E2356" t="str">
            <v>Only Hearts</v>
          </cell>
          <cell r="F2356">
            <v>161</v>
          </cell>
        </row>
        <row r="2357">
          <cell r="A2357">
            <v>13789</v>
          </cell>
          <cell r="B2357">
            <v>30.105599340000001</v>
          </cell>
          <cell r="C2357" t="str">
            <v>Pants &amp; Capris</v>
          </cell>
          <cell r="D2357" t="str">
            <v>Only Hearts Women's Velvet Crush Flare Leg Pant</v>
          </cell>
          <cell r="E2357" t="str">
            <v>Only Hearts</v>
          </cell>
          <cell r="F2357">
            <v>61.439998629999998</v>
          </cell>
        </row>
        <row r="2358">
          <cell r="A2358">
            <v>9306</v>
          </cell>
          <cell r="B2358">
            <v>52.271999919999999</v>
          </cell>
          <cell r="C2358" t="str">
            <v>Pants &amp; Capris</v>
          </cell>
          <cell r="D2358" t="str">
            <v>Only Hearts Women's Double Knit High Waist Full Pants</v>
          </cell>
          <cell r="E2358" t="str">
            <v>Only Hearts</v>
          </cell>
          <cell r="F2358">
            <v>108</v>
          </cell>
        </row>
        <row r="2359">
          <cell r="A2359">
            <v>13719</v>
          </cell>
          <cell r="B2359">
            <v>30.91025054</v>
          </cell>
          <cell r="C2359" t="str">
            <v>Leggings</v>
          </cell>
          <cell r="D2359" t="str">
            <v>Only Hearts Women's Double Knit Legging</v>
          </cell>
          <cell r="E2359" t="str">
            <v>Only Hearts</v>
          </cell>
          <cell r="F2359">
            <v>51.950000760000002</v>
          </cell>
        </row>
        <row r="2360">
          <cell r="A2360">
            <v>5847</v>
          </cell>
          <cell r="B2360">
            <v>40.094670729999997</v>
          </cell>
          <cell r="C2360" t="str">
            <v>Leggings</v>
          </cell>
          <cell r="D2360" t="str">
            <v>Only Hearts Women's I Heart Leggings Fair Isle Legging</v>
          </cell>
          <cell r="E2360" t="str">
            <v>Only Hearts</v>
          </cell>
          <cell r="F2360">
            <v>71.47000122</v>
          </cell>
        </row>
        <row r="2361">
          <cell r="A2361">
            <v>13801</v>
          </cell>
          <cell r="B2361">
            <v>42.701999989999997</v>
          </cell>
          <cell r="C2361" t="str">
            <v>Leggings</v>
          </cell>
          <cell r="D2361" t="str">
            <v>Only Hearts So Fine/Francie Leggings Black</v>
          </cell>
          <cell r="E2361" t="str">
            <v>Only Hearts</v>
          </cell>
          <cell r="F2361">
            <v>66</v>
          </cell>
        </row>
        <row r="2362">
          <cell r="A2362">
            <v>5991</v>
          </cell>
          <cell r="B2362">
            <v>30.788301059999998</v>
          </cell>
          <cell r="C2362" t="str">
            <v>Leggings</v>
          </cell>
          <cell r="D2362" t="str">
            <v>Only Hearts Women's I Heart Tapestry Legging</v>
          </cell>
          <cell r="E2362" t="str">
            <v>Only Hearts</v>
          </cell>
          <cell r="F2362">
            <v>49.900001529999997</v>
          </cell>
        </row>
        <row r="2363">
          <cell r="A2363">
            <v>28896</v>
          </cell>
          <cell r="B2363">
            <v>20.864689859999999</v>
          </cell>
          <cell r="C2363" t="str">
            <v>Leggings</v>
          </cell>
          <cell r="D2363" t="str">
            <v>Only Hearts Women's I Heart Geometric Lace Legging</v>
          </cell>
          <cell r="E2363" t="str">
            <v>Only Hearts</v>
          </cell>
          <cell r="F2363">
            <v>37.729999540000001</v>
          </cell>
        </row>
        <row r="2364">
          <cell r="A2364">
            <v>14116</v>
          </cell>
          <cell r="B2364">
            <v>26.269999940000002</v>
          </cell>
          <cell r="C2364" t="str">
            <v>Skirts</v>
          </cell>
          <cell r="D2364" t="str">
            <v>Only Hearts Women's Double Knit Mid Thigh Pencil Skirt</v>
          </cell>
          <cell r="E2364" t="str">
            <v>Only Hearts</v>
          </cell>
          <cell r="F2364">
            <v>71</v>
          </cell>
        </row>
        <row r="2365">
          <cell r="A2365">
            <v>6145</v>
          </cell>
          <cell r="B2365">
            <v>25.982880099999999</v>
          </cell>
          <cell r="C2365" t="str">
            <v>Skirts</v>
          </cell>
          <cell r="D2365" t="str">
            <v>Only Hearts Women's Metallic Jersey Pencil Skirt</v>
          </cell>
          <cell r="E2365" t="str">
            <v>Only Hearts</v>
          </cell>
          <cell r="F2365">
            <v>58.520000459999999</v>
          </cell>
        </row>
        <row r="2366">
          <cell r="A2366">
            <v>13719</v>
          </cell>
          <cell r="B2366">
            <v>29.46499987</v>
          </cell>
          <cell r="C2366" t="str">
            <v>Skirts</v>
          </cell>
          <cell r="D2366" t="str">
            <v>Only Hearts Women's Petticoat Lined Mini Skirt</v>
          </cell>
          <cell r="E2366" t="str">
            <v>Only Hearts</v>
          </cell>
          <cell r="F2366">
            <v>71</v>
          </cell>
        </row>
        <row r="2367">
          <cell r="A2367">
            <v>11453</v>
          </cell>
          <cell r="B2367">
            <v>17.613180320000001</v>
          </cell>
          <cell r="C2367" t="str">
            <v>Skirts</v>
          </cell>
          <cell r="D2367" t="str">
            <v>Only Hearts Women's Satin Stripe Skirt</v>
          </cell>
          <cell r="E2367" t="str">
            <v>Only Hearts</v>
          </cell>
          <cell r="F2367">
            <v>45.630001069999999</v>
          </cell>
        </row>
        <row r="2368">
          <cell r="A2368">
            <v>24713</v>
          </cell>
          <cell r="B2368">
            <v>48.361000019999999</v>
          </cell>
          <cell r="C2368" t="str">
            <v>Skirts</v>
          </cell>
          <cell r="D2368" t="str">
            <v>Only Hearts Women's Petticoat Lined Long Skirt</v>
          </cell>
          <cell r="E2368" t="str">
            <v>Only Hearts</v>
          </cell>
          <cell r="F2368">
            <v>137</v>
          </cell>
        </row>
        <row r="2369">
          <cell r="A2369">
            <v>14116</v>
          </cell>
          <cell r="B2369">
            <v>20.510159949999998</v>
          </cell>
          <cell r="C2369" t="str">
            <v>Skirts</v>
          </cell>
          <cell r="D2369" t="str">
            <v>Only Hearts Women's Sara's Lace Pencil Skirt</v>
          </cell>
          <cell r="E2369" t="str">
            <v>Only Hearts</v>
          </cell>
          <cell r="F2369">
            <v>54.840000150000002</v>
          </cell>
        </row>
        <row r="2370">
          <cell r="A2370">
            <v>9008</v>
          </cell>
          <cell r="B2370">
            <v>9.3795001199999994</v>
          </cell>
          <cell r="C2370" t="str">
            <v>Skirts</v>
          </cell>
          <cell r="D2370" t="str">
            <v>Only Hearts Women's Charlotte Lace Long Skirt</v>
          </cell>
          <cell r="E2370" t="str">
            <v>Only Hearts</v>
          </cell>
          <cell r="F2370">
            <v>25.350000380000001</v>
          </cell>
        </row>
        <row r="2371">
          <cell r="A2371">
            <v>14116</v>
          </cell>
          <cell r="B2371">
            <v>49.816318729999999</v>
          </cell>
          <cell r="C2371" t="str">
            <v>Blazers &amp; Jackets</v>
          </cell>
          <cell r="D2371" t="str">
            <v>Only Hearts Women's Stardust Boyfriend Jacket</v>
          </cell>
          <cell r="E2371" t="str">
            <v>Only Hearts</v>
          </cell>
          <cell r="F2371">
            <v>129.72999569999999</v>
          </cell>
        </row>
        <row r="2372">
          <cell r="A2372">
            <v>8876</v>
          </cell>
          <cell r="B2372">
            <v>61.605000789999998</v>
          </cell>
          <cell r="C2372" t="str">
            <v>Blazers &amp; Jackets</v>
          </cell>
          <cell r="D2372" t="str">
            <v>Only Hearts Women's Double Knit 2 Button Jacket</v>
          </cell>
          <cell r="E2372" t="str">
            <v>Only Hearts</v>
          </cell>
          <cell r="F2372">
            <v>185</v>
          </cell>
        </row>
        <row r="2373">
          <cell r="A2373">
            <v>13722</v>
          </cell>
          <cell r="B2373">
            <v>44.40192064</v>
          </cell>
          <cell r="C2373" t="str">
            <v>Blazers &amp; Jackets</v>
          </cell>
          <cell r="D2373" t="str">
            <v>Only Hearts Women's Double Knit V-Neck Peplum Jacket</v>
          </cell>
          <cell r="E2373" t="str">
            <v>Only Hearts</v>
          </cell>
          <cell r="F2373">
            <v>119.0400009</v>
          </cell>
        </row>
        <row r="2374">
          <cell r="A2374">
            <v>10504</v>
          </cell>
          <cell r="B2374">
            <v>37.688121670000001</v>
          </cell>
          <cell r="C2374" t="str">
            <v>Blazers &amp; Jackets</v>
          </cell>
          <cell r="D2374" t="str">
            <v>Only Hearts Women's Wishbone Boyfriend Jacket</v>
          </cell>
          <cell r="E2374" t="str">
            <v>Only Hearts</v>
          </cell>
          <cell r="F2374">
            <v>98.660003660000001</v>
          </cell>
        </row>
        <row r="2375">
          <cell r="A2375">
            <v>28896</v>
          </cell>
          <cell r="B2375">
            <v>42.975000059999999</v>
          </cell>
          <cell r="C2375" t="str">
            <v>Intimates</v>
          </cell>
          <cell r="D2375" t="str">
            <v>Only Hearts Women's Second Skin Chemise 23-25 Inch - 6169</v>
          </cell>
          <cell r="E2375" t="str">
            <v>Only Hearts</v>
          </cell>
          <cell r="F2375">
            <v>75</v>
          </cell>
        </row>
        <row r="2376">
          <cell r="A2376">
            <v>5847</v>
          </cell>
          <cell r="B2376">
            <v>22.484000000000002</v>
          </cell>
          <cell r="C2376" t="str">
            <v>Intimates</v>
          </cell>
          <cell r="D2376" t="str">
            <v>Only Hearts Women's Second Skin 16 Inch Half Slip - 2173</v>
          </cell>
          <cell r="E2376" t="str">
            <v>Only Hearts</v>
          </cell>
          <cell r="F2376">
            <v>44</v>
          </cell>
        </row>
        <row r="2377">
          <cell r="A2377">
            <v>13844</v>
          </cell>
          <cell r="B2377">
            <v>29.115999909999999</v>
          </cell>
          <cell r="C2377" t="str">
            <v>Intimates</v>
          </cell>
          <cell r="D2377" t="str">
            <v>Only Hearts Second Skin Short Slip Black</v>
          </cell>
          <cell r="E2377" t="str">
            <v>Only Hearts</v>
          </cell>
          <cell r="F2377">
            <v>58</v>
          </cell>
        </row>
        <row r="2378">
          <cell r="A2378">
            <v>9026</v>
          </cell>
          <cell r="B2378">
            <v>29.231999930000001</v>
          </cell>
          <cell r="C2378" t="str">
            <v>Intimates</v>
          </cell>
          <cell r="D2378" t="str">
            <v>Only Hearts Second Skin Short Slip Nude</v>
          </cell>
          <cell r="E2378" t="str">
            <v>Only Hearts</v>
          </cell>
          <cell r="F2378">
            <v>58</v>
          </cell>
        </row>
        <row r="2379">
          <cell r="A2379">
            <v>6145</v>
          </cell>
          <cell r="B2379">
            <v>22.395999979999999</v>
          </cell>
          <cell r="C2379" t="str">
            <v>Intimates</v>
          </cell>
          <cell r="D2379" t="str">
            <v>Only Hearts Second Skin Half Slip Black</v>
          </cell>
          <cell r="E2379" t="str">
            <v>Only Hearts</v>
          </cell>
          <cell r="F2379">
            <v>44</v>
          </cell>
        </row>
        <row r="2380">
          <cell r="A2380">
            <v>9024</v>
          </cell>
          <cell r="B2380">
            <v>56.759999880000002</v>
          </cell>
          <cell r="C2380" t="str">
            <v>Intimates</v>
          </cell>
          <cell r="D2380" t="str">
            <v>Only Hearts Crepe De Chine Slip Creme</v>
          </cell>
          <cell r="E2380" t="str">
            <v>Only Hearts</v>
          </cell>
          <cell r="F2380">
            <v>110</v>
          </cell>
        </row>
        <row r="2381">
          <cell r="A2381">
            <v>6088</v>
          </cell>
          <cell r="B2381">
            <v>24.068000009999999</v>
          </cell>
          <cell r="C2381" t="str">
            <v>Intimates</v>
          </cell>
          <cell r="D2381" t="str">
            <v>Only Hearts Second Skin Half Slip Nude</v>
          </cell>
          <cell r="E2381" t="str">
            <v>Only Hearts</v>
          </cell>
          <cell r="F2381">
            <v>44</v>
          </cell>
        </row>
        <row r="2382">
          <cell r="A2382">
            <v>28983</v>
          </cell>
          <cell r="B2382">
            <v>61.599999850000003</v>
          </cell>
          <cell r="C2382" t="str">
            <v>Intimates</v>
          </cell>
          <cell r="D2382" t="str">
            <v>Only Hearts Crepe De Chine Slip Coffee</v>
          </cell>
          <cell r="E2382" t="str">
            <v>Only Hearts</v>
          </cell>
          <cell r="F2382">
            <v>110</v>
          </cell>
        </row>
        <row r="2383">
          <cell r="A2383">
            <v>25256</v>
          </cell>
          <cell r="B2383">
            <v>25.80599995</v>
          </cell>
          <cell r="C2383" t="str">
            <v>Intimates</v>
          </cell>
          <cell r="D2383" t="str">
            <v>Only Hearts Delicious Reversible Tunic Cami (43777)</v>
          </cell>
          <cell r="E2383" t="str">
            <v>Only Hearts</v>
          </cell>
          <cell r="F2383">
            <v>46</v>
          </cell>
        </row>
        <row r="2384">
          <cell r="A2384">
            <v>11005</v>
          </cell>
          <cell r="B2384">
            <v>28.245999879999999</v>
          </cell>
          <cell r="C2384" t="str">
            <v>Intimates</v>
          </cell>
          <cell r="D2384" t="str">
            <v>Only Hearts Delicious Lace Trim Long Cami (44078)</v>
          </cell>
          <cell r="E2384" t="str">
            <v>Only Hearts</v>
          </cell>
          <cell r="F2384">
            <v>58</v>
          </cell>
        </row>
        <row r="2385">
          <cell r="A2385">
            <v>9026</v>
          </cell>
          <cell r="B2385">
            <v>28.511999960000001</v>
          </cell>
          <cell r="C2385" t="str">
            <v>Intimates</v>
          </cell>
          <cell r="D2385" t="str">
            <v>Only Hearts Women's Delicious W/ Lace Cami</v>
          </cell>
          <cell r="E2385" t="str">
            <v>Only Hearts</v>
          </cell>
          <cell r="F2385">
            <v>54</v>
          </cell>
        </row>
        <row r="2386">
          <cell r="A2386">
            <v>12567</v>
          </cell>
          <cell r="B2386">
            <v>32.549999970000002</v>
          </cell>
          <cell r="C2386" t="str">
            <v>Intimates</v>
          </cell>
          <cell r="D2386" t="str">
            <v>Only Hearts Women's Stretch Lace Cami</v>
          </cell>
          <cell r="E2386" t="str">
            <v>Only Hearts</v>
          </cell>
          <cell r="F2386">
            <v>62</v>
          </cell>
        </row>
        <row r="2387">
          <cell r="A2387">
            <v>12665</v>
          </cell>
          <cell r="B2387">
            <v>31.8059999</v>
          </cell>
          <cell r="C2387" t="str">
            <v>Intimates</v>
          </cell>
          <cell r="D2387" t="str">
            <v>Only Hearts So Fine With Lace Cropped Cami Bra Black</v>
          </cell>
          <cell r="E2387" t="str">
            <v>Only Hearts</v>
          </cell>
          <cell r="F2387">
            <v>62</v>
          </cell>
        </row>
        <row r="2388">
          <cell r="A2388">
            <v>25558</v>
          </cell>
          <cell r="B2388">
            <v>21.319999970000001</v>
          </cell>
          <cell r="C2388" t="str">
            <v>Intimates</v>
          </cell>
          <cell r="D2388" t="str">
            <v>Only Hearts Second Skin Camisole Nude</v>
          </cell>
          <cell r="E2388" t="str">
            <v>Only Hearts</v>
          </cell>
          <cell r="F2388">
            <v>40</v>
          </cell>
        </row>
        <row r="2389">
          <cell r="A2389">
            <v>11834</v>
          </cell>
          <cell r="B2389">
            <v>49.679999930000001</v>
          </cell>
          <cell r="C2389" t="str">
            <v>Intimates</v>
          </cell>
          <cell r="D2389" t="str">
            <v>Only Hearts So Fine W/Lace Babydoll White</v>
          </cell>
          <cell r="E2389" t="str">
            <v>Only Hearts</v>
          </cell>
          <cell r="F2389">
            <v>90</v>
          </cell>
        </row>
        <row r="2390">
          <cell r="A2390">
            <v>15547</v>
          </cell>
          <cell r="B2390">
            <v>29.890000010000001</v>
          </cell>
          <cell r="C2390" t="str">
            <v>Intimates</v>
          </cell>
          <cell r="D2390" t="str">
            <v>Only Hearts Venice Low Back Cami Antique White</v>
          </cell>
          <cell r="E2390" t="str">
            <v>Only Hearts</v>
          </cell>
          <cell r="F2390">
            <v>61</v>
          </cell>
        </row>
        <row r="2391">
          <cell r="A2391">
            <v>15402</v>
          </cell>
          <cell r="B2391">
            <v>21.559999959999999</v>
          </cell>
          <cell r="C2391" t="str">
            <v>Intimates</v>
          </cell>
          <cell r="D2391" t="str">
            <v>Only Hearts Second Skin Camisole Black</v>
          </cell>
          <cell r="E2391" t="str">
            <v>Only Hearts</v>
          </cell>
          <cell r="F2391">
            <v>40</v>
          </cell>
        </row>
        <row r="2392">
          <cell r="A2392">
            <v>24905</v>
          </cell>
          <cell r="B2392">
            <v>26.571999999999999</v>
          </cell>
          <cell r="C2392" t="str">
            <v>Intimates</v>
          </cell>
          <cell r="D2392" t="str">
            <v>Only Hearts Delicious With Lace V-Neck Cami Jade</v>
          </cell>
          <cell r="E2392" t="str">
            <v>Only Hearts</v>
          </cell>
          <cell r="F2392">
            <v>52</v>
          </cell>
        </row>
        <row r="2393">
          <cell r="A2393">
            <v>15547</v>
          </cell>
          <cell r="B2393">
            <v>29.638000000000002</v>
          </cell>
          <cell r="C2393" t="str">
            <v>Intimates</v>
          </cell>
          <cell r="D2393" t="str">
            <v>Only Hearts Women's Second Skin Chemise 15-16 Inch - 3372Ss</v>
          </cell>
          <cell r="E2393" t="str">
            <v>Only Hearts</v>
          </cell>
          <cell r="F2393">
            <v>58</v>
          </cell>
        </row>
        <row r="2394">
          <cell r="A2394">
            <v>11783</v>
          </cell>
          <cell r="B2394">
            <v>31.223778979999999</v>
          </cell>
          <cell r="C2394" t="str">
            <v>Dresses</v>
          </cell>
          <cell r="D2394" t="str">
            <v>Strapless Bandage Mini Bubble Dress Prom Party Formal Gown</v>
          </cell>
          <cell r="E2394" t="str">
            <v>PacificPlex</v>
          </cell>
          <cell r="F2394">
            <v>73.989997860000003</v>
          </cell>
        </row>
        <row r="2395">
          <cell r="A2395">
            <v>15402</v>
          </cell>
          <cell r="B2395">
            <v>8.3538002789999997</v>
          </cell>
          <cell r="C2395" t="str">
            <v>Accessories</v>
          </cell>
          <cell r="D2395" t="str">
            <v>Peter Grimm - Drifters Tea Stained Cowboy ROUNDUP Style Hat</v>
          </cell>
          <cell r="E2395" t="str">
            <v>Peter Grimm</v>
          </cell>
          <cell r="F2395">
            <v>22.950000760000002</v>
          </cell>
        </row>
        <row r="2396">
          <cell r="A2396">
            <v>15402</v>
          </cell>
          <cell r="B2396">
            <v>17.666740529999998</v>
          </cell>
          <cell r="C2396" t="str">
            <v>Fashion Hoodies &amp; Sweatshirts</v>
          </cell>
          <cell r="D2396" t="str">
            <v>Retro Brand Women's RB1794 OU OU Hoodie Black</v>
          </cell>
          <cell r="E2396" t="str">
            <v>Retro Brand</v>
          </cell>
          <cell r="F2396">
            <v>39.97000122</v>
          </cell>
        </row>
        <row r="2397">
          <cell r="A2397">
            <v>12665</v>
          </cell>
          <cell r="B2397">
            <v>3.7916698630000001</v>
          </cell>
          <cell r="C2397" t="str">
            <v>Socks</v>
          </cell>
          <cell r="D2397" t="str">
            <v>RHINO SOCKS SS series Bad Brew sand/white anklet sports cycling biking hiking running socks</v>
          </cell>
          <cell r="E2397" t="str">
            <v>Rhino Socks</v>
          </cell>
          <cell r="F2397">
            <v>5.9899997709999999</v>
          </cell>
        </row>
        <row r="2398">
          <cell r="A2398">
            <v>8935</v>
          </cell>
          <cell r="B2398">
            <v>3.4382598739999999</v>
          </cell>
          <cell r="C2398" t="str">
            <v>Socks</v>
          </cell>
          <cell r="D2398" t="str">
            <v>RHINO SOCKS SS series Poka-Koka ecru/tan anklet sports cycling biking hiking running socks</v>
          </cell>
          <cell r="E2398" t="str">
            <v>Rhino Socks</v>
          </cell>
          <cell r="F2398">
            <v>5.9899997709999999</v>
          </cell>
        </row>
        <row r="2399">
          <cell r="A2399">
            <v>25558</v>
          </cell>
          <cell r="B2399">
            <v>3.3783598889999999</v>
          </cell>
          <cell r="C2399" t="str">
            <v>Socks</v>
          </cell>
          <cell r="D2399" t="str">
            <v>RHINO SOCKS SS series Bikapelli crimson/navy anklet sports cycling biking hiking running socks</v>
          </cell>
          <cell r="E2399" t="str">
            <v>Rhino Socks</v>
          </cell>
          <cell r="F2399">
            <v>5.9899997709999999</v>
          </cell>
        </row>
        <row r="2400">
          <cell r="A2400">
            <v>12665</v>
          </cell>
          <cell r="B2400">
            <v>7.0016098629999997</v>
          </cell>
          <cell r="C2400" t="str">
            <v>Intimates</v>
          </cell>
          <cell r="D2400" t="str">
            <v>Bust-to-Knee Bodyshaping Underpants</v>
          </cell>
          <cell r="E2400" t="str">
            <v>Slim N Lift</v>
          </cell>
          <cell r="F2400">
            <v>12.989999770000001</v>
          </cell>
        </row>
        <row r="2401">
          <cell r="A2401">
            <v>13810</v>
          </cell>
          <cell r="B2401">
            <v>25.339599589999999</v>
          </cell>
          <cell r="C2401" t="str">
            <v>Sleep &amp; Lounge</v>
          </cell>
          <cell r="D2401" t="str">
            <v>Stan Herman Women's Snow Flurries Robe</v>
          </cell>
          <cell r="E2401" t="str">
            <v>Stan Herman</v>
          </cell>
          <cell r="F2401">
            <v>44.299999239999998</v>
          </cell>
        </row>
        <row r="2402">
          <cell r="A2402">
            <v>24905</v>
          </cell>
          <cell r="B2402">
            <v>20.299999929999998</v>
          </cell>
          <cell r="C2402" t="str">
            <v>Sleep &amp; Lounge</v>
          </cell>
          <cell r="D2402" t="str">
            <v>Super Mario Men's Pajama Set</v>
          </cell>
          <cell r="E2402" t="str">
            <v>Super Mario</v>
          </cell>
          <cell r="F2402">
            <v>50</v>
          </cell>
        </row>
        <row r="2403">
          <cell r="A2403">
            <v>28848</v>
          </cell>
          <cell r="B2403">
            <v>19.844999919999999</v>
          </cell>
          <cell r="C2403" t="str">
            <v>Accessories</v>
          </cell>
          <cell r="D2403" t="str">
            <v>Taxi Wallet Black</v>
          </cell>
          <cell r="E2403" t="str">
            <v>Taxi Wallet</v>
          </cell>
          <cell r="F2403">
            <v>49</v>
          </cell>
        </row>
        <row r="2404">
          <cell r="A2404">
            <v>11834</v>
          </cell>
          <cell r="B2404">
            <v>32.734798470000001</v>
          </cell>
          <cell r="C2404" t="str">
            <v>Sweaters</v>
          </cell>
          <cell r="D2404" t="str">
            <v>Ugly Christmas Sweater - Frosty the Nose Thief Sweater by Tipsy Elves</v>
          </cell>
          <cell r="E2404" t="str">
            <v>Tipsy Elves</v>
          </cell>
          <cell r="F2404">
            <v>64.949996949999999</v>
          </cell>
        </row>
        <row r="2405">
          <cell r="A2405">
            <v>15402</v>
          </cell>
          <cell r="B2405">
            <v>31.50074854</v>
          </cell>
          <cell r="C2405" t="str">
            <v>Sweaters</v>
          </cell>
          <cell r="D2405" t="str">
            <v>Ugly Christmas Sweater - Reindeer Double Date Cardigan by Tipsy Elves</v>
          </cell>
          <cell r="E2405" t="str">
            <v>Tipsy Elves</v>
          </cell>
          <cell r="F2405">
            <v>64.949996949999999</v>
          </cell>
        </row>
        <row r="2406">
          <cell r="A2406">
            <v>11834</v>
          </cell>
          <cell r="B2406">
            <v>30.786298519999999</v>
          </cell>
          <cell r="C2406" t="str">
            <v>Sweaters</v>
          </cell>
          <cell r="D2406" t="str">
            <v>Ugly Christmas Sweater - Yellow Snow Sweater by Tipsy Elves</v>
          </cell>
          <cell r="E2406" t="str">
            <v>Tipsy Elves</v>
          </cell>
          <cell r="F2406">
            <v>64.949996949999999</v>
          </cell>
        </row>
        <row r="2407">
          <cell r="A2407">
            <v>12554</v>
          </cell>
          <cell r="B2407">
            <v>29.422348719999999</v>
          </cell>
          <cell r="C2407" t="str">
            <v>Sweaters</v>
          </cell>
          <cell r="D2407" t="str">
            <v>Ugly Christmas Sweater - Santa Sweater by Tipsy Elves</v>
          </cell>
          <cell r="E2407" t="str">
            <v>Tipsy Elves</v>
          </cell>
          <cell r="F2407">
            <v>64.949996949999999</v>
          </cell>
        </row>
        <row r="2408">
          <cell r="A2408">
            <v>11782</v>
          </cell>
          <cell r="B2408">
            <v>40.77899987</v>
          </cell>
          <cell r="C2408" t="str">
            <v>Tops &amp; Tees</v>
          </cell>
          <cell r="D2408" t="str">
            <v>Ulla Popken Plus Size Lace Trim Pintuck Blouse</v>
          </cell>
          <cell r="E2408" t="str">
            <v>Ulla Popken</v>
          </cell>
          <cell r="F2408">
            <v>69</v>
          </cell>
        </row>
        <row r="2409">
          <cell r="A2409">
            <v>11782</v>
          </cell>
          <cell r="B2409">
            <v>26.559999940000001</v>
          </cell>
          <cell r="C2409" t="str">
            <v>Sweaters</v>
          </cell>
          <cell r="D2409" t="str">
            <v>Ulla Popken Plus Size Oversized Cardigan Sweater</v>
          </cell>
          <cell r="E2409" t="str">
            <v>Ulla Popken</v>
          </cell>
          <cell r="F2409">
            <v>64</v>
          </cell>
        </row>
        <row r="2410">
          <cell r="A2410">
            <v>15863</v>
          </cell>
          <cell r="B2410">
            <v>28.969000019999999</v>
          </cell>
          <cell r="C2410" t="str">
            <v>Sweaters</v>
          </cell>
          <cell r="D2410" t="str">
            <v>Ulla Popken Plus Size V-neck Chenille Sweater</v>
          </cell>
          <cell r="E2410" t="str">
            <v>Ulla Popken</v>
          </cell>
          <cell r="F2410">
            <v>59</v>
          </cell>
        </row>
        <row r="2411">
          <cell r="A2411">
            <v>24905</v>
          </cell>
          <cell r="B2411">
            <v>29.80799996</v>
          </cell>
          <cell r="C2411" t="str">
            <v>Pants &amp; Capris</v>
          </cell>
          <cell r="D2411" t="str">
            <v>Ulla Popken Plus Size Matte Jersey Wide-leg Regular-length Pants</v>
          </cell>
          <cell r="E2411" t="str">
            <v>Ulla Popken</v>
          </cell>
          <cell r="F2411">
            <v>54</v>
          </cell>
        </row>
        <row r="2412">
          <cell r="A2412">
            <v>11834</v>
          </cell>
          <cell r="B2412">
            <v>25.343999969999999</v>
          </cell>
          <cell r="C2412" t="str">
            <v>Pants &amp; Capris</v>
          </cell>
          <cell r="D2412" t="str">
            <v>Ulla Popken Plus Size Stretch Knit Drawstring Pocket Pants</v>
          </cell>
          <cell r="E2412" t="str">
            <v>Ulla Popken</v>
          </cell>
          <cell r="F2412">
            <v>44</v>
          </cell>
        </row>
        <row r="2413">
          <cell r="A2413">
            <v>11783</v>
          </cell>
          <cell r="B2413">
            <v>22.541999990000001</v>
          </cell>
          <cell r="C2413" t="str">
            <v>Pants &amp; Capris</v>
          </cell>
          <cell r="D2413" t="str">
            <v>Ulla Popken Plus Size Stretch Knit Drawstring Pants</v>
          </cell>
          <cell r="E2413" t="str">
            <v>Ulla Popken</v>
          </cell>
          <cell r="F2413">
            <v>39</v>
          </cell>
        </row>
        <row r="2414">
          <cell r="A2414">
            <v>13969</v>
          </cell>
          <cell r="B2414">
            <v>27.832000000000001</v>
          </cell>
          <cell r="C2414" t="str">
            <v>Leggings</v>
          </cell>
          <cell r="D2414" t="str">
            <v>Ulla Popken Plus Size Stretch Ponte Knit Slim-cut Leggings</v>
          </cell>
          <cell r="E2414" t="str">
            <v>Ulla Popken</v>
          </cell>
          <cell r="F2414">
            <v>49</v>
          </cell>
        </row>
        <row r="2415">
          <cell r="A2415">
            <v>28848</v>
          </cell>
          <cell r="B2415">
            <v>28.567000029999999</v>
          </cell>
          <cell r="C2415" t="str">
            <v>Leggings</v>
          </cell>
          <cell r="D2415" t="str">
            <v>Ulla Popken Plus Size Stretch Ponte Knit Boot-cut Leggings</v>
          </cell>
          <cell r="E2415" t="str">
            <v>Ulla Popken</v>
          </cell>
          <cell r="F2415">
            <v>49</v>
          </cell>
        </row>
        <row r="2416">
          <cell r="A2416">
            <v>12690</v>
          </cell>
          <cell r="B2416">
            <v>23.543999840000001</v>
          </cell>
          <cell r="C2416" t="str">
            <v>Skirts</v>
          </cell>
          <cell r="D2416" t="str">
            <v>Matte Jersey A-line Skirt</v>
          </cell>
          <cell r="E2416" t="str">
            <v>Ulla Popken</v>
          </cell>
          <cell r="F2416">
            <v>54</v>
          </cell>
        </row>
        <row r="2417">
          <cell r="A2417">
            <v>8892</v>
          </cell>
          <cell r="B2417">
            <v>29.45900035</v>
          </cell>
          <cell r="C2417" t="str">
            <v>Blazers &amp; Jackets</v>
          </cell>
          <cell r="D2417" t="str">
            <v>Ulla Popken Plus Size Soutache Embroidered Jacket</v>
          </cell>
          <cell r="E2417" t="str">
            <v>Ulla Popken</v>
          </cell>
          <cell r="F2417">
            <v>89</v>
          </cell>
        </row>
        <row r="2418">
          <cell r="A2418">
            <v>28848</v>
          </cell>
          <cell r="B2418">
            <v>62.699000519999998</v>
          </cell>
          <cell r="C2418" t="str">
            <v>Blazers &amp; Jackets</v>
          </cell>
          <cell r="D2418" t="str">
            <v>Ulla Popken Plus Size Sequined Swing Jacket</v>
          </cell>
          <cell r="E2418" t="str">
            <v>Ulla Popken</v>
          </cell>
          <cell r="F2418">
            <v>169</v>
          </cell>
        </row>
        <row r="2419">
          <cell r="A2419">
            <v>11783</v>
          </cell>
          <cell r="B2419">
            <v>49.98000021</v>
          </cell>
          <cell r="C2419" t="str">
            <v>Blazers &amp; Jackets</v>
          </cell>
          <cell r="D2419" t="str">
            <v>Ulla Popken Plus Size Mosaic Burnout Silk Velvet Tunic</v>
          </cell>
          <cell r="E2419" t="str">
            <v>Ulla Popken</v>
          </cell>
          <cell r="F2419">
            <v>119</v>
          </cell>
        </row>
        <row r="2420">
          <cell r="A2420">
            <v>8892</v>
          </cell>
          <cell r="B2420">
            <v>32.93000026</v>
          </cell>
          <cell r="C2420" t="str">
            <v>Blazers &amp; Jackets</v>
          </cell>
          <cell r="D2420" t="str">
            <v>Ulla Popken Plus Size Batik Shacket</v>
          </cell>
          <cell r="E2420" t="str">
            <v>Ulla Popken</v>
          </cell>
          <cell r="F2420">
            <v>89</v>
          </cell>
        </row>
        <row r="2421">
          <cell r="A2421">
            <v>28848</v>
          </cell>
          <cell r="B2421">
            <v>66.144000180000006</v>
          </cell>
          <cell r="C2421" t="str">
            <v>Blazers &amp; Jackets</v>
          </cell>
          <cell r="D2421" t="str">
            <v>Ulla Popken Plus Size Burnout Velvet Kimono Set</v>
          </cell>
          <cell r="E2421" t="str">
            <v>Ulla Popken</v>
          </cell>
          <cell r="F2421">
            <v>159</v>
          </cell>
        </row>
        <row r="2422">
          <cell r="A2422">
            <v>15547</v>
          </cell>
          <cell r="B2422">
            <v>37.125000280000002</v>
          </cell>
          <cell r="C2422" t="str">
            <v>Blazers &amp; Jackets</v>
          </cell>
          <cell r="D2422" t="str">
            <v>Ulla Popken Plus Size Reversible Ribbon Trimmed Jacket</v>
          </cell>
          <cell r="E2422" t="str">
            <v>Ulla Popken</v>
          </cell>
          <cell r="F2422">
            <v>99</v>
          </cell>
        </row>
        <row r="2423">
          <cell r="A2423">
            <v>13969</v>
          </cell>
          <cell r="B2423">
            <v>104.3039993</v>
          </cell>
          <cell r="C2423" t="str">
            <v>Clothing Sets</v>
          </cell>
          <cell r="D2423" t="str">
            <v>Ulla Popken Plus Size 3-Piece Duster and Pants Set</v>
          </cell>
          <cell r="E2423" t="str">
            <v>Ulla Popken</v>
          </cell>
          <cell r="F2423">
            <v>159</v>
          </cell>
        </row>
        <row r="2424">
          <cell r="A2424">
            <v>8935</v>
          </cell>
          <cell r="B2424">
            <v>107.3149995</v>
          </cell>
          <cell r="C2424" t="str">
            <v>Clothing Sets</v>
          </cell>
          <cell r="D2424" t="str">
            <v>Ulla Popken Plus Size Floral 3-Piece Pant Set</v>
          </cell>
          <cell r="E2424" t="str">
            <v>Ulla Popken</v>
          </cell>
          <cell r="F2424">
            <v>169</v>
          </cell>
        </row>
        <row r="2425">
          <cell r="A2425">
            <v>11834</v>
          </cell>
          <cell r="B2425">
            <v>11.808000010000001</v>
          </cell>
          <cell r="C2425" t="str">
            <v>Intimates</v>
          </cell>
          <cell r="D2425" t="str">
            <v>Ulla Popken Plus Size Ulla-la! Shelf Bra Tank</v>
          </cell>
          <cell r="E2425" t="str">
            <v>Ulla Popken</v>
          </cell>
          <cell r="F2425">
            <v>24</v>
          </cell>
        </row>
        <row r="2426">
          <cell r="A2426">
            <v>15402</v>
          </cell>
          <cell r="B2426">
            <v>9.8609999879999997</v>
          </cell>
          <cell r="C2426" t="str">
            <v>Intimates</v>
          </cell>
          <cell r="D2426" t="str">
            <v>Ulla Popken Plus Size Rib Knit Cami</v>
          </cell>
          <cell r="E2426" t="str">
            <v>Ulla Popken</v>
          </cell>
          <cell r="F2426">
            <v>19</v>
          </cell>
        </row>
        <row r="2427">
          <cell r="A2427">
            <v>8935</v>
          </cell>
          <cell r="B2427">
            <v>19.304999970000001</v>
          </cell>
          <cell r="C2427" t="str">
            <v>Intimates</v>
          </cell>
          <cell r="D2427" t="str">
            <v>Ulla Popken Plus Size Must-have Sleek Tank</v>
          </cell>
          <cell r="E2427" t="str">
            <v>Ulla Popken</v>
          </cell>
          <cell r="F2427">
            <v>39</v>
          </cell>
        </row>
        <row r="2428">
          <cell r="A2428">
            <v>28848</v>
          </cell>
          <cell r="B2428">
            <v>3.5023999510000001</v>
          </cell>
          <cell r="C2428" t="str">
            <v>Blazers &amp; Jackets</v>
          </cell>
          <cell r="D2428" t="str">
            <v>White Lotus Lifestyle Red Blazer Jacket M</v>
          </cell>
          <cell r="E2428" t="str">
            <v>White Lotus</v>
          </cell>
          <cell r="F2428">
            <v>9.9499998089999995</v>
          </cell>
        </row>
        <row r="2429">
          <cell r="A2429">
            <v>13969</v>
          </cell>
          <cell r="B2429">
            <v>6.1503799130000001</v>
          </cell>
          <cell r="C2429" t="str">
            <v>Socks &amp; Hosiery</v>
          </cell>
          <cell r="D2429" t="str">
            <v>Ymid Select Women's Punk Lace Starry Footless Leggings Tights</v>
          </cell>
          <cell r="E2429" t="str">
            <v>Ymid Select</v>
          </cell>
          <cell r="F2429">
            <v>16.989999770000001</v>
          </cell>
        </row>
        <row r="2430">
          <cell r="A2430">
            <v>12537</v>
          </cell>
          <cell r="B2430">
            <v>25.649999919999999</v>
          </cell>
          <cell r="C2430" t="str">
            <v>Jeans</v>
          </cell>
          <cell r="D2430" t="str">
            <v>555 Turnpike Big &amp; Tall Jeans</v>
          </cell>
          <cell r="E2430" t="str">
            <v>555 Turnpike</v>
          </cell>
          <cell r="F2430">
            <v>50</v>
          </cell>
        </row>
        <row r="2431">
          <cell r="A2431">
            <v>25558</v>
          </cell>
          <cell r="B2431">
            <v>21.25000004</v>
          </cell>
          <cell r="C2431" t="str">
            <v>Pants</v>
          </cell>
          <cell r="D2431" t="str">
            <v>555 Turnpike Big &amp; TallTwill Cargo Pants</v>
          </cell>
          <cell r="E2431" t="str">
            <v>555 Turnpike</v>
          </cell>
          <cell r="F2431">
            <v>50</v>
          </cell>
        </row>
        <row r="2432">
          <cell r="A2432">
            <v>12567</v>
          </cell>
          <cell r="B2432">
            <v>21.11472092</v>
          </cell>
          <cell r="C2432" t="str">
            <v>Shorts</v>
          </cell>
          <cell r="D2432" t="str">
            <v>555 Turnpike Big &amp; Tall Twill Cargo Shorts</v>
          </cell>
          <cell r="E2432" t="str">
            <v>555 Turnpike</v>
          </cell>
          <cell r="F2432">
            <v>39.990001679999999</v>
          </cell>
        </row>
        <row r="2433">
          <cell r="A2433">
            <v>12690</v>
          </cell>
          <cell r="B2433">
            <v>23.160000069999999</v>
          </cell>
          <cell r="C2433" t="str">
            <v>Swim</v>
          </cell>
          <cell r="D2433" t="str">
            <v>555 Turnpike Big &amp; Tall Plaid Swim Trunks</v>
          </cell>
          <cell r="E2433" t="str">
            <v>555 Turnpike</v>
          </cell>
          <cell r="F2433">
            <v>40</v>
          </cell>
        </row>
        <row r="2434">
          <cell r="A2434">
            <v>15402</v>
          </cell>
          <cell r="B2434">
            <v>14.55000006</v>
          </cell>
          <cell r="C2434" t="str">
            <v>Fashion Hoodies &amp; Sweatshirts</v>
          </cell>
          <cell r="D2434" t="str">
            <v>Alex Stevens Men's Stripe Hood Lining Hoodie</v>
          </cell>
          <cell r="E2434" t="str">
            <v>Alex Stevens</v>
          </cell>
          <cell r="F2434">
            <v>25</v>
          </cell>
        </row>
        <row r="2435">
          <cell r="A2435">
            <v>12567</v>
          </cell>
          <cell r="B2435">
            <v>14.600000059999999</v>
          </cell>
          <cell r="C2435" t="str">
            <v>Fashion Hoodies &amp; Sweatshirts</v>
          </cell>
          <cell r="D2435" t="str">
            <v>Alex Stevens Men's Plain Hoodie</v>
          </cell>
          <cell r="E2435" t="str">
            <v>Alex Stevens</v>
          </cell>
          <cell r="F2435">
            <v>25</v>
          </cell>
        </row>
        <row r="2436">
          <cell r="A2436">
            <v>15547</v>
          </cell>
          <cell r="B2436">
            <v>15.54270015</v>
          </cell>
          <cell r="C2436" t="str">
            <v>Sweaters</v>
          </cell>
          <cell r="D2436" t="str">
            <v>Alex Stevens Men's Ribbed Turtle Neck</v>
          </cell>
          <cell r="E2436" t="str">
            <v>Alex Stevens</v>
          </cell>
          <cell r="F2436">
            <v>30.18000031</v>
          </cell>
        </row>
        <row r="2437">
          <cell r="A2437">
            <v>12665</v>
          </cell>
          <cell r="B2437">
            <v>11.77800004</v>
          </cell>
          <cell r="C2437" t="str">
            <v>Sweaters</v>
          </cell>
          <cell r="D2437" t="str">
            <v>Alex Stevens Men's Chevron Cuff Cardigan</v>
          </cell>
          <cell r="E2437" t="str">
            <v>Alex Stevens</v>
          </cell>
          <cell r="F2437">
            <v>26</v>
          </cell>
        </row>
        <row r="2438">
          <cell r="A2438">
            <v>11834</v>
          </cell>
          <cell r="B2438">
            <v>17.496570819999999</v>
          </cell>
          <cell r="C2438" t="str">
            <v>Sweaters</v>
          </cell>
          <cell r="D2438" t="str">
            <v>Alex Stevens Men's Ribbed Qzip Mock Neck Sweater</v>
          </cell>
          <cell r="E2438" t="str">
            <v>Alex Stevens</v>
          </cell>
          <cell r="F2438">
            <v>35.490001679999999</v>
          </cell>
        </row>
        <row r="2439">
          <cell r="A2439">
            <v>15863</v>
          </cell>
          <cell r="B2439">
            <v>18.241860880000001</v>
          </cell>
          <cell r="C2439" t="str">
            <v>Sweaters</v>
          </cell>
          <cell r="D2439" t="str">
            <v>Alex Stevens Men's Ribbed Full-Zip Mock Neck Sweater</v>
          </cell>
          <cell r="E2439" t="str">
            <v>Alex Stevens</v>
          </cell>
          <cell r="F2439">
            <v>35.490001679999999</v>
          </cell>
        </row>
        <row r="2440">
          <cell r="A2440">
            <v>12554</v>
          </cell>
          <cell r="B2440">
            <v>12.62800004</v>
          </cell>
          <cell r="C2440" t="str">
            <v>Sweaters</v>
          </cell>
          <cell r="D2440" t="str">
            <v>Alex Stevens Men's Chevron Cuff Full Zip Cardigan</v>
          </cell>
          <cell r="E2440" t="str">
            <v>Alex Stevens</v>
          </cell>
          <cell r="F2440">
            <v>28</v>
          </cell>
        </row>
        <row r="2441">
          <cell r="A2441">
            <v>28848</v>
          </cell>
          <cell r="B2441">
            <v>20.500879179999998</v>
          </cell>
          <cell r="C2441" t="str">
            <v>Sweaters</v>
          </cell>
          <cell r="D2441" t="str">
            <v>Alex Stevens Men's Center Cable Shawl</v>
          </cell>
          <cell r="E2441" t="str">
            <v>Alex Stevens</v>
          </cell>
          <cell r="F2441">
            <v>42.009998320000001</v>
          </cell>
        </row>
        <row r="2442">
          <cell r="A2442">
            <v>8935</v>
          </cell>
          <cell r="B2442">
            <v>16.27199998</v>
          </cell>
          <cell r="C2442" t="str">
            <v>Sweaters</v>
          </cell>
          <cell r="D2442" t="str">
            <v>Alex Stevens Men's Front Pocket Sweater</v>
          </cell>
          <cell r="E2442" t="str">
            <v>Alex Stevens</v>
          </cell>
          <cell r="F2442">
            <v>36</v>
          </cell>
        </row>
        <row r="2443">
          <cell r="A2443">
            <v>8892</v>
          </cell>
          <cell r="B2443">
            <v>16.888260460000001</v>
          </cell>
          <cell r="C2443" t="str">
            <v>Sweaters</v>
          </cell>
          <cell r="D2443" t="str">
            <v>Alex Stevens Men's Ribbed V-neck Sweater</v>
          </cell>
          <cell r="E2443" t="str">
            <v>Alex Stevens</v>
          </cell>
          <cell r="F2443">
            <v>32.540000919999997</v>
          </cell>
        </row>
        <row r="2444">
          <cell r="A2444">
            <v>11782</v>
          </cell>
          <cell r="B2444">
            <v>12.712</v>
          </cell>
          <cell r="C2444" t="str">
            <v>Sweaters</v>
          </cell>
          <cell r="D2444" t="str">
            <v>Alex Stevens Men's Alternating Cardigan</v>
          </cell>
          <cell r="E2444" t="str">
            <v>Alex Stevens</v>
          </cell>
          <cell r="F2444">
            <v>28</v>
          </cell>
        </row>
        <row r="2445">
          <cell r="A2445">
            <v>11834</v>
          </cell>
          <cell r="B2445">
            <v>19.187999990000002</v>
          </cell>
          <cell r="C2445" t="str">
            <v>Sweaters</v>
          </cell>
          <cell r="D2445" t="str">
            <v>Alex Stevens Men's Full-Zip Military Cardigan</v>
          </cell>
          <cell r="E2445" t="str">
            <v>Alex Stevens</v>
          </cell>
          <cell r="F2445">
            <v>36</v>
          </cell>
        </row>
        <row r="2446">
          <cell r="A2446">
            <v>15402</v>
          </cell>
          <cell r="B2446">
            <v>14.644</v>
          </cell>
          <cell r="C2446" t="str">
            <v>Sweaters</v>
          </cell>
          <cell r="D2446" t="str">
            <v>Alex Stevens Men's Striped Cardigan</v>
          </cell>
          <cell r="E2446" t="str">
            <v>Alex Stevens</v>
          </cell>
          <cell r="F2446">
            <v>28</v>
          </cell>
        </row>
        <row r="2447">
          <cell r="A2447">
            <v>8892</v>
          </cell>
          <cell r="B2447">
            <v>17.057039849999999</v>
          </cell>
          <cell r="C2447" t="str">
            <v>Sweaters</v>
          </cell>
          <cell r="D2447" t="str">
            <v>Alex Stevens Men's Basketweave Quarter Zip</v>
          </cell>
          <cell r="E2447" t="str">
            <v>Alex Stevens</v>
          </cell>
          <cell r="F2447">
            <v>34.319999690000003</v>
          </cell>
        </row>
        <row r="2448">
          <cell r="A2448">
            <v>8892</v>
          </cell>
          <cell r="B2448">
            <v>22.139999979999999</v>
          </cell>
          <cell r="C2448" t="str">
            <v>Sweaters</v>
          </cell>
          <cell r="D2448" t="str">
            <v>Alex Stevens Men's Ribbed Acid Wash Button Cardigan</v>
          </cell>
          <cell r="E2448" t="str">
            <v>Alex Stevens</v>
          </cell>
          <cell r="F2448">
            <v>45</v>
          </cell>
        </row>
        <row r="2449">
          <cell r="A2449">
            <v>15547</v>
          </cell>
          <cell r="B2449">
            <v>14.44800002</v>
          </cell>
          <cell r="C2449" t="str">
            <v>Sweaters</v>
          </cell>
          <cell r="D2449" t="str">
            <v>Alex Stevens Men's Shawl Collar Sweater</v>
          </cell>
          <cell r="E2449" t="str">
            <v>Alex Stevens</v>
          </cell>
          <cell r="F2449">
            <v>28</v>
          </cell>
        </row>
        <row r="2450">
          <cell r="A2450">
            <v>13969</v>
          </cell>
          <cell r="B2450">
            <v>5.4038398949999999</v>
          </cell>
          <cell r="C2450" t="str">
            <v>Accessories</v>
          </cell>
          <cell r="D2450" t="str">
            <v>Elegant Crinkled Scarf with Silver Lining Detail Assorted Colors</v>
          </cell>
          <cell r="E2450" t="str">
            <v>Atti Fashion</v>
          </cell>
          <cell r="F2450">
            <v>12.989999770000001</v>
          </cell>
        </row>
        <row r="2451">
          <cell r="A2451">
            <v>12554</v>
          </cell>
          <cell r="B2451">
            <v>34.379999939999998</v>
          </cell>
          <cell r="C2451" t="str">
            <v>Tops &amp; Tees</v>
          </cell>
          <cell r="D2451" t="str">
            <v>Women's Gypsy Bohemian Peasant Top by BBW Boutique - in your choice of color</v>
          </cell>
          <cell r="E2451" t="str">
            <v>BBW Boutique</v>
          </cell>
          <cell r="F2451">
            <v>60</v>
          </cell>
        </row>
        <row r="2452">
          <cell r="A2452">
            <v>15622</v>
          </cell>
          <cell r="B2452">
            <v>44.389999779999997</v>
          </cell>
          <cell r="C2452" t="str">
            <v>Skirts</v>
          </cell>
          <cell r="D2452" t="str">
            <v>Renaissance Skirt by BBW Boutique</v>
          </cell>
          <cell r="E2452" t="str">
            <v>BBW Boutique</v>
          </cell>
          <cell r="F2452">
            <v>115</v>
          </cell>
        </row>
        <row r="2453">
          <cell r="A2453">
            <v>15402</v>
          </cell>
          <cell r="B2453">
            <v>20.82500022</v>
          </cell>
          <cell r="C2453" t="str">
            <v>Blazers &amp; Jackets</v>
          </cell>
          <cell r="D2453" t="str">
            <v>Western Whisper Battenburg Lace Jacket in Red</v>
          </cell>
          <cell r="E2453" t="str">
            <v>BBW Boutique</v>
          </cell>
          <cell r="F2453">
            <v>49</v>
          </cell>
        </row>
        <row r="2454">
          <cell r="A2454">
            <v>25558</v>
          </cell>
          <cell r="B2454">
            <v>42.063988569999999</v>
          </cell>
          <cell r="C2454" t="str">
            <v>Clothing Sets</v>
          </cell>
          <cell r="D2454" t="str">
            <v>Women's Embroidered Career Set by BBW Boutique - in your choice of color</v>
          </cell>
          <cell r="E2454" t="str">
            <v>BBW Boutique</v>
          </cell>
          <cell r="F2454">
            <v>69.989997860000003</v>
          </cell>
        </row>
        <row r="2455">
          <cell r="A2455">
            <v>8892</v>
          </cell>
          <cell r="B2455">
            <v>28.135310820000001</v>
          </cell>
          <cell r="C2455" t="str">
            <v>Swim</v>
          </cell>
          <cell r="D2455" t="str">
            <v>Beach Native Swimwear Cascading Blue PLUS SIZE 2-Piece Tankini Swimsuit</v>
          </cell>
          <cell r="E2455" t="str">
            <v>Beach Native</v>
          </cell>
          <cell r="F2455">
            <v>59.990001679999999</v>
          </cell>
        </row>
        <row r="2456">
          <cell r="A2456">
            <v>12537</v>
          </cell>
          <cell r="B2456">
            <v>33.242399730000002</v>
          </cell>
          <cell r="C2456" t="str">
            <v>Intimates</v>
          </cell>
          <cell r="D2456" t="str">
            <v>Beauty Night La Luna Red Babydoll Lingerie with Thong BN6128</v>
          </cell>
          <cell r="E2456" t="str">
            <v>Beauty Night</v>
          </cell>
          <cell r="F2456">
            <v>58.319999690000003</v>
          </cell>
        </row>
        <row r="2457">
          <cell r="A2457">
            <v>24905</v>
          </cell>
          <cell r="B2457">
            <v>31.28361975</v>
          </cell>
          <cell r="C2457" t="str">
            <v>Intimates</v>
          </cell>
          <cell r="D2457" t="str">
            <v>Beauty Night Honeymoon White Babydoll and Thong set BN6129</v>
          </cell>
          <cell r="E2457" t="str">
            <v>Beauty Night</v>
          </cell>
          <cell r="F2457">
            <v>54.979999540000001</v>
          </cell>
        </row>
        <row r="2458">
          <cell r="A2458">
            <v>13969</v>
          </cell>
          <cell r="B2458">
            <v>20.890500809999999</v>
          </cell>
          <cell r="C2458" t="str">
            <v>Intimates</v>
          </cell>
          <cell r="D2458" t="str">
            <v>Beauty Night Antoinette Pink Satin chemise and G-string set BN6155</v>
          </cell>
          <cell r="E2458" t="str">
            <v>Beauty Night</v>
          </cell>
          <cell r="F2458">
            <v>36.650001529999997</v>
          </cell>
        </row>
        <row r="2459">
          <cell r="A2459">
            <v>24905</v>
          </cell>
          <cell r="B2459">
            <v>25.480000010000001</v>
          </cell>
          <cell r="C2459" t="str">
            <v>Intimates</v>
          </cell>
          <cell r="D2459" t="str">
            <v>Beauty Night Madeleine Black Satin Slip and Thong Set BN6134</v>
          </cell>
          <cell r="E2459" t="str">
            <v>Beauty Night</v>
          </cell>
          <cell r="F2459">
            <v>52</v>
          </cell>
        </row>
        <row r="2460">
          <cell r="A2460">
            <v>11782</v>
          </cell>
          <cell r="B2460">
            <v>30.561000010000001</v>
          </cell>
          <cell r="C2460" t="str">
            <v>Intimates</v>
          </cell>
          <cell r="D2460" t="str">
            <v>Beauty Night Chelsea Black Bra and Thong Set BN6045</v>
          </cell>
          <cell r="E2460" t="str">
            <v>Beauty Night</v>
          </cell>
          <cell r="F2460">
            <v>61</v>
          </cell>
        </row>
        <row r="2461">
          <cell r="A2461">
            <v>13810</v>
          </cell>
          <cell r="B2461">
            <v>37.854999970000001</v>
          </cell>
          <cell r="C2461" t="str">
            <v>Intimates</v>
          </cell>
          <cell r="D2461" t="str">
            <v>Beauty Night Magnetic Red and Black Bra Skirt and Thong Set</v>
          </cell>
          <cell r="E2461" t="str">
            <v>Beauty Night</v>
          </cell>
          <cell r="F2461">
            <v>67</v>
          </cell>
        </row>
        <row r="2462">
          <cell r="A2462">
            <v>8892</v>
          </cell>
          <cell r="B2462">
            <v>35.724400780000003</v>
          </cell>
          <cell r="C2462" t="str">
            <v>Intimates</v>
          </cell>
          <cell r="D2462" t="str">
            <v>Beauty Night White Chelsea Chemise and Thong Set BN6133</v>
          </cell>
          <cell r="E2462" t="str">
            <v>Beauty Night</v>
          </cell>
          <cell r="F2462">
            <v>66.650001529999997</v>
          </cell>
        </row>
        <row r="2463">
          <cell r="A2463">
            <v>24905</v>
          </cell>
          <cell r="B2463">
            <v>10.470809940000001</v>
          </cell>
          <cell r="C2463" t="str">
            <v>Maternity</v>
          </cell>
          <cell r="D2463" t="str">
            <v>Belly Button Maternity Band</v>
          </cell>
          <cell r="E2463" t="str">
            <v>Belly Button</v>
          </cell>
          <cell r="F2463">
            <v>24.989999770000001</v>
          </cell>
        </row>
        <row r="2464">
          <cell r="A2464">
            <v>12537</v>
          </cell>
          <cell r="B2464">
            <v>16.67820055</v>
          </cell>
          <cell r="C2464" t="str">
            <v>Suits &amp; Sport Coats</v>
          </cell>
          <cell r="D2464" t="str">
            <v>Brand Q Wedding Vest Set Metallic Blue Paisley 3pcs Tuxedo Vest + Necktie + Handkerchief</v>
          </cell>
          <cell r="E2464" t="str">
            <v>Brand Q Vest</v>
          </cell>
          <cell r="F2464">
            <v>39.900001529999997</v>
          </cell>
        </row>
        <row r="2465">
          <cell r="A2465">
            <v>11782</v>
          </cell>
          <cell r="B2465">
            <v>280.50000130000001</v>
          </cell>
          <cell r="C2465" t="str">
            <v>Active</v>
          </cell>
          <cell r="D2465" t="str">
            <v>Canada Goose Women's Mystique</v>
          </cell>
          <cell r="E2465" t="str">
            <v>Canada Goose</v>
          </cell>
          <cell r="F2465">
            <v>750</v>
          </cell>
        </row>
        <row r="2466">
          <cell r="A2466">
            <v>15863</v>
          </cell>
          <cell r="B2466">
            <v>261.32000140000002</v>
          </cell>
          <cell r="C2466" t="str">
            <v>Active</v>
          </cell>
          <cell r="D2466" t="str">
            <v>Canada Goose Women's Solaris</v>
          </cell>
          <cell r="E2466" t="str">
            <v>Canada Goose</v>
          </cell>
          <cell r="F2466">
            <v>695</v>
          </cell>
        </row>
        <row r="2467">
          <cell r="A2467">
            <v>12537</v>
          </cell>
          <cell r="B2467">
            <v>105.6000009</v>
          </cell>
          <cell r="C2467" t="str">
            <v>Active</v>
          </cell>
          <cell r="D2467" t="str">
            <v>Canada Goose Women's Freestyle Vest</v>
          </cell>
          <cell r="E2467" t="str">
            <v>Canada Goose</v>
          </cell>
          <cell r="F2467">
            <v>275</v>
          </cell>
        </row>
        <row r="2468">
          <cell r="A2468">
            <v>11782</v>
          </cell>
          <cell r="B2468">
            <v>395.90999970000001</v>
          </cell>
          <cell r="C2468" t="str">
            <v>Outerwear &amp; Coats</v>
          </cell>
          <cell r="D2468" t="str">
            <v>Canada Goose Women's Expedition Parka</v>
          </cell>
          <cell r="E2468" t="str">
            <v>Canada Goose</v>
          </cell>
          <cell r="F2468">
            <v>795</v>
          </cell>
        </row>
        <row r="2469">
          <cell r="A2469">
            <v>15622</v>
          </cell>
          <cell r="B2469">
            <v>353.24999919999999</v>
          </cell>
          <cell r="C2469" t="str">
            <v>Outerwear &amp; Coats</v>
          </cell>
          <cell r="D2469" t="str">
            <v>Canada Goose Women's Mystique</v>
          </cell>
          <cell r="E2469" t="str">
            <v>Canada Goose</v>
          </cell>
          <cell r="F2469">
            <v>750</v>
          </cell>
        </row>
        <row r="2470">
          <cell r="A2470">
            <v>13969</v>
          </cell>
          <cell r="B2470">
            <v>296.76499949999999</v>
          </cell>
          <cell r="C2470" t="str">
            <v>Outerwear &amp; Coats</v>
          </cell>
          <cell r="D2470" t="str">
            <v>Canada Goose Women's Solaris</v>
          </cell>
          <cell r="E2470" t="str">
            <v>Canada Goose</v>
          </cell>
          <cell r="F2470">
            <v>695</v>
          </cell>
        </row>
        <row r="2471">
          <cell r="A2471">
            <v>11782</v>
          </cell>
          <cell r="B2471">
            <v>287.73000059999998</v>
          </cell>
          <cell r="C2471" t="str">
            <v>Outerwear &amp; Coats</v>
          </cell>
          <cell r="D2471" t="str">
            <v>Canada Goose Women's Chilliwack Bomber</v>
          </cell>
          <cell r="E2471" t="str">
            <v>Canada Goose</v>
          </cell>
          <cell r="F2471">
            <v>695</v>
          </cell>
        </row>
        <row r="2472">
          <cell r="A2472">
            <v>28848</v>
          </cell>
          <cell r="B2472">
            <v>296.06999930000001</v>
          </cell>
          <cell r="C2472" t="str">
            <v>Outerwear &amp; Coats</v>
          </cell>
          <cell r="D2472" t="str">
            <v>Canada Goose Women's Whistler Parka</v>
          </cell>
          <cell r="E2472" t="str">
            <v>Canada Goose</v>
          </cell>
          <cell r="F2472">
            <v>695</v>
          </cell>
        </row>
        <row r="2473">
          <cell r="A2473">
            <v>13969</v>
          </cell>
          <cell r="B2473">
            <v>222.25499959999999</v>
          </cell>
          <cell r="C2473" t="str">
            <v>Outerwear &amp; Coats</v>
          </cell>
          <cell r="D2473" t="str">
            <v>Canada Goose Women's Camp Hooded Jacket</v>
          </cell>
          <cell r="E2473" t="str">
            <v>Canada Goose</v>
          </cell>
          <cell r="F2473">
            <v>495</v>
          </cell>
        </row>
        <row r="2474">
          <cell r="A2474">
            <v>8892</v>
          </cell>
          <cell r="B2474">
            <v>50.721579939999998</v>
          </cell>
          <cell r="C2474" t="str">
            <v>Accessories</v>
          </cell>
          <cell r="D2474" t="str">
            <v>Canada Goose Women's Down Glove</v>
          </cell>
          <cell r="E2474" t="str">
            <v>Canada Goose</v>
          </cell>
          <cell r="F2474">
            <v>124.9300003</v>
          </cell>
        </row>
        <row r="2475">
          <cell r="A2475">
            <v>11000</v>
          </cell>
          <cell r="B2475">
            <v>337.4100014</v>
          </cell>
          <cell r="C2475" t="str">
            <v>Active</v>
          </cell>
          <cell r="D2475" t="str">
            <v>Canada Goose Men's The Chateau Jacket</v>
          </cell>
          <cell r="E2475" t="str">
            <v>Canada Goose</v>
          </cell>
          <cell r="F2475">
            <v>815</v>
          </cell>
        </row>
        <row r="2476">
          <cell r="A2476">
            <v>15863</v>
          </cell>
          <cell r="B2476">
            <v>387.16499979999998</v>
          </cell>
          <cell r="C2476" t="str">
            <v>Outerwear &amp; Coats</v>
          </cell>
          <cell r="D2476" t="str">
            <v>Canada Goose Men's Citadel Parka</v>
          </cell>
          <cell r="E2476" t="str">
            <v>Canada Goose</v>
          </cell>
          <cell r="F2476">
            <v>795</v>
          </cell>
        </row>
        <row r="2477">
          <cell r="A2477">
            <v>11782</v>
          </cell>
          <cell r="B2477">
            <v>378.16000129999998</v>
          </cell>
          <cell r="C2477" t="str">
            <v>Outerwear &amp; Coats</v>
          </cell>
          <cell r="D2477" t="str">
            <v>Canada Goose Men's The Chateau Jacket</v>
          </cell>
          <cell r="E2477" t="str">
            <v>Canada Goose</v>
          </cell>
          <cell r="F2477">
            <v>815</v>
          </cell>
        </row>
        <row r="2478">
          <cell r="A2478">
            <v>12690</v>
          </cell>
          <cell r="B2478">
            <v>300.21840589999999</v>
          </cell>
          <cell r="C2478" t="str">
            <v>Outerwear &amp; Coats</v>
          </cell>
          <cell r="D2478" t="str">
            <v>Canada Goose Men's Langford Parka</v>
          </cell>
          <cell r="E2478" t="str">
            <v>Canada Goose</v>
          </cell>
          <cell r="F2478">
            <v>694.95001219999995</v>
          </cell>
        </row>
        <row r="2479">
          <cell r="A2479">
            <v>15402</v>
          </cell>
          <cell r="B2479">
            <v>180.90000119999999</v>
          </cell>
          <cell r="C2479" t="str">
            <v>Outerwear &amp; Coats</v>
          </cell>
          <cell r="D2479" t="str">
            <v>Canada Goose Men's Lodge Down Hoody</v>
          </cell>
          <cell r="E2479" t="str">
            <v>Canada Goose</v>
          </cell>
          <cell r="F2479">
            <v>450</v>
          </cell>
        </row>
        <row r="2480">
          <cell r="A2480">
            <v>15622</v>
          </cell>
          <cell r="B2480">
            <v>177.60000059999999</v>
          </cell>
          <cell r="C2480" t="str">
            <v>Outerwear &amp; Coats</v>
          </cell>
          <cell r="D2480" t="str">
            <v>Canada Goose Men's Lodge Jacket</v>
          </cell>
          <cell r="E2480" t="str">
            <v>Canada Goose</v>
          </cell>
          <cell r="F2480">
            <v>400</v>
          </cell>
        </row>
        <row r="2481">
          <cell r="A2481">
            <v>8892</v>
          </cell>
          <cell r="B2481">
            <v>124.80000029999999</v>
          </cell>
          <cell r="C2481" t="str">
            <v>Outerwear &amp; Coats</v>
          </cell>
          <cell r="D2481" t="str">
            <v>Canada Goose Men's Lodge Vest</v>
          </cell>
          <cell r="E2481" t="str">
            <v>Canada Goose</v>
          </cell>
          <cell r="F2481">
            <v>300</v>
          </cell>
        </row>
        <row r="2482">
          <cell r="A2482">
            <v>13810</v>
          </cell>
          <cell r="B2482">
            <v>94.274999530000002</v>
          </cell>
          <cell r="C2482" t="str">
            <v>Accessories</v>
          </cell>
          <cell r="D2482" t="str">
            <v>Canada Goose Men's Aviator Hat</v>
          </cell>
          <cell r="E2482" t="str">
            <v>Canada Goose</v>
          </cell>
          <cell r="F2482">
            <v>225</v>
          </cell>
        </row>
        <row r="2483">
          <cell r="A2483">
            <v>12665</v>
          </cell>
          <cell r="B2483">
            <v>16.470000020000001</v>
          </cell>
          <cell r="C2483" t="str">
            <v>Fashion Hoodies &amp; Sweatshirts</v>
          </cell>
          <cell r="D2483" t="str">
            <v>Canyon Ridge Big &amp; Tall Jersey Hoodie</v>
          </cell>
          <cell r="E2483" t="str">
            <v>Canyon Ridge</v>
          </cell>
          <cell r="F2483">
            <v>30</v>
          </cell>
        </row>
        <row r="2484">
          <cell r="A2484">
            <v>13810</v>
          </cell>
          <cell r="B2484">
            <v>18.27800002</v>
          </cell>
          <cell r="C2484" t="str">
            <v>Sweaters</v>
          </cell>
          <cell r="D2484" t="str">
            <v>Canyon Ridge Big &amp; Tall Soft Touch Solid V-Neck Pullover</v>
          </cell>
          <cell r="E2484" t="str">
            <v>Canyon Ridge</v>
          </cell>
          <cell r="F2484">
            <v>38</v>
          </cell>
        </row>
        <row r="2485">
          <cell r="A2485">
            <v>15402</v>
          </cell>
          <cell r="B2485">
            <v>7.8879899189999998</v>
          </cell>
          <cell r="C2485" t="str">
            <v>Sweaters</v>
          </cell>
          <cell r="D2485" t="str">
            <v>Canyon Ridge Big &amp; Tall Cotton Crewneck Sweater</v>
          </cell>
          <cell r="E2485" t="str">
            <v>Canyon Ridge</v>
          </cell>
          <cell r="F2485">
            <v>17.489999770000001</v>
          </cell>
        </row>
        <row r="2486">
          <cell r="A2486">
            <v>11000</v>
          </cell>
          <cell r="B2486">
            <v>14.12528992</v>
          </cell>
          <cell r="C2486" t="str">
            <v>Sweaters</v>
          </cell>
          <cell r="D2486" t="str">
            <v>Canyon Ridge Big &amp; Tall V-Neck Cotton Sweater Vest</v>
          </cell>
          <cell r="E2486" t="str">
            <v>Canyon Ridge</v>
          </cell>
          <cell r="F2486">
            <v>29.989999770000001</v>
          </cell>
        </row>
        <row r="2487">
          <cell r="A2487">
            <v>11000</v>
          </cell>
          <cell r="B2487">
            <v>21.881999990000001</v>
          </cell>
          <cell r="C2487" t="str">
            <v>Sweaters</v>
          </cell>
          <cell r="D2487" t="str">
            <v>Canyon Ridge Big &amp; Tall Soft Touch Argyle V-Neck Pullover</v>
          </cell>
          <cell r="E2487" t="str">
            <v>Canyon Ridge</v>
          </cell>
          <cell r="F2487">
            <v>42</v>
          </cell>
        </row>
        <row r="2488">
          <cell r="A2488">
            <v>12554</v>
          </cell>
          <cell r="B2488">
            <v>26.19999996</v>
          </cell>
          <cell r="C2488" t="str">
            <v>Jeans</v>
          </cell>
          <cell r="D2488" t="str">
            <v>Canyon Ridge Loose Fit Jeans</v>
          </cell>
          <cell r="E2488" t="str">
            <v>Canyon Ridge</v>
          </cell>
          <cell r="F2488">
            <v>50</v>
          </cell>
        </row>
        <row r="2489">
          <cell r="A2489">
            <v>15863</v>
          </cell>
          <cell r="B2489">
            <v>24.249999880000001</v>
          </cell>
          <cell r="C2489" t="str">
            <v>Jeans</v>
          </cell>
          <cell r="D2489" t="str">
            <v>Canyon Ridge Big &amp; Tall Elastic-Waist Jeans</v>
          </cell>
          <cell r="E2489" t="str">
            <v>Canyon Ridge</v>
          </cell>
          <cell r="F2489">
            <v>50</v>
          </cell>
        </row>
        <row r="2490">
          <cell r="A2490">
            <v>12537</v>
          </cell>
          <cell r="B2490">
            <v>18.835290820000001</v>
          </cell>
          <cell r="C2490" t="str">
            <v>Pants</v>
          </cell>
          <cell r="D2490" t="str">
            <v>Canyon Ridge Big &amp; Tall Waist-Relaxer Pleated Pants</v>
          </cell>
          <cell r="E2490" t="str">
            <v>Canyon Ridge</v>
          </cell>
          <cell r="F2490">
            <v>39.990001679999999</v>
          </cell>
        </row>
        <row r="2491">
          <cell r="A2491">
            <v>8935</v>
          </cell>
          <cell r="B2491">
            <v>20.15496087</v>
          </cell>
          <cell r="C2491" t="str">
            <v>Pants</v>
          </cell>
          <cell r="D2491" t="str">
            <v>Canyon Ridge Big &amp; Tall Elastic-Waist Pants</v>
          </cell>
          <cell r="E2491" t="str">
            <v>Canyon Ridge</v>
          </cell>
          <cell r="F2491">
            <v>39.990001679999999</v>
          </cell>
        </row>
        <row r="2492">
          <cell r="A2492">
            <v>8935</v>
          </cell>
          <cell r="B2492">
            <v>12.66000006</v>
          </cell>
          <cell r="C2492" t="str">
            <v>Pants</v>
          </cell>
          <cell r="D2492" t="str">
            <v>Canyon Ridge Big &amp; Tall Jersey Pants</v>
          </cell>
          <cell r="E2492" t="str">
            <v>Canyon Ridge</v>
          </cell>
          <cell r="F2492">
            <v>30</v>
          </cell>
        </row>
        <row r="2493">
          <cell r="A2493">
            <v>12554</v>
          </cell>
          <cell r="B2493">
            <v>23.350000059999999</v>
          </cell>
          <cell r="C2493" t="str">
            <v>Pants</v>
          </cell>
          <cell r="D2493" t="str">
            <v>Canyon Ridge Big &amp; Tall Corduroy Pants</v>
          </cell>
          <cell r="E2493" t="str">
            <v>Canyon Ridge</v>
          </cell>
          <cell r="F2493">
            <v>50</v>
          </cell>
        </row>
        <row r="2494">
          <cell r="A2494">
            <v>13810</v>
          </cell>
          <cell r="B2494">
            <v>19.59510083</v>
          </cell>
          <cell r="C2494" t="str">
            <v>Pants</v>
          </cell>
          <cell r="D2494" t="str">
            <v>Canyon Ridge Big &amp; Tall Elastic-Waist Twill Pants</v>
          </cell>
          <cell r="E2494" t="str">
            <v>Canyon Ridge</v>
          </cell>
          <cell r="F2494">
            <v>39.990001679999999</v>
          </cell>
        </row>
        <row r="2495">
          <cell r="A2495">
            <v>15402</v>
          </cell>
          <cell r="B2495">
            <v>17.250070820000001</v>
          </cell>
          <cell r="C2495" t="str">
            <v>Shorts</v>
          </cell>
          <cell r="D2495" t="str">
            <v>Canyon Ridge Big &amp; Tall Waist Relaxer Pleated Shorts</v>
          </cell>
          <cell r="E2495" t="str">
            <v>Canyon Ridge</v>
          </cell>
          <cell r="F2495">
            <v>34.990001679999999</v>
          </cell>
        </row>
        <row r="2496">
          <cell r="A2496">
            <v>15863</v>
          </cell>
          <cell r="B2496">
            <v>16.13039075</v>
          </cell>
          <cell r="C2496" t="str">
            <v>Shorts</v>
          </cell>
          <cell r="D2496" t="str">
            <v>Canyon Ridge Big &amp; Tall Waist Relaxer Cargo Shorts</v>
          </cell>
          <cell r="E2496" t="str">
            <v>Canyon Ridge</v>
          </cell>
          <cell r="F2496">
            <v>34.990001679999999</v>
          </cell>
        </row>
        <row r="2497">
          <cell r="A2497">
            <v>15547</v>
          </cell>
          <cell r="B2497">
            <v>16.0954008</v>
          </cell>
          <cell r="C2497" t="str">
            <v>Shorts</v>
          </cell>
          <cell r="D2497" t="str">
            <v>Canyon Ridge Big &amp; Tall Elastic-Waist Twill Shorts</v>
          </cell>
          <cell r="E2497" t="str">
            <v>Canyon Ridge</v>
          </cell>
          <cell r="F2497">
            <v>34.990001679999999</v>
          </cell>
        </row>
        <row r="2498">
          <cell r="A2498">
            <v>12537</v>
          </cell>
          <cell r="B2498">
            <v>19.250000029999999</v>
          </cell>
          <cell r="C2498" t="str">
            <v>Shorts</v>
          </cell>
          <cell r="D2498" t="str">
            <v>Canyon Ridge Big &amp; Tall Waist-Relaxer Flat-Front Shorts</v>
          </cell>
          <cell r="E2498" t="str">
            <v>Canyon Ridge</v>
          </cell>
          <cell r="F2498">
            <v>35</v>
          </cell>
        </row>
        <row r="2499">
          <cell r="A2499">
            <v>15622</v>
          </cell>
          <cell r="B2499">
            <v>17.774920869999999</v>
          </cell>
          <cell r="C2499" t="str">
            <v>Shorts</v>
          </cell>
          <cell r="D2499" t="str">
            <v>Canyon Ridge Big &amp; Tall Elastic Waist Shorts</v>
          </cell>
          <cell r="E2499" t="str">
            <v>Canyon Ridge</v>
          </cell>
          <cell r="F2499">
            <v>34.990001679999999</v>
          </cell>
        </row>
        <row r="2500">
          <cell r="A2500">
            <v>11783</v>
          </cell>
          <cell r="B2500">
            <v>18.340000010000001</v>
          </cell>
          <cell r="C2500" t="str">
            <v>Shorts</v>
          </cell>
          <cell r="D2500" t="str">
            <v>Canyon Ridge Big &amp; Tall Loose Fit Denim Shorts</v>
          </cell>
          <cell r="E2500" t="str">
            <v>Canyon Ridge</v>
          </cell>
          <cell r="F2500">
            <v>35</v>
          </cell>
        </row>
        <row r="2501">
          <cell r="A2501">
            <v>11834</v>
          </cell>
          <cell r="B2501">
            <v>12.925000020000001</v>
          </cell>
          <cell r="C2501" t="str">
            <v>Shorts</v>
          </cell>
          <cell r="D2501" t="str">
            <v>Canyon Ridge Big &amp; Tall Jersey Cargo Shorts</v>
          </cell>
          <cell r="E2501" t="str">
            <v>Canyon Ridge</v>
          </cell>
          <cell r="F2501">
            <v>25</v>
          </cell>
        </row>
        <row r="2502">
          <cell r="A2502">
            <v>25558</v>
          </cell>
          <cell r="B2502">
            <v>9.4712098830000002</v>
          </cell>
          <cell r="C2502" t="str">
            <v>Sleep &amp; Lounge</v>
          </cell>
          <cell r="D2502" t="str">
            <v>Canyon Ridge Big &amp; Tall Plaid Knit Pants</v>
          </cell>
          <cell r="E2502" t="str">
            <v>Canyon Ridge</v>
          </cell>
          <cell r="F2502">
            <v>24.989999770000001</v>
          </cell>
        </row>
        <row r="2503">
          <cell r="A2503">
            <v>28848</v>
          </cell>
          <cell r="B2503">
            <v>17.6041299</v>
          </cell>
          <cell r="C2503" t="str">
            <v>Swim</v>
          </cell>
          <cell r="D2503" t="str">
            <v>Canyon Ridge Big &amp; Tall Solid Swim Trunks</v>
          </cell>
          <cell r="E2503" t="str">
            <v>Canyon Ridge</v>
          </cell>
          <cell r="F2503">
            <v>29.989999770000001</v>
          </cell>
        </row>
        <row r="2504">
          <cell r="A2504">
            <v>13969</v>
          </cell>
          <cell r="B2504">
            <v>7.6285098500000004</v>
          </cell>
          <cell r="C2504" t="str">
            <v>Sleep &amp; Lounge</v>
          </cell>
          <cell r="D2504" t="str">
            <v>Comfort Zone Cream Plaid Flannel Pajamas for Men</v>
          </cell>
          <cell r="E2504" t="str">
            <v>Comfort Zone</v>
          </cell>
          <cell r="F2504">
            <v>16.989999770000001</v>
          </cell>
        </row>
        <row r="2505">
          <cell r="A2505">
            <v>12690</v>
          </cell>
          <cell r="B2505">
            <v>7.6285098500000004</v>
          </cell>
          <cell r="C2505" t="str">
            <v>Sleep &amp; Lounge</v>
          </cell>
          <cell r="D2505" t="str">
            <v>Comfort Zone Blue Striped Flannel Pajamas for Men</v>
          </cell>
          <cell r="E2505" t="str">
            <v>Comfort Zone</v>
          </cell>
          <cell r="F2505">
            <v>16.989999770000001</v>
          </cell>
        </row>
        <row r="2506">
          <cell r="A2506">
            <v>12690</v>
          </cell>
          <cell r="B2506">
            <v>7.271719891</v>
          </cell>
          <cell r="C2506" t="str">
            <v>Sleep &amp; Lounge</v>
          </cell>
          <cell r="D2506" t="str">
            <v>Comfort Zone Gray Checked Flannel Pajamas for Men</v>
          </cell>
          <cell r="E2506" t="str">
            <v>Comfort Zone</v>
          </cell>
          <cell r="F2506">
            <v>16.989999770000001</v>
          </cell>
        </row>
        <row r="2507">
          <cell r="A2507">
            <v>8935</v>
          </cell>
          <cell r="B2507">
            <v>7.5775398740000002</v>
          </cell>
          <cell r="C2507" t="str">
            <v>Sleep &amp; Lounge</v>
          </cell>
          <cell r="D2507" t="str">
            <v>Comfort Zone Blue Plaid Flannel Pajamas for Men</v>
          </cell>
          <cell r="E2507" t="str">
            <v>Comfort Zone</v>
          </cell>
          <cell r="F2507">
            <v>16.989999770000001</v>
          </cell>
        </row>
        <row r="2508">
          <cell r="A2508">
            <v>15863</v>
          </cell>
          <cell r="B2508">
            <v>6.7454998860000002</v>
          </cell>
          <cell r="C2508" t="str">
            <v>Sleep &amp; Lounge</v>
          </cell>
          <cell r="D2508" t="str">
            <v>Gray Checked Short Pajamas for Men</v>
          </cell>
          <cell r="E2508" t="str">
            <v>Comfort Zone</v>
          </cell>
          <cell r="F2508">
            <v>14.989999770000001</v>
          </cell>
        </row>
        <row r="2509">
          <cell r="A2509">
            <v>13810</v>
          </cell>
          <cell r="B2509">
            <v>6.0709498829999999</v>
          </cell>
          <cell r="C2509" t="str">
            <v>Sleep &amp; Lounge</v>
          </cell>
          <cell r="D2509" t="str">
            <v>Gray Geometric Print Short Pajamas for Men</v>
          </cell>
          <cell r="E2509" t="str">
            <v>Comfort Zone</v>
          </cell>
          <cell r="F2509">
            <v>14.989999770000001</v>
          </cell>
        </row>
        <row r="2510">
          <cell r="A2510">
            <v>12690</v>
          </cell>
          <cell r="B2510">
            <v>4.9039098839999999</v>
          </cell>
          <cell r="C2510" t="str">
            <v>Sleep &amp; Lounge</v>
          </cell>
          <cell r="D2510" t="str">
            <v>Black and White Flannel Pajama Pants for Men</v>
          </cell>
          <cell r="E2510" t="str">
            <v>Comfort Zone</v>
          </cell>
          <cell r="F2510">
            <v>11.989999770000001</v>
          </cell>
        </row>
        <row r="2511">
          <cell r="A2511">
            <v>11000</v>
          </cell>
          <cell r="B2511">
            <v>4.6161498979999998</v>
          </cell>
          <cell r="C2511" t="str">
            <v>Sleep &amp; Lounge</v>
          </cell>
          <cell r="D2511" t="str">
            <v>Black Gray and Blue Flannel Pajama Pants for Men</v>
          </cell>
          <cell r="E2511" t="str">
            <v>Comfort Zone</v>
          </cell>
          <cell r="F2511">
            <v>11.989999770000001</v>
          </cell>
        </row>
        <row r="2512">
          <cell r="A2512">
            <v>24905</v>
          </cell>
          <cell r="B2512">
            <v>55.578208750000002</v>
          </cell>
          <cell r="C2512" t="str">
            <v>Jeans</v>
          </cell>
          <cell r="D2512" t="str">
            <v>Cowgirl Tuff Western Denim Jeans Womens Believe &amp; It's Possible BPOSST</v>
          </cell>
          <cell r="E2512" t="str">
            <v>Cowgirl Tuff</v>
          </cell>
          <cell r="F2512">
            <v>95.989997860000003</v>
          </cell>
        </row>
        <row r="2513">
          <cell r="A2513">
            <v>25558</v>
          </cell>
          <cell r="B2513">
            <v>47.184478810000002</v>
          </cell>
          <cell r="C2513" t="str">
            <v>Leggings</v>
          </cell>
          <cell r="D2513" t="str">
            <v>David Lerner Women's Ribbed Leggings</v>
          </cell>
          <cell r="E2513" t="str">
            <v>David Lerner</v>
          </cell>
          <cell r="F2513">
            <v>84.559997559999999</v>
          </cell>
        </row>
        <row r="2514">
          <cell r="A2514">
            <v>15402</v>
          </cell>
          <cell r="B2514">
            <v>45.060569219999998</v>
          </cell>
          <cell r="C2514" t="str">
            <v>Shorts</v>
          </cell>
          <cell r="D2514" t="str">
            <v>David Lerner Women's Leather Short</v>
          </cell>
          <cell r="E2514" t="str">
            <v>David Lerner</v>
          </cell>
          <cell r="F2514">
            <v>95.66999817</v>
          </cell>
        </row>
        <row r="2515">
          <cell r="A2515">
            <v>12350</v>
          </cell>
          <cell r="B2515">
            <v>73.278448499999996</v>
          </cell>
          <cell r="C2515" t="str">
            <v>Sweaters</v>
          </cell>
          <cell r="D2515" t="str">
            <v>Earnest Sewn Men's Shawl Collar Cardigan</v>
          </cell>
          <cell r="E2515" t="str">
            <v>Earnest Sewn</v>
          </cell>
          <cell r="F2515">
            <v>135.4499969</v>
          </cell>
        </row>
        <row r="2516">
          <cell r="A2516">
            <v>6791</v>
          </cell>
          <cell r="B2516">
            <v>102.5639998</v>
          </cell>
          <cell r="C2516" t="str">
            <v>Jeans</v>
          </cell>
          <cell r="D2516" t="str">
            <v>Earnest Sewn Men's Hutch</v>
          </cell>
          <cell r="E2516" t="str">
            <v>Earnest Sewn</v>
          </cell>
          <cell r="F2516">
            <v>198</v>
          </cell>
        </row>
        <row r="2517">
          <cell r="A2517">
            <v>12350</v>
          </cell>
          <cell r="B2517">
            <v>68.249999939999995</v>
          </cell>
          <cell r="C2517" t="str">
            <v>Jeans</v>
          </cell>
          <cell r="D2517" t="str">
            <v>EARNEST SEWN DENIM Men's Fulton Rigid Selvedge Jean</v>
          </cell>
          <cell r="E2517" t="str">
            <v>Earnest Sewn</v>
          </cell>
          <cell r="F2517">
            <v>131.25</v>
          </cell>
        </row>
        <row r="2518">
          <cell r="A2518">
            <v>6791</v>
          </cell>
          <cell r="B2518">
            <v>112.1250002</v>
          </cell>
          <cell r="C2518" t="str">
            <v>Jeans</v>
          </cell>
          <cell r="D2518" t="str">
            <v>Earnest Sewn Men's Ace Boot Cut Jean</v>
          </cell>
          <cell r="E2518" t="str">
            <v>Earnest Sewn</v>
          </cell>
          <cell r="F2518">
            <v>195</v>
          </cell>
        </row>
        <row r="2519">
          <cell r="A2519">
            <v>12350</v>
          </cell>
          <cell r="B2519">
            <v>99.395999700000004</v>
          </cell>
          <cell r="C2519" t="str">
            <v>Jeans</v>
          </cell>
          <cell r="D2519" t="str">
            <v>Earnest Sewn Men's Fulton</v>
          </cell>
          <cell r="E2519" t="str">
            <v>Earnest Sewn</v>
          </cell>
          <cell r="F2519">
            <v>198</v>
          </cell>
        </row>
        <row r="2520">
          <cell r="A2520">
            <v>12350</v>
          </cell>
          <cell r="B2520">
            <v>104.5199999</v>
          </cell>
          <cell r="C2520" t="str">
            <v>Jeans</v>
          </cell>
          <cell r="D2520" t="str">
            <v>Earnest Sewn Men's Fulton Classic Straight Leg Jeans</v>
          </cell>
          <cell r="E2520" t="str">
            <v>Earnest Sewn</v>
          </cell>
          <cell r="F2520">
            <v>195</v>
          </cell>
        </row>
        <row r="2521">
          <cell r="A2521">
            <v>12350</v>
          </cell>
          <cell r="B2521">
            <v>87.412499949999997</v>
          </cell>
          <cell r="C2521" t="str">
            <v>Jeans</v>
          </cell>
          <cell r="D2521" t="str">
            <v>EARNEST SEWN DENIM Men's Ramone Truman Jean</v>
          </cell>
          <cell r="E2521" t="str">
            <v>Earnest Sewn</v>
          </cell>
          <cell r="F2521">
            <v>157.5</v>
          </cell>
        </row>
        <row r="2522">
          <cell r="A2522">
            <v>12350</v>
          </cell>
          <cell r="B2522">
            <v>78.116249879999998</v>
          </cell>
          <cell r="C2522" t="str">
            <v>Jeans</v>
          </cell>
          <cell r="D2522" t="str">
            <v>EARNEST SEWN DENIM Men's Kyrre Roosevelt Jean</v>
          </cell>
          <cell r="E2522" t="str">
            <v>Earnest Sewn</v>
          </cell>
          <cell r="F2522">
            <v>138.75</v>
          </cell>
        </row>
        <row r="2523">
          <cell r="A2523">
            <v>12350</v>
          </cell>
          <cell r="B2523">
            <v>113.1</v>
          </cell>
          <cell r="C2523" t="str">
            <v>Jeans</v>
          </cell>
          <cell r="D2523" t="str">
            <v>Earnest Sewn Men's Fulton Classic Straight Leg Jean</v>
          </cell>
          <cell r="E2523" t="str">
            <v>Earnest Sewn</v>
          </cell>
          <cell r="F2523">
            <v>195</v>
          </cell>
        </row>
        <row r="2524">
          <cell r="A2524">
            <v>6791</v>
          </cell>
          <cell r="B2524">
            <v>101.5949999</v>
          </cell>
          <cell r="C2524" t="str">
            <v>Jeans</v>
          </cell>
          <cell r="D2524" t="str">
            <v>Earnest Sewn Men's Fuller Relaxed Straight Leg Jean</v>
          </cell>
          <cell r="E2524" t="str">
            <v>Earnest Sewn</v>
          </cell>
          <cell r="F2524">
            <v>195</v>
          </cell>
        </row>
        <row r="2525">
          <cell r="A2525">
            <v>6791</v>
          </cell>
          <cell r="B2525">
            <v>133.29499960000001</v>
          </cell>
          <cell r="C2525" t="str">
            <v>Jeans</v>
          </cell>
          <cell r="D2525" t="str">
            <v>EARNEST SEWN DENIM Men's Fulton Slim Fit Jean</v>
          </cell>
          <cell r="E2525" t="str">
            <v>Earnest Sewn</v>
          </cell>
          <cell r="F2525">
            <v>265</v>
          </cell>
        </row>
        <row r="2526">
          <cell r="A2526">
            <v>6790</v>
          </cell>
          <cell r="B2526">
            <v>77.524999989999998</v>
          </cell>
          <cell r="C2526" t="str">
            <v>Pants</v>
          </cell>
          <cell r="D2526" t="str">
            <v>Earnest Sewn Men's Fulton Twill Pant</v>
          </cell>
          <cell r="E2526" t="str">
            <v>Earnest Sewn</v>
          </cell>
          <cell r="F2526">
            <v>175</v>
          </cell>
        </row>
        <row r="2527">
          <cell r="A2527">
            <v>15958</v>
          </cell>
          <cell r="B2527">
            <v>81.488000159999999</v>
          </cell>
          <cell r="C2527" t="str">
            <v>Pants</v>
          </cell>
          <cell r="D2527" t="str">
            <v>Earnest Sewn Men's Fulton Straight Leg Corduroy Pant</v>
          </cell>
          <cell r="E2527" t="str">
            <v>Earnest Sewn</v>
          </cell>
          <cell r="F2527">
            <v>176</v>
          </cell>
        </row>
        <row r="2528">
          <cell r="A2528">
            <v>15958</v>
          </cell>
          <cell r="B2528">
            <v>2.6279999840000001</v>
          </cell>
          <cell r="C2528" t="str">
            <v>Accessories</v>
          </cell>
          <cell r="D2528" t="str">
            <v>Classic Wayfarer Style Sunglasses Large Lens Size - Red</v>
          </cell>
          <cell r="E2528" t="str">
            <v>FASH Limited</v>
          </cell>
          <cell r="F2528">
            <v>6</v>
          </cell>
        </row>
        <row r="2529">
          <cell r="A2529">
            <v>6790</v>
          </cell>
          <cell r="B2529">
            <v>21.8699999</v>
          </cell>
          <cell r="C2529" t="str">
            <v>Dresses</v>
          </cell>
          <cell r="D2529" t="str">
            <v>Plus Size Royal Red Dress</v>
          </cell>
          <cell r="E2529" t="str">
            <v>Fashion Love</v>
          </cell>
          <cell r="F2529">
            <v>45</v>
          </cell>
        </row>
        <row r="2530">
          <cell r="A2530">
            <v>14025</v>
          </cell>
          <cell r="B2530">
            <v>15.248999960000001</v>
          </cell>
          <cell r="C2530" t="str">
            <v>Skirts</v>
          </cell>
          <cell r="D2530" t="str">
            <v>Plus Size Black Hello Hi Low Skirt</v>
          </cell>
          <cell r="E2530" t="str">
            <v>Fashion Love</v>
          </cell>
          <cell r="F2530">
            <v>39</v>
          </cell>
        </row>
        <row r="2531">
          <cell r="A2531">
            <v>6790</v>
          </cell>
          <cell r="B2531">
            <v>6.9441398769999996</v>
          </cell>
          <cell r="C2531" t="str">
            <v>Skirts</v>
          </cell>
          <cell r="D2531" t="str">
            <v>Plus Size Black Short Skirt</v>
          </cell>
          <cell r="E2531" t="str">
            <v>Fashion Love</v>
          </cell>
          <cell r="F2531">
            <v>17.989999770000001</v>
          </cell>
        </row>
        <row r="2532">
          <cell r="A2532">
            <v>6790</v>
          </cell>
          <cell r="B2532">
            <v>17.775000110000001</v>
          </cell>
          <cell r="C2532" t="str">
            <v>Blazers &amp; Jackets</v>
          </cell>
          <cell r="D2532" t="str">
            <v>Plus Size Black Sassy Jacket</v>
          </cell>
          <cell r="E2532" t="str">
            <v>Fashion Love</v>
          </cell>
          <cell r="F2532">
            <v>45</v>
          </cell>
        </row>
        <row r="2533">
          <cell r="A2533">
            <v>6790</v>
          </cell>
          <cell r="B2533">
            <v>11.58169069</v>
          </cell>
          <cell r="C2533" t="str">
            <v>Blazers &amp; Jackets</v>
          </cell>
          <cell r="D2533" t="str">
            <v>Plus Size Black Jazzy Jacket</v>
          </cell>
          <cell r="E2533" t="str">
            <v>Fashion Love</v>
          </cell>
          <cell r="F2533">
            <v>34.990001679999999</v>
          </cell>
        </row>
        <row r="2534">
          <cell r="A2534">
            <v>6790</v>
          </cell>
          <cell r="B2534">
            <v>9.7639298760000006</v>
          </cell>
          <cell r="C2534" t="str">
            <v>Sleep &amp; Lounge</v>
          </cell>
          <cell r="D2534" t="str">
            <v>State O Maine Jersey Knit Lounge Pant</v>
          </cell>
          <cell r="E2534" t="str">
            <v>KNOTHE CORP.</v>
          </cell>
          <cell r="F2534">
            <v>23.989999770000001</v>
          </cell>
        </row>
        <row r="2535">
          <cell r="A2535">
            <v>15958</v>
          </cell>
          <cell r="B2535">
            <v>9.3344999780000002</v>
          </cell>
          <cell r="C2535" t="str">
            <v>Sleep &amp; Lounge</v>
          </cell>
          <cell r="D2535" t="str">
            <v>State O Maine Big and Tall Fashion Flannel Lounge Pant</v>
          </cell>
          <cell r="E2535" t="str">
            <v>KNOTHE CORP.</v>
          </cell>
          <cell r="F2535">
            <v>24.5</v>
          </cell>
        </row>
        <row r="2536">
          <cell r="A2536">
            <v>14025</v>
          </cell>
          <cell r="B2536">
            <v>10.14299997</v>
          </cell>
          <cell r="C2536" t="str">
            <v>Sleep &amp; Lounge</v>
          </cell>
          <cell r="D2536" t="str">
            <v>State O Maine Big and Tall Fashion Flannel Lounge Pant</v>
          </cell>
          <cell r="E2536" t="str">
            <v>KNOTHE CORP.</v>
          </cell>
          <cell r="F2536">
            <v>24.5</v>
          </cell>
        </row>
        <row r="2537">
          <cell r="A2537">
            <v>15958</v>
          </cell>
          <cell r="B2537">
            <v>25.6459589</v>
          </cell>
          <cell r="C2537" t="str">
            <v>Sleep &amp; Lounge</v>
          </cell>
          <cell r="D2537" t="str">
            <v>Big and Tall Robe - Solid Terry Velour Kimono by State O Maine</v>
          </cell>
          <cell r="E2537" t="str">
            <v>KNOTHE CORP.</v>
          </cell>
          <cell r="F2537">
            <v>69.879997250000002</v>
          </cell>
        </row>
        <row r="2538">
          <cell r="A2538">
            <v>14025</v>
          </cell>
          <cell r="B2538">
            <v>10.63300001</v>
          </cell>
          <cell r="C2538" t="str">
            <v>Sleep &amp; Lounge</v>
          </cell>
          <cell r="D2538" t="str">
            <v>State O Maine Big and Tall Tartan Flannel Lounge Pant</v>
          </cell>
          <cell r="E2538" t="str">
            <v>KNOTHE CORP.</v>
          </cell>
          <cell r="F2538">
            <v>24.5</v>
          </cell>
        </row>
        <row r="2539">
          <cell r="A2539">
            <v>14025</v>
          </cell>
          <cell r="B2539">
            <v>10.926999970000001</v>
          </cell>
          <cell r="C2539" t="str">
            <v>Sleep &amp; Lounge</v>
          </cell>
          <cell r="D2539" t="str">
            <v>State O Maine Big and Tall Tartan Flannel Lounge Pant</v>
          </cell>
          <cell r="E2539" t="str">
            <v>KNOTHE CORP.</v>
          </cell>
          <cell r="F2539">
            <v>24.5</v>
          </cell>
        </row>
        <row r="2540">
          <cell r="A2540">
            <v>15958</v>
          </cell>
          <cell r="B2540">
            <v>19.711999890000001</v>
          </cell>
          <cell r="C2540" t="str">
            <v>Sleep &amp; Lounge</v>
          </cell>
          <cell r="D2540" t="str">
            <v>State O Maine Oxford Plaid Robe</v>
          </cell>
          <cell r="E2540" t="str">
            <v>KNOTHE CORP.</v>
          </cell>
          <cell r="F2540">
            <v>56</v>
          </cell>
        </row>
        <row r="2541">
          <cell r="A2541">
            <v>15958</v>
          </cell>
          <cell r="B2541">
            <v>17.506510649999999</v>
          </cell>
          <cell r="C2541" t="str">
            <v>Sleep &amp; Lounge</v>
          </cell>
          <cell r="D2541" t="str">
            <v>Big &amp; Tall Pajama - State O Maine Long Sleve Nylon Pajama</v>
          </cell>
          <cell r="E2541" t="str">
            <v>KNOTHE CORP.</v>
          </cell>
          <cell r="F2541">
            <v>38.990001679999999</v>
          </cell>
        </row>
        <row r="2542">
          <cell r="A2542">
            <v>15958</v>
          </cell>
          <cell r="B2542">
            <v>9.3081198730000008</v>
          </cell>
          <cell r="C2542" t="str">
            <v>Sleep &amp; Lounge</v>
          </cell>
          <cell r="D2542" t="str">
            <v>State O Maine Jersey Knit Lounge Pant</v>
          </cell>
          <cell r="E2542" t="str">
            <v>KNOTHE CORP.</v>
          </cell>
          <cell r="F2542">
            <v>23.989999770000001</v>
          </cell>
        </row>
        <row r="2543">
          <cell r="A2543">
            <v>11541</v>
          </cell>
          <cell r="B2543">
            <v>16.4851204</v>
          </cell>
          <cell r="C2543" t="str">
            <v>Sleep &amp; Lounge</v>
          </cell>
          <cell r="D2543" t="str">
            <v>Big &amp; Tall State O Maine Light Weight Broadcloth Robe</v>
          </cell>
          <cell r="E2543" t="str">
            <v>KNOTHE CORP.</v>
          </cell>
          <cell r="F2543">
            <v>38.880001069999999</v>
          </cell>
        </row>
        <row r="2544">
          <cell r="A2544">
            <v>11541</v>
          </cell>
          <cell r="B2544">
            <v>9.5274699219999999</v>
          </cell>
          <cell r="C2544" t="str">
            <v>Sleep &amp; Lounge</v>
          </cell>
          <cell r="D2544" t="str">
            <v>State O Maine Big and Tall Plaid Microfleece Lounge Pant</v>
          </cell>
          <cell r="E2544" t="str">
            <v>KNOTHE CORP.</v>
          </cell>
          <cell r="F2544">
            <v>26.989999770000001</v>
          </cell>
        </row>
        <row r="2545">
          <cell r="A2545">
            <v>11541</v>
          </cell>
          <cell r="B2545">
            <v>13.57184028</v>
          </cell>
          <cell r="C2545" t="str">
            <v>Sleep &amp; Lounge</v>
          </cell>
          <cell r="D2545" t="str">
            <v>State O Maine Big and Tall Tartan Flannel Pajama</v>
          </cell>
          <cell r="E2545" t="str">
            <v>KNOTHE CORP.</v>
          </cell>
          <cell r="F2545">
            <v>36.880001069999999</v>
          </cell>
        </row>
        <row r="2546">
          <cell r="A2546">
            <v>11541</v>
          </cell>
          <cell r="B2546">
            <v>9.6894098470000003</v>
          </cell>
          <cell r="C2546" t="str">
            <v>Sleep &amp; Lounge</v>
          </cell>
          <cell r="D2546" t="str">
            <v>State O Maine Big and Tall Solid Microfleece Lounge Pant</v>
          </cell>
          <cell r="E2546" t="str">
            <v>KNOTHE CORP.</v>
          </cell>
          <cell r="F2546">
            <v>26.989999770000001</v>
          </cell>
        </row>
        <row r="2547">
          <cell r="A2547">
            <v>11541</v>
          </cell>
          <cell r="B2547">
            <v>15.93216046</v>
          </cell>
          <cell r="C2547" t="str">
            <v>Sleep &amp; Lounge</v>
          </cell>
          <cell r="D2547" t="str">
            <v>State O Maine Big and Tall Tartan Flannel Pajama</v>
          </cell>
          <cell r="E2547" t="str">
            <v>KNOTHE CORP.</v>
          </cell>
          <cell r="F2547">
            <v>36.880001069999999</v>
          </cell>
        </row>
        <row r="2548">
          <cell r="A2548">
            <v>11541</v>
          </cell>
          <cell r="B2548">
            <v>11.551719889999999</v>
          </cell>
          <cell r="C2548" t="str">
            <v>Sleep &amp; Lounge</v>
          </cell>
          <cell r="D2548" t="str">
            <v>State O Maine Big and Tall Plaid Microfleece Lounge Pant</v>
          </cell>
          <cell r="E2548" t="str">
            <v>KNOTHE CORP.</v>
          </cell>
          <cell r="F2548">
            <v>26.989999770000001</v>
          </cell>
        </row>
        <row r="2549">
          <cell r="A2549">
            <v>7012</v>
          </cell>
          <cell r="B2549">
            <v>13.37553986</v>
          </cell>
          <cell r="C2549" t="str">
            <v>Sleep &amp; Lounge</v>
          </cell>
          <cell r="D2549" t="str">
            <v>Botany Big and Tall Long Sleeve Pajama</v>
          </cell>
          <cell r="E2549" t="str">
            <v>KNOTHE CORP.</v>
          </cell>
          <cell r="F2549">
            <v>29.989999770000001</v>
          </cell>
        </row>
        <row r="2550">
          <cell r="A2550">
            <v>7012</v>
          </cell>
          <cell r="B2550">
            <v>11.74064986</v>
          </cell>
          <cell r="C2550" t="str">
            <v>Sleep &amp; Lounge</v>
          </cell>
          <cell r="D2550" t="str">
            <v>State O Maine Big and Tall Solid Microfleece Lounge Pant</v>
          </cell>
          <cell r="E2550" t="str">
            <v>KNOTHE CORP.</v>
          </cell>
          <cell r="F2550">
            <v>26.989999770000001</v>
          </cell>
        </row>
        <row r="2551">
          <cell r="A2551">
            <v>7012</v>
          </cell>
          <cell r="B2551">
            <v>6.3831596480000004</v>
          </cell>
          <cell r="C2551" t="str">
            <v>Sleep &amp; Lounge</v>
          </cell>
          <cell r="D2551" t="str">
            <v>State O Maine Jersey Knit Lounge Short</v>
          </cell>
          <cell r="E2551" t="str">
            <v>KNOTHE CORP.</v>
          </cell>
          <cell r="F2551">
            <v>17.879999160000001</v>
          </cell>
        </row>
        <row r="2552">
          <cell r="A2552">
            <v>7012</v>
          </cell>
          <cell r="B2552">
            <v>14.463360310000001</v>
          </cell>
          <cell r="C2552" t="str">
            <v>Sleep &amp; Lounge</v>
          </cell>
          <cell r="D2552" t="str">
            <v>State O Maine Big &amp; Tall Basic Seersucker Kimono Robe</v>
          </cell>
          <cell r="E2552" t="str">
            <v>KNOTHE CORP.</v>
          </cell>
          <cell r="F2552">
            <v>38.880001069999999</v>
          </cell>
        </row>
        <row r="2553">
          <cell r="A2553">
            <v>7012</v>
          </cell>
          <cell r="B2553">
            <v>12.389519569999999</v>
          </cell>
          <cell r="C2553" t="str">
            <v>Sleep &amp; Lounge</v>
          </cell>
          <cell r="D2553" t="str">
            <v>State O Maine Flannel NiteShirt - ASSORTED</v>
          </cell>
          <cell r="E2553" t="str">
            <v>KNOTHE CORP.</v>
          </cell>
          <cell r="F2553">
            <v>28.879999160000001</v>
          </cell>
        </row>
        <row r="2554">
          <cell r="A2554">
            <v>7012</v>
          </cell>
          <cell r="B2554">
            <v>6.4010396829999996</v>
          </cell>
          <cell r="C2554" t="str">
            <v>Sleep &amp; Lounge</v>
          </cell>
          <cell r="D2554" t="str">
            <v>State O Maine Jersey Knit Lounge Short</v>
          </cell>
          <cell r="E2554" t="str">
            <v>KNOTHE CORP.</v>
          </cell>
          <cell r="F2554">
            <v>17.879999160000001</v>
          </cell>
        </row>
        <row r="2555">
          <cell r="A2555">
            <v>7012</v>
          </cell>
          <cell r="B2555">
            <v>11.281819840000001</v>
          </cell>
          <cell r="C2555" t="str">
            <v>Sleep &amp; Lounge</v>
          </cell>
          <cell r="D2555" t="str">
            <v>State O Maine Big and Tall Plaid Microfleece Lounge Pant</v>
          </cell>
          <cell r="E2555" t="str">
            <v>KNOTHE CORP.</v>
          </cell>
          <cell r="F2555">
            <v>26.989999770000001</v>
          </cell>
        </row>
        <row r="2556">
          <cell r="A2556">
            <v>7012</v>
          </cell>
          <cell r="B2556">
            <v>15.63712041</v>
          </cell>
          <cell r="C2556" t="str">
            <v>Sleep &amp; Lounge</v>
          </cell>
          <cell r="D2556" t="str">
            <v>State O Maine Big and Tall Fashion Flannel Pajama</v>
          </cell>
          <cell r="E2556" t="str">
            <v>KNOTHE CORP.</v>
          </cell>
          <cell r="F2556">
            <v>36.880001069999999</v>
          </cell>
        </row>
        <row r="2557">
          <cell r="A2557">
            <v>7012</v>
          </cell>
          <cell r="B2557">
            <v>7.6537996540000002</v>
          </cell>
          <cell r="C2557" t="str">
            <v>Sleep &amp; Lounge</v>
          </cell>
          <cell r="D2557" t="str">
            <v>State O Maine Light Weight Big and Tall Lounge Pant</v>
          </cell>
          <cell r="E2557" t="str">
            <v>KNOTHE CORP.</v>
          </cell>
          <cell r="F2557">
            <v>19.879999160000001</v>
          </cell>
        </row>
        <row r="2558">
          <cell r="A2558">
            <v>346</v>
          </cell>
          <cell r="B2558">
            <v>14.82576038</v>
          </cell>
          <cell r="C2558" t="str">
            <v>Sleep &amp; Lounge</v>
          </cell>
          <cell r="D2558" t="str">
            <v>State O Maine Big and Tall Fashion Flannel Pajama</v>
          </cell>
          <cell r="E2558" t="str">
            <v>KNOTHE CORP.</v>
          </cell>
          <cell r="F2558">
            <v>36.880001069999999</v>
          </cell>
        </row>
        <row r="2559">
          <cell r="A2559">
            <v>346</v>
          </cell>
          <cell r="B2559">
            <v>16.596000449999998</v>
          </cell>
          <cell r="C2559" t="str">
            <v>Sleep &amp; Lounge</v>
          </cell>
          <cell r="D2559" t="str">
            <v>State O Maine Big and Tall Fashion Flannel Pajama</v>
          </cell>
          <cell r="E2559" t="str">
            <v>KNOTHE CORP.</v>
          </cell>
          <cell r="F2559">
            <v>36.880001069999999</v>
          </cell>
        </row>
        <row r="2560">
          <cell r="A2560">
            <v>346</v>
          </cell>
          <cell r="B2560">
            <v>12.34043962</v>
          </cell>
          <cell r="C2560" t="str">
            <v>Sleep &amp; Lounge</v>
          </cell>
          <cell r="D2560" t="str">
            <v>State O Maine Big Mens Striped Shortie Pajama</v>
          </cell>
          <cell r="E2560" t="str">
            <v>KNOTHE CORP.</v>
          </cell>
          <cell r="F2560">
            <v>29.879999160000001</v>
          </cell>
        </row>
        <row r="2561">
          <cell r="A2561">
            <v>346</v>
          </cell>
          <cell r="B2561">
            <v>12.270050319999999</v>
          </cell>
          <cell r="C2561" t="str">
            <v>Skirts</v>
          </cell>
          <cell r="D2561" t="str">
            <v>LAGUNA BEACH Hand Stitch Denim Skirt W/ Sunset Beach Back Pocket [RND2027SK/HERMOSA BEACH]</v>
          </cell>
          <cell r="E2561" t="str">
            <v>LAGUNA BEACH</v>
          </cell>
          <cell r="F2561">
            <v>27.950000760000002</v>
          </cell>
        </row>
        <row r="2562">
          <cell r="A2562">
            <v>346</v>
          </cell>
          <cell r="B2562">
            <v>35.464000079999998</v>
          </cell>
          <cell r="C2562" t="str">
            <v>Sweaters</v>
          </cell>
          <cell r="D2562" t="str">
            <v>Leo &amp; Nicole Women's Open Colorblock Cardigan</v>
          </cell>
          <cell r="E2562" t="str">
            <v>Leo &amp; Nicole</v>
          </cell>
          <cell r="F2562">
            <v>88</v>
          </cell>
        </row>
        <row r="2563">
          <cell r="A2563">
            <v>346</v>
          </cell>
          <cell r="B2563">
            <v>41.799999970000002</v>
          </cell>
          <cell r="C2563" t="str">
            <v>Sweaters</v>
          </cell>
          <cell r="D2563" t="str">
            <v>Leo &amp; Nicole Women's Long Notch Collar with Fringe Cardigan</v>
          </cell>
          <cell r="E2563" t="str">
            <v>Leo &amp; Nicole</v>
          </cell>
          <cell r="F2563">
            <v>88</v>
          </cell>
        </row>
        <row r="2564">
          <cell r="A2564">
            <v>28509</v>
          </cell>
          <cell r="B2564">
            <v>14.599999970000001</v>
          </cell>
          <cell r="C2564" t="str">
            <v>Tops &amp; Tees</v>
          </cell>
          <cell r="D2564" t="str">
            <v>Love Squared Juniors Gradual Ombre Dot Print Tank Top</v>
          </cell>
          <cell r="E2564" t="str">
            <v>Love Squared</v>
          </cell>
          <cell r="F2564">
            <v>25</v>
          </cell>
        </row>
        <row r="2565">
          <cell r="A2565">
            <v>6977</v>
          </cell>
          <cell r="B2565">
            <v>10.193999890000001</v>
          </cell>
          <cell r="C2565" t="str">
            <v>Leggings</v>
          </cell>
          <cell r="D2565" t="str">
            <v>Red &amp; Black Jester Diamond Harlequin Tights</v>
          </cell>
          <cell r="E2565" t="str">
            <v>Luxury Divas</v>
          </cell>
          <cell r="F2565">
            <v>16.989999770000001</v>
          </cell>
        </row>
        <row r="2566">
          <cell r="A2566">
            <v>6977</v>
          </cell>
          <cell r="B2566">
            <v>9.7522598850000008</v>
          </cell>
          <cell r="C2566" t="str">
            <v>Leggings</v>
          </cell>
          <cell r="D2566" t="str">
            <v>Black &amp; White Jester Diamond Harlequin Tights</v>
          </cell>
          <cell r="E2566" t="str">
            <v>Luxury Divas</v>
          </cell>
          <cell r="F2566">
            <v>16.989999770000001</v>
          </cell>
        </row>
        <row r="2567">
          <cell r="A2567">
            <v>28509</v>
          </cell>
          <cell r="B2567">
            <v>7.5297198840000004</v>
          </cell>
          <cell r="C2567" t="str">
            <v>Leggings</v>
          </cell>
          <cell r="D2567" t="str">
            <v>Black Spandex Big Ripped Opaque Stirrup Leggings</v>
          </cell>
          <cell r="E2567" t="str">
            <v>Luxury Divas</v>
          </cell>
          <cell r="F2567">
            <v>11.989999770000001</v>
          </cell>
        </row>
        <row r="2568">
          <cell r="A2568">
            <v>6977</v>
          </cell>
          <cell r="B2568">
            <v>5.7042898930000003</v>
          </cell>
          <cell r="C2568" t="str">
            <v>Leggings</v>
          </cell>
          <cell r="D2568" t="str">
            <v>Lime Opaque Stretchy Leotard Leggings Tights</v>
          </cell>
          <cell r="E2568" t="str">
            <v>Luxury Divas</v>
          </cell>
          <cell r="F2568">
            <v>9.9899997710000008</v>
          </cell>
        </row>
        <row r="2569">
          <cell r="A2569">
            <v>28509</v>
          </cell>
          <cell r="B2569">
            <v>6.8577598760000003</v>
          </cell>
          <cell r="C2569" t="str">
            <v>Leggings</v>
          </cell>
          <cell r="D2569" t="str">
            <v>Dark Burgundy Opaque Stretchy Leotard Leggings Tights</v>
          </cell>
          <cell r="E2569" t="str">
            <v>Luxury Divas</v>
          </cell>
          <cell r="F2569">
            <v>10.989999770000001</v>
          </cell>
        </row>
        <row r="2570">
          <cell r="A2570">
            <v>6977</v>
          </cell>
          <cell r="B2570">
            <v>9.6673099039999997</v>
          </cell>
          <cell r="C2570" t="str">
            <v>Leggings</v>
          </cell>
          <cell r="D2570" t="str">
            <v>Asian Floral &amp; Scroll Printed Footless Leggings Tights</v>
          </cell>
          <cell r="E2570" t="str">
            <v>Luxury Divas</v>
          </cell>
          <cell r="F2570">
            <v>16.989999770000001</v>
          </cell>
        </row>
        <row r="2571">
          <cell r="A2571">
            <v>28509</v>
          </cell>
          <cell r="B2571">
            <v>7.6251298820000004</v>
          </cell>
          <cell r="C2571" t="str">
            <v>Leggings</v>
          </cell>
          <cell r="D2571" t="str">
            <v>Pink Cheetah Printed Opaque Footless Tights Leggings</v>
          </cell>
          <cell r="E2571" t="str">
            <v>Luxury Divas</v>
          </cell>
          <cell r="F2571">
            <v>12.989999770000001</v>
          </cell>
        </row>
        <row r="2572">
          <cell r="A2572">
            <v>28509</v>
          </cell>
          <cell r="B2572">
            <v>5.2141998850000002</v>
          </cell>
          <cell r="C2572" t="str">
            <v>Leggings</v>
          </cell>
          <cell r="D2572" t="str">
            <v>Over The Knee Thigh High Black Opaque Socks</v>
          </cell>
          <cell r="E2572" t="str">
            <v>Luxury Divas</v>
          </cell>
          <cell r="F2572">
            <v>8.9899997710000008</v>
          </cell>
        </row>
        <row r="2573">
          <cell r="A2573">
            <v>6977</v>
          </cell>
          <cell r="B2573">
            <v>6.209349885</v>
          </cell>
          <cell r="C2573" t="str">
            <v>Leggings</v>
          </cell>
          <cell r="D2573" t="str">
            <v>Nude Beige Opaque Stretchy Leotard Leggings Tights</v>
          </cell>
          <cell r="E2573" t="str">
            <v>Luxury Divas</v>
          </cell>
          <cell r="F2573">
            <v>10.989999770000001</v>
          </cell>
        </row>
        <row r="2574">
          <cell r="A2574">
            <v>6139</v>
          </cell>
          <cell r="B2574">
            <v>5.5844098759999996</v>
          </cell>
          <cell r="C2574" t="str">
            <v>Leggings</v>
          </cell>
          <cell r="D2574" t="str">
            <v>Black Lace Bottom Footless Tights Capri Leggings</v>
          </cell>
          <cell r="E2574" t="str">
            <v>Luxury Divas</v>
          </cell>
          <cell r="F2574">
            <v>9.9899997710000008</v>
          </cell>
        </row>
        <row r="2575">
          <cell r="A2575">
            <v>6139</v>
          </cell>
          <cell r="B2575">
            <v>8.6792098939999995</v>
          </cell>
          <cell r="C2575" t="str">
            <v>Leggings</v>
          </cell>
          <cell r="D2575" t="str">
            <v>Grey Blue &amp; White Striped Thick Cotton Leggings Tights</v>
          </cell>
          <cell r="E2575" t="str">
            <v>Luxury Divas</v>
          </cell>
          <cell r="F2575">
            <v>14.989999770000001</v>
          </cell>
        </row>
        <row r="2576">
          <cell r="A2576">
            <v>6139</v>
          </cell>
          <cell r="B2576">
            <v>9.9391498970000001</v>
          </cell>
          <cell r="C2576" t="str">
            <v>Leggings</v>
          </cell>
          <cell r="D2576" t="str">
            <v>Lime Green &amp; Orange Paisley Print Footless Leggings Tights</v>
          </cell>
          <cell r="E2576" t="str">
            <v>Luxury Divas</v>
          </cell>
          <cell r="F2576">
            <v>16.989999770000001</v>
          </cell>
        </row>
        <row r="2577">
          <cell r="A2577">
            <v>6139</v>
          </cell>
          <cell r="B2577">
            <v>10.43185989</v>
          </cell>
          <cell r="C2577" t="str">
            <v>Leggings</v>
          </cell>
          <cell r="D2577" t="str">
            <v>Zebra Black &amp; White Printed Striped Leotard Tights</v>
          </cell>
          <cell r="E2577" t="str">
            <v>Luxury Divas</v>
          </cell>
          <cell r="F2577">
            <v>16.989999770000001</v>
          </cell>
        </row>
        <row r="2578">
          <cell r="A2578">
            <v>6139</v>
          </cell>
          <cell r="B2578">
            <v>6.6064899070000003</v>
          </cell>
          <cell r="C2578" t="str">
            <v>Leggings</v>
          </cell>
          <cell r="D2578" t="str">
            <v>Ultra Sexy Black &amp; White Wide Vertical Stripes Opaque Tights</v>
          </cell>
          <cell r="E2578" t="str">
            <v>Luxury Divas</v>
          </cell>
          <cell r="F2578">
            <v>11.989999770000001</v>
          </cell>
        </row>
        <row r="2579">
          <cell r="A2579">
            <v>6139</v>
          </cell>
          <cell r="B2579">
            <v>7.1939998809999999</v>
          </cell>
          <cell r="C2579" t="str">
            <v>Leggings</v>
          </cell>
          <cell r="D2579" t="str">
            <v>Black Spandex Opaque Cut Out Criss-Cross Open Net Tights</v>
          </cell>
          <cell r="E2579" t="str">
            <v>Luxury Divas</v>
          </cell>
          <cell r="F2579">
            <v>11.989999770000001</v>
          </cell>
        </row>
        <row r="2580">
          <cell r="A2580">
            <v>6139</v>
          </cell>
          <cell r="B2580">
            <v>10.26195989</v>
          </cell>
          <cell r="C2580" t="str">
            <v>Leggings</v>
          </cell>
          <cell r="D2580" t="str">
            <v>Black &amp; Gray Rose Printed Footless Leggings Tights</v>
          </cell>
          <cell r="E2580" t="str">
            <v>Luxury Divas</v>
          </cell>
          <cell r="F2580">
            <v>16.989999770000001</v>
          </cell>
        </row>
        <row r="2581">
          <cell r="A2581">
            <v>6139</v>
          </cell>
          <cell r="B2581">
            <v>6.6562999009999997</v>
          </cell>
          <cell r="C2581" t="str">
            <v>Skirts</v>
          </cell>
          <cell r="D2581" t="str">
            <v>Teal Green Opaque Skirt Stretch Footless Leggings Tights</v>
          </cell>
          <cell r="E2581" t="str">
            <v>Luxury Divas</v>
          </cell>
          <cell r="F2581">
            <v>17.989999770000001</v>
          </cell>
        </row>
        <row r="2582">
          <cell r="A2582">
            <v>6139</v>
          </cell>
          <cell r="B2582">
            <v>7.8436398460000003</v>
          </cell>
          <cell r="C2582" t="str">
            <v>Skirts</v>
          </cell>
          <cell r="D2582" t="str">
            <v>Orange Opaque Skirt Stretch Footless Leggings Tights</v>
          </cell>
          <cell r="E2582" t="str">
            <v>Luxury Divas</v>
          </cell>
          <cell r="F2582">
            <v>17.989999770000001</v>
          </cell>
        </row>
        <row r="2583">
          <cell r="A2583">
            <v>6139</v>
          </cell>
          <cell r="B2583">
            <v>6.5663498870000003</v>
          </cell>
          <cell r="C2583" t="str">
            <v>Skirts</v>
          </cell>
          <cell r="D2583" t="str">
            <v>Lavender Opaque Skirt Stretch Footless Leggings Tights</v>
          </cell>
          <cell r="E2583" t="str">
            <v>Luxury Divas</v>
          </cell>
          <cell r="F2583">
            <v>17.989999770000001</v>
          </cell>
        </row>
        <row r="2584">
          <cell r="A2584">
            <v>6139</v>
          </cell>
          <cell r="B2584">
            <v>10.23193985</v>
          </cell>
          <cell r="C2584" t="str">
            <v>Socks &amp; Hosiery</v>
          </cell>
          <cell r="D2584" t="str">
            <v>Chunky Knit Multi Color Striped 6 Pack Winter Sweater Slipper Socks</v>
          </cell>
          <cell r="E2584" t="str">
            <v>Luxury Divas</v>
          </cell>
          <cell r="F2584">
            <v>23.739999770000001</v>
          </cell>
        </row>
        <row r="2585">
          <cell r="A2585">
            <v>6139</v>
          </cell>
          <cell r="B2585">
            <v>5.9729999960000004</v>
          </cell>
          <cell r="C2585" t="str">
            <v>Socks &amp; Hosiery</v>
          </cell>
          <cell r="D2585" t="str">
            <v>Multi Color 6 Pack Solid Color Non Skid Fuzzy Slipper Socks</v>
          </cell>
          <cell r="E2585" t="str">
            <v>Luxury Divas</v>
          </cell>
          <cell r="F2585">
            <v>16.5</v>
          </cell>
        </row>
        <row r="2586">
          <cell r="A2586">
            <v>141</v>
          </cell>
          <cell r="B2586">
            <v>10.13858989</v>
          </cell>
          <cell r="C2586" t="str">
            <v>Socks &amp; Hosiery</v>
          </cell>
          <cell r="D2586" t="str">
            <v>Fun Wide Multi Color Striped 6 Pack Variety Knee Hi Socks</v>
          </cell>
          <cell r="E2586" t="str">
            <v>Luxury Divas</v>
          </cell>
          <cell r="F2586">
            <v>22.989999770000001</v>
          </cell>
        </row>
        <row r="2587">
          <cell r="A2587">
            <v>141</v>
          </cell>
          <cell r="B2587">
            <v>5.5762798800000004</v>
          </cell>
          <cell r="C2587" t="str">
            <v>Socks &amp; Hosiery</v>
          </cell>
          <cell r="D2587" t="str">
            <v>Burgundy &amp; Tan Snowflakes Knit Footless Legging Tights</v>
          </cell>
          <cell r="E2587" t="str">
            <v>Luxury Divas</v>
          </cell>
          <cell r="F2587">
            <v>14.989999770000001</v>
          </cell>
        </row>
        <row r="2588">
          <cell r="A2588">
            <v>141</v>
          </cell>
          <cell r="B2588">
            <v>5.8311098899999996</v>
          </cell>
          <cell r="C2588" t="str">
            <v>Socks &amp; Hosiery</v>
          </cell>
          <cell r="D2588" t="str">
            <v>Black &amp; White Deer &amp; Snowflakes Knit Footless Legging Tights</v>
          </cell>
          <cell r="E2588" t="str">
            <v>Luxury Divas</v>
          </cell>
          <cell r="F2588">
            <v>14.989999770000001</v>
          </cell>
        </row>
        <row r="2589">
          <cell r="A2589">
            <v>141</v>
          </cell>
          <cell r="B2589">
            <v>3.936059894</v>
          </cell>
          <cell r="C2589" t="str">
            <v>Socks &amp; Hosiery</v>
          </cell>
          <cell r="D2589" t="str">
            <v>All Black Plain Thick Knit Slouchy Legwarmers</v>
          </cell>
          <cell r="E2589" t="str">
            <v>Luxury Divas</v>
          </cell>
          <cell r="F2589">
            <v>9.9899997710000008</v>
          </cell>
        </row>
        <row r="2590">
          <cell r="A2590">
            <v>10029</v>
          </cell>
          <cell r="B2590">
            <v>7.4162899019999999</v>
          </cell>
          <cell r="C2590" t="str">
            <v>Socks &amp; Hosiery</v>
          </cell>
          <cell r="D2590" t="str">
            <v>Classic Colored Argyle Plaid 6 Pack Ladies Assorted Crew Socks</v>
          </cell>
          <cell r="E2590" t="str">
            <v>Luxury Divas</v>
          </cell>
          <cell r="F2590">
            <v>19.989999770000001</v>
          </cell>
        </row>
        <row r="2591">
          <cell r="A2591">
            <v>6140</v>
          </cell>
          <cell r="B2591">
            <v>5.2182698839999997</v>
          </cell>
          <cell r="C2591" t="str">
            <v>Socks &amp; Hosiery</v>
          </cell>
          <cell r="D2591" t="str">
            <v>Colorful Polka Dots Assorted 6 Pair Pack Of Ladies Anklet Socks</v>
          </cell>
          <cell r="E2591" t="str">
            <v>Luxury Divas</v>
          </cell>
          <cell r="F2591">
            <v>13.989999770000001</v>
          </cell>
        </row>
        <row r="2592">
          <cell r="A2592">
            <v>6140</v>
          </cell>
          <cell r="B2592">
            <v>6.14589988</v>
          </cell>
          <cell r="C2592" t="str">
            <v>Socks &amp; Hosiery</v>
          </cell>
          <cell r="D2592" t="str">
            <v>Blue &amp; Pink Snowflake Print Knit Footless Legging Tights</v>
          </cell>
          <cell r="E2592" t="str">
            <v>Luxury Divas</v>
          </cell>
          <cell r="F2592">
            <v>14.989999770000001</v>
          </cell>
        </row>
        <row r="2593">
          <cell r="A2593">
            <v>10298</v>
          </cell>
          <cell r="B2593">
            <v>4.0459498910000002</v>
          </cell>
          <cell r="C2593" t="str">
            <v>Socks &amp; Hosiery</v>
          </cell>
          <cell r="D2593" t="str">
            <v>Vibrant Multi Color Rainbow Striped Leg Warmers</v>
          </cell>
          <cell r="E2593" t="str">
            <v>Luxury Divas</v>
          </cell>
          <cell r="F2593">
            <v>9.9899997710000008</v>
          </cell>
        </row>
        <row r="2594">
          <cell r="A2594">
            <v>6140</v>
          </cell>
          <cell r="B2594">
            <v>6.4392098930000001</v>
          </cell>
          <cell r="C2594" t="str">
            <v>Socks &amp; Hosiery</v>
          </cell>
          <cell r="D2594" t="str">
            <v>Harlequin Rainbow Jester Diamond Leotard Tights</v>
          </cell>
          <cell r="E2594" t="str">
            <v>Luxury Divas</v>
          </cell>
          <cell r="F2594">
            <v>16.989999770000001</v>
          </cell>
        </row>
        <row r="2595">
          <cell r="A2595">
            <v>10298</v>
          </cell>
          <cell r="B2595">
            <v>5.0920798859999996</v>
          </cell>
          <cell r="C2595" t="str">
            <v>Socks &amp; Hosiery</v>
          </cell>
          <cell r="D2595" t="str">
            <v>Brown Cheetah Print Soft Stretchy Legging Footless Tights</v>
          </cell>
          <cell r="E2595" t="str">
            <v>Luxury Divas</v>
          </cell>
          <cell r="F2595">
            <v>12.989999770000001</v>
          </cell>
        </row>
        <row r="2596">
          <cell r="A2596">
            <v>6140</v>
          </cell>
          <cell r="B2596">
            <v>15.81548087</v>
          </cell>
          <cell r="C2596" t="str">
            <v>Swim</v>
          </cell>
          <cell r="D2596" t="str">
            <v>Elegant White &amp; Gold Cotton Tunic Beach Cover Up</v>
          </cell>
          <cell r="E2596" t="str">
            <v>Luxury Divas</v>
          </cell>
          <cell r="F2596">
            <v>34.990001679999999</v>
          </cell>
        </row>
        <row r="2597">
          <cell r="A2597">
            <v>10298</v>
          </cell>
          <cell r="B2597">
            <v>13.296200730000001</v>
          </cell>
          <cell r="C2597" t="str">
            <v>Swim</v>
          </cell>
          <cell r="D2597" t="str">
            <v>Elegant Black &amp; Gold Cotton Tunic Beach Cover Up</v>
          </cell>
          <cell r="E2597" t="str">
            <v>Luxury Divas</v>
          </cell>
          <cell r="F2597">
            <v>34.990001679999999</v>
          </cell>
        </row>
        <row r="2598">
          <cell r="A2598">
            <v>6140</v>
          </cell>
          <cell r="B2598">
            <v>3.567999989</v>
          </cell>
          <cell r="C2598" t="str">
            <v>Accessories</v>
          </cell>
          <cell r="D2598" t="str">
            <v>Ivory Hand Made Knit Headband With Flower Detail</v>
          </cell>
          <cell r="E2598" t="str">
            <v>Luxury Divas</v>
          </cell>
          <cell r="F2598">
            <v>8</v>
          </cell>
        </row>
        <row r="2599">
          <cell r="A2599">
            <v>10298</v>
          </cell>
          <cell r="B2599">
            <v>2.3901999790000001</v>
          </cell>
          <cell r="C2599" t="str">
            <v>Accessories</v>
          </cell>
          <cell r="D2599" t="str">
            <v>Black 1.5 Wide Snap Removable Buckle Belt</v>
          </cell>
          <cell r="E2599" t="str">
            <v>Luxury Divas</v>
          </cell>
          <cell r="F2599">
            <v>6.2899999619999996</v>
          </cell>
        </row>
        <row r="2600">
          <cell r="A2600">
            <v>10029</v>
          </cell>
          <cell r="B2600">
            <v>2.9427898909999999</v>
          </cell>
          <cell r="C2600" t="str">
            <v>Accessories</v>
          </cell>
          <cell r="D2600" t="str">
            <v>Black &amp; Silver Double Grommet Holes Belt</v>
          </cell>
          <cell r="E2600" t="str">
            <v>Luxury Divas</v>
          </cell>
          <cell r="F2600">
            <v>6.9899997709999999</v>
          </cell>
        </row>
        <row r="2601">
          <cell r="A2601">
            <v>10298</v>
          </cell>
          <cell r="B2601">
            <v>9.0963599179999992</v>
          </cell>
          <cell r="C2601" t="str">
            <v>Accessories</v>
          </cell>
          <cell r="D2601" t="str">
            <v>Black Knit Ruffle Edge Poncho Shawl Cloak Wrap Cape</v>
          </cell>
          <cell r="E2601" t="str">
            <v>Luxury Divas</v>
          </cell>
          <cell r="F2601">
            <v>24.989999770000001</v>
          </cell>
        </row>
        <row r="2602">
          <cell r="A2602">
            <v>6140</v>
          </cell>
          <cell r="B2602">
            <v>5.6376599049999996</v>
          </cell>
          <cell r="C2602" t="str">
            <v>Accessories</v>
          </cell>
          <cell r="D2602" t="str">
            <v>White Hand Made Cotton Knit Headband W/flower &amp; Rhinestone Button</v>
          </cell>
          <cell r="E2602" t="str">
            <v>Luxury Divas</v>
          </cell>
          <cell r="F2602">
            <v>12.989999770000001</v>
          </cell>
        </row>
        <row r="2603">
          <cell r="A2603">
            <v>10298</v>
          </cell>
          <cell r="B2603">
            <v>10.320869869999999</v>
          </cell>
          <cell r="C2603" t="str">
            <v>Accessories</v>
          </cell>
          <cell r="D2603" t="str">
            <v>Black Fleur Di Lis Rhinestone Western Bling Belt</v>
          </cell>
          <cell r="E2603" t="str">
            <v>Luxury Divas</v>
          </cell>
          <cell r="F2603">
            <v>24.989999770000001</v>
          </cell>
        </row>
        <row r="2604">
          <cell r="A2604">
            <v>6140</v>
          </cell>
          <cell r="B2604">
            <v>12.203639819999999</v>
          </cell>
          <cell r="C2604" t="str">
            <v>Accessories</v>
          </cell>
          <cell r="D2604" t="str">
            <v>Black Gorgeous Rhinestone Studded Belt</v>
          </cell>
          <cell r="E2604" t="str">
            <v>Luxury Divas</v>
          </cell>
          <cell r="F2604">
            <v>27.989999770000001</v>
          </cell>
        </row>
        <row r="2605">
          <cell r="A2605">
            <v>6140</v>
          </cell>
          <cell r="B2605">
            <v>5.6379698869999997</v>
          </cell>
          <cell r="C2605" t="str">
            <v>Accessories</v>
          </cell>
          <cell r="D2605" t="str">
            <v>Beige Knit Solid Color Circle Eternity Ring Scarf</v>
          </cell>
          <cell r="E2605" t="str">
            <v>Luxury Divas</v>
          </cell>
          <cell r="F2605">
            <v>13.989999770000001</v>
          </cell>
        </row>
        <row r="2606">
          <cell r="A2606">
            <v>10298</v>
          </cell>
          <cell r="B2606">
            <v>2.6733499489999999</v>
          </cell>
          <cell r="C2606" t="str">
            <v>Accessories</v>
          </cell>
          <cell r="D2606" t="str">
            <v>Black Braided Elastic Stretch Belt</v>
          </cell>
          <cell r="E2606" t="str">
            <v>Luxury Divas</v>
          </cell>
          <cell r="F2606">
            <v>6.3499999049999998</v>
          </cell>
        </row>
        <row r="2607">
          <cell r="A2607">
            <v>6140</v>
          </cell>
          <cell r="B2607">
            <v>6.6844798829999998</v>
          </cell>
          <cell r="C2607" t="str">
            <v>Accessories</v>
          </cell>
          <cell r="D2607" t="str">
            <v>Super Soft Black 3m Insulated Leather Women's Gloves</v>
          </cell>
          <cell r="E2607" t="str">
            <v>Luxury Divas</v>
          </cell>
          <cell r="F2607">
            <v>18.989999770000001</v>
          </cell>
        </row>
        <row r="2608">
          <cell r="A2608">
            <v>14336</v>
          </cell>
          <cell r="B2608">
            <v>3.1199999900000002</v>
          </cell>
          <cell r="C2608" t="str">
            <v>Accessories</v>
          </cell>
          <cell r="D2608" t="str">
            <v>Black Hand Made Knit Headband With Flower Detail</v>
          </cell>
          <cell r="E2608" t="str">
            <v>Luxury Divas</v>
          </cell>
          <cell r="F2608">
            <v>8</v>
          </cell>
        </row>
        <row r="2609">
          <cell r="A2609">
            <v>14336</v>
          </cell>
          <cell r="B2609">
            <v>7.8935998850000004</v>
          </cell>
          <cell r="C2609" t="str">
            <v>Accessories</v>
          </cell>
          <cell r="D2609" t="str">
            <v>Black Rhinestone Cross Jeweled Studded Belt</v>
          </cell>
          <cell r="E2609" t="str">
            <v>Luxury Divas</v>
          </cell>
          <cell r="F2609">
            <v>20.239999770000001</v>
          </cell>
        </row>
        <row r="2610">
          <cell r="A2610">
            <v>14336</v>
          </cell>
          <cell r="B2610">
            <v>4.3456498870000004</v>
          </cell>
          <cell r="C2610" t="str">
            <v>Accessories</v>
          </cell>
          <cell r="D2610" t="str">
            <v>Navy Blue Braided Elastic Stretch Belt</v>
          </cell>
          <cell r="E2610" t="str">
            <v>Luxury Divas</v>
          </cell>
          <cell r="F2610">
            <v>9.9899997710000008</v>
          </cell>
        </row>
        <row r="2611">
          <cell r="A2611">
            <v>14336</v>
          </cell>
          <cell r="B2611">
            <v>3.355799888</v>
          </cell>
          <cell r="C2611" t="str">
            <v>Accessories</v>
          </cell>
          <cell r="D2611" t="str">
            <v>Beige Braided Elastic Stretch Belt</v>
          </cell>
          <cell r="E2611" t="str">
            <v>Luxury Divas</v>
          </cell>
          <cell r="F2611">
            <v>7.9899997709999999</v>
          </cell>
        </row>
        <row r="2612">
          <cell r="A2612">
            <v>14336</v>
          </cell>
          <cell r="B2612">
            <v>8.7361998889999999</v>
          </cell>
          <cell r="C2612" t="str">
            <v>Accessories</v>
          </cell>
          <cell r="D2612" t="str">
            <v>Black Cross Rodeo Rhinestone Western Bling Belt</v>
          </cell>
          <cell r="E2612" t="str">
            <v>Luxury Divas</v>
          </cell>
          <cell r="F2612">
            <v>22.989999770000001</v>
          </cell>
        </row>
        <row r="2613">
          <cell r="A2613">
            <v>6339</v>
          </cell>
          <cell r="B2613">
            <v>5.0141398869999998</v>
          </cell>
          <cell r="C2613" t="str">
            <v>Accessories</v>
          </cell>
          <cell r="D2613" t="str">
            <v>Red &amp; White Striped Lightweight Infinity Circle Ring Scarf</v>
          </cell>
          <cell r="E2613" t="str">
            <v>Luxury Divas</v>
          </cell>
          <cell r="F2613">
            <v>12.989999770000001</v>
          </cell>
        </row>
        <row r="2614">
          <cell r="A2614">
            <v>6339</v>
          </cell>
          <cell r="B2614">
            <v>6.96212988</v>
          </cell>
          <cell r="C2614" t="str">
            <v>Accessories</v>
          </cell>
          <cell r="D2614" t="str">
            <v>Purple Cloche Fur Trim Fleece 3 Piece Hat Scarf &amp; Glove Set</v>
          </cell>
          <cell r="E2614" t="str">
            <v>Luxury Divas</v>
          </cell>
          <cell r="F2614">
            <v>17.989999770000001</v>
          </cell>
        </row>
        <row r="2615">
          <cell r="A2615">
            <v>13796</v>
          </cell>
          <cell r="B2615">
            <v>4.2560000120000003</v>
          </cell>
          <cell r="C2615" t="str">
            <v>Plus</v>
          </cell>
          <cell r="D2615" t="str">
            <v>Ivory Hand Made Knit Headband With Flower Detail</v>
          </cell>
          <cell r="E2615" t="str">
            <v>Luxury Divas</v>
          </cell>
          <cell r="F2615">
            <v>8</v>
          </cell>
        </row>
        <row r="2616">
          <cell r="A2616">
            <v>13796</v>
          </cell>
          <cell r="B2616">
            <v>11.345459890000001</v>
          </cell>
          <cell r="C2616" t="str">
            <v>Plus</v>
          </cell>
          <cell r="D2616" t="str">
            <v>Black Knit Ruffle Edge Poncho Shawl Cloak Wrap Cape</v>
          </cell>
          <cell r="E2616" t="str">
            <v>Luxury Divas</v>
          </cell>
          <cell r="F2616">
            <v>24.989999770000001</v>
          </cell>
        </row>
        <row r="2617">
          <cell r="A2617">
            <v>13796</v>
          </cell>
          <cell r="B2617">
            <v>6.8587198899999997</v>
          </cell>
          <cell r="C2617" t="str">
            <v>Plus</v>
          </cell>
          <cell r="D2617" t="str">
            <v>White Hand Made Cotton Knit Headband W/flower &amp; Rhinestone Button</v>
          </cell>
          <cell r="E2617" t="str">
            <v>Luxury Divas</v>
          </cell>
          <cell r="F2617">
            <v>12.989999770000001</v>
          </cell>
        </row>
        <row r="2618">
          <cell r="A2618">
            <v>5982</v>
          </cell>
          <cell r="B2618">
            <v>8.0429698849999998</v>
          </cell>
          <cell r="C2618" t="str">
            <v>Plus</v>
          </cell>
          <cell r="D2618" t="str">
            <v>White Knit Solid Color Circle Eternity Ring Scarf</v>
          </cell>
          <cell r="E2618" t="str">
            <v>Luxury Divas</v>
          </cell>
          <cell r="F2618">
            <v>15.989999770000001</v>
          </cell>
        </row>
        <row r="2619">
          <cell r="A2619">
            <v>13796</v>
          </cell>
          <cell r="B2619">
            <v>4.0799999979999999</v>
          </cell>
          <cell r="C2619" t="str">
            <v>Plus</v>
          </cell>
          <cell r="D2619" t="str">
            <v>Black Hand Made Knit Headband With Flower Detail</v>
          </cell>
          <cell r="E2619" t="str">
            <v>Luxury Divas</v>
          </cell>
          <cell r="F2619">
            <v>8</v>
          </cell>
        </row>
        <row r="2620">
          <cell r="A2620">
            <v>6339</v>
          </cell>
          <cell r="B2620">
            <v>1.375599982</v>
          </cell>
          <cell r="C2620" t="str">
            <v>Accessories</v>
          </cell>
          <cell r="D2620" t="str">
            <v>Black Unisex Warm Half Finger Stretchy Knit Gloves</v>
          </cell>
          <cell r="E2620" t="str">
            <v>Luxury Divas</v>
          </cell>
          <cell r="F2620">
            <v>3.7999999519999998</v>
          </cell>
        </row>
        <row r="2621">
          <cell r="A2621">
            <v>5982</v>
          </cell>
          <cell r="B2621">
            <v>2.5294499259999998</v>
          </cell>
          <cell r="C2621" t="str">
            <v>Accessories</v>
          </cell>
          <cell r="D2621" t="str">
            <v>Clip-On Suspenders In White</v>
          </cell>
          <cell r="E2621" t="str">
            <v>Luxury Divas</v>
          </cell>
          <cell r="F2621">
            <v>6.9299998279999997</v>
          </cell>
        </row>
        <row r="2622">
          <cell r="A2622">
            <v>13796</v>
          </cell>
          <cell r="B2622">
            <v>11.31999997</v>
          </cell>
          <cell r="C2622" t="str">
            <v>Tops &amp; Tees</v>
          </cell>
          <cell r="D2622" t="str">
            <v>Ireland Irish T-Shirt</v>
          </cell>
          <cell r="E2622" t="str">
            <v>Merch Makers</v>
          </cell>
          <cell r="F2622">
            <v>20</v>
          </cell>
        </row>
        <row r="2623">
          <cell r="A2623">
            <v>13796</v>
          </cell>
          <cell r="B2623">
            <v>19.482000029999998</v>
          </cell>
          <cell r="C2623" t="str">
            <v>Fashion Hoodies &amp; Sweatshirts</v>
          </cell>
          <cell r="D2623" t="str">
            <v>N2N - L5 - Dream - Super Soft Silk Like Hoody- Cashmere Black or White</v>
          </cell>
          <cell r="E2623" t="str">
            <v>N2N Bodywear</v>
          </cell>
          <cell r="F2623">
            <v>34</v>
          </cell>
        </row>
        <row r="2624">
          <cell r="A2624">
            <v>13796</v>
          </cell>
          <cell r="B2624">
            <v>25.440000059999999</v>
          </cell>
          <cell r="C2624" t="str">
            <v>Fashion Hoodies &amp; Sweatshirts</v>
          </cell>
          <cell r="D2624" t="str">
            <v>N2N - L7 - Dream - Super Soft Silk Like Sleeveless Robe- Cashmere Black or White</v>
          </cell>
          <cell r="E2624" t="str">
            <v>N2N Bodywear</v>
          </cell>
          <cell r="F2624">
            <v>48</v>
          </cell>
        </row>
        <row r="2625">
          <cell r="A2625">
            <v>5982</v>
          </cell>
          <cell r="B2625">
            <v>16.02</v>
          </cell>
          <cell r="C2625" t="str">
            <v>Fashion Hoodies &amp; Sweatshirts</v>
          </cell>
          <cell r="D2625" t="str">
            <v>N2N - L3 - Dream - Super Soft Sleeveless Hoody- Navy Blue</v>
          </cell>
          <cell r="E2625" t="str">
            <v>N2N Bodywear</v>
          </cell>
          <cell r="F2625">
            <v>30</v>
          </cell>
        </row>
        <row r="2626">
          <cell r="A2626">
            <v>6339</v>
          </cell>
          <cell r="B2626">
            <v>12.48800001</v>
          </cell>
          <cell r="C2626" t="str">
            <v>Underwear</v>
          </cell>
          <cell r="D2626" t="str">
            <v>N2N Bodywear UN9 - Cotton Long John Pants - White or Black</v>
          </cell>
          <cell r="E2626" t="str">
            <v>N2N Bodywear</v>
          </cell>
          <cell r="F2626">
            <v>28</v>
          </cell>
        </row>
        <row r="2627">
          <cell r="A2627">
            <v>5982</v>
          </cell>
          <cell r="B2627">
            <v>16.79599992</v>
          </cell>
          <cell r="C2627" t="str">
            <v>Sleep &amp; Lounge</v>
          </cell>
          <cell r="D2627" t="str">
            <v>N2N Bodywear BT9 - Soft and Luxurious Brushed Tactel Lounge Pants - White or Black</v>
          </cell>
          <cell r="E2627" t="str">
            <v>N2N Bodywear</v>
          </cell>
          <cell r="F2627">
            <v>38</v>
          </cell>
        </row>
        <row r="2628">
          <cell r="A2628">
            <v>13796</v>
          </cell>
          <cell r="B2628">
            <v>18.575999920000001</v>
          </cell>
          <cell r="C2628" t="str">
            <v>Sleep &amp; Lounge</v>
          </cell>
          <cell r="D2628" t="str">
            <v>N2N Bodywear Dream Robe</v>
          </cell>
          <cell r="E2628" t="str">
            <v>N2N Bodywear</v>
          </cell>
          <cell r="F2628">
            <v>48</v>
          </cell>
        </row>
        <row r="2629">
          <cell r="A2629">
            <v>13796</v>
          </cell>
          <cell r="B2629">
            <v>13.63399995</v>
          </cell>
          <cell r="C2629" t="str">
            <v>Sleep &amp; Lounge</v>
          </cell>
          <cell r="D2629" t="str">
            <v>N2N Bodywear Dream Hoodie</v>
          </cell>
          <cell r="E2629" t="str">
            <v>N2N Bodywear</v>
          </cell>
          <cell r="F2629">
            <v>34</v>
          </cell>
        </row>
        <row r="2630">
          <cell r="A2630">
            <v>6339</v>
          </cell>
          <cell r="B2630">
            <v>20.672000059999998</v>
          </cell>
          <cell r="C2630" t="str">
            <v>Swim</v>
          </cell>
          <cell r="D2630" t="str">
            <v>N2N Bodywear A1 - Black Dynasty - Floral Design Swim Trunks</v>
          </cell>
          <cell r="E2630" t="str">
            <v>N2N Bodywear</v>
          </cell>
          <cell r="F2630">
            <v>34</v>
          </cell>
        </row>
        <row r="2631">
          <cell r="A2631">
            <v>13796</v>
          </cell>
          <cell r="B2631">
            <v>11.12000003</v>
          </cell>
          <cell r="C2631" t="str">
            <v>Swim</v>
          </cell>
          <cell r="D2631" t="str">
            <v>N2N Bodywear-LA Haze-Mens Low Rise Bikini Swimwear -Blue or Yellow</v>
          </cell>
          <cell r="E2631" t="str">
            <v>N2N Bodywear</v>
          </cell>
          <cell r="F2631">
            <v>20</v>
          </cell>
        </row>
        <row r="2632">
          <cell r="A2632">
            <v>6957</v>
          </cell>
          <cell r="B2632">
            <v>18.623789890000001</v>
          </cell>
          <cell r="C2632" t="str">
            <v>Leggings</v>
          </cell>
          <cell r="D2632" t="str">
            <v>Women's Premium Stretchy Skinny Pants (Junior Sizes) - Hot Summer Colors Available</v>
          </cell>
          <cell r="E2632" t="str">
            <v>Nvie Designs</v>
          </cell>
          <cell r="F2632">
            <v>29.989999770000001</v>
          </cell>
        </row>
        <row r="2633">
          <cell r="A2633">
            <v>6957</v>
          </cell>
          <cell r="B2633">
            <v>4.6760998960000002</v>
          </cell>
          <cell r="C2633" t="str">
            <v>Socks &amp; Hosiery</v>
          </cell>
          <cell r="D2633" t="str">
            <v>Womens Over The Knee Socks - Ribbon - Colors Available</v>
          </cell>
          <cell r="E2633" t="str">
            <v>Nvie Designs</v>
          </cell>
          <cell r="F2633">
            <v>11.989999770000001</v>
          </cell>
        </row>
        <row r="2634">
          <cell r="A2634">
            <v>6951</v>
          </cell>
          <cell r="B2634">
            <v>4.1758198819999999</v>
          </cell>
          <cell r="C2634" t="str">
            <v>Socks &amp; Hosiery</v>
          </cell>
          <cell r="D2634" t="str">
            <v>Womens 3-Pairs Lowcut Crew Knee-Hi Socks - Many Patterns Available</v>
          </cell>
          <cell r="E2634" t="str">
            <v>Nvie Designs</v>
          </cell>
          <cell r="F2634">
            <v>9.9899997710000008</v>
          </cell>
        </row>
        <row r="2635">
          <cell r="A2635">
            <v>6951</v>
          </cell>
          <cell r="B2635">
            <v>2.4674699200000001</v>
          </cell>
          <cell r="C2635" t="str">
            <v>Socks &amp; Hosiery</v>
          </cell>
          <cell r="D2635" t="str">
            <v>Womens Solid Color Tights - Queen Size - 2 Pack - Colors Available</v>
          </cell>
          <cell r="E2635" t="str">
            <v>Nvie Designs</v>
          </cell>
          <cell r="F2635">
            <v>6.9899997709999999</v>
          </cell>
        </row>
        <row r="2636">
          <cell r="A2636">
            <v>6951</v>
          </cell>
          <cell r="B2636">
            <v>1.981029902</v>
          </cell>
          <cell r="C2636" t="str">
            <v>Socks &amp; Hosiery</v>
          </cell>
          <cell r="D2636" t="str">
            <v>Womens Solid Color Tights - Free Size - Colors Available</v>
          </cell>
          <cell r="E2636" t="str">
            <v>Nvie Designs</v>
          </cell>
          <cell r="F2636">
            <v>4.9899997709999999</v>
          </cell>
        </row>
        <row r="2637">
          <cell r="A2637">
            <v>6951</v>
          </cell>
          <cell r="B2637">
            <v>29.645000069999998</v>
          </cell>
          <cell r="C2637" t="str">
            <v>Sleep &amp; Lounge</v>
          </cell>
          <cell r="D2637" t="str">
            <v>Womens Premium 100% Cotton Flannel Pajama Sleepwear set - Many Cute Patterns</v>
          </cell>
          <cell r="E2637" t="str">
            <v>Nvie Designs</v>
          </cell>
          <cell r="F2637">
            <v>49</v>
          </cell>
        </row>
        <row r="2638">
          <cell r="A2638">
            <v>6951</v>
          </cell>
          <cell r="B2638">
            <v>25.872000060000001</v>
          </cell>
          <cell r="C2638" t="str">
            <v>Sleep &amp; Lounge</v>
          </cell>
          <cell r="D2638" t="str">
            <v>Women's Warm Footie Pajama (Junior Sizes) - Angry Birds/Snoopy Available</v>
          </cell>
          <cell r="E2638" t="str">
            <v>Nvie Designs</v>
          </cell>
          <cell r="F2638">
            <v>44</v>
          </cell>
        </row>
        <row r="2639">
          <cell r="A2639">
            <v>6951</v>
          </cell>
          <cell r="B2639">
            <v>8.6492298900000009</v>
          </cell>
          <cell r="C2639" t="str">
            <v>Sleep &amp; Lounge</v>
          </cell>
          <cell r="D2639" t="str">
            <v>Women's Cotton Rich Knit Lounge Pants - Many Cute Designs Available</v>
          </cell>
          <cell r="E2639" t="str">
            <v>Nvie Designs</v>
          </cell>
          <cell r="F2639">
            <v>14.989999770000001</v>
          </cell>
        </row>
        <row r="2640">
          <cell r="A2640">
            <v>6957</v>
          </cell>
          <cell r="B2640">
            <v>4.8019898750000003</v>
          </cell>
          <cell r="C2640" t="str">
            <v>Sleep &amp; Lounge</v>
          </cell>
          <cell r="D2640" t="str">
            <v>Women's Fall/Winter Plush Pants - Dots</v>
          </cell>
          <cell r="E2640" t="str">
            <v>Nvie Designs</v>
          </cell>
          <cell r="F2640">
            <v>7.9899997709999999</v>
          </cell>
        </row>
        <row r="2641">
          <cell r="A2641">
            <v>6957</v>
          </cell>
          <cell r="B2641">
            <v>9.2638198690000007</v>
          </cell>
          <cell r="C2641" t="str">
            <v>Sleep &amp; Lounge</v>
          </cell>
          <cell r="D2641" t="str">
            <v>Women's 100% Cotton Leopard Print Sleep Set - Colors Available</v>
          </cell>
          <cell r="E2641" t="str">
            <v>Nvie Designs</v>
          </cell>
          <cell r="F2641">
            <v>14.989999770000001</v>
          </cell>
        </row>
        <row r="2642">
          <cell r="A2642">
            <v>6957</v>
          </cell>
          <cell r="B2642">
            <v>8.8141198860000003</v>
          </cell>
          <cell r="C2642" t="str">
            <v>Sleep &amp; Lounge</v>
          </cell>
          <cell r="D2642" t="str">
            <v>Women's Cotton Jersey Crochet Back Top/Capri Lounge Set - Colors Available</v>
          </cell>
          <cell r="E2642" t="str">
            <v>Nvie Designs</v>
          </cell>
          <cell r="F2642">
            <v>14.989999770000001</v>
          </cell>
        </row>
        <row r="2643">
          <cell r="A2643">
            <v>6951</v>
          </cell>
          <cell r="B2643">
            <v>9.3237798779999999</v>
          </cell>
          <cell r="C2643" t="str">
            <v>Sleep &amp; Lounge</v>
          </cell>
          <cell r="D2643" t="str">
            <v>Women's 100% Cotton Jersey Smocked Striped Top/Capri Set - Colors Available</v>
          </cell>
          <cell r="E2643" t="str">
            <v>Nvie Designs</v>
          </cell>
          <cell r="F2643">
            <v>14.989999770000001</v>
          </cell>
        </row>
        <row r="2644">
          <cell r="A2644">
            <v>6951</v>
          </cell>
          <cell r="B2644">
            <v>7.7095698879999999</v>
          </cell>
          <cell r="C2644" t="str">
            <v>Sleep &amp; Lounge</v>
          </cell>
          <cell r="D2644" t="str">
            <v>Women's Crochet Back Top/Capri Set - Colors Available</v>
          </cell>
          <cell r="E2644" t="str">
            <v>Nvie Designs</v>
          </cell>
          <cell r="F2644">
            <v>11.989999770000001</v>
          </cell>
        </row>
        <row r="2645">
          <cell r="A2645">
            <v>6951</v>
          </cell>
          <cell r="B2645">
            <v>6.8223098709999999</v>
          </cell>
          <cell r="C2645" t="str">
            <v>Intimates</v>
          </cell>
          <cell r="D2645" t="str">
            <v>Women's Sexy Rose Print Jersey Chemise with Lace Trims - Colors Available</v>
          </cell>
          <cell r="E2645" t="str">
            <v>Nvie Designs</v>
          </cell>
          <cell r="F2645">
            <v>11.989999770000001</v>
          </cell>
        </row>
        <row r="2646">
          <cell r="A2646">
            <v>7279</v>
          </cell>
          <cell r="B2646">
            <v>1.9327599600000001</v>
          </cell>
          <cell r="C2646" t="str">
            <v>Accessories</v>
          </cell>
          <cell r="D2646" t="str">
            <v>Cashmere Feel Patterened Unisex Pashmina Scarf - Plaid/Checks/Stripes Available</v>
          </cell>
          <cell r="E2646" t="str">
            <v>Nvie Designs</v>
          </cell>
          <cell r="F2646">
            <v>4.579999924</v>
          </cell>
        </row>
        <row r="2647">
          <cell r="A2647">
            <v>7279</v>
          </cell>
          <cell r="B2647">
            <v>2.1251199719999998</v>
          </cell>
          <cell r="C2647" t="str">
            <v>Plus</v>
          </cell>
          <cell r="D2647" t="str">
            <v>Cashmere Feel Patterened Unisex Pashmina Scarf - Plaid/Checks/Stripes Available</v>
          </cell>
          <cell r="E2647" t="str">
            <v>Nvie Designs</v>
          </cell>
          <cell r="F2647">
            <v>4.579999924</v>
          </cell>
        </row>
        <row r="2648">
          <cell r="A2648">
            <v>7279</v>
          </cell>
          <cell r="B2648">
            <v>5.9640298779999998</v>
          </cell>
          <cell r="C2648" t="str">
            <v>Socks</v>
          </cell>
          <cell r="D2648" t="str">
            <v>Men's Merino Wool Medium Paddding Boot Socks single pack (Size 10-13 Shoe size 6-12)</v>
          </cell>
          <cell r="E2648" t="str">
            <v>Nvie Designs</v>
          </cell>
          <cell r="F2648">
            <v>9.9899997710000008</v>
          </cell>
        </row>
        <row r="2649">
          <cell r="A2649">
            <v>7279</v>
          </cell>
          <cell r="B2649">
            <v>12.17012993</v>
          </cell>
          <cell r="C2649" t="str">
            <v>Underwear</v>
          </cell>
          <cell r="D2649" t="str">
            <v>Men's 12-pack Plaid Woven Boxer Shorts with Front Button</v>
          </cell>
          <cell r="E2649" t="str">
            <v>Nvie Designs</v>
          </cell>
          <cell r="F2649">
            <v>24.989999770000001</v>
          </cell>
        </row>
        <row r="2650">
          <cell r="A2650">
            <v>7279</v>
          </cell>
          <cell r="B2650">
            <v>5.1348598870000002</v>
          </cell>
          <cell r="C2650" t="str">
            <v>Underwear</v>
          </cell>
          <cell r="D2650" t="str">
            <v>Men's Licensed Novelty Boxers (100% Knit Cotton) - Naughty/ Valentine / Holiday Themed Available</v>
          </cell>
          <cell r="E2650" t="str">
            <v>Nvie Designs</v>
          </cell>
          <cell r="F2650">
            <v>9.9899997710000008</v>
          </cell>
        </row>
        <row r="2651">
          <cell r="A2651">
            <v>7279</v>
          </cell>
          <cell r="B2651">
            <v>5.2614899169999996</v>
          </cell>
          <cell r="C2651" t="str">
            <v>Sleep &amp; Lounge</v>
          </cell>
          <cell r="D2651" t="str">
            <v>Men's Liscensed Lounge Pajama Pants - Naughty/Valentines/C... Available</v>
          </cell>
          <cell r="E2651" t="str">
            <v>Nvie Designs</v>
          </cell>
          <cell r="F2651">
            <v>14.989999770000001</v>
          </cell>
        </row>
        <row r="2652">
          <cell r="A2652">
            <v>7279</v>
          </cell>
          <cell r="B2652">
            <v>12.59369987</v>
          </cell>
          <cell r="C2652" t="str">
            <v>Swim</v>
          </cell>
          <cell r="D2652" t="str">
            <v>Men's Premium Athletic-Fit Swim Trunks - Cool Designs Available</v>
          </cell>
          <cell r="E2652" t="str">
            <v>Nvie Designs</v>
          </cell>
          <cell r="F2652">
            <v>19.989999770000001</v>
          </cell>
        </row>
        <row r="2653">
          <cell r="A2653">
            <v>14217</v>
          </cell>
          <cell r="B2653">
            <v>46.431000050000002</v>
          </cell>
          <cell r="C2653" t="str">
            <v>Shorts</v>
          </cell>
          <cell r="D2653" t="str">
            <v>One Teaspoon Hawks Cutoff Shorts Denim</v>
          </cell>
          <cell r="E2653" t="str">
            <v>One Teaspoon</v>
          </cell>
          <cell r="F2653">
            <v>99</v>
          </cell>
        </row>
        <row r="2654">
          <cell r="A2654">
            <v>14217</v>
          </cell>
          <cell r="B2654">
            <v>35.220000069999998</v>
          </cell>
          <cell r="C2654" t="str">
            <v>Sleep &amp; Lounge</v>
          </cell>
          <cell r="D2654" t="str">
            <v>PJ Salvage Owls Purple Fleece Pajama</v>
          </cell>
          <cell r="E2654" t="str">
            <v>P.J. Salvage</v>
          </cell>
          <cell r="F2654">
            <v>60</v>
          </cell>
        </row>
        <row r="2655">
          <cell r="A2655">
            <v>28391</v>
          </cell>
          <cell r="B2655">
            <v>36.240000100000003</v>
          </cell>
          <cell r="C2655" t="str">
            <v>Sleep &amp; Lounge</v>
          </cell>
          <cell r="D2655" t="str">
            <v>PJ Salvage Hearts Flannel PJ Set (HEAPJ1)</v>
          </cell>
          <cell r="E2655" t="str">
            <v>P.J. Salvage</v>
          </cell>
          <cell r="F2655">
            <v>60</v>
          </cell>
        </row>
        <row r="2656">
          <cell r="A2656">
            <v>28391</v>
          </cell>
          <cell r="B2656">
            <v>8.4746998980000008</v>
          </cell>
          <cell r="C2656" t="str">
            <v>Fashion Hoodies &amp; Sweatshirts</v>
          </cell>
          <cell r="D2656" t="str">
            <v>Men's Basic hooded pull over (3 Colors) (Large Heather Grey)</v>
          </cell>
          <cell r="E2656" t="str">
            <v>Port Company</v>
          </cell>
          <cell r="F2656">
            <v>15.989999770000001</v>
          </cell>
        </row>
        <row r="2657">
          <cell r="A2657">
            <v>28391</v>
          </cell>
          <cell r="B2657">
            <v>8.3467798789999996</v>
          </cell>
          <cell r="C2657" t="str">
            <v>Sweaters</v>
          </cell>
          <cell r="D2657" t="str">
            <v>Men's Basic hooded pull over (3 Colors) (Large Heather Grey)</v>
          </cell>
          <cell r="E2657" t="str">
            <v>Port Company</v>
          </cell>
          <cell r="F2657">
            <v>15.989999770000001</v>
          </cell>
        </row>
        <row r="2658">
          <cell r="A2658">
            <v>15324</v>
          </cell>
          <cell r="B2658">
            <v>9.1688797169999994</v>
          </cell>
          <cell r="C2658" t="str">
            <v>Socks &amp; Hosiery</v>
          </cell>
          <cell r="D2658" t="str">
            <v>Pretty Polly Women's Hh Apt9</v>
          </cell>
          <cell r="E2658" t="str">
            <v>Pretty Polly</v>
          </cell>
          <cell r="F2658">
            <v>23.38999939</v>
          </cell>
        </row>
        <row r="2659">
          <cell r="A2659">
            <v>28391</v>
          </cell>
          <cell r="B2659">
            <v>8.8999999689999996</v>
          </cell>
          <cell r="C2659" t="str">
            <v>Socks &amp; Hosiery</v>
          </cell>
          <cell r="D2659" t="str">
            <v>Pretty Polly Womens Super Suspender Tights</v>
          </cell>
          <cell r="E2659" t="str">
            <v>Pretty Polly</v>
          </cell>
          <cell r="F2659">
            <v>25</v>
          </cell>
        </row>
        <row r="2660">
          <cell r="A2660">
            <v>28391</v>
          </cell>
          <cell r="B2660">
            <v>7.0229798639999998</v>
          </cell>
          <cell r="C2660" t="str">
            <v>Intimates</v>
          </cell>
          <cell r="D2660" t="str">
            <v>Panty Grab Bag - Mix of Thongs and G-strings 6 Pack</v>
          </cell>
          <cell r="E2660" t="str">
            <v>Shoe Hotline</v>
          </cell>
          <cell r="F2660">
            <v>13.989999770000001</v>
          </cell>
        </row>
        <row r="2661">
          <cell r="A2661">
            <v>15324</v>
          </cell>
          <cell r="B2661">
            <v>6.3650998909999998</v>
          </cell>
          <cell r="C2661" t="str">
            <v>Intimates</v>
          </cell>
          <cell r="D2661" t="str">
            <v>G-string Panty Grab Bag - 6 Pair (Assorted)</v>
          </cell>
          <cell r="E2661" t="str">
            <v>Shoe Hotline</v>
          </cell>
          <cell r="F2661">
            <v>12.989999770000001</v>
          </cell>
        </row>
        <row r="2662">
          <cell r="A2662">
            <v>13652</v>
          </cell>
          <cell r="B2662">
            <v>28.883999979999999</v>
          </cell>
          <cell r="C2662" t="str">
            <v>Sweaters</v>
          </cell>
          <cell r="D2662" t="str">
            <v>Silver Jeans Juniors Shawl Collar French Terry Cardigan</v>
          </cell>
          <cell r="E2662" t="str">
            <v>Silver Jeans</v>
          </cell>
          <cell r="F2662">
            <v>58</v>
          </cell>
        </row>
        <row r="2663">
          <cell r="A2663">
            <v>28391</v>
          </cell>
          <cell r="B2663">
            <v>40.124999940000002</v>
          </cell>
          <cell r="C2663" t="str">
            <v>Jeans</v>
          </cell>
          <cell r="D2663" t="str">
            <v>Silver Jeans Juniors Suki Bootcut Jean</v>
          </cell>
          <cell r="E2663" t="str">
            <v>Silver Jeans</v>
          </cell>
          <cell r="F2663">
            <v>75</v>
          </cell>
        </row>
        <row r="2664">
          <cell r="A2664">
            <v>15324</v>
          </cell>
          <cell r="B2664">
            <v>34.319999969999998</v>
          </cell>
          <cell r="C2664" t="str">
            <v>Jeans</v>
          </cell>
          <cell r="D2664" t="str">
            <v>Silver Jeans Juniors Suki Surplus Mid Rise Bootcut Jean</v>
          </cell>
          <cell r="E2664" t="str">
            <v>Silver Jeans</v>
          </cell>
          <cell r="F2664">
            <v>66</v>
          </cell>
        </row>
        <row r="2665">
          <cell r="A2665">
            <v>15324</v>
          </cell>
          <cell r="B2665">
            <v>43.60499986</v>
          </cell>
          <cell r="C2665" t="str">
            <v>Jeans</v>
          </cell>
          <cell r="D2665" t="str">
            <v>Silver Jeans Juniors Suki Jean</v>
          </cell>
          <cell r="E2665" t="str">
            <v>Silver Jeans</v>
          </cell>
          <cell r="F2665">
            <v>85</v>
          </cell>
        </row>
        <row r="2666">
          <cell r="A2666">
            <v>15324</v>
          </cell>
          <cell r="B2666">
            <v>46.903999900000002</v>
          </cell>
          <cell r="C2666" t="str">
            <v>Jeans</v>
          </cell>
          <cell r="D2666" t="str">
            <v>Silver Jeans Juniors Frances 18 Bootcut Jean</v>
          </cell>
          <cell r="E2666" t="str">
            <v>Silver Jeans</v>
          </cell>
          <cell r="F2666">
            <v>88</v>
          </cell>
        </row>
        <row r="2667">
          <cell r="A2667">
            <v>13652</v>
          </cell>
          <cell r="B2667">
            <v>16.155229680000001</v>
          </cell>
          <cell r="C2667" t="str">
            <v>Jeans</v>
          </cell>
          <cell r="D2667" t="str">
            <v>Silver Jeans Juniors Aiko Kick Flare Denim Capri</v>
          </cell>
          <cell r="E2667" t="str">
            <v>Silver Jeans</v>
          </cell>
          <cell r="F2667">
            <v>30.309999470000001</v>
          </cell>
        </row>
        <row r="2668">
          <cell r="A2668">
            <v>13652</v>
          </cell>
          <cell r="B2668">
            <v>38.298000029999997</v>
          </cell>
          <cell r="C2668" t="str">
            <v>Jeans</v>
          </cell>
          <cell r="D2668" t="str">
            <v>Silver Jeans Juniors Suki Surplus Bootcut Jean</v>
          </cell>
          <cell r="E2668" t="str">
            <v>Silver Jeans</v>
          </cell>
          <cell r="F2668">
            <v>78</v>
          </cell>
        </row>
        <row r="2669">
          <cell r="A2669">
            <v>28391</v>
          </cell>
          <cell r="B2669">
            <v>44.794999900000001</v>
          </cell>
          <cell r="C2669" t="str">
            <v>Jeans</v>
          </cell>
          <cell r="D2669" t="str">
            <v>Silver Jeans Juniors Natsuki Bootcut Jean</v>
          </cell>
          <cell r="E2669" t="str">
            <v>Silver Jeans</v>
          </cell>
          <cell r="F2669">
            <v>85</v>
          </cell>
        </row>
        <row r="2670">
          <cell r="A2670">
            <v>387</v>
          </cell>
          <cell r="B2670">
            <v>50.309999859999998</v>
          </cell>
          <cell r="C2670" t="str">
            <v>Jeans</v>
          </cell>
          <cell r="D2670" t="str">
            <v>Silver Jeans Juniors Tuesday Bootcut Jean</v>
          </cell>
          <cell r="E2670" t="str">
            <v>Silver Jeans</v>
          </cell>
          <cell r="F2670">
            <v>90</v>
          </cell>
        </row>
        <row r="2671">
          <cell r="A2671">
            <v>387</v>
          </cell>
          <cell r="B2671">
            <v>40.79399986</v>
          </cell>
          <cell r="C2671" t="str">
            <v>Jeans</v>
          </cell>
          <cell r="D2671" t="str">
            <v>Silver Jeans Juniors Suki</v>
          </cell>
          <cell r="E2671" t="str">
            <v>Silver Jeans</v>
          </cell>
          <cell r="F2671">
            <v>78</v>
          </cell>
        </row>
        <row r="2672">
          <cell r="A2672">
            <v>387</v>
          </cell>
          <cell r="B2672">
            <v>38.609999790000003</v>
          </cell>
          <cell r="C2672" t="str">
            <v>Jeans</v>
          </cell>
          <cell r="D2672" t="str">
            <v>Silver Jeans Juniors Suki Mid Rise Skinny Jegging</v>
          </cell>
          <cell r="E2672" t="str">
            <v>Silver Jeans</v>
          </cell>
          <cell r="F2672">
            <v>78</v>
          </cell>
        </row>
        <row r="2673">
          <cell r="A2673">
            <v>387</v>
          </cell>
          <cell r="B2673">
            <v>51.919999990000001</v>
          </cell>
          <cell r="C2673" t="str">
            <v>Jeans</v>
          </cell>
          <cell r="D2673" t="str">
            <v>Silver Jeans Juniors Tuesday 16 1/2  Slim Bootcut Jean</v>
          </cell>
          <cell r="E2673" t="str">
            <v>Silver Jeans</v>
          </cell>
          <cell r="F2673">
            <v>88</v>
          </cell>
        </row>
        <row r="2674">
          <cell r="A2674">
            <v>387</v>
          </cell>
          <cell r="B2674">
            <v>47.854999929999998</v>
          </cell>
          <cell r="C2674" t="str">
            <v>Jeans</v>
          </cell>
          <cell r="D2674" t="str">
            <v>Silver Jeans Women Plus Size Jeans Tuesday Bootcut Indigo Wash</v>
          </cell>
          <cell r="E2674" t="str">
            <v>Silver Jeans</v>
          </cell>
          <cell r="F2674">
            <v>85</v>
          </cell>
        </row>
        <row r="2675">
          <cell r="A2675">
            <v>387</v>
          </cell>
          <cell r="B2675">
            <v>44.849999939999996</v>
          </cell>
          <cell r="C2675" t="str">
            <v>Jeans</v>
          </cell>
          <cell r="D2675" t="str">
            <v>Silver Jeans Juniors Suki Curvy Fit Denim Capri</v>
          </cell>
          <cell r="E2675" t="str">
            <v>Silver Jeans</v>
          </cell>
          <cell r="F2675">
            <v>78</v>
          </cell>
        </row>
        <row r="2676">
          <cell r="A2676">
            <v>387</v>
          </cell>
          <cell r="B2676">
            <v>56.643999790000002</v>
          </cell>
          <cell r="C2676" t="str">
            <v>Jeans</v>
          </cell>
          <cell r="D2676" t="str">
            <v>Silver Jeans Juniors Plus-Size Suki Surplus Bootcut Jean</v>
          </cell>
          <cell r="E2676" t="str">
            <v>Silver Jeans</v>
          </cell>
          <cell r="F2676">
            <v>98</v>
          </cell>
        </row>
        <row r="2677">
          <cell r="A2677">
            <v>13857</v>
          </cell>
          <cell r="B2677">
            <v>45.389999920000001</v>
          </cell>
          <cell r="C2677" t="str">
            <v>Jeans</v>
          </cell>
          <cell r="D2677" t="str">
            <v>Silver Jeans Juniors Natsuki High Rise Bootcut Jean</v>
          </cell>
          <cell r="E2677" t="str">
            <v>Silver Jeans</v>
          </cell>
          <cell r="F2677">
            <v>85</v>
          </cell>
        </row>
        <row r="2678">
          <cell r="A2678">
            <v>13857</v>
          </cell>
          <cell r="B2678">
            <v>47.879999890000001</v>
          </cell>
          <cell r="C2678" t="str">
            <v>Jeans</v>
          </cell>
          <cell r="D2678" t="str">
            <v>Silver Jeans Women's Lola 17 Straight Leg Jean</v>
          </cell>
          <cell r="E2678" t="str">
            <v>Silver Jeans</v>
          </cell>
          <cell r="F2678">
            <v>85.5</v>
          </cell>
        </row>
        <row r="2679">
          <cell r="A2679">
            <v>13857</v>
          </cell>
          <cell r="B2679">
            <v>50.599999930000003</v>
          </cell>
          <cell r="C2679" t="str">
            <v>Jeans</v>
          </cell>
          <cell r="D2679" t="str">
            <v>Silver Jeans Juniors Lola 17 Mid Rise Bootcut Jean</v>
          </cell>
          <cell r="E2679" t="str">
            <v>Silver Jeans</v>
          </cell>
          <cell r="F2679">
            <v>88</v>
          </cell>
        </row>
        <row r="2680">
          <cell r="A2680">
            <v>13857</v>
          </cell>
          <cell r="B2680">
            <v>39.198431110000001</v>
          </cell>
          <cell r="C2680" t="str">
            <v>Jeans</v>
          </cell>
          <cell r="D2680" t="str">
            <v>Silver Jeans Women's Frances 22 Flare Leg Jean</v>
          </cell>
          <cell r="E2680" t="str">
            <v>Silver Jeans</v>
          </cell>
          <cell r="F2680">
            <v>79.510002139999997</v>
          </cell>
        </row>
        <row r="2681">
          <cell r="A2681">
            <v>13857</v>
          </cell>
          <cell r="B2681">
            <v>53.91199993</v>
          </cell>
          <cell r="C2681" t="str">
            <v>Jeans</v>
          </cell>
          <cell r="D2681" t="str">
            <v>Silver Jeans Juniors Lola Bootcut Jean</v>
          </cell>
          <cell r="E2681" t="str">
            <v>Silver Jeans</v>
          </cell>
          <cell r="F2681">
            <v>92</v>
          </cell>
        </row>
        <row r="2682">
          <cell r="A2682">
            <v>13857</v>
          </cell>
          <cell r="B2682">
            <v>7.96339971</v>
          </cell>
          <cell r="C2682" t="str">
            <v>Jeans</v>
          </cell>
          <cell r="D2682" t="str">
            <v>Silver Jeans Juniors Suki Curvy Fit Capri</v>
          </cell>
          <cell r="E2682" t="str">
            <v>Silver Jeans</v>
          </cell>
          <cell r="F2682">
            <v>13.72999954</v>
          </cell>
        </row>
        <row r="2683">
          <cell r="A2683">
            <v>15088</v>
          </cell>
          <cell r="B2683">
            <v>41.819999979999999</v>
          </cell>
          <cell r="C2683" t="str">
            <v>Jeans</v>
          </cell>
          <cell r="D2683" t="str">
            <v>Silver Jeans Juniors Berkeley Straight Leg Jean</v>
          </cell>
          <cell r="E2683" t="str">
            <v>Silver Jeans</v>
          </cell>
          <cell r="F2683">
            <v>82</v>
          </cell>
        </row>
        <row r="2684">
          <cell r="A2684">
            <v>15088</v>
          </cell>
          <cell r="B2684">
            <v>52.819999989999999</v>
          </cell>
          <cell r="C2684" t="str">
            <v>Jeans</v>
          </cell>
          <cell r="D2684" t="str">
            <v>Silver Jeans Juniors Plus-Size Natsuki Jean</v>
          </cell>
          <cell r="E2684" t="str">
            <v>Silver Jeans</v>
          </cell>
          <cell r="F2684">
            <v>95</v>
          </cell>
        </row>
        <row r="2685">
          <cell r="A2685">
            <v>15088</v>
          </cell>
          <cell r="B2685">
            <v>45.899999919999999</v>
          </cell>
          <cell r="C2685" t="str">
            <v>Jeans</v>
          </cell>
          <cell r="D2685" t="str">
            <v>Silver Jeans Juniors Suki 17 High Rise Bootcut Jean</v>
          </cell>
          <cell r="E2685" t="str">
            <v>Silver Jeans</v>
          </cell>
          <cell r="F2685">
            <v>85</v>
          </cell>
        </row>
        <row r="2686">
          <cell r="A2686">
            <v>15088</v>
          </cell>
          <cell r="B2686">
            <v>31.234320950000001</v>
          </cell>
          <cell r="C2686" t="str">
            <v>Jeans</v>
          </cell>
          <cell r="D2686" t="str">
            <v>Silver Jeans Juniors Aiko Skinny Jean</v>
          </cell>
          <cell r="E2686" t="str">
            <v>Silver Jeans</v>
          </cell>
          <cell r="F2686">
            <v>54.990001679999999</v>
          </cell>
        </row>
        <row r="2687">
          <cell r="A2687">
            <v>15088</v>
          </cell>
          <cell r="B2687">
            <v>57.01499991</v>
          </cell>
          <cell r="C2687" t="str">
            <v>Jeans</v>
          </cell>
          <cell r="D2687" t="str">
            <v>Silver Jeans Juniors Suki Surplus Jean</v>
          </cell>
          <cell r="E2687" t="str">
            <v>Silver Jeans</v>
          </cell>
          <cell r="F2687">
            <v>105</v>
          </cell>
        </row>
        <row r="2688">
          <cell r="A2688">
            <v>15088</v>
          </cell>
          <cell r="B2688">
            <v>13.125000010000001</v>
          </cell>
          <cell r="C2688" t="str">
            <v>Shorts</v>
          </cell>
          <cell r="D2688" t="str">
            <v>Silver Jeans Juniors Toni Perfect Inseam Short</v>
          </cell>
          <cell r="E2688" t="str">
            <v>Silver Jeans</v>
          </cell>
          <cell r="F2688">
            <v>25</v>
          </cell>
        </row>
        <row r="2689">
          <cell r="A2689">
            <v>15088</v>
          </cell>
          <cell r="B2689">
            <v>36.893999950000001</v>
          </cell>
          <cell r="C2689" t="str">
            <v>Shorts</v>
          </cell>
          <cell r="D2689" t="str">
            <v>Silver Jeans Juniors Plus-Size Suki Surplus Short</v>
          </cell>
          <cell r="E2689" t="str">
            <v>Silver Jeans</v>
          </cell>
          <cell r="F2689">
            <v>78</v>
          </cell>
        </row>
        <row r="2690">
          <cell r="A2690">
            <v>6536</v>
          </cell>
          <cell r="B2690">
            <v>12.09999998</v>
          </cell>
          <cell r="C2690" t="str">
            <v>Shorts</v>
          </cell>
          <cell r="D2690" t="str">
            <v>Silver Jeans Juniors Toni Denim Short</v>
          </cell>
          <cell r="E2690" t="str">
            <v>Silver Jeans</v>
          </cell>
          <cell r="F2690">
            <v>25</v>
          </cell>
        </row>
        <row r="2691">
          <cell r="A2691">
            <v>6536</v>
          </cell>
          <cell r="B2691">
            <v>13.96985995</v>
          </cell>
          <cell r="C2691" t="str">
            <v>Shorts</v>
          </cell>
          <cell r="D2691" t="str">
            <v>Silver Jeans Juniors Toni Perfect Inseam Short</v>
          </cell>
          <cell r="E2691" t="str">
            <v>Silver Jeans</v>
          </cell>
          <cell r="F2691">
            <v>29.659999849999998</v>
          </cell>
        </row>
        <row r="2692">
          <cell r="A2692">
            <v>6536</v>
          </cell>
          <cell r="B2692">
            <v>26.839259779999999</v>
          </cell>
          <cell r="C2692" t="str">
            <v>Shorts</v>
          </cell>
          <cell r="D2692" t="str">
            <v>Silver Brand Women's Denim Suki Jeans Shorts</v>
          </cell>
          <cell r="E2692" t="str">
            <v>Silver Jeans</v>
          </cell>
          <cell r="F2692">
            <v>49.979999540000001</v>
          </cell>
        </row>
        <row r="2693">
          <cell r="A2693">
            <v>14280</v>
          </cell>
          <cell r="B2693">
            <v>21.54541979</v>
          </cell>
          <cell r="C2693" t="str">
            <v>Shorts</v>
          </cell>
          <cell r="D2693" t="str">
            <v>Silver Jeans - Mckenzie Rolled Cuff Denim Shorts</v>
          </cell>
          <cell r="E2693" t="str">
            <v>Silver Jeans</v>
          </cell>
          <cell r="F2693">
            <v>44.979999540000001</v>
          </cell>
        </row>
        <row r="2694">
          <cell r="A2694">
            <v>14280</v>
          </cell>
          <cell r="B2694">
            <v>21.58919972</v>
          </cell>
          <cell r="C2694" t="str">
            <v>Shorts</v>
          </cell>
          <cell r="D2694" t="str">
            <v>Silver Brand Women's Suki Denim Jean Shorts</v>
          </cell>
          <cell r="E2694" t="str">
            <v>Silver Jeans</v>
          </cell>
          <cell r="F2694">
            <v>39.979999540000001</v>
          </cell>
        </row>
        <row r="2695">
          <cell r="A2695">
            <v>14280</v>
          </cell>
          <cell r="B2695">
            <v>20.22987977</v>
          </cell>
          <cell r="C2695" t="str">
            <v>Shorts</v>
          </cell>
          <cell r="D2695" t="str">
            <v>Silver Brand Women's Twisted Denim Jean Shorts</v>
          </cell>
          <cell r="E2695" t="str">
            <v>Silver Jeans</v>
          </cell>
          <cell r="F2695">
            <v>39.979999540000001</v>
          </cell>
        </row>
        <row r="2696">
          <cell r="A2696">
            <v>14280</v>
          </cell>
          <cell r="B2696">
            <v>51.929999789999997</v>
          </cell>
          <cell r="C2696" t="str">
            <v>Jeans</v>
          </cell>
          <cell r="D2696" t="str">
            <v>Silver Jeans Men's Zac Flap Jean</v>
          </cell>
          <cell r="E2696" t="str">
            <v>Silver Jeans</v>
          </cell>
          <cell r="F2696">
            <v>90</v>
          </cell>
        </row>
        <row r="2697">
          <cell r="A2697">
            <v>14280</v>
          </cell>
          <cell r="B2697">
            <v>51.489999949999998</v>
          </cell>
          <cell r="C2697" t="str">
            <v>Jeans</v>
          </cell>
          <cell r="D2697" t="str">
            <v>Silver Jeans Men's Zac Relaxed Fit Jean</v>
          </cell>
          <cell r="E2697" t="str">
            <v>Silver Jeans</v>
          </cell>
          <cell r="F2697">
            <v>95</v>
          </cell>
        </row>
        <row r="2698">
          <cell r="A2698">
            <v>14280</v>
          </cell>
          <cell r="B2698">
            <v>44.46000008</v>
          </cell>
          <cell r="C2698" t="str">
            <v>Jeans</v>
          </cell>
          <cell r="D2698" t="str">
            <v>Silver Jeans Men's Grayson Heritage Straight Leg Jean</v>
          </cell>
          <cell r="E2698" t="str">
            <v>Silver Jeans</v>
          </cell>
          <cell r="F2698">
            <v>90</v>
          </cell>
        </row>
        <row r="2699">
          <cell r="A2699">
            <v>15030</v>
          </cell>
          <cell r="B2699">
            <v>47.68999985</v>
          </cell>
          <cell r="C2699" t="str">
            <v>Jeans</v>
          </cell>
          <cell r="D2699" t="str">
            <v>Silver Jeans Men's Grayson Relaxed Fit Jean</v>
          </cell>
          <cell r="E2699" t="str">
            <v>Silver Jeans</v>
          </cell>
          <cell r="F2699">
            <v>95</v>
          </cell>
        </row>
        <row r="2700">
          <cell r="A2700">
            <v>15030</v>
          </cell>
          <cell r="B2700">
            <v>47.560000010000003</v>
          </cell>
          <cell r="C2700" t="str">
            <v>Jeans</v>
          </cell>
          <cell r="D2700" t="str">
            <v>Silver Jeans Men's Grayson Heritage Relaxed Fit Jean</v>
          </cell>
          <cell r="E2700" t="str">
            <v>Silver Jeans</v>
          </cell>
          <cell r="F2700">
            <v>82</v>
          </cell>
        </row>
        <row r="2701">
          <cell r="A2701">
            <v>15030</v>
          </cell>
          <cell r="B2701">
            <v>48.412368720000003</v>
          </cell>
          <cell r="C2701" t="str">
            <v>Jeans</v>
          </cell>
          <cell r="D2701" t="str">
            <v>Silver Jeans Men's Gordie Straight Leg Jean</v>
          </cell>
          <cell r="E2701" t="str">
            <v>Silver Jeans</v>
          </cell>
          <cell r="F2701">
            <v>85.989997860000003</v>
          </cell>
        </row>
        <row r="2702">
          <cell r="A2702">
            <v>15030</v>
          </cell>
          <cell r="B2702">
            <v>55.66399981</v>
          </cell>
          <cell r="C2702" t="str">
            <v>Jeans</v>
          </cell>
          <cell r="D2702" t="str">
            <v>Silver Jeans Men's Zac Relaxed Fit Jean</v>
          </cell>
          <cell r="E2702" t="str">
            <v>Silver Jeans</v>
          </cell>
          <cell r="F2702">
            <v>98</v>
          </cell>
        </row>
        <row r="2703">
          <cell r="A2703">
            <v>15030</v>
          </cell>
          <cell r="B2703">
            <v>56.799999810000003</v>
          </cell>
          <cell r="C2703" t="str">
            <v>Jeans</v>
          </cell>
          <cell r="D2703" t="str">
            <v>Silver Jeans Men's Zac Straight Leg jean</v>
          </cell>
          <cell r="E2703" t="str">
            <v>Silver Jeans</v>
          </cell>
          <cell r="F2703">
            <v>100</v>
          </cell>
        </row>
        <row r="2704">
          <cell r="A2704">
            <v>28747</v>
          </cell>
          <cell r="B2704">
            <v>55.36999995</v>
          </cell>
          <cell r="C2704" t="str">
            <v>Jeans</v>
          </cell>
          <cell r="D2704" t="str">
            <v>Silver Jeans Men's Zac Perfect Fit Jean</v>
          </cell>
          <cell r="E2704" t="str">
            <v>Silver Jeans</v>
          </cell>
          <cell r="F2704">
            <v>98</v>
          </cell>
        </row>
        <row r="2705">
          <cell r="A2705">
            <v>28747</v>
          </cell>
          <cell r="B2705">
            <v>44.284999980000002</v>
          </cell>
          <cell r="C2705" t="str">
            <v>Jeans</v>
          </cell>
          <cell r="D2705" t="str">
            <v>Silver Jeans Men's Grayson Relaxed Fit Jean</v>
          </cell>
          <cell r="E2705" t="str">
            <v>Silver Jeans</v>
          </cell>
          <cell r="F2705">
            <v>85</v>
          </cell>
        </row>
        <row r="2706">
          <cell r="A2706">
            <v>28747</v>
          </cell>
          <cell r="B2706">
            <v>48.705999949999999</v>
          </cell>
          <cell r="C2706" t="str">
            <v>Jeans</v>
          </cell>
          <cell r="D2706" t="str">
            <v>Silver Jeans Men's Gordie Loose Fit Jean</v>
          </cell>
          <cell r="E2706" t="str">
            <v>Silver Jeans</v>
          </cell>
          <cell r="F2706">
            <v>98</v>
          </cell>
        </row>
        <row r="2707">
          <cell r="A2707">
            <v>28747</v>
          </cell>
          <cell r="B2707">
            <v>48.927999990000004</v>
          </cell>
          <cell r="C2707" t="str">
            <v>Jeans</v>
          </cell>
          <cell r="D2707" t="str">
            <v>Silver Jeans Men's Nash Heritage Slim Fit Jean</v>
          </cell>
          <cell r="E2707" t="str">
            <v>Silver Jeans</v>
          </cell>
          <cell r="F2707">
            <v>88</v>
          </cell>
        </row>
        <row r="2708">
          <cell r="A2708">
            <v>28747</v>
          </cell>
          <cell r="B2708">
            <v>43.559999929999996</v>
          </cell>
          <cell r="C2708" t="str">
            <v>Jeans</v>
          </cell>
          <cell r="D2708" t="str">
            <v>Silver Jeans Men's Grayson Relaxed Fit Jean</v>
          </cell>
          <cell r="E2708" t="str">
            <v>Silver Jeans</v>
          </cell>
          <cell r="F2708">
            <v>88</v>
          </cell>
        </row>
        <row r="2709">
          <cell r="A2709">
            <v>28747</v>
          </cell>
          <cell r="B2709">
            <v>43.859999909999999</v>
          </cell>
          <cell r="C2709" t="str">
            <v>Jeans</v>
          </cell>
          <cell r="D2709" t="str">
            <v>Silver Jeans Men's Nash Straight Leg Jean</v>
          </cell>
          <cell r="E2709" t="str">
            <v>Silver Jeans</v>
          </cell>
          <cell r="F2709">
            <v>85</v>
          </cell>
        </row>
        <row r="2710">
          <cell r="A2710">
            <v>25006</v>
          </cell>
          <cell r="B2710">
            <v>43.34999998</v>
          </cell>
          <cell r="C2710" t="str">
            <v>Jeans</v>
          </cell>
          <cell r="D2710" t="str">
            <v>Silver Jeans Men's Konrad Slim Fit Jean</v>
          </cell>
          <cell r="E2710" t="str">
            <v>Silver Jeans</v>
          </cell>
          <cell r="F2710">
            <v>75</v>
          </cell>
        </row>
        <row r="2711">
          <cell r="A2711">
            <v>28690</v>
          </cell>
          <cell r="B2711">
            <v>50.50799988</v>
          </cell>
          <cell r="C2711" t="str">
            <v>Jeans</v>
          </cell>
          <cell r="D2711" t="str">
            <v>Silver Jeans Men's Nash Straight Slim Fit Jean</v>
          </cell>
          <cell r="E2711" t="str">
            <v>Silver Jeans</v>
          </cell>
          <cell r="F2711">
            <v>92</v>
          </cell>
        </row>
        <row r="2712">
          <cell r="A2712">
            <v>9505</v>
          </cell>
          <cell r="B2712">
            <v>52.331999949999997</v>
          </cell>
          <cell r="C2712" t="str">
            <v>Jeans</v>
          </cell>
          <cell r="D2712" t="str">
            <v>Silver Jeans Co Mens Zac Flap Relaxed Fit Denim Jeans Medium Light Blue</v>
          </cell>
          <cell r="E2712" t="str">
            <v>Silver Jeans</v>
          </cell>
          <cell r="F2712">
            <v>98</v>
          </cell>
        </row>
        <row r="2713">
          <cell r="A2713">
            <v>25006</v>
          </cell>
          <cell r="B2713">
            <v>34.080261489999998</v>
          </cell>
          <cell r="C2713" t="str">
            <v>Jeans</v>
          </cell>
          <cell r="D2713" t="str">
            <v>Silver Jeans Men's Dark Wash Nash Straight Leg Jeans</v>
          </cell>
          <cell r="E2713" t="str">
            <v>Silver Jeans</v>
          </cell>
          <cell r="F2713">
            <v>69.980003359999998</v>
          </cell>
        </row>
        <row r="2714">
          <cell r="A2714">
            <v>12527</v>
          </cell>
          <cell r="B2714">
            <v>33.8525992</v>
          </cell>
          <cell r="C2714" t="str">
            <v>Jeans</v>
          </cell>
          <cell r="D2714" t="str">
            <v>Silver Jeans Men's Nash Straight Denim Jean</v>
          </cell>
          <cell r="E2714" t="str">
            <v>Silver Jeans</v>
          </cell>
          <cell r="F2714">
            <v>62.689998629999998</v>
          </cell>
        </row>
        <row r="2715">
          <cell r="A2715">
            <v>9505</v>
          </cell>
          <cell r="B2715">
            <v>32.295449220000002</v>
          </cell>
          <cell r="C2715" t="str">
            <v>Jeans</v>
          </cell>
          <cell r="D2715" t="str">
            <v>Silver Jeans Men's Gordie Straight Leg Jean</v>
          </cell>
          <cell r="E2715" t="str">
            <v>Silver Jeans</v>
          </cell>
          <cell r="F2715">
            <v>58.189998629999998</v>
          </cell>
        </row>
        <row r="2716">
          <cell r="A2716">
            <v>9058</v>
          </cell>
          <cell r="B2716">
            <v>48.117999859999998</v>
          </cell>
          <cell r="C2716" t="str">
            <v>Jeans</v>
          </cell>
          <cell r="D2716" t="str">
            <v>Silver Jeans Men Gordie Relaxed Fit Straight Leg Faux Flap Inseam 34</v>
          </cell>
          <cell r="E2716" t="str">
            <v>Silver Jeans</v>
          </cell>
          <cell r="F2716">
            <v>98</v>
          </cell>
        </row>
        <row r="2717">
          <cell r="A2717">
            <v>12527</v>
          </cell>
          <cell r="B2717">
            <v>47.01199999</v>
          </cell>
          <cell r="C2717" t="str">
            <v>Jeans</v>
          </cell>
          <cell r="D2717" t="str">
            <v>Silver Jeans Men's Zac Relaxed Fit Jean</v>
          </cell>
          <cell r="E2717" t="str">
            <v>Silver Jeans</v>
          </cell>
          <cell r="F2717">
            <v>92</v>
          </cell>
        </row>
        <row r="2718">
          <cell r="A2718">
            <v>28690</v>
          </cell>
          <cell r="B2718">
            <v>18.682500099999999</v>
          </cell>
          <cell r="C2718" t="str">
            <v>Swim</v>
          </cell>
          <cell r="D2718" t="str">
            <v>Sofia by ViX Women's Splash Tie Dye Full Coverage Hipster</v>
          </cell>
          <cell r="E2718" t="str">
            <v>Sofia by Vix</v>
          </cell>
          <cell r="F2718">
            <v>39.75</v>
          </cell>
        </row>
        <row r="2719">
          <cell r="A2719">
            <v>9505</v>
          </cell>
          <cell r="B2719">
            <v>18.793590649999999</v>
          </cell>
          <cell r="C2719" t="str">
            <v>Swim</v>
          </cell>
          <cell r="D2719" t="str">
            <v>Sofia by Vix Women's Gypsy Push Up Bralette</v>
          </cell>
          <cell r="E2719" t="str">
            <v>Sofia by Vix</v>
          </cell>
          <cell r="F2719">
            <v>42.810001370000002</v>
          </cell>
        </row>
        <row r="2720">
          <cell r="A2720">
            <v>9252</v>
          </cell>
          <cell r="B2720">
            <v>27.4021005</v>
          </cell>
          <cell r="C2720" t="str">
            <v>Sleep &amp; Lounge</v>
          </cell>
          <cell r="D2720" t="str">
            <v>Terry Bathrobe 100% Cotton - 12 Colors Available.</v>
          </cell>
          <cell r="E2720" t="str">
            <v>Spa &amp; Resort</v>
          </cell>
          <cell r="F2720">
            <v>42.950000760000002</v>
          </cell>
        </row>
        <row r="2721">
          <cell r="A2721">
            <v>12527</v>
          </cell>
          <cell r="B2721">
            <v>23.770250520000001</v>
          </cell>
          <cell r="C2721" t="str">
            <v>Sleep &amp; Lounge</v>
          </cell>
          <cell r="D2721" t="str">
            <v>White Waffle Weave Bathrobe W/shawl Collar</v>
          </cell>
          <cell r="E2721" t="str">
            <v>Spa &amp; Resort</v>
          </cell>
          <cell r="F2721">
            <v>39.950000760000002</v>
          </cell>
        </row>
        <row r="2722">
          <cell r="A2722">
            <v>25329</v>
          </cell>
          <cell r="B2722">
            <v>39.034948270000001</v>
          </cell>
          <cell r="C2722" t="str">
            <v>Sleep &amp; Lounge</v>
          </cell>
          <cell r="D2722" t="str">
            <v>Spa &amp; Resort Hooded Terry Velour Bathrobe. Available in White Black Navy Royal Blue Hunter Green Burgundy Red and Natural</v>
          </cell>
          <cell r="E2722" t="str">
            <v>Spa &amp; Resort</v>
          </cell>
          <cell r="F2722">
            <v>64.949996949999999</v>
          </cell>
        </row>
        <row r="2723">
          <cell r="A2723">
            <v>9505</v>
          </cell>
          <cell r="B2723">
            <v>25.08280048</v>
          </cell>
          <cell r="C2723" t="str">
            <v>Sleep &amp; Lounge</v>
          </cell>
          <cell r="D2723" t="str">
            <v>Spa &amp; Resort White Terry Velour Bathrobe 100% Cotton Full Length 51 Inches. Unisex Design</v>
          </cell>
          <cell r="E2723" t="str">
            <v>Spa &amp; Resort</v>
          </cell>
          <cell r="F2723">
            <v>42.950000760000002</v>
          </cell>
        </row>
        <row r="2724">
          <cell r="A2724">
            <v>9505</v>
          </cell>
          <cell r="B2724">
            <v>30.469500530000001</v>
          </cell>
          <cell r="C2724" t="str">
            <v>Sleep &amp; Lounge</v>
          </cell>
          <cell r="D2724" t="str">
            <v>White 52 Inch Hooded Terry Robe W/double Stitching - Style 1452</v>
          </cell>
          <cell r="E2724" t="str">
            <v>Spa &amp; Resort</v>
          </cell>
          <cell r="F2724">
            <v>49.950000760000002</v>
          </cell>
        </row>
        <row r="2725">
          <cell r="A2725">
            <v>9505</v>
          </cell>
          <cell r="B2725">
            <v>23.96610051</v>
          </cell>
          <cell r="C2725" t="str">
            <v>Sleep &amp; Lounge</v>
          </cell>
          <cell r="D2725" t="str">
            <v>Navy Blue Terry Velour Bathrobe 100% Cotton 50L</v>
          </cell>
          <cell r="E2725" t="str">
            <v>Spa &amp; Resort</v>
          </cell>
          <cell r="F2725">
            <v>42.950000760000002</v>
          </cell>
        </row>
        <row r="2726">
          <cell r="A2726">
            <v>25006</v>
          </cell>
          <cell r="B2726">
            <v>21.328650289999999</v>
          </cell>
          <cell r="C2726" t="str">
            <v>Sleep &amp; Lounge</v>
          </cell>
          <cell r="D2726" t="str">
            <v>Spa &amp; Resort Hooded Terry Bathrobe. 10 Colors Available - Full Length 52 Inches</v>
          </cell>
          <cell r="E2726" t="str">
            <v>Spa &amp; Resort</v>
          </cell>
          <cell r="F2726">
            <v>49.950000760000002</v>
          </cell>
        </row>
        <row r="2727">
          <cell r="A2727">
            <v>24808</v>
          </cell>
          <cell r="B2727">
            <v>30.98784865</v>
          </cell>
          <cell r="C2727" t="str">
            <v>Sleep &amp; Lounge</v>
          </cell>
          <cell r="D2727" t="str">
            <v>Mens &amp; Womens XXL White Terry Bathrobe. Full Length 54 Inches. Style SW1600</v>
          </cell>
          <cell r="E2727" t="str">
            <v>Spa &amp; Resort</v>
          </cell>
          <cell r="F2727">
            <v>69.949996949999999</v>
          </cell>
        </row>
        <row r="2728">
          <cell r="A2728">
            <v>28690</v>
          </cell>
          <cell r="B2728">
            <v>13.23790028</v>
          </cell>
          <cell r="C2728" t="str">
            <v>Sleep &amp; Lounge</v>
          </cell>
          <cell r="D2728" t="str">
            <v>Clouseout - Lightweight Hooded Terry Bathrobe 50 Length. Unisex Design</v>
          </cell>
          <cell r="E2728" t="str">
            <v>Spa &amp; Resort</v>
          </cell>
          <cell r="F2728">
            <v>29.950000760000002</v>
          </cell>
        </row>
        <row r="2729">
          <cell r="A2729">
            <v>25006</v>
          </cell>
          <cell r="B2729">
            <v>28.259798679999999</v>
          </cell>
          <cell r="C2729" t="str">
            <v>Sleep &amp; Lounge</v>
          </cell>
          <cell r="D2729" t="str">
            <v>Burgundy XXL Terry Bathrobe. Heavy 22oz. Full Length 52 Inches</v>
          </cell>
          <cell r="E2729" t="str">
            <v>Spa &amp; Resort</v>
          </cell>
          <cell r="F2729">
            <v>69.949996949999999</v>
          </cell>
        </row>
        <row r="2730">
          <cell r="A2730">
            <v>9252</v>
          </cell>
          <cell r="B2730">
            <v>16.664600230000001</v>
          </cell>
          <cell r="C2730" t="str">
            <v>Sleep &amp; Lounge</v>
          </cell>
          <cell r="D2730" t="str">
            <v>Spa and Resort Black Terry Velour Bathrobe 100% Cotton 50l</v>
          </cell>
          <cell r="E2730" t="str">
            <v>Spa &amp; Resort</v>
          </cell>
          <cell r="F2730">
            <v>42.950000760000002</v>
          </cell>
        </row>
        <row r="2731">
          <cell r="A2731">
            <v>9505</v>
          </cell>
          <cell r="B2731">
            <v>28.399698659999999</v>
          </cell>
          <cell r="C2731" t="str">
            <v>Sleep &amp; Lounge</v>
          </cell>
          <cell r="D2731" t="str">
            <v>Hunter Green XXL Terry Bathrobe. Heavy 22oz. Full Length 52 Inches</v>
          </cell>
          <cell r="E2731" t="str">
            <v>Spa &amp; Resort</v>
          </cell>
          <cell r="F2731">
            <v>69.949996949999999</v>
          </cell>
        </row>
        <row r="2732">
          <cell r="A2732">
            <v>24808</v>
          </cell>
          <cell r="B2732">
            <v>17.09410024</v>
          </cell>
          <cell r="C2732" t="str">
            <v>Sleep &amp; Lounge</v>
          </cell>
          <cell r="D2732" t="str">
            <v>Lightweight Navy Blue Terry Bathrobe 100% Cotton 50l</v>
          </cell>
          <cell r="E2732" t="str">
            <v>Spa &amp; Resort</v>
          </cell>
          <cell r="F2732">
            <v>42.950000760000002</v>
          </cell>
        </row>
        <row r="2733">
          <cell r="A2733">
            <v>25006</v>
          </cell>
          <cell r="B2733">
            <v>30.708048609999999</v>
          </cell>
          <cell r="C2733" t="str">
            <v>Sleep &amp; Lounge</v>
          </cell>
          <cell r="D2733" t="str">
            <v>White XXL Terry Bathrobe. Full Length 52 Inches Long Rollup Sleeves 2x</v>
          </cell>
          <cell r="E2733" t="str">
            <v>Spa &amp; Resort</v>
          </cell>
          <cell r="F2733">
            <v>69.949996949999999</v>
          </cell>
        </row>
        <row r="2734">
          <cell r="A2734">
            <v>9252</v>
          </cell>
          <cell r="B2734">
            <v>27.49034868</v>
          </cell>
          <cell r="C2734" t="str">
            <v>Sleep &amp; Lounge</v>
          </cell>
          <cell r="D2734" t="str">
            <v>Royal Blue XXL Terry Bathrobe. Heavy Full Length 51</v>
          </cell>
          <cell r="E2734" t="str">
            <v>Spa &amp; Resort</v>
          </cell>
          <cell r="F2734">
            <v>69.949996949999999</v>
          </cell>
        </row>
        <row r="2735">
          <cell r="A2735">
            <v>9252</v>
          </cell>
          <cell r="B2735">
            <v>24.762298810000001</v>
          </cell>
          <cell r="C2735" t="str">
            <v>Sleep &amp; Lounge</v>
          </cell>
          <cell r="D2735" t="str">
            <v>XXL Terry Velour Bathrobe 51 Length Long Sleeves Available in 9 Colors</v>
          </cell>
          <cell r="E2735" t="str">
            <v>Spa &amp; Resort</v>
          </cell>
          <cell r="F2735">
            <v>69.949996949999999</v>
          </cell>
        </row>
        <row r="2736">
          <cell r="A2736">
            <v>12527</v>
          </cell>
          <cell r="B2736">
            <v>16.321000250000001</v>
          </cell>
          <cell r="C2736" t="str">
            <v>Sleep &amp; Lounge</v>
          </cell>
          <cell r="D2736" t="str">
            <v>Red Terry Bathrobe 100% Cotton - 48l</v>
          </cell>
          <cell r="E2736" t="str">
            <v>Spa &amp; Resort</v>
          </cell>
          <cell r="F2736">
            <v>42.950000760000002</v>
          </cell>
        </row>
        <row r="2737">
          <cell r="A2737">
            <v>9252</v>
          </cell>
          <cell r="B2737">
            <v>20.179800239999999</v>
          </cell>
          <cell r="C2737" t="str">
            <v>Sleep &amp; Lounge</v>
          </cell>
          <cell r="D2737" t="str">
            <v>Purple Hooded Terry Bathrobe Soft Double Loop Terry Full Length 52 Inches Unisex Design</v>
          </cell>
          <cell r="E2737" t="str">
            <v>Spa &amp; Resort</v>
          </cell>
          <cell r="F2737">
            <v>49.950000760000002</v>
          </cell>
        </row>
        <row r="2738">
          <cell r="A2738">
            <v>12527</v>
          </cell>
          <cell r="B2738">
            <v>15.89150025</v>
          </cell>
          <cell r="C2738" t="str">
            <v>Sleep &amp; Lounge</v>
          </cell>
          <cell r="D2738" t="str">
            <v>Red Hooded Terry Robe W/double stitching 50L</v>
          </cell>
          <cell r="E2738" t="str">
            <v>Spa &amp; Resort</v>
          </cell>
          <cell r="F2738">
            <v>42.950000760000002</v>
          </cell>
        </row>
        <row r="2739">
          <cell r="A2739">
            <v>25006</v>
          </cell>
          <cell r="B2739">
            <v>18.88110022</v>
          </cell>
          <cell r="C2739" t="str">
            <v>Sleep &amp; Lounge</v>
          </cell>
          <cell r="D2739" t="str">
            <v>Royal Blue Hooded Terry Bathrobe 100% Cotton 50 Inches Long</v>
          </cell>
          <cell r="E2739" t="str">
            <v>Spa &amp; Resort</v>
          </cell>
          <cell r="F2739">
            <v>49.950000760000002</v>
          </cell>
        </row>
        <row r="2740">
          <cell r="A2740">
            <v>24808</v>
          </cell>
          <cell r="B2740">
            <v>14.853750290000001</v>
          </cell>
          <cell r="C2740" t="str">
            <v>Sleep &amp; Lounge</v>
          </cell>
          <cell r="D2740" t="str">
            <v>Lightweight White Terry Velour Bathrobe 48</v>
          </cell>
          <cell r="E2740" t="str">
            <v>Spa &amp; Resort</v>
          </cell>
          <cell r="F2740">
            <v>34.950000760000002</v>
          </cell>
        </row>
        <row r="2741">
          <cell r="A2741">
            <v>25006</v>
          </cell>
          <cell r="B2741">
            <v>28.469648670000002</v>
          </cell>
          <cell r="C2741" t="str">
            <v>Sleep &amp; Lounge</v>
          </cell>
          <cell r="D2741" t="str">
            <v>XXL White Terry Velour Bathrobe 100% Cotton Heavy 22oz. 52</v>
          </cell>
          <cell r="E2741" t="str">
            <v>Spa &amp; Resort</v>
          </cell>
          <cell r="F2741">
            <v>69.949996949999999</v>
          </cell>
        </row>
        <row r="2742">
          <cell r="A2742">
            <v>28690</v>
          </cell>
          <cell r="B2742">
            <v>19.280700199999998</v>
          </cell>
          <cell r="C2742" t="str">
            <v>Sleep &amp; Lounge</v>
          </cell>
          <cell r="D2742" t="str">
            <v>Hunter Green Hooded Terry Robe W/double stitching 50L</v>
          </cell>
          <cell r="E2742" t="str">
            <v>Spa &amp; Resort</v>
          </cell>
          <cell r="F2742">
            <v>49.950000760000002</v>
          </cell>
        </row>
        <row r="2743">
          <cell r="A2743">
            <v>28690</v>
          </cell>
          <cell r="B2743">
            <v>19.930050229999999</v>
          </cell>
          <cell r="C2743" t="str">
            <v>Sleep &amp; Lounge</v>
          </cell>
          <cell r="D2743" t="str">
            <v>Natural Hooded Terry Velour Bathrobe</v>
          </cell>
          <cell r="E2743" t="str">
            <v>Spa &amp; Resort</v>
          </cell>
          <cell r="F2743">
            <v>49.950000760000002</v>
          </cell>
        </row>
        <row r="2744">
          <cell r="A2744">
            <v>9505</v>
          </cell>
          <cell r="B2744">
            <v>18.93105023</v>
          </cell>
          <cell r="C2744" t="str">
            <v>Sleep &amp; Lounge</v>
          </cell>
          <cell r="D2744" t="str">
            <v>Burgundy Hooded Terry Robe W/double stitching</v>
          </cell>
          <cell r="E2744" t="str">
            <v>Spa &amp; Resort</v>
          </cell>
          <cell r="F2744">
            <v>49.950000760000002</v>
          </cell>
        </row>
        <row r="2745">
          <cell r="A2745">
            <v>9252</v>
          </cell>
          <cell r="B2745">
            <v>21.02895023</v>
          </cell>
          <cell r="C2745" t="str">
            <v>Sleep &amp; Lounge</v>
          </cell>
          <cell r="D2745" t="str">
            <v>Burgundy Hooded Terry Bathrobe Soft Douible Loop Terry Full Length 52 Inches Unisex Design</v>
          </cell>
          <cell r="E2745" t="str">
            <v>Spa &amp; Resort</v>
          </cell>
          <cell r="F2745">
            <v>49.950000760000002</v>
          </cell>
        </row>
        <row r="2746">
          <cell r="A2746">
            <v>9252</v>
          </cell>
          <cell r="B2746">
            <v>28.04994868</v>
          </cell>
          <cell r="C2746" t="str">
            <v>Sleep &amp; Lounge</v>
          </cell>
          <cell r="D2746" t="str">
            <v>Spa &amp; Resort 14oz Hooded Terry Bathrobe. 5 Colors Available. Robe Weight - 4 Pounds Dry.</v>
          </cell>
          <cell r="E2746" t="str">
            <v>Spa &amp; Resort</v>
          </cell>
          <cell r="F2746">
            <v>69.949996949999999</v>
          </cell>
        </row>
        <row r="2747">
          <cell r="A2747">
            <v>24808</v>
          </cell>
          <cell r="B2747">
            <v>17.732250109999999</v>
          </cell>
          <cell r="C2747" t="str">
            <v>Sleep &amp; Lounge</v>
          </cell>
          <cell r="D2747" t="str">
            <v>Lightweight Hooded Terry Bathrobe 50 Length White</v>
          </cell>
          <cell r="E2747" t="str">
            <v>Spa &amp; Resort</v>
          </cell>
          <cell r="F2747">
            <v>49.950000760000002</v>
          </cell>
        </row>
        <row r="2748">
          <cell r="A2748">
            <v>24808</v>
          </cell>
          <cell r="B2748">
            <v>19.880100219999999</v>
          </cell>
          <cell r="C2748" t="str">
            <v>Sleep &amp; Lounge</v>
          </cell>
          <cell r="D2748" t="str">
            <v>Royal Blue Hooded Terry Bathrobe Soft Douible Loop Terry Full Length 52 Inches Unisex Design</v>
          </cell>
          <cell r="E2748" t="str">
            <v>Spa &amp; Resort</v>
          </cell>
          <cell r="F2748">
            <v>49.950000760000002</v>
          </cell>
        </row>
        <row r="2749">
          <cell r="A2749">
            <v>24808</v>
          </cell>
          <cell r="B2749">
            <v>19.433519910000001</v>
          </cell>
          <cell r="C2749" t="str">
            <v>Leggings</v>
          </cell>
          <cell r="D2749" t="str">
            <v>Leatherette Leggings with Side Knit Panel Coffee</v>
          </cell>
          <cell r="E2749" t="str">
            <v>Stella Elyse</v>
          </cell>
          <cell r="F2749">
            <v>29.989999770000001</v>
          </cell>
        </row>
        <row r="2750">
          <cell r="A2750">
            <v>25329</v>
          </cell>
          <cell r="B2750">
            <v>18.833719930000001</v>
          </cell>
          <cell r="C2750" t="str">
            <v>Leggings</v>
          </cell>
          <cell r="D2750" t="str">
            <v>Leatherette Leggings with Side Knit Panel Beige</v>
          </cell>
          <cell r="E2750" t="str">
            <v>Stella Elyse</v>
          </cell>
          <cell r="F2750">
            <v>29.989999770000001</v>
          </cell>
        </row>
        <row r="2751">
          <cell r="A2751">
            <v>25006</v>
          </cell>
          <cell r="B2751">
            <v>17.094299929999998</v>
          </cell>
          <cell r="C2751" t="str">
            <v>Leggings</v>
          </cell>
          <cell r="D2751" t="str">
            <v>Chaotic Florals Black and White Printed Liquid Leggings Small/Medium</v>
          </cell>
          <cell r="E2751" t="str">
            <v>Stella Elyse</v>
          </cell>
          <cell r="F2751">
            <v>29.989999770000001</v>
          </cell>
        </row>
        <row r="2752">
          <cell r="A2752">
            <v>12527</v>
          </cell>
          <cell r="B2752">
            <v>18.323889900000001</v>
          </cell>
          <cell r="C2752" t="str">
            <v>Leggings</v>
          </cell>
          <cell r="D2752" t="str">
            <v>Rhinestone Knees Matte Black Leatherette Liquid Leggings</v>
          </cell>
          <cell r="E2752" t="str">
            <v>Stella Elyse</v>
          </cell>
          <cell r="F2752">
            <v>29.989999770000001</v>
          </cell>
        </row>
        <row r="2753">
          <cell r="A2753">
            <v>12527</v>
          </cell>
          <cell r="B2753">
            <v>13.43588989</v>
          </cell>
          <cell r="C2753" t="str">
            <v>Leggings</v>
          </cell>
          <cell r="D2753" t="str">
            <v>Vivid Florals Mixed Colors Cotton Leggings</v>
          </cell>
          <cell r="E2753" t="str">
            <v>Stella Elyse</v>
          </cell>
          <cell r="F2753">
            <v>21.989999770000001</v>
          </cell>
        </row>
        <row r="2754">
          <cell r="A2754">
            <v>25006</v>
          </cell>
          <cell r="B2754">
            <v>18.383869910000001</v>
          </cell>
          <cell r="C2754" t="str">
            <v>Leggings</v>
          </cell>
          <cell r="D2754" t="str">
            <v>Knee Patch Matte Leatherette Liquid Leggings Beige</v>
          </cell>
          <cell r="E2754" t="str">
            <v>Stella Elyse</v>
          </cell>
          <cell r="F2754">
            <v>29.989999770000001</v>
          </cell>
        </row>
        <row r="2755">
          <cell r="A2755">
            <v>24808</v>
          </cell>
          <cell r="B2755">
            <v>17.394199929999999</v>
          </cell>
          <cell r="C2755" t="str">
            <v>Leggings</v>
          </cell>
          <cell r="D2755" t="str">
            <v>Knee Patch Matte Leatherette Liquid Leggings Green</v>
          </cell>
          <cell r="E2755" t="str">
            <v>Stella Elyse</v>
          </cell>
          <cell r="F2755">
            <v>29.989999770000001</v>
          </cell>
        </row>
        <row r="2756">
          <cell r="A2756">
            <v>28690</v>
          </cell>
          <cell r="B2756">
            <v>13.457879889999999</v>
          </cell>
          <cell r="C2756" t="str">
            <v>Leggings</v>
          </cell>
          <cell r="D2756" t="str">
            <v>Squared Retro Blue Black Printed Cotton Leggings</v>
          </cell>
          <cell r="E2756" t="str">
            <v>Stella Elyse</v>
          </cell>
          <cell r="F2756">
            <v>21.989999770000001</v>
          </cell>
        </row>
        <row r="2757">
          <cell r="A2757">
            <v>24808</v>
          </cell>
          <cell r="B2757">
            <v>18.923689889999999</v>
          </cell>
          <cell r="C2757" t="str">
            <v>Leggings</v>
          </cell>
          <cell r="D2757" t="str">
            <v>Leatherette Leggings with Side Knit Panel Wine</v>
          </cell>
          <cell r="E2757" t="str">
            <v>Stella Elyse</v>
          </cell>
          <cell r="F2757">
            <v>29.989999770000001</v>
          </cell>
        </row>
        <row r="2758">
          <cell r="A2758">
            <v>9058</v>
          </cell>
          <cell r="B2758">
            <v>14.24951989</v>
          </cell>
          <cell r="C2758" t="str">
            <v>Leggings</v>
          </cell>
          <cell r="D2758" t="str">
            <v>Paint Splattered Graffiti Mixed Colors Cotton Leggings</v>
          </cell>
          <cell r="E2758" t="str">
            <v>Stella Elyse</v>
          </cell>
          <cell r="F2758">
            <v>21.989999770000001</v>
          </cell>
        </row>
        <row r="2759">
          <cell r="A2759">
            <v>9058</v>
          </cell>
          <cell r="B2759">
            <v>19.493499920000001</v>
          </cell>
          <cell r="C2759" t="str">
            <v>Leggings</v>
          </cell>
          <cell r="D2759" t="str">
            <v>Knee Patch Matte Leatherette Liquid Leggings Coffee</v>
          </cell>
          <cell r="E2759" t="str">
            <v>Stella Elyse</v>
          </cell>
          <cell r="F2759">
            <v>29.989999770000001</v>
          </cell>
        </row>
        <row r="2760">
          <cell r="A2760">
            <v>12527</v>
          </cell>
          <cell r="B2760">
            <v>14.78830992</v>
          </cell>
          <cell r="C2760" t="str">
            <v>Leggings</v>
          </cell>
          <cell r="D2760" t="str">
            <v>Vintage Nautical World Map Printed Ivory Liquid Leggings Size Small/Medium</v>
          </cell>
          <cell r="E2760" t="str">
            <v>Stella Elyse</v>
          </cell>
          <cell r="F2760">
            <v>25.989999770000001</v>
          </cell>
        </row>
        <row r="2761">
          <cell r="A2761">
            <v>28690</v>
          </cell>
          <cell r="B2761">
            <v>18.203929909999999</v>
          </cell>
          <cell r="C2761" t="str">
            <v>Leggings</v>
          </cell>
          <cell r="D2761" t="str">
            <v>Stella Elyse Knee Patch Matte Faux Leather Leggings Purple</v>
          </cell>
          <cell r="E2761" t="str">
            <v>Stella Elyse</v>
          </cell>
          <cell r="F2761">
            <v>29.989999770000001</v>
          </cell>
        </row>
        <row r="2762">
          <cell r="A2762">
            <v>15499</v>
          </cell>
          <cell r="B2762">
            <v>16.644449860000002</v>
          </cell>
          <cell r="C2762" t="str">
            <v>Leggings</v>
          </cell>
          <cell r="D2762" t="str">
            <v>Embellished Side Detail Matte Leatherette Liquid Leggings Wine</v>
          </cell>
          <cell r="E2762" t="str">
            <v>Stella Elyse</v>
          </cell>
          <cell r="F2762">
            <v>29.989999770000001</v>
          </cell>
        </row>
        <row r="2763">
          <cell r="A2763">
            <v>13745</v>
          </cell>
          <cell r="B2763">
            <v>19.25357988</v>
          </cell>
          <cell r="C2763" t="str">
            <v>Leggings</v>
          </cell>
          <cell r="D2763" t="str">
            <v>Rhinestone Knees Matte Leatherette Liquid Leggings Grey</v>
          </cell>
          <cell r="E2763" t="str">
            <v>Stella Elyse</v>
          </cell>
          <cell r="F2763">
            <v>29.989999770000001</v>
          </cell>
        </row>
        <row r="2764">
          <cell r="A2764">
            <v>15499</v>
          </cell>
          <cell r="B2764">
            <v>18.383869910000001</v>
          </cell>
          <cell r="C2764" t="str">
            <v>Leggings</v>
          </cell>
          <cell r="D2764" t="str">
            <v>Reptile Pattern Liquid Leggings Grey</v>
          </cell>
          <cell r="E2764" t="str">
            <v>Stella Elyse</v>
          </cell>
          <cell r="F2764">
            <v>29.989999770000001</v>
          </cell>
        </row>
        <row r="2765">
          <cell r="A2765">
            <v>13745</v>
          </cell>
          <cell r="B2765">
            <v>18.323889900000001</v>
          </cell>
          <cell r="C2765" t="str">
            <v>Leggings</v>
          </cell>
          <cell r="D2765" t="str">
            <v>Embellished Side Detail Matte Leatherette Liquid Leggings Grey</v>
          </cell>
          <cell r="E2765" t="str">
            <v>Stella Elyse</v>
          </cell>
          <cell r="F2765">
            <v>29.989999770000001</v>
          </cell>
        </row>
        <row r="2766">
          <cell r="A2766">
            <v>15499</v>
          </cell>
          <cell r="B2766">
            <v>19.013659950000001</v>
          </cell>
          <cell r="C2766" t="str">
            <v>Leggings</v>
          </cell>
          <cell r="D2766" t="str">
            <v>Stella Elyse Embellished Fabric Strip Black Faux Leather Leggings</v>
          </cell>
          <cell r="E2766" t="str">
            <v>Stella Elyse</v>
          </cell>
          <cell r="F2766">
            <v>29.989999770000001</v>
          </cell>
        </row>
        <row r="2767">
          <cell r="A2767">
            <v>13745</v>
          </cell>
          <cell r="B2767">
            <v>17.784069899999999</v>
          </cell>
          <cell r="C2767" t="str">
            <v>Leggings</v>
          </cell>
          <cell r="D2767" t="str">
            <v>Lips and Lace Printed Black/White/Pink Liquid Leggings</v>
          </cell>
          <cell r="E2767" t="str">
            <v>Stella Elyse</v>
          </cell>
          <cell r="F2767">
            <v>29.989999770000001</v>
          </cell>
        </row>
        <row r="2768">
          <cell r="A2768">
            <v>13745</v>
          </cell>
          <cell r="B2768">
            <v>12.930119899999999</v>
          </cell>
          <cell r="C2768" t="str">
            <v>Leggings</v>
          </cell>
          <cell r="D2768" t="str">
            <v>Feathered Leopard Spots Red/Black Cotton Leggings</v>
          </cell>
          <cell r="E2768" t="str">
            <v>Stella Elyse</v>
          </cell>
          <cell r="F2768">
            <v>21.989999770000001</v>
          </cell>
        </row>
        <row r="2769">
          <cell r="A2769">
            <v>15499</v>
          </cell>
          <cell r="B2769">
            <v>13.1939999</v>
          </cell>
          <cell r="C2769" t="str">
            <v>Leggings</v>
          </cell>
          <cell r="D2769" t="str">
            <v>3D Graphic Leopard Spots Fuschia/Tan Cotton Leggings</v>
          </cell>
          <cell r="E2769" t="str">
            <v>Stella Elyse</v>
          </cell>
          <cell r="F2769">
            <v>21.989999770000001</v>
          </cell>
        </row>
        <row r="2770">
          <cell r="A2770">
            <v>13745</v>
          </cell>
          <cell r="B2770">
            <v>6.5656198589999999</v>
          </cell>
          <cell r="C2770" t="str">
            <v>Socks &amp; Hosiery</v>
          </cell>
          <cell r="D2770" t="str">
            <v>Retro Floral Vines Fishnet Pantyhose Queen Plus Size</v>
          </cell>
          <cell r="E2770" t="str">
            <v>Stella Elyse</v>
          </cell>
          <cell r="F2770">
            <v>14.989999770000001</v>
          </cell>
        </row>
        <row r="2771">
          <cell r="A2771">
            <v>15499</v>
          </cell>
          <cell r="B2771">
            <v>6.113629886</v>
          </cell>
          <cell r="C2771" t="str">
            <v>Socks &amp; Hosiery</v>
          </cell>
          <cell r="D2771" t="str">
            <v>Stella Elyse Moulin Rouge Can Can Dancer Fishnet Pantyhose Queen Plus Size</v>
          </cell>
          <cell r="E2771" t="str">
            <v>Stella Elyse</v>
          </cell>
          <cell r="F2771">
            <v>13.989999770000001</v>
          </cell>
        </row>
        <row r="2772">
          <cell r="A2772">
            <v>15499</v>
          </cell>
          <cell r="B2772">
            <v>5.1063498940000001</v>
          </cell>
          <cell r="C2772" t="str">
            <v>Socks &amp; Hosiery</v>
          </cell>
          <cell r="D2772" t="str">
            <v>Outer Flower Blossom Vines Fishnet Pantyhose Queen Plus Size</v>
          </cell>
          <cell r="E2772" t="str">
            <v>Stella Elyse</v>
          </cell>
          <cell r="F2772">
            <v>13.989999770000001</v>
          </cell>
        </row>
        <row r="2773">
          <cell r="A2773">
            <v>15499</v>
          </cell>
          <cell r="B2773">
            <v>5.6379698869999997</v>
          </cell>
          <cell r="C2773" t="str">
            <v>Socks &amp; Hosiery</v>
          </cell>
          <cell r="D2773" t="str">
            <v>Flames Design Fishnet Pantyhose Queen Plus Size</v>
          </cell>
          <cell r="E2773" t="str">
            <v>Stella Elyse</v>
          </cell>
          <cell r="F2773">
            <v>13.989999770000001</v>
          </cell>
        </row>
        <row r="2774">
          <cell r="A2774">
            <v>15499</v>
          </cell>
          <cell r="B2774">
            <v>5.0084199050000002</v>
          </cell>
          <cell r="C2774" t="str">
            <v>Socks &amp; Hosiery</v>
          </cell>
          <cell r="D2774" t="str">
            <v>Chevron Cutouts and Florals Fishnet Pantyhose Queen Plus Size</v>
          </cell>
          <cell r="E2774" t="str">
            <v>Stella Elyse</v>
          </cell>
          <cell r="F2774">
            <v>13.989999770000001</v>
          </cell>
        </row>
        <row r="2775">
          <cell r="A2775">
            <v>15499</v>
          </cell>
          <cell r="B2775">
            <v>16.40213984</v>
          </cell>
          <cell r="C2775" t="str">
            <v>Tops &amp; Tees</v>
          </cell>
          <cell r="D2775" t="str">
            <v>Tri-Mountain Women's 3/4-Sleeve Pique Knit Polo Shirt. 601</v>
          </cell>
          <cell r="E2775" t="str">
            <v>Tri-Mountain</v>
          </cell>
          <cell r="F2775">
            <v>27.989999770000001</v>
          </cell>
        </row>
        <row r="2776">
          <cell r="A2776">
            <v>8929</v>
          </cell>
          <cell r="B2776">
            <v>15.17057986</v>
          </cell>
          <cell r="C2776" t="str">
            <v>Tops &amp; Tees</v>
          </cell>
          <cell r="D2776" t="str">
            <v>Tri-Mountain Women's Fashionable Turtleneck Jersey. 607</v>
          </cell>
          <cell r="E2776" t="str">
            <v>Tri-Mountain</v>
          </cell>
          <cell r="F2776">
            <v>27.989999770000001</v>
          </cell>
        </row>
        <row r="2777">
          <cell r="A2777">
            <v>17004</v>
          </cell>
          <cell r="B2777">
            <v>24.01854084</v>
          </cell>
          <cell r="C2777" t="str">
            <v>Tops &amp; Tees</v>
          </cell>
          <cell r="D2777" t="str">
            <v>Tri-Mountain Women's Ruffle Trim Stylish Woven Shirt. LB733</v>
          </cell>
          <cell r="E2777" t="str">
            <v>Tri-Mountain</v>
          </cell>
          <cell r="F2777">
            <v>43.990001679999999</v>
          </cell>
        </row>
        <row r="2778">
          <cell r="A2778">
            <v>17004</v>
          </cell>
          <cell r="B2778">
            <v>27.835650699999999</v>
          </cell>
          <cell r="C2778" t="str">
            <v>Sweaters</v>
          </cell>
          <cell r="D2778" t="str">
            <v>Tri-Mountain Women's Button End Cardigan Sweater. LB923</v>
          </cell>
          <cell r="E2778" t="str">
            <v>Tri-Mountain</v>
          </cell>
          <cell r="F2778">
            <v>63.990001679999999</v>
          </cell>
        </row>
        <row r="2779">
          <cell r="A2779">
            <v>8929</v>
          </cell>
          <cell r="B2779">
            <v>26.211480720000001</v>
          </cell>
          <cell r="C2779" t="str">
            <v>Sweaters</v>
          </cell>
          <cell r="D2779" t="str">
            <v>Tri-Mountain Women's 3/4 Sleeve Unique Look Sweater. LB925</v>
          </cell>
          <cell r="E2779" t="str">
            <v>Tri-Mountain</v>
          </cell>
          <cell r="F2779">
            <v>57.990001679999999</v>
          </cell>
        </row>
        <row r="2780">
          <cell r="A2780">
            <v>17004</v>
          </cell>
          <cell r="B2780">
            <v>28.421340780000001</v>
          </cell>
          <cell r="C2780" t="str">
            <v>Sweaters</v>
          </cell>
          <cell r="D2780" t="str">
            <v>Tri-Mountain Women's Shawl Collar Stylish Cardigan Sweater. LB924</v>
          </cell>
          <cell r="E2780" t="str">
            <v>Tri-Mountain</v>
          </cell>
          <cell r="F2780">
            <v>60.990001679999999</v>
          </cell>
        </row>
        <row r="2781">
          <cell r="A2781">
            <v>17004</v>
          </cell>
          <cell r="B2781">
            <v>33.566501340000002</v>
          </cell>
          <cell r="C2781" t="str">
            <v>Fashion Hoodies &amp; Sweatshirts</v>
          </cell>
          <cell r="D2781" t="str">
            <v>Tri-Mountain Womens 60% Cotton 40% Polyester</v>
          </cell>
          <cell r="E2781" t="str">
            <v>Tri-Mountain</v>
          </cell>
          <cell r="F2781">
            <v>78.980003359999998</v>
          </cell>
        </row>
        <row r="2782">
          <cell r="A2782">
            <v>17004</v>
          </cell>
          <cell r="B2782">
            <v>29.7559988</v>
          </cell>
          <cell r="C2782" t="str">
            <v>Fashion Hoodies &amp; Sweatshirts</v>
          </cell>
          <cell r="D2782" t="str">
            <v>Tri-Mountain Womens 100% polyester mesh fleece hooded jacket.</v>
          </cell>
          <cell r="E2782" t="str">
            <v>Tri-Mountain</v>
          </cell>
          <cell r="F2782">
            <v>69.199996949999999</v>
          </cell>
        </row>
        <row r="2783">
          <cell r="A2783">
            <v>8929</v>
          </cell>
          <cell r="B2783">
            <v>35.187740230000003</v>
          </cell>
          <cell r="C2783" t="str">
            <v>Fashion Hoodies &amp; Sweatshirts</v>
          </cell>
          <cell r="D2783" t="str">
            <v>Tri-Mountain Womens 100%Poly Micro Fleece long sleeve ULTRA COOL jacket with hood.</v>
          </cell>
          <cell r="E2783" t="str">
            <v>Tri-Mountain</v>
          </cell>
          <cell r="F2783">
            <v>67.930000309999997</v>
          </cell>
        </row>
        <row r="2784">
          <cell r="A2784">
            <v>17004</v>
          </cell>
          <cell r="B2784">
            <v>19.602660149999998</v>
          </cell>
          <cell r="C2784" t="str">
            <v>Fashion Hoodies &amp; Sweatshirts</v>
          </cell>
          <cell r="D2784" t="str">
            <v>Tri-Mountain Womens 100% polyester fleece fully placket sleeveless hooded jacket.</v>
          </cell>
          <cell r="E2784" t="str">
            <v>Tri-Mountain</v>
          </cell>
          <cell r="F2784">
            <v>42.430000309999997</v>
          </cell>
        </row>
        <row r="2785">
          <cell r="A2785">
            <v>17004</v>
          </cell>
          <cell r="B2785">
            <v>15.53580077</v>
          </cell>
          <cell r="C2785" t="str">
            <v>Active</v>
          </cell>
          <cell r="D2785" t="str">
            <v>Tri-Mountain Women's 1/4 Zip Fleece Pullover. 7110</v>
          </cell>
          <cell r="E2785" t="str">
            <v>Tri-Mountain</v>
          </cell>
          <cell r="F2785">
            <v>36.990001679999999</v>
          </cell>
        </row>
        <row r="2786">
          <cell r="A2786">
            <v>17004</v>
          </cell>
          <cell r="B2786">
            <v>28.177380849999999</v>
          </cell>
          <cell r="C2786" t="str">
            <v>Active</v>
          </cell>
          <cell r="D2786" t="str">
            <v>Tri-Mountain Women's Lightweight Water Resistant Quited Vest. LB8221</v>
          </cell>
          <cell r="E2786" t="str">
            <v>Tri-Mountain</v>
          </cell>
          <cell r="F2786">
            <v>60.990001679999999</v>
          </cell>
        </row>
        <row r="2787">
          <cell r="A2787">
            <v>17004</v>
          </cell>
          <cell r="B2787">
            <v>22.745450859999998</v>
          </cell>
          <cell r="C2787" t="str">
            <v>Active</v>
          </cell>
          <cell r="D2787" t="str">
            <v>Tri-Mountain Women's Turtleneck Stylish Fleece Sweatshirt. 7070</v>
          </cell>
          <cell r="E2787" t="str">
            <v>Tri-Mountain</v>
          </cell>
          <cell r="F2787">
            <v>49.990001679999999</v>
          </cell>
        </row>
        <row r="2788">
          <cell r="A2788">
            <v>17004</v>
          </cell>
          <cell r="B2788">
            <v>15.61111983</v>
          </cell>
          <cell r="C2788" t="str">
            <v>Outerwear &amp; Coats</v>
          </cell>
          <cell r="D2788" t="str">
            <v>Tri-Mountain Women's Anti-Pilling Micro Fleece Vest. 7020</v>
          </cell>
          <cell r="E2788" t="str">
            <v>Tri-Mountain</v>
          </cell>
          <cell r="F2788">
            <v>31.989999770000001</v>
          </cell>
        </row>
        <row r="2789">
          <cell r="A2789">
            <v>17004</v>
          </cell>
          <cell r="B2789">
            <v>39.10004902</v>
          </cell>
          <cell r="C2789" t="str">
            <v>Outerwear &amp; Coats</v>
          </cell>
          <cell r="D2789" t="str">
            <v>Tri-Mountain Women's Lightweight Windproof Quilted Jacket. LB8223</v>
          </cell>
          <cell r="E2789" t="str">
            <v>Tri-Mountain</v>
          </cell>
          <cell r="F2789">
            <v>78.989997860000003</v>
          </cell>
        </row>
        <row r="2790">
          <cell r="A2790">
            <v>6130</v>
          </cell>
          <cell r="B2790">
            <v>18.51537076</v>
          </cell>
          <cell r="C2790" t="str">
            <v>Outerwear &amp; Coats</v>
          </cell>
          <cell r="D2790" t="str">
            <v>Tri-Mountain Women's Tailored Fit Micro Fleece Jacket. 7120</v>
          </cell>
          <cell r="E2790" t="str">
            <v>Tri-Mountain</v>
          </cell>
          <cell r="F2790">
            <v>39.990001679999999</v>
          </cell>
        </row>
        <row r="2791">
          <cell r="A2791">
            <v>5972</v>
          </cell>
          <cell r="B2791">
            <v>31.001809089999998</v>
          </cell>
          <cell r="C2791" t="str">
            <v>Outerwear &amp; Coats</v>
          </cell>
          <cell r="D2791" t="str">
            <v>Tri-Mountain Women's Stylish Fleece Peacoat. LB677</v>
          </cell>
          <cell r="E2791" t="str">
            <v>Tri-Mountain</v>
          </cell>
          <cell r="F2791">
            <v>73.989997860000003</v>
          </cell>
        </row>
        <row r="2792">
          <cell r="A2792">
            <v>5972</v>
          </cell>
          <cell r="B2792">
            <v>34.549141030000001</v>
          </cell>
          <cell r="C2792" t="str">
            <v>Outerwear &amp; Coats</v>
          </cell>
          <cell r="D2792" t="str">
            <v>Tri-Mountain Womens 95% Polyester 5% Nylon Woven Poly-filled Quilted Sleeveless W/RJacket.</v>
          </cell>
          <cell r="E2792" t="str">
            <v>Tri-Mountain</v>
          </cell>
          <cell r="F2792">
            <v>81.870002749999998</v>
          </cell>
        </row>
        <row r="2793">
          <cell r="A2793">
            <v>6130</v>
          </cell>
          <cell r="B2793">
            <v>18.265650709999999</v>
          </cell>
          <cell r="C2793" t="str">
            <v>Outerwear &amp; Coats</v>
          </cell>
          <cell r="D2793" t="str">
            <v>Tri-Mountain Women's Lightweight Quilted Vest. 8120</v>
          </cell>
          <cell r="E2793" t="str">
            <v>Tri-Mountain</v>
          </cell>
          <cell r="F2793">
            <v>41.990001679999999</v>
          </cell>
        </row>
        <row r="2794">
          <cell r="A2794">
            <v>6130</v>
          </cell>
          <cell r="B2794">
            <v>28.879020820000001</v>
          </cell>
          <cell r="C2794" t="str">
            <v>Outerwear &amp; Coats</v>
          </cell>
          <cell r="D2794" t="str">
            <v>Tri-Mountain Women's Lightweight Performance Hooded Jacket. 7382</v>
          </cell>
          <cell r="E2794" t="str">
            <v>Tri-Mountain</v>
          </cell>
          <cell r="F2794">
            <v>57.990001679999999</v>
          </cell>
        </row>
        <row r="2795">
          <cell r="A2795">
            <v>5972</v>
          </cell>
          <cell r="B2795">
            <v>17.829180839999999</v>
          </cell>
          <cell r="C2795" t="str">
            <v>Plus</v>
          </cell>
          <cell r="D2795" t="str">
            <v>Tri-Mountain Women's 1/4 Zip Fleece Pullover. 7110</v>
          </cell>
          <cell r="E2795" t="str">
            <v>Tri-Mountain</v>
          </cell>
          <cell r="F2795">
            <v>36.990001679999999</v>
          </cell>
        </row>
        <row r="2796">
          <cell r="A2796">
            <v>5972</v>
          </cell>
          <cell r="B2796">
            <v>22.068340899999999</v>
          </cell>
          <cell r="C2796" t="str">
            <v>Tops &amp; Tees</v>
          </cell>
          <cell r="D2796" t="str">
            <v>Tri-Mountain Men's Big And Tall Three Horn Button Golf Shirt. 609</v>
          </cell>
          <cell r="E2796" t="str">
            <v>Tri-Mountain</v>
          </cell>
          <cell r="F2796">
            <v>38.990001679999999</v>
          </cell>
        </row>
        <row r="2797">
          <cell r="A2797">
            <v>5972</v>
          </cell>
          <cell r="B2797">
            <v>19.101210909999999</v>
          </cell>
          <cell r="C2797" t="str">
            <v>Tops &amp; Tees</v>
          </cell>
          <cell r="D2797" t="str">
            <v>Tri-Mountain Men's Big And Tall Heavyweight Fashion Fleece Henley. 616</v>
          </cell>
          <cell r="E2797" t="str">
            <v>Tri-Mountain</v>
          </cell>
          <cell r="F2797">
            <v>32.990001679999999</v>
          </cell>
        </row>
        <row r="2798">
          <cell r="A2798">
            <v>5972</v>
          </cell>
          <cell r="B2798">
            <v>15.762159840000001</v>
          </cell>
          <cell r="C2798" t="str">
            <v>Tops &amp; Tees</v>
          </cell>
          <cell r="D2798" t="str">
            <v>Tri-Mountain Men's Big And Tall Performance Pique Golf Shirt. 95</v>
          </cell>
          <cell r="E2798" t="str">
            <v>Tri-Mountain</v>
          </cell>
          <cell r="F2798">
            <v>26.989999770000001</v>
          </cell>
        </row>
        <row r="2799">
          <cell r="A2799">
            <v>6130</v>
          </cell>
          <cell r="B2799">
            <v>23.558520860000002</v>
          </cell>
          <cell r="C2799" t="str">
            <v>Tops &amp; Tees</v>
          </cell>
          <cell r="D2799" t="str">
            <v>Tri-Mountain Men's Big And Tall Heavyweight Denim Long Sleeve Shirt. 830</v>
          </cell>
          <cell r="E2799" t="str">
            <v>Tri-Mountain</v>
          </cell>
          <cell r="F2799">
            <v>42.990001679999999</v>
          </cell>
        </row>
        <row r="2800">
          <cell r="A2800">
            <v>5972</v>
          </cell>
          <cell r="B2800">
            <v>15.39449984</v>
          </cell>
          <cell r="C2800" t="str">
            <v>Tops &amp; Tees</v>
          </cell>
          <cell r="D2800" t="str">
            <v>Tri-Mountain Men's Big And Tall Horn Button Pique Golf Shirt. 96</v>
          </cell>
          <cell r="E2800" t="str">
            <v>Tri-Mountain</v>
          </cell>
          <cell r="F2800">
            <v>27.989999770000001</v>
          </cell>
        </row>
        <row r="2801">
          <cell r="A2801">
            <v>6130</v>
          </cell>
          <cell r="B2801">
            <v>8.4843398509999997</v>
          </cell>
          <cell r="C2801" t="str">
            <v>Tops &amp; Tees</v>
          </cell>
          <cell r="D2801" t="str">
            <v>Tri-Mountain Men's Big And Tall Attractive Plaid Pattern Dress Shirt. 739</v>
          </cell>
          <cell r="E2801" t="str">
            <v>Tri-Mountain</v>
          </cell>
          <cell r="F2801">
            <v>14.989999770000001</v>
          </cell>
        </row>
        <row r="2802">
          <cell r="A2802">
            <v>5972</v>
          </cell>
          <cell r="B2802">
            <v>21.582860799999999</v>
          </cell>
          <cell r="C2802" t="str">
            <v>Tops &amp; Tees</v>
          </cell>
          <cell r="D2802" t="str">
            <v>Tri-Mountain Men's Big And Tall Stain Resistant Twill Dress Shirt. 768</v>
          </cell>
          <cell r="E2802" t="str">
            <v>Tri-Mountain</v>
          </cell>
          <cell r="F2802">
            <v>41.990001679999999</v>
          </cell>
        </row>
        <row r="2803">
          <cell r="A2803">
            <v>6130</v>
          </cell>
          <cell r="B2803">
            <v>12.033979820000001</v>
          </cell>
          <cell r="C2803" t="str">
            <v>Tops &amp; Tees</v>
          </cell>
          <cell r="D2803" t="str">
            <v>Tri-Mountain Men's Big And Tall Gingham Pattern Dress Shirt. 730</v>
          </cell>
          <cell r="E2803" t="str">
            <v>Tri-Mountain</v>
          </cell>
          <cell r="F2803">
            <v>19.989999770000001</v>
          </cell>
        </row>
        <row r="2804">
          <cell r="A2804">
            <v>5972</v>
          </cell>
          <cell r="B2804">
            <v>22.23444087</v>
          </cell>
          <cell r="C2804" t="str">
            <v>Tops &amp; Tees</v>
          </cell>
          <cell r="D2804" t="str">
            <v>Tri-Mountain Men's Big And Tall Pique Knit Long Sleeve Golf Shirt. 665</v>
          </cell>
          <cell r="E2804" t="str">
            <v>Tri-Mountain</v>
          </cell>
          <cell r="F2804">
            <v>39.990001679999999</v>
          </cell>
        </row>
        <row r="2805">
          <cell r="A2805">
            <v>6129</v>
          </cell>
          <cell r="B2805">
            <v>8.4843398509999997</v>
          </cell>
          <cell r="C2805" t="str">
            <v>Tops &amp; Tees</v>
          </cell>
          <cell r="D2805" t="str">
            <v>Tri-Mountain Men's Big And Tall Glen Plaid Pattern Dress Shirt. 724</v>
          </cell>
          <cell r="E2805" t="str">
            <v>Tri-Mountain</v>
          </cell>
          <cell r="F2805">
            <v>14.989999770000001</v>
          </cell>
        </row>
        <row r="2806">
          <cell r="A2806">
            <v>6129</v>
          </cell>
          <cell r="B2806">
            <v>19.30878087</v>
          </cell>
          <cell r="C2806" t="str">
            <v>Tops &amp; Tees</v>
          </cell>
          <cell r="D2806" t="str">
            <v>Tri-Mountain Men's Big And Tall Easy Care Short Sleeve Twill Shirt. 718</v>
          </cell>
          <cell r="E2806" t="str">
            <v>Tri-Mountain</v>
          </cell>
          <cell r="F2806">
            <v>36.990001679999999</v>
          </cell>
        </row>
        <row r="2807">
          <cell r="A2807">
            <v>6129</v>
          </cell>
          <cell r="B2807">
            <v>24.977190910000001</v>
          </cell>
          <cell r="C2807" t="str">
            <v>Tops &amp; Tees</v>
          </cell>
          <cell r="D2807" t="str">
            <v>Tri-Mountain Men's Big And Tall Stylish Twill Dress Shirt. 810</v>
          </cell>
          <cell r="E2807" t="str">
            <v>Tri-Mountain</v>
          </cell>
          <cell r="F2807">
            <v>42.990001679999999</v>
          </cell>
        </row>
        <row r="2808">
          <cell r="A2808">
            <v>6129</v>
          </cell>
          <cell r="B2808">
            <v>46.018568500000001</v>
          </cell>
          <cell r="C2808" t="str">
            <v>Fashion Hoodies &amp; Sweatshirts</v>
          </cell>
          <cell r="D2808" t="str">
            <v>Tri-Mountain Cotton/poly sueded finish hooded full zip sweatshirt.</v>
          </cell>
          <cell r="E2808" t="str">
            <v>Tri-Mountain</v>
          </cell>
          <cell r="F2808">
            <v>78.129997250000002</v>
          </cell>
        </row>
        <row r="2809">
          <cell r="A2809">
            <v>6129</v>
          </cell>
          <cell r="B2809">
            <v>34.87679851</v>
          </cell>
          <cell r="C2809" t="str">
            <v>Fashion Hoodies &amp; Sweatshirts</v>
          </cell>
          <cell r="D2809" t="str">
            <v>Tri-Mountain Cotton/poly sueded finish hooded sweatshirt.</v>
          </cell>
          <cell r="E2809" t="str">
            <v>Tri-Mountain</v>
          </cell>
          <cell r="F2809">
            <v>69.199996949999999</v>
          </cell>
        </row>
        <row r="2810">
          <cell r="A2810">
            <v>6129</v>
          </cell>
          <cell r="B2810">
            <v>46.275881929999997</v>
          </cell>
          <cell r="C2810" t="str">
            <v>Fashion Hoodies &amp; Sweatshirts</v>
          </cell>
          <cell r="D2810" t="str">
            <v>Tri-Mountain Cotton/poly hooded sweatshirt with plaid trim.</v>
          </cell>
          <cell r="E2810" t="str">
            <v>Tri-Mountain</v>
          </cell>
          <cell r="F2810">
            <v>83.230003359999998</v>
          </cell>
        </row>
        <row r="2811">
          <cell r="A2811">
            <v>6129</v>
          </cell>
          <cell r="B2811">
            <v>46.310601759999997</v>
          </cell>
          <cell r="C2811" t="str">
            <v>Fashion Hoodies &amp; Sweatshirts</v>
          </cell>
          <cell r="D2811" t="str">
            <v>Tri-Mountain Mens nylon hooded jacket with fleece lining.</v>
          </cell>
          <cell r="E2811" t="str">
            <v>Tri-Mountain</v>
          </cell>
          <cell r="F2811">
            <v>87.050003050000001</v>
          </cell>
        </row>
        <row r="2812">
          <cell r="A2812">
            <v>6129</v>
          </cell>
          <cell r="B2812">
            <v>37.6142988</v>
          </cell>
          <cell r="C2812" t="str">
            <v>Fashion Hoodies &amp; Sweatshirts</v>
          </cell>
          <cell r="D2812" t="str">
            <v>Tri-Mountain Men's Heather Hooded Full Zip Hood Sweatshirt. F676</v>
          </cell>
          <cell r="E2812" t="str">
            <v>Tri-Mountain</v>
          </cell>
          <cell r="F2812">
            <v>65.989997860000003</v>
          </cell>
        </row>
        <row r="2813">
          <cell r="A2813">
            <v>6129</v>
          </cell>
          <cell r="B2813">
            <v>53.615249919999997</v>
          </cell>
          <cell r="C2813" t="str">
            <v>Fashion Hoodies &amp; Sweatshirts</v>
          </cell>
          <cell r="D2813" t="str">
            <v>Tri-Mountain Cotton canvas hooded work jacket with quilted lining.</v>
          </cell>
          <cell r="E2813" t="str">
            <v>Tri-Mountain</v>
          </cell>
          <cell r="F2813">
            <v>105.75</v>
          </cell>
        </row>
        <row r="2814">
          <cell r="A2814">
            <v>7855</v>
          </cell>
          <cell r="B2814">
            <v>12.91620073</v>
          </cell>
          <cell r="C2814" t="str">
            <v>Active</v>
          </cell>
          <cell r="D2814" t="str">
            <v>Tri-Mountain Men's Big And Tall Pique Knit Golf Shirt. 106</v>
          </cell>
          <cell r="E2814" t="str">
            <v>Tri-Mountain</v>
          </cell>
          <cell r="F2814">
            <v>33.990001679999999</v>
          </cell>
        </row>
        <row r="2815">
          <cell r="A2815">
            <v>10836</v>
          </cell>
          <cell r="B2815">
            <v>17.46752086</v>
          </cell>
          <cell r="C2815" t="str">
            <v>Active</v>
          </cell>
          <cell r="D2815" t="str">
            <v>Tri-Mountain Men's Stretch Mock Turtleneck T-Shirt. 620</v>
          </cell>
          <cell r="E2815" t="str">
            <v>Tri-Mountain</v>
          </cell>
          <cell r="F2815">
            <v>38.990001679999999</v>
          </cell>
        </row>
        <row r="2816">
          <cell r="A2816">
            <v>10836</v>
          </cell>
          <cell r="B2816">
            <v>29.779229220000001</v>
          </cell>
          <cell r="C2816" t="str">
            <v>Active</v>
          </cell>
          <cell r="D2816" t="str">
            <v>Tri-Mountain Men's Realtree Pattern Camouflage Sweatshirt. 689C</v>
          </cell>
          <cell r="E2816" t="str">
            <v>Tri-Mountain</v>
          </cell>
          <cell r="F2816">
            <v>78.989997860000003</v>
          </cell>
        </row>
        <row r="2817">
          <cell r="A2817">
            <v>7855</v>
          </cell>
          <cell r="B2817">
            <v>15.518020740000001</v>
          </cell>
          <cell r="C2817" t="str">
            <v>Active</v>
          </cell>
          <cell r="D2817" t="str">
            <v>Tri-Mountain Men's Big And Tall UltraCool 1/4-Zip Pullover Shirt. 655</v>
          </cell>
          <cell r="E2817" t="str">
            <v>Tri-Mountain</v>
          </cell>
          <cell r="F2817">
            <v>38.990001679999999</v>
          </cell>
        </row>
        <row r="2818">
          <cell r="A2818">
            <v>11837</v>
          </cell>
          <cell r="B2818">
            <v>34.339229109999998</v>
          </cell>
          <cell r="C2818" t="str">
            <v>Outerwear &amp; Coats</v>
          </cell>
          <cell r="D2818" t="str">
            <v>Tri-Mountain Men's Big And Tall All-Season Water Resistant Hooded Jacket. 3600</v>
          </cell>
          <cell r="E2818" t="str">
            <v>Tri-Mountain</v>
          </cell>
          <cell r="F2818">
            <v>71.989997860000003</v>
          </cell>
        </row>
        <row r="2819">
          <cell r="A2819">
            <v>10836</v>
          </cell>
          <cell r="B2819">
            <v>38.341379109999998</v>
          </cell>
          <cell r="C2819" t="str">
            <v>Outerwear &amp; Coats</v>
          </cell>
          <cell r="D2819" t="str">
            <v>Tri-Mountain Men's Big And Tall Stonewashed Denim Shirt Jacket. 869</v>
          </cell>
          <cell r="E2819" t="str">
            <v>Tri-Mountain</v>
          </cell>
          <cell r="F2819">
            <v>82.989997860000003</v>
          </cell>
        </row>
        <row r="2820">
          <cell r="A2820">
            <v>11837</v>
          </cell>
          <cell r="B2820">
            <v>15.36348081</v>
          </cell>
          <cell r="C2820" t="str">
            <v>Outerwear &amp; Coats</v>
          </cell>
          <cell r="D2820" t="str">
            <v>Tri-Mountain Men's Big Micro Fleece 1/4-Zip Escape Pullover. 7100</v>
          </cell>
          <cell r="E2820" t="str">
            <v>Tri-Mountain</v>
          </cell>
          <cell r="F2820">
            <v>33.990001679999999</v>
          </cell>
        </row>
        <row r="2821">
          <cell r="A2821">
            <v>7855</v>
          </cell>
          <cell r="B2821">
            <v>29.083959350000001</v>
          </cell>
          <cell r="C2821" t="str">
            <v>Outerwear &amp; Coats</v>
          </cell>
          <cell r="D2821" t="str">
            <v>Tri-Mountain Men's Big And Tall 3-Season Heavyweight Jacket. 8800</v>
          </cell>
          <cell r="E2821" t="str">
            <v>Tri-Mountain</v>
          </cell>
          <cell r="F2821">
            <v>71.989997860000003</v>
          </cell>
        </row>
        <row r="2822">
          <cell r="A2822">
            <v>7855</v>
          </cell>
          <cell r="B2822">
            <v>41.705149230000004</v>
          </cell>
          <cell r="C2822" t="str">
            <v>Outerwear &amp; Coats</v>
          </cell>
          <cell r="D2822" t="str">
            <v>Tri-Mountain Men's Big And Tall Water Resistant Hooded Parka. 9900</v>
          </cell>
          <cell r="E2822" t="str">
            <v>Tri-Mountain</v>
          </cell>
          <cell r="F2822">
            <v>85.989997860000003</v>
          </cell>
        </row>
        <row r="2823">
          <cell r="A2823">
            <v>10836</v>
          </cell>
          <cell r="B2823">
            <v>39.671639169999999</v>
          </cell>
          <cell r="C2823" t="str">
            <v>Outerwear &amp; Coats</v>
          </cell>
          <cell r="D2823" t="str">
            <v>Tri-Mountain Men's Big And Tall Contrast Lining Poplin Jacket. 5300</v>
          </cell>
          <cell r="E2823" t="str">
            <v>Tri-Mountain</v>
          </cell>
          <cell r="F2823">
            <v>90.989997860000003</v>
          </cell>
        </row>
        <row r="2824">
          <cell r="A2824">
            <v>11837</v>
          </cell>
          <cell r="B2824">
            <v>19.7324108</v>
          </cell>
          <cell r="C2824" t="str">
            <v>Outerwear &amp; Coats</v>
          </cell>
          <cell r="D2824" t="str">
            <v>Tri-Mountain Men's Windproof Quilted Warmth Shell Vest. 8240</v>
          </cell>
          <cell r="E2824" t="str">
            <v>Tri-Mountain</v>
          </cell>
          <cell r="F2824">
            <v>42.990001679999999</v>
          </cell>
        </row>
        <row r="2825">
          <cell r="A2825">
            <v>9074</v>
          </cell>
          <cell r="B2825">
            <v>20.155200820000001</v>
          </cell>
          <cell r="C2825" t="str">
            <v>Outerwear &amp; Coats</v>
          </cell>
          <cell r="D2825" t="str">
            <v>Tri-Mountain Men's Big And Tall Contrast Color Panda Fleece Vest. 8350</v>
          </cell>
          <cell r="E2825" t="str">
            <v>Tri-Mountain</v>
          </cell>
          <cell r="F2825">
            <v>41.990001679999999</v>
          </cell>
        </row>
        <row r="2826">
          <cell r="A2826">
            <v>9074</v>
          </cell>
          <cell r="B2826">
            <v>37.342801479999999</v>
          </cell>
          <cell r="C2826" t="str">
            <v>Outerwear &amp; Coats</v>
          </cell>
          <cell r="D2826" t="str">
            <v>Tri-Mountain Nylon 3-season jacket with fleece lining.</v>
          </cell>
          <cell r="E2826" t="str">
            <v>Tri-Mountain</v>
          </cell>
          <cell r="F2826">
            <v>82.800003050000001</v>
          </cell>
        </row>
        <row r="2827">
          <cell r="A2827">
            <v>7154</v>
          </cell>
          <cell r="B2827">
            <v>15.88546082</v>
          </cell>
          <cell r="C2827" t="str">
            <v>Outerwear &amp; Coats</v>
          </cell>
          <cell r="D2827" t="str">
            <v>Tri-Mountain Men's Front Zip Midweight MicroFleece Vest. F8358</v>
          </cell>
          <cell r="E2827" t="str">
            <v>Tri-Mountain</v>
          </cell>
          <cell r="F2827">
            <v>34.990001679999999</v>
          </cell>
        </row>
        <row r="2828">
          <cell r="A2828">
            <v>7154</v>
          </cell>
          <cell r="B2828">
            <v>38.543809250000002</v>
          </cell>
          <cell r="C2828" t="str">
            <v>Outerwear &amp; Coats</v>
          </cell>
          <cell r="D2828" t="str">
            <v>Tri-Mountain Men's Big And Tall Lightweight Poplin Jacket. 4000</v>
          </cell>
          <cell r="E2828" t="str">
            <v>Tri-Mountain</v>
          </cell>
          <cell r="F2828">
            <v>91.989997860000003</v>
          </cell>
        </row>
        <row r="2829">
          <cell r="A2829">
            <v>7154</v>
          </cell>
          <cell r="B2829">
            <v>17.171480809999998</v>
          </cell>
          <cell r="C2829" t="str">
            <v>Outerwear &amp; Coats</v>
          </cell>
          <cell r="D2829" t="str">
            <v>Tri-Mountain Men's Big And Tall Water Resistant Taffeta Jacket. 1700</v>
          </cell>
          <cell r="E2829" t="str">
            <v>Tri-Mountain</v>
          </cell>
          <cell r="F2829">
            <v>37.990001679999999</v>
          </cell>
        </row>
        <row r="2830">
          <cell r="A2830">
            <v>9074</v>
          </cell>
          <cell r="B2830">
            <v>49.038999920000002</v>
          </cell>
          <cell r="C2830" t="str">
            <v>Tops &amp; Tees</v>
          </cell>
          <cell r="D2830" t="str">
            <v>Vince Camuto Women's Split Neck Colorblock Blouse</v>
          </cell>
          <cell r="E2830" t="str">
            <v>Vince Camuto</v>
          </cell>
          <cell r="F2830">
            <v>89</v>
          </cell>
        </row>
        <row r="2831">
          <cell r="A2831">
            <v>9074</v>
          </cell>
          <cell r="B2831">
            <v>50.885999859999998</v>
          </cell>
          <cell r="C2831" t="str">
            <v>Tops &amp; Tees</v>
          </cell>
          <cell r="D2831" t="str">
            <v>Vince Camuto Women's Batwing Sleeve Geo Blouse</v>
          </cell>
          <cell r="E2831" t="str">
            <v>Vince Camuto</v>
          </cell>
          <cell r="F2831">
            <v>99</v>
          </cell>
        </row>
        <row r="2832">
          <cell r="A2832">
            <v>9074</v>
          </cell>
          <cell r="B2832">
            <v>49.305999880000002</v>
          </cell>
          <cell r="C2832" t="str">
            <v>Tops &amp; Tees</v>
          </cell>
          <cell r="D2832" t="str">
            <v>Vince Camuto Women's Button Down Leopard Blouse</v>
          </cell>
          <cell r="E2832" t="str">
            <v>Vince Camuto</v>
          </cell>
          <cell r="F2832">
            <v>89</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54.782044328706" createdVersion="5" refreshedVersion="5" minRefreshableVersion="3" recordCount="2882">
  <cacheSource type="worksheet">
    <worksheetSource name="Table1"/>
  </cacheSource>
  <cacheFields count="20">
    <cacheField name="id" numFmtId="0">
      <sharedItems containsString="0" containsBlank="1" containsNumber="1" containsInteger="1" minValue="129" maxValue="181742"/>
    </cacheField>
    <cacheField name="order_id" numFmtId="0">
      <sharedItems containsString="0" containsBlank="1" containsNumber="1" containsInteger="1" minValue="88" maxValue="125215" count="2808">
        <n v="15634"/>
        <n v="101648"/>
        <n v="108463"/>
        <n v="91514"/>
        <n v="13773"/>
        <n v="21731"/>
        <n v="41046"/>
        <n v="13713"/>
        <n v="36576"/>
        <n v="62598"/>
        <n v="37864"/>
        <n v="64582"/>
        <n v="74329"/>
        <n v="37205"/>
        <n v="107589"/>
        <n v="103219"/>
        <n v="91341"/>
        <n v="54378"/>
        <n v="73015"/>
        <n v="115768"/>
        <n v="34514"/>
        <n v="5967"/>
        <n v="8876"/>
        <n v="4483"/>
        <n v="22290"/>
        <n v="113574"/>
        <n v="90053"/>
        <n v="15541"/>
        <n v="42891"/>
        <n v="85840"/>
        <n v="56156"/>
        <n v="6522"/>
        <n v="112953"/>
        <n v="108785"/>
        <n v="6049"/>
        <n v="123274"/>
        <n v="103655"/>
        <n v="10908"/>
        <n v="90840"/>
        <n v="88457"/>
        <n v="55639"/>
        <n v="41263"/>
        <n v="48255"/>
        <n v="46151"/>
        <n v="117564"/>
        <n v="114820"/>
        <n v="22818"/>
        <n v="26476"/>
        <n v="13425"/>
        <n v="16930"/>
        <n v="53197"/>
        <n v="47099"/>
        <n v="88929"/>
        <n v="32496"/>
        <n v="10030"/>
        <n v="39487"/>
        <n v="109946"/>
        <n v="11118"/>
        <n v="80254"/>
        <n v="116578"/>
        <n v="31498"/>
        <n v="4069"/>
        <n v="77071"/>
        <n v="65043"/>
        <n v="114970"/>
        <n v="24472"/>
        <n v="55274"/>
        <n v="85454"/>
        <n v="110776"/>
        <n v="109233"/>
        <n v="71768"/>
        <n v="55028"/>
        <n v="16311"/>
        <n v="73196"/>
        <n v="4469"/>
        <n v="7306"/>
        <n v="70927"/>
        <n v="86325"/>
        <n v="44460"/>
        <n v="75992"/>
        <n v="36744"/>
        <n v="15327"/>
        <n v="24758"/>
        <n v="5197"/>
        <n v="63749"/>
        <n v="14763"/>
        <n v="115883"/>
        <n v="71136"/>
        <n v="65280"/>
        <n v="45213"/>
        <n v="65975"/>
        <n v="5235"/>
        <n v="72736"/>
        <n v="86016"/>
        <n v="65788"/>
        <n v="7077"/>
        <n v="111614"/>
        <n v="49436"/>
        <n v="108914"/>
        <n v="109923"/>
        <n v="66606"/>
        <n v="81843"/>
        <n v="118709"/>
        <n v="95550"/>
        <n v="112413"/>
        <n v="95276"/>
        <n v="122060"/>
        <n v="77115"/>
        <n v="97195"/>
        <n v="86754"/>
        <n v="52253"/>
        <n v="59992"/>
        <n v="78719"/>
        <n v="1934"/>
        <n v="112725"/>
        <n v="58396"/>
        <n v="33862"/>
        <n v="43538"/>
        <n v="114977"/>
        <n v="24097"/>
        <n v="54777"/>
        <n v="108549"/>
        <n v="94570"/>
        <n v="5242"/>
        <n v="100968"/>
        <n v="85928"/>
        <n v="33917"/>
        <n v="56963"/>
        <n v="105874"/>
        <n v="52342"/>
        <n v="15924"/>
        <n v="80128"/>
        <n v="114001"/>
        <n v="19807"/>
        <n v="47855"/>
        <n v="36212"/>
        <n v="65482"/>
        <n v="125033"/>
        <n v="82991"/>
        <n v="123527"/>
        <n v="75733"/>
        <n v="49689"/>
        <n v="69158"/>
        <n v="33023"/>
        <n v="30105"/>
        <n v="116881"/>
        <n v="85485"/>
        <n v="10504"/>
        <n v="112422"/>
        <n v="105353"/>
        <n v="103699"/>
        <n v="123022"/>
        <n v="82677"/>
        <n v="63424"/>
        <n v="6637"/>
        <n v="29982"/>
        <n v="56046"/>
        <n v="107792"/>
        <n v="31813"/>
        <n v="65089"/>
        <n v="8327"/>
        <n v="23643"/>
        <n v="32219"/>
        <n v="94743"/>
        <n v="54992"/>
        <n v="44920"/>
        <n v="73086"/>
        <n v="93758"/>
        <n v="48042"/>
        <n v="52629"/>
        <n v="115135"/>
        <n v="106017"/>
        <n v="54833"/>
        <n v="103231"/>
        <n v="45140"/>
        <n v="42531"/>
        <n v="102506"/>
        <n v="30192"/>
        <n v="87481"/>
        <n v="9551"/>
        <n v="69721"/>
        <n v="88949"/>
        <n v="119162"/>
        <n v="124229"/>
        <n v="20842"/>
        <n v="87725"/>
        <n v="124092"/>
        <n v="79496"/>
        <n v="33635"/>
        <n v="18025"/>
        <n v="10215"/>
        <n v="18807"/>
        <n v="81474"/>
        <n v="28180"/>
        <n v="27104"/>
        <n v="53691"/>
        <n v="54843"/>
        <n v="10691"/>
        <n v="95296"/>
        <n v="57894"/>
        <n v="70796"/>
        <n v="94935"/>
        <n v="44523"/>
        <n v="32548"/>
        <n v="116289"/>
        <n v="102373"/>
        <n v="34758"/>
        <n v="22736"/>
        <n v="48348"/>
        <n v="31412"/>
        <n v="72482"/>
        <n v="22988"/>
        <n v="43337"/>
        <n v="6327"/>
        <n v="76567"/>
        <n v="62231"/>
        <n v="38419"/>
        <n v="69161"/>
        <n v="66422"/>
        <n v="19416"/>
        <n v="120807"/>
        <n v="104907"/>
        <n v="19540"/>
        <n v="19398"/>
        <n v="104380"/>
        <n v="101481"/>
        <n v="30588"/>
        <n v="5838"/>
        <n v="15741"/>
        <n v="42792"/>
        <n v="117984"/>
        <n v="77696"/>
        <n v="29089"/>
        <n v="48303"/>
        <n v="106389"/>
        <n v="98577"/>
        <n v="3118"/>
        <n v="94636"/>
        <n v="114223"/>
        <n v="106516"/>
        <n v="30941"/>
        <n v="23850"/>
        <n v="11988"/>
        <n v="80065"/>
        <n v="87315"/>
        <n v="116060"/>
        <n v="16950"/>
        <n v="112229"/>
        <n v="29614"/>
        <n v="84820"/>
        <n v="56844"/>
        <n v="85634"/>
        <n v="61633"/>
        <n v="51745"/>
        <n v="100201"/>
        <n v="56356"/>
        <n v="91852"/>
        <n v="86819"/>
        <n v="32760"/>
        <n v="22564"/>
        <n v="96985"/>
        <n v="104978"/>
        <n v="88863"/>
        <n v="23084"/>
        <n v="48142"/>
        <n v="51736"/>
        <n v="50271"/>
        <n v="105999"/>
        <n v="94821"/>
        <n v="32092"/>
        <n v="11377"/>
        <n v="41437"/>
        <n v="47149"/>
        <n v="6403"/>
        <n v="80617"/>
        <n v="31726"/>
        <n v="83551"/>
        <n v="35984"/>
        <n v="71481"/>
        <n v="112663"/>
        <n v="81073"/>
        <n v="85160"/>
        <n v="83125"/>
        <n v="52485"/>
        <n v="105726"/>
        <n v="26343"/>
        <n v="11291"/>
        <n v="45265"/>
        <n v="51767"/>
        <n v="26344"/>
        <n v="66164"/>
        <n v="9766"/>
        <n v="14553"/>
        <n v="120290"/>
        <n v="84234"/>
        <n v="104223"/>
        <n v="35414"/>
        <n v="29129"/>
        <n v="49696"/>
        <n v="84950"/>
        <n v="69520"/>
        <n v="90705"/>
        <n v="57422"/>
        <n v="34097"/>
        <n v="27520"/>
        <n v="112224"/>
        <n v="25401"/>
        <n v="112851"/>
        <n v="65769"/>
        <n v="110050"/>
        <n v="49112"/>
        <n v="51554"/>
        <n v="118364"/>
        <n v="731"/>
        <n v="5425"/>
        <n v="65059"/>
        <n v="108582"/>
        <n v="21453"/>
        <n v="8613"/>
        <n v="97342"/>
        <n v="72701"/>
        <n v="44284"/>
        <n v="48609"/>
        <n v="64825"/>
        <n v="100801"/>
        <n v="29401"/>
        <n v="47492"/>
        <n v="113670"/>
        <n v="36307"/>
        <n v="33644"/>
        <n v="49279"/>
        <n v="123633"/>
        <n v="113626"/>
        <n v="101649"/>
        <n v="81164"/>
        <n v="79193"/>
        <n v="35914"/>
        <n v="123252"/>
        <n v="16285"/>
        <n v="36627"/>
        <n v="106363"/>
        <n v="119904"/>
        <n v="1695"/>
        <n v="53941"/>
        <n v="33695"/>
        <n v="85078"/>
        <n v="117521"/>
        <n v="5590"/>
        <n v="103752"/>
        <n v="113382"/>
        <n v="123502"/>
        <n v="62283"/>
        <n v="48480"/>
        <n v="84468"/>
        <n v="28982"/>
        <n v="37543"/>
        <n v="18776"/>
        <n v="69327"/>
        <n v="93161"/>
        <n v="24799"/>
        <n v="19319"/>
        <n v="40907"/>
        <n v="49006"/>
        <n v="124354"/>
        <n v="116100"/>
        <n v="75271"/>
        <n v="38421"/>
        <n v="100535"/>
        <n v="47894"/>
        <n v="55244"/>
        <n v="22159"/>
        <n v="96552"/>
        <n v="93625"/>
        <n v="94095"/>
        <n v="115098"/>
        <n v="22707"/>
        <n v="2165"/>
        <n v="38686"/>
        <n v="21184"/>
        <n v="105372"/>
        <n v="59877"/>
        <n v="9198"/>
        <n v="18050"/>
        <n v="14921"/>
        <n v="20962"/>
        <n v="69282"/>
        <n v="50794"/>
        <n v="86700"/>
        <n v="58772"/>
        <n v="99301"/>
        <n v="45562"/>
        <n v="10645"/>
        <n v="69120"/>
        <n v="41426"/>
        <n v="120134"/>
        <n v="52270"/>
        <n v="38379"/>
        <n v="60245"/>
        <n v="9755"/>
        <n v="32466"/>
        <n v="94726"/>
        <n v="117875"/>
        <n v="12415"/>
        <n v="117796"/>
        <n v="4257"/>
        <n v="107033"/>
        <n v="38265"/>
        <n v="54751"/>
        <n v="92423"/>
        <n v="1032"/>
        <n v="5481"/>
        <n v="86219"/>
        <n v="27551"/>
        <n v="1118"/>
        <n v="69534"/>
        <n v="30208"/>
        <n v="14875"/>
        <n v="42551"/>
        <n v="93688"/>
        <n v="12576"/>
        <n v="85794"/>
        <n v="23048"/>
        <n v="79614"/>
        <n v="57931"/>
        <n v="119775"/>
        <n v="108182"/>
        <n v="28807"/>
        <n v="84351"/>
        <n v="61287"/>
        <n v="117308"/>
        <n v="54987"/>
        <n v="103569"/>
        <n v="85447"/>
        <n v="37330"/>
        <n v="16331"/>
        <n v="46695"/>
        <n v="119113"/>
        <n v="76924"/>
        <n v="36354"/>
        <n v="88296"/>
        <n v="112236"/>
        <n v="64488"/>
        <n v="50162"/>
        <n v="82952"/>
        <n v="116669"/>
        <n v="123235"/>
        <n v="40685"/>
        <n v="46606"/>
        <n v="3108"/>
        <n v="29110"/>
        <n v="47189"/>
        <n v="5561"/>
        <n v="87976"/>
        <n v="23061"/>
        <n v="82884"/>
        <n v="46015"/>
        <n v="10900"/>
        <n v="107524"/>
        <n v="77104"/>
        <n v="31073"/>
        <n v="102694"/>
        <n v="37892"/>
        <n v="109051"/>
        <n v="109679"/>
        <n v="50881"/>
        <n v="57596"/>
        <n v="218"/>
        <n v="82073"/>
        <n v="61268"/>
        <n v="2932"/>
        <n v="7528"/>
        <n v="104721"/>
        <n v="86380"/>
        <n v="78358"/>
        <n v="64819"/>
        <n v="4736"/>
        <n v="77852"/>
        <n v="121654"/>
        <n v="54727"/>
        <n v="70099"/>
        <n v="92014"/>
        <n v="57417"/>
        <n v="102841"/>
        <n v="28282"/>
        <n v="87757"/>
        <n v="107736"/>
        <n v="25278"/>
        <n v="14609"/>
        <n v="88620"/>
        <n v="46940"/>
        <n v="43625"/>
        <n v="480"/>
        <n v="46229"/>
        <n v="118524"/>
        <n v="63082"/>
        <n v="107949"/>
        <n v="91301"/>
        <n v="20358"/>
        <n v="104792"/>
        <n v="14504"/>
        <n v="33395"/>
        <n v="83327"/>
        <n v="60383"/>
        <n v="116162"/>
        <n v="101641"/>
        <n v="92141"/>
        <n v="52641"/>
        <n v="78311"/>
        <n v="55109"/>
        <n v="124740"/>
        <n v="124412"/>
        <n v="65888"/>
        <n v="19582"/>
        <n v="49856"/>
        <n v="58861"/>
        <n v="43771"/>
        <n v="51780"/>
        <n v="53505"/>
        <n v="118985"/>
        <n v="31522"/>
        <n v="27143"/>
        <n v="114785"/>
        <n v="2094"/>
        <n v="92332"/>
        <n v="18328"/>
        <n v="34477"/>
        <n v="62346"/>
        <n v="41062"/>
        <n v="39937"/>
        <n v="67448"/>
        <n v="3585"/>
        <n v="19739"/>
        <n v="30253"/>
        <n v="70950"/>
        <n v="124252"/>
        <n v="17688"/>
        <n v="41011"/>
        <n v="83805"/>
        <n v="63685"/>
        <n v="24535"/>
        <n v="106410"/>
        <n v="83777"/>
        <n v="7872"/>
        <n v="22324"/>
        <n v="11430"/>
        <n v="43254"/>
        <n v="25521"/>
        <n v="52701"/>
        <n v="119555"/>
        <n v="106267"/>
        <n v="65429"/>
        <n v="85334"/>
        <n v="88804"/>
        <n v="21895"/>
        <n v="26500"/>
        <n v="20521"/>
        <n v="113847"/>
        <n v="77642"/>
        <n v="102850"/>
        <n v="83132"/>
        <n v="52048"/>
        <n v="29961"/>
        <n v="39149"/>
        <n v="41839"/>
        <n v="110758"/>
        <n v="21402"/>
        <n v="86667"/>
        <n v="83748"/>
        <n v="21074"/>
        <n v="73018"/>
        <n v="99230"/>
        <n v="47921"/>
        <n v="17936"/>
        <n v="53109"/>
        <n v="18632"/>
        <n v="118331"/>
        <n v="122916"/>
        <n v="79253"/>
        <n v="88315"/>
        <n v="70827"/>
        <n v="42934"/>
        <n v="64358"/>
        <n v="119030"/>
        <n v="92625"/>
        <n v="56639"/>
        <n v="9624"/>
        <n v="34044"/>
        <n v="123455"/>
        <n v="35223"/>
        <n v="78517"/>
        <n v="107925"/>
        <n v="21030"/>
        <n v="13970"/>
        <n v="64816"/>
        <n v="12685"/>
        <n v="19762"/>
        <n v="75203"/>
        <n v="123980"/>
        <n v="2403"/>
        <n v="98715"/>
        <n v="114937"/>
        <n v="2284"/>
        <n v="38736"/>
        <n v="72148"/>
        <n v="75212"/>
        <n v="33009"/>
        <n v="20474"/>
        <n v="22022"/>
        <n v="2082"/>
        <n v="125125"/>
        <n v="64313"/>
        <n v="87377"/>
        <n v="94081"/>
        <n v="19171"/>
        <n v="110257"/>
        <n v="102160"/>
        <n v="79410"/>
        <n v="87445"/>
        <n v="13088"/>
        <n v="20362"/>
        <n v="115711"/>
        <n v="71931"/>
        <n v="111053"/>
        <n v="89372"/>
        <n v="121128"/>
        <n v="35289"/>
        <n v="16048"/>
        <n v="4997"/>
        <n v="18906"/>
        <n v="38820"/>
        <n v="38901"/>
        <n v="58514"/>
        <n v="64033"/>
        <n v="12191"/>
        <n v="39495"/>
        <n v="111675"/>
        <n v="37794"/>
        <n v="24615"/>
        <n v="75567"/>
        <n v="33078"/>
        <n v="34329"/>
        <n v="44971"/>
        <n v="74249"/>
        <n v="101119"/>
        <n v="38231"/>
        <n v="55099"/>
        <n v="101393"/>
        <n v="108444"/>
        <n v="64106"/>
        <n v="6970"/>
        <n v="83363"/>
        <n v="73371"/>
        <n v="19836"/>
        <n v="84152"/>
        <n v="24703"/>
        <n v="60838"/>
        <n v="119405"/>
        <n v="113613"/>
        <n v="48180"/>
        <n v="69129"/>
        <n v="27004"/>
        <n v="7371"/>
        <n v="98008"/>
        <n v="11657"/>
        <n v="46954"/>
        <n v="120670"/>
        <n v="105885"/>
        <n v="45850"/>
        <n v="63479"/>
        <n v="2017"/>
        <n v="23223"/>
        <n v="89060"/>
        <n v="444"/>
        <n v="6299"/>
        <n v="20514"/>
        <n v="23634"/>
        <n v="47160"/>
        <n v="98298"/>
        <n v="91951"/>
        <n v="82607"/>
        <n v="68300"/>
        <n v="87966"/>
        <n v="42774"/>
        <n v="41260"/>
        <n v="28715"/>
        <n v="124611"/>
        <n v="120145"/>
        <n v="74419"/>
        <n v="54437"/>
        <n v="45990"/>
        <n v="72555"/>
        <n v="44929"/>
        <n v="71366"/>
        <n v="41969"/>
        <n v="28993"/>
        <n v="162"/>
        <n v="70151"/>
        <n v="72199"/>
        <n v="9631"/>
        <n v="25990"/>
        <n v="32941"/>
        <n v="1912"/>
        <n v="36848"/>
        <n v="111090"/>
        <n v="50226"/>
        <n v="92984"/>
        <n v="67377"/>
        <n v="78083"/>
        <n v="97257"/>
        <n v="12392"/>
        <n v="77782"/>
        <n v="39693"/>
        <n v="95826"/>
        <n v="77012"/>
        <n v="21078"/>
        <n v="101329"/>
        <n v="4058"/>
        <n v="114577"/>
        <n v="47643"/>
        <n v="84535"/>
        <n v="6722"/>
        <n v="29069"/>
        <n v="113216"/>
        <n v="78521"/>
        <n v="6511"/>
        <n v="92099"/>
        <n v="99116"/>
        <n v="44123"/>
        <n v="14727"/>
        <n v="70713"/>
        <n v="1653"/>
        <n v="119896"/>
        <n v="77940"/>
        <n v="6574"/>
        <n v="124855"/>
        <n v="92129"/>
        <n v="7504"/>
        <n v="17476"/>
        <n v="48995"/>
        <n v="109088"/>
        <n v="16182"/>
        <n v="1268"/>
        <n v="4349"/>
        <n v="120355"/>
        <n v="53173"/>
        <n v="6979"/>
        <n v="100484"/>
        <n v="53128"/>
        <n v="62103"/>
        <n v="101187"/>
        <n v="14130"/>
        <n v="83324"/>
        <n v="66478"/>
        <n v="65897"/>
        <n v="55830"/>
        <n v="104993"/>
        <n v="93081"/>
        <n v="114569"/>
        <n v="65980"/>
        <n v="50035"/>
        <n v="2468"/>
        <n v="77340"/>
        <n v="80895"/>
        <n v="40926"/>
        <n v="113810"/>
        <n v="53479"/>
        <n v="1787"/>
        <n v="125104"/>
        <n v="119173"/>
        <n v="115804"/>
        <n v="99108"/>
        <n v="69109"/>
        <n v="114914"/>
        <n v="88"/>
        <n v="73705"/>
        <n v="114685"/>
        <n v="71064"/>
        <n v="69850"/>
        <n v="88374"/>
        <n v="50546"/>
        <n v="56251"/>
        <n v="92974"/>
        <n v="86823"/>
        <n v="122356"/>
        <n v="10169"/>
        <n v="17223"/>
        <n v="58750"/>
        <n v="19512"/>
        <n v="64562"/>
        <n v="91306"/>
        <n v="21035"/>
        <n v="92342"/>
        <n v="43055"/>
        <n v="41660"/>
        <n v="38192"/>
        <n v="84316"/>
        <n v="105399"/>
        <n v="35685"/>
        <n v="41193"/>
        <n v="29164"/>
        <n v="46659"/>
        <n v="79655"/>
        <n v="55283"/>
        <n v="118213"/>
        <n v="53273"/>
        <n v="9833"/>
        <n v="36880"/>
        <n v="18889"/>
        <n v="365"/>
        <n v="117824"/>
        <n v="75898"/>
        <n v="46944"/>
        <n v="36353"/>
        <n v="62780"/>
        <n v="42885"/>
        <n v="20839"/>
        <n v="42734"/>
        <n v="62881"/>
        <n v="300"/>
        <n v="61699"/>
        <n v="56183"/>
        <n v="120705"/>
        <n v="115778"/>
        <n v="99430"/>
        <n v="30174"/>
        <n v="99220"/>
        <n v="85715"/>
        <n v="69866"/>
        <n v="113781"/>
        <n v="53020"/>
        <n v="57071"/>
        <n v="59030"/>
        <n v="45478"/>
        <n v="98363"/>
        <n v="106975"/>
        <n v="23407"/>
        <n v="54255"/>
        <n v="28974"/>
        <n v="11608"/>
        <n v="19158"/>
        <n v="64740"/>
        <n v="31789"/>
        <n v="72277"/>
        <n v="59082"/>
        <n v="71125"/>
        <n v="123050"/>
        <n v="43678"/>
        <n v="26113"/>
        <n v="29778"/>
        <n v="16369"/>
        <n v="19832"/>
        <n v="74961"/>
        <n v="13121"/>
        <n v="32269"/>
        <n v="97792"/>
        <n v="91133"/>
        <n v="50126"/>
        <n v="15392"/>
        <n v="75031"/>
        <n v="115554"/>
        <n v="7614"/>
        <n v="117453"/>
        <n v="104894"/>
        <n v="98355"/>
        <n v="46010"/>
        <n v="102152"/>
        <n v="98972"/>
        <n v="87009"/>
        <n v="20739"/>
        <n v="26409"/>
        <n v="46113"/>
        <n v="37361"/>
        <n v="109427"/>
        <n v="108205"/>
        <n v="44963"/>
        <n v="68394"/>
        <n v="109558"/>
        <n v="81591"/>
        <n v="19789"/>
        <n v="31166"/>
        <n v="115431"/>
        <n v="9314"/>
        <n v="22781"/>
        <n v="44295"/>
        <n v="43848"/>
        <n v="1226"/>
        <n v="26309"/>
        <n v="2144"/>
        <n v="4725"/>
        <n v="511"/>
        <n v="96053"/>
        <n v="56136"/>
        <n v="84145"/>
        <n v="11757"/>
        <n v="115482"/>
        <n v="37600"/>
        <n v="50999"/>
        <n v="30130"/>
        <n v="46405"/>
        <n v="104001"/>
        <n v="98305"/>
        <n v="116853"/>
        <n v="110296"/>
        <n v="61708"/>
        <n v="40139"/>
        <n v="86562"/>
        <n v="101355"/>
        <n v="79982"/>
        <n v="95757"/>
        <n v="52265"/>
        <n v="52390"/>
        <n v="48580"/>
        <n v="82941"/>
        <n v="61026"/>
        <n v="33454"/>
        <n v="73407"/>
        <n v="103138"/>
        <n v="72932"/>
        <n v="81200"/>
        <n v="36518"/>
        <n v="3823"/>
        <n v="52564"/>
        <n v="84137"/>
        <n v="49093"/>
        <n v="90363"/>
        <n v="53135"/>
        <n v="107791"/>
        <n v="71130"/>
        <n v="96882"/>
        <n v="3824"/>
        <n v="75577"/>
        <n v="51233"/>
        <n v="82716"/>
        <n v="62289"/>
        <n v="70551"/>
        <n v="22629"/>
        <n v="9446"/>
        <n v="112626"/>
        <n v="77006"/>
        <n v="96615"/>
        <n v="10643"/>
        <n v="22270"/>
        <n v="76486"/>
        <n v="65319"/>
        <n v="3594"/>
        <n v="113723"/>
        <n v="51143"/>
        <n v="96464"/>
        <n v="49439"/>
        <n v="83718"/>
        <n v="60928"/>
        <n v="91481"/>
        <n v="62953"/>
        <n v="94745"/>
        <n v="121879"/>
        <n v="9907"/>
        <n v="9013"/>
        <n v="123063"/>
        <n v="20438"/>
        <n v="111898"/>
        <n v="7194"/>
        <n v="39627"/>
        <n v="86902"/>
        <n v="18230"/>
        <n v="113174"/>
        <n v="17985"/>
        <n v="15374"/>
        <n v="8513"/>
        <n v="56440"/>
        <n v="7805"/>
        <n v="78071"/>
        <n v="37475"/>
        <n v="76844"/>
        <n v="115299"/>
        <n v="40207"/>
        <n v="4221"/>
        <n v="21241"/>
        <n v="18215"/>
        <n v="109374"/>
        <n v="63542"/>
        <n v="115951"/>
        <n v="124460"/>
        <n v="16082"/>
        <n v="76613"/>
        <n v="31699"/>
        <n v="111979"/>
        <n v="106052"/>
        <n v="75061"/>
        <n v="60443"/>
        <n v="76183"/>
        <n v="36911"/>
        <n v="62302"/>
        <n v="102312"/>
        <n v="26584"/>
        <n v="120921"/>
        <n v="111026"/>
        <n v="28380"/>
        <n v="68878"/>
        <n v="110621"/>
        <n v="81041"/>
        <n v="89081"/>
        <n v="70795"/>
        <n v="96150"/>
        <n v="67669"/>
        <n v="84544"/>
        <n v="30689"/>
        <n v="58216"/>
        <n v="24935"/>
        <n v="18501"/>
        <n v="117112"/>
        <n v="121816"/>
        <n v="44137"/>
        <n v="40950"/>
        <n v="26576"/>
        <n v="119999"/>
        <n v="45677"/>
        <n v="120929"/>
        <n v="75130"/>
        <n v="55831"/>
        <n v="77043"/>
        <n v="8686"/>
        <n v="38949"/>
        <n v="94361"/>
        <n v="66949"/>
        <n v="91910"/>
        <n v="78336"/>
        <n v="29696"/>
        <n v="100221"/>
        <n v="31847"/>
        <n v="2638"/>
        <n v="16327"/>
        <n v="86348"/>
        <n v="78457"/>
        <n v="47809"/>
        <n v="82321"/>
        <n v="24760"/>
        <n v="48717"/>
        <n v="107689"/>
        <n v="86240"/>
        <n v="757"/>
        <n v="85575"/>
        <n v="38053"/>
        <n v="81810"/>
        <n v="94044"/>
        <n v="110604"/>
        <n v="82818"/>
        <n v="25233"/>
        <n v="71989"/>
        <n v="9617"/>
        <n v="123120"/>
        <n v="29810"/>
        <n v="46687"/>
        <n v="65140"/>
        <n v="6278"/>
        <n v="50376"/>
        <n v="46976"/>
        <n v="66730"/>
        <n v="59964"/>
        <n v="125215"/>
        <n v="5609"/>
        <n v="59671"/>
        <n v="88418"/>
        <n v="109349"/>
        <n v="206"/>
        <n v="118414"/>
        <n v="44395"/>
        <n v="55981"/>
        <n v="63478"/>
        <n v="779"/>
        <n v="48600"/>
        <n v="114910"/>
        <n v="104720"/>
        <n v="111897"/>
        <n v="113363"/>
        <n v="113120"/>
        <n v="118908"/>
        <n v="6510"/>
        <n v="22713"/>
        <n v="59419"/>
        <n v="82350"/>
        <n v="77516"/>
        <n v="22247"/>
        <n v="31724"/>
        <n v="1382"/>
        <n v="101290"/>
        <n v="65662"/>
        <n v="66666"/>
        <n v="74370"/>
        <n v="54081"/>
        <n v="29644"/>
        <n v="87924"/>
        <n v="117739"/>
        <n v="64651"/>
        <n v="3358"/>
        <n v="43365"/>
        <n v="82444"/>
        <n v="85148"/>
        <n v="8353"/>
        <n v="23029"/>
        <n v="47505"/>
        <n v="96279"/>
        <n v="26641"/>
        <n v="95871"/>
        <n v="56726"/>
        <n v="81537"/>
        <n v="68436"/>
        <n v="33540"/>
        <n v="2382"/>
        <n v="79734"/>
        <n v="86397"/>
        <n v="103270"/>
        <n v="92481"/>
        <n v="17882"/>
        <n v="52124"/>
        <n v="90734"/>
        <n v="115497"/>
        <n v="90155"/>
        <n v="40404"/>
        <n v="114502"/>
        <n v="73281"/>
        <n v="119808"/>
        <n v="85083"/>
        <n v="58289"/>
        <n v="78397"/>
        <n v="44303"/>
        <n v="10167"/>
        <n v="71306"/>
        <n v="115868"/>
        <n v="98853"/>
        <n v="39233"/>
        <n v="115542"/>
        <n v="58967"/>
        <n v="42910"/>
        <n v="76300"/>
        <n v="7680"/>
        <n v="60277"/>
        <n v="113960"/>
        <n v="79866"/>
        <n v="8991"/>
        <n v="102187"/>
        <n v="107109"/>
        <n v="22746"/>
        <n v="104100"/>
        <n v="4858"/>
        <n v="98686"/>
        <n v="83158"/>
        <n v="36758"/>
        <n v="25185"/>
        <n v="26599"/>
        <n v="103909"/>
        <n v="90692"/>
        <n v="87683"/>
        <n v="94271"/>
        <n v="106530"/>
        <n v="61976"/>
        <n v="29794"/>
        <n v="59700"/>
        <n v="2254"/>
        <n v="24437"/>
        <n v="33455"/>
        <n v="66985"/>
        <n v="52157"/>
        <n v="45110"/>
        <n v="107484"/>
        <n v="100127"/>
        <n v="98583"/>
        <n v="21408"/>
        <n v="97036"/>
        <n v="55206"/>
        <n v="23517"/>
        <n v="67582"/>
        <n v="60906"/>
        <n v="89169"/>
        <n v="100867"/>
        <n v="44114"/>
        <n v="81862"/>
        <n v="50819"/>
        <n v="97833"/>
        <n v="43749"/>
        <n v="96595"/>
        <n v="3222"/>
        <n v="86894"/>
        <n v="65437"/>
        <n v="95325"/>
        <n v="52902"/>
        <n v="104206"/>
        <n v="72404"/>
        <n v="122200"/>
        <n v="111390"/>
        <n v="106993"/>
        <n v="5795"/>
        <n v="94880"/>
        <n v="114182"/>
        <n v="67266"/>
        <n v="64023"/>
        <n v="38435"/>
        <n v="47291"/>
        <n v="17352"/>
        <n v="91654"/>
        <n v="90281"/>
        <n v="45844"/>
        <n v="93917"/>
        <n v="21840"/>
        <n v="13253"/>
        <n v="1380"/>
        <n v="102135"/>
        <n v="40985"/>
        <n v="60304"/>
        <n v="7053"/>
        <n v="90661"/>
        <n v="55064"/>
        <n v="66002"/>
        <n v="57138"/>
        <n v="56662"/>
        <n v="113223"/>
        <n v="37562"/>
        <n v="55015"/>
        <n v="39971"/>
        <n v="79501"/>
        <n v="14253"/>
        <n v="73512"/>
        <n v="115969"/>
        <n v="98667"/>
        <n v="7886"/>
        <n v="68995"/>
        <n v="74547"/>
        <n v="72654"/>
        <n v="58569"/>
        <n v="3808"/>
        <n v="123712"/>
        <n v="95919"/>
        <n v="95152"/>
        <n v="7936"/>
        <n v="83988"/>
        <n v="59327"/>
        <n v="62553"/>
        <n v="17093"/>
        <n v="32538"/>
        <n v="115387"/>
        <n v="51366"/>
        <n v="14922"/>
        <n v="30788"/>
        <n v="83221"/>
        <n v="74781"/>
        <n v="95821"/>
        <n v="107836"/>
        <n v="49319"/>
        <n v="21018"/>
        <n v="55588"/>
        <n v="5484"/>
        <n v="71928"/>
        <n v="31067"/>
        <n v="56026"/>
        <n v="65988"/>
        <n v="3177"/>
        <n v="98238"/>
        <n v="32823"/>
        <n v="62368"/>
        <n v="20585"/>
        <n v="77220"/>
        <n v="46856"/>
        <n v="76729"/>
        <n v="43418"/>
        <n v="74465"/>
        <n v="51110"/>
        <n v="14409"/>
        <n v="60004"/>
        <n v="66288"/>
        <n v="30904"/>
        <n v="87687"/>
        <n v="30425"/>
        <n v="47040"/>
        <n v="84550"/>
        <n v="121410"/>
        <n v="67075"/>
        <n v="44807"/>
        <n v="104115"/>
        <n v="84242"/>
        <n v="15275"/>
        <n v="70004"/>
        <n v="84934"/>
        <n v="102976"/>
        <n v="105230"/>
        <n v="30002"/>
        <n v="23476"/>
        <n v="87421"/>
        <n v="9286"/>
        <n v="6852"/>
        <n v="85296"/>
        <n v="89237"/>
        <n v="101229"/>
        <n v="100740"/>
        <n v="94516"/>
        <n v="11471"/>
        <n v="19291"/>
        <n v="80179"/>
        <n v="82382"/>
        <n v="63905"/>
        <n v="112099"/>
        <n v="17601"/>
        <n v="98364"/>
        <n v="121999"/>
        <n v="74603"/>
        <n v="108553"/>
        <n v="97824"/>
        <n v="61091"/>
        <n v="27526"/>
        <n v="73051"/>
        <n v="24965"/>
        <n v="85287"/>
        <n v="124201"/>
        <n v="69845"/>
        <n v="8985"/>
        <n v="43216"/>
        <n v="1605"/>
        <n v="107539"/>
        <n v="46555"/>
        <n v="74932"/>
        <n v="48225"/>
        <n v="53823"/>
        <n v="120631"/>
        <n v="84836"/>
        <n v="91931"/>
        <n v="62399"/>
        <n v="106189"/>
        <n v="30168"/>
        <n v="44292"/>
        <n v="42041"/>
        <n v="81820"/>
        <n v="15993"/>
        <n v="25749"/>
        <n v="49744"/>
        <n v="12353"/>
        <n v="101547"/>
        <n v="17347"/>
        <n v="83335"/>
        <n v="72346"/>
        <n v="38504"/>
        <n v="49422"/>
        <n v="83064"/>
        <n v="62290"/>
        <n v="87268"/>
        <n v="94272"/>
        <n v="96324"/>
        <n v="79037"/>
        <n v="97033"/>
        <n v="72910"/>
        <n v="57958"/>
        <n v="108548"/>
        <n v="114692"/>
        <n v="2720"/>
        <n v="68913"/>
        <n v="93059"/>
        <n v="38518"/>
        <n v="98250"/>
        <n v="44676"/>
        <n v="33477"/>
        <n v="35300"/>
        <n v="56740"/>
        <n v="12759"/>
        <n v="37642"/>
        <n v="47612"/>
        <n v="53953"/>
        <n v="39121"/>
        <n v="46462"/>
        <n v="15925"/>
        <n v="59444"/>
        <n v="34111"/>
        <n v="28829"/>
        <n v="72948"/>
        <n v="851"/>
        <n v="45389"/>
        <n v="120502"/>
        <n v="32152"/>
        <n v="88294"/>
        <n v="28630"/>
        <n v="55416"/>
        <n v="39800"/>
        <n v="93159"/>
        <n v="70992"/>
        <n v="87701"/>
        <n v="76116"/>
        <n v="110464"/>
        <n v="83374"/>
        <n v="109431"/>
        <n v="12248"/>
        <n v="9076"/>
        <n v="50841"/>
        <n v="58752"/>
        <n v="78716"/>
        <n v="86098"/>
        <n v="65741"/>
        <n v="1131"/>
        <n v="105197"/>
        <n v="744"/>
        <n v="35433"/>
        <n v="65693"/>
        <n v="28848"/>
        <n v="45068"/>
        <n v="3158"/>
        <n v="86000"/>
        <n v="51179"/>
        <n v="42712"/>
        <n v="69596"/>
        <n v="107487"/>
        <n v="68053"/>
        <n v="23750"/>
        <n v="46570"/>
        <n v="124369"/>
        <n v="3055"/>
        <n v="59930"/>
        <n v="19271"/>
        <n v="88244"/>
        <n v="101277"/>
        <n v="59326"/>
        <n v="100794"/>
        <n v="14935"/>
        <n v="34912"/>
        <n v="30355"/>
        <n v="17324"/>
        <n v="6040"/>
        <n v="106091"/>
        <n v="38550"/>
        <n v="112906"/>
        <n v="14202"/>
        <n v="89240"/>
        <n v="106348"/>
        <n v="3569"/>
        <n v="66552"/>
        <n v="76302"/>
        <n v="123122"/>
        <n v="73681"/>
        <n v="2179"/>
        <n v="69782"/>
        <n v="79315"/>
        <n v="43069"/>
        <n v="34630"/>
        <n v="45455"/>
        <n v="114864"/>
        <n v="76286"/>
        <n v="11820"/>
        <n v="119683"/>
        <n v="94087"/>
        <n v="96028"/>
        <n v="117292"/>
        <n v="47028"/>
        <n v="78502"/>
        <n v="77664"/>
        <n v="67337"/>
        <n v="118140"/>
        <n v="41808"/>
        <n v="91725"/>
        <n v="33965"/>
        <n v="93026"/>
        <n v="61183"/>
        <n v="56381"/>
        <n v="51353"/>
        <n v="20809"/>
        <n v="25660"/>
        <n v="97555"/>
        <n v="71599"/>
        <n v="52934"/>
        <n v="122372"/>
        <n v="106808"/>
        <n v="63458"/>
        <n v="90366"/>
        <n v="100147"/>
        <n v="30079"/>
        <n v="70203"/>
        <n v="47588"/>
        <n v="105091"/>
        <n v="26170"/>
        <n v="14255"/>
        <n v="6388"/>
        <n v="11128"/>
        <n v="106513"/>
        <n v="56290"/>
        <n v="25508"/>
        <n v="118047"/>
        <n v="41378"/>
        <n v="41820"/>
        <n v="93468"/>
        <n v="113624"/>
        <n v="104663"/>
        <n v="46521"/>
        <n v="78179"/>
        <n v="75704"/>
        <n v="34711"/>
        <n v="46080"/>
        <n v="2525"/>
        <n v="108579"/>
        <n v="3817"/>
        <n v="78904"/>
        <n v="2889"/>
        <n v="6720"/>
        <n v="34465"/>
        <n v="20036"/>
        <n v="70905"/>
        <n v="24829"/>
        <n v="114338"/>
        <n v="77106"/>
        <n v="18806"/>
        <n v="25781"/>
        <n v="102024"/>
        <n v="13158"/>
        <n v="35846"/>
        <n v="79667"/>
        <n v="80335"/>
        <n v="103576"/>
        <n v="8191"/>
        <n v="43461"/>
        <n v="101348"/>
        <n v="54328"/>
        <n v="57306"/>
        <n v="94993"/>
        <n v="38632"/>
        <n v="112277"/>
        <n v="21359"/>
        <n v="18828"/>
        <n v="113299"/>
        <n v="70270"/>
        <n v="7198"/>
        <n v="66061"/>
        <n v="78982"/>
        <n v="26360"/>
        <n v="43768"/>
        <n v="73559"/>
        <n v="13031"/>
        <n v="2146"/>
        <n v="5986"/>
        <n v="41340"/>
        <n v="11178"/>
        <n v="47582"/>
        <n v="30217"/>
        <n v="55635"/>
        <n v="114731"/>
        <n v="114886"/>
        <n v="75323"/>
        <n v="50328"/>
        <n v="16066"/>
        <n v="116493"/>
        <n v="104282"/>
        <n v="46724"/>
        <n v="30162"/>
        <n v="72282"/>
        <n v="118274"/>
        <n v="50159"/>
        <n v="32670"/>
        <n v="37641"/>
        <n v="122480"/>
        <n v="78766"/>
        <n v="112748"/>
        <n v="121347"/>
        <n v="57088"/>
        <n v="59200"/>
        <n v="3911"/>
        <n v="33079"/>
        <n v="60282"/>
        <n v="72763"/>
        <n v="117548"/>
        <n v="48199"/>
        <n v="74607"/>
        <n v="69883"/>
        <n v="47720"/>
        <n v="50664"/>
        <n v="114205"/>
        <n v="46826"/>
        <n v="93570"/>
        <n v="26845"/>
        <n v="51947"/>
        <n v="38864"/>
        <n v="23171"/>
        <n v="97291"/>
        <n v="25287"/>
        <n v="90978"/>
        <n v="66954"/>
        <n v="73175"/>
        <n v="66499"/>
        <n v="81256"/>
        <n v="77076"/>
        <n v="110763"/>
        <n v="115230"/>
        <n v="24030"/>
        <n v="113278"/>
        <n v="13528"/>
        <n v="103121"/>
        <n v="117624"/>
        <n v="102489"/>
        <n v="96389"/>
        <n v="52495"/>
        <n v="1373"/>
        <n v="14313"/>
        <n v="69746"/>
        <n v="63100"/>
        <n v="124763"/>
        <n v="42941"/>
        <n v="70318"/>
        <n v="78105"/>
        <n v="122597"/>
        <n v="108221"/>
        <n v="39194"/>
        <n v="23185"/>
        <n v="13376"/>
        <n v="116785"/>
        <n v="75839"/>
        <n v="61825"/>
        <n v="72139"/>
        <n v="91372"/>
        <n v="48586"/>
        <n v="98812"/>
        <n v="103028"/>
        <n v="34895"/>
        <n v="19117"/>
        <n v="122558"/>
        <n v="90239"/>
        <n v="59418"/>
        <n v="123576"/>
        <n v="45648"/>
        <n v="60943"/>
        <n v="68619"/>
        <n v="44895"/>
        <n v="93416"/>
        <n v="84022"/>
        <n v="37593"/>
        <n v="75699"/>
        <n v="85326"/>
        <n v="61602"/>
        <n v="80786"/>
        <n v="52435"/>
        <n v="20085"/>
        <n v="17308"/>
        <n v="23255"/>
        <n v="36161"/>
        <n v="80661"/>
        <n v="58849"/>
        <n v="22774"/>
        <n v="18471"/>
        <n v="101274"/>
        <n v="34394"/>
        <n v="124465"/>
        <n v="24371"/>
        <n v="60187"/>
        <n v="99426"/>
        <n v="33062"/>
        <n v="76259"/>
        <n v="56461"/>
        <n v="15330"/>
        <n v="102942"/>
        <n v="124617"/>
        <n v="117813"/>
        <n v="41226"/>
        <n v="28204"/>
        <n v="102734"/>
        <n v="55545"/>
        <n v="50693"/>
        <n v="53548"/>
        <n v="61169"/>
        <n v="110456"/>
        <n v="9167"/>
        <n v="96790"/>
        <n v="116298"/>
        <n v="27725"/>
        <n v="14627"/>
        <n v="24723"/>
        <n v="37213"/>
        <n v="90325"/>
        <n v="32776"/>
        <n v="14639"/>
        <n v="64020"/>
        <n v="67203"/>
        <n v="120277"/>
        <n v="1141"/>
        <n v="66852"/>
        <n v="17396"/>
        <n v="88213"/>
        <n v="121418"/>
        <n v="121225"/>
        <n v="44478"/>
        <n v="72880"/>
        <n v="51991"/>
        <n v="27491"/>
        <n v="123459"/>
        <n v="80864"/>
        <n v="74365"/>
        <n v="16518"/>
        <n v="117207"/>
        <n v="93540"/>
        <n v="58221"/>
        <n v="48756"/>
        <n v="64536"/>
        <n v="26655"/>
        <n v="37750"/>
        <n v="14072"/>
        <n v="55968"/>
        <n v="24050"/>
        <n v="111488"/>
        <n v="85742"/>
        <n v="82630"/>
        <n v="113053"/>
        <n v="64823"/>
        <n v="2229"/>
        <n v="30306"/>
        <n v="79571"/>
        <n v="22833"/>
        <n v="42604"/>
        <n v="118388"/>
        <n v="62806"/>
        <n v="108627"/>
        <n v="100416"/>
        <n v="58284"/>
        <n v="119343"/>
        <n v="46937"/>
        <n v="25214"/>
        <n v="86767"/>
        <n v="69798"/>
        <n v="97756"/>
        <n v="68557"/>
        <n v="86034"/>
        <n v="69935"/>
        <n v="13390"/>
        <n v="6802"/>
        <n v="10550"/>
        <n v="41188"/>
        <n v="9360"/>
        <n v="41865"/>
        <n v="37720"/>
        <n v="73522"/>
        <n v="52000"/>
        <n v="17360"/>
        <n v="77598"/>
        <n v="113070"/>
        <n v="75133"/>
        <n v="27297"/>
        <n v="100634"/>
        <n v="79599"/>
        <n v="6702"/>
        <n v="99380"/>
        <n v="42681"/>
        <n v="94605"/>
        <n v="111145"/>
        <n v="93912"/>
        <n v="38172"/>
        <n v="100902"/>
        <n v="102609"/>
        <n v="98214"/>
        <n v="63294"/>
        <n v="64687"/>
        <n v="42722"/>
        <n v="37537"/>
        <n v="94981"/>
        <n v="83495"/>
        <n v="82244"/>
        <n v="111821"/>
        <n v="17320"/>
        <n v="94996"/>
        <n v="38214"/>
        <n v="4303"/>
        <n v="71977"/>
        <n v="37386"/>
        <n v="31664"/>
        <n v="53290"/>
        <n v="28530"/>
        <n v="101222"/>
        <n v="54464"/>
        <n v="8114"/>
        <n v="27565"/>
        <n v="12087"/>
        <n v="114751"/>
        <n v="50813"/>
        <n v="45412"/>
        <n v="20856"/>
        <n v="82219"/>
        <n v="111348"/>
        <n v="70781"/>
        <n v="95516"/>
        <n v="29884"/>
        <n v="102"/>
        <n v="80157"/>
        <n v="112292"/>
        <n v="125103"/>
        <n v="55159"/>
        <n v="37282"/>
        <n v="39463"/>
        <n v="50970"/>
        <n v="66498"/>
        <n v="67037"/>
        <n v="12688"/>
        <n v="52935"/>
        <n v="49049"/>
        <n v="90205"/>
        <n v="70024"/>
        <n v="68789"/>
        <n v="112973"/>
        <n v="101709"/>
        <n v="99368"/>
        <n v="17150"/>
        <n v="82268"/>
        <n v="120173"/>
        <n v="1533"/>
        <n v="42172"/>
        <n v="78063"/>
        <n v="15835"/>
        <n v="533"/>
        <n v="97697"/>
        <n v="58277"/>
        <n v="106870"/>
        <n v="65021"/>
        <n v="25450"/>
        <n v="48834"/>
        <n v="60829"/>
        <n v="43568"/>
        <n v="60836"/>
        <n v="87550"/>
        <n v="15713"/>
        <n v="30744"/>
        <n v="30301"/>
        <n v="100021"/>
        <n v="19879"/>
        <n v="82479"/>
        <n v="13172"/>
        <n v="91955"/>
        <n v="46882"/>
        <n v="19995"/>
        <n v="58185"/>
        <n v="31876"/>
        <n v="67591"/>
        <n v="104422"/>
        <n v="27991"/>
        <n v="34555"/>
        <n v="45974"/>
        <n v="11304"/>
        <n v="1708"/>
        <n v="31691"/>
        <n v="123062"/>
        <n v="109880"/>
        <n v="58424"/>
        <n v="7824"/>
        <n v="4141"/>
        <n v="89980"/>
        <n v="63199"/>
        <n v="94009"/>
        <n v="80531"/>
        <n v="109450"/>
        <n v="51883"/>
        <n v="84344"/>
        <n v="51206"/>
        <n v="58663"/>
        <n v="102080"/>
        <n v="51191"/>
        <n v="822"/>
        <n v="83252"/>
        <n v="35017"/>
        <n v="20199"/>
        <n v="110441"/>
        <n v="113634"/>
        <n v="77638"/>
        <n v="19945"/>
        <n v="23617"/>
        <n v="50448"/>
        <n v="70688"/>
        <n v="7367"/>
        <n v="92339"/>
        <n v="124176"/>
        <n v="28160"/>
        <n v="13191"/>
        <n v="28642"/>
        <n v="23678"/>
        <n v="14600"/>
        <n v="114161"/>
        <n v="68353"/>
        <n v="103696"/>
        <n v="83969"/>
        <n v="119090"/>
        <n v="89925"/>
        <n v="13216"/>
        <n v="12118"/>
        <n v="44716"/>
        <n v="7341"/>
        <n v="105448"/>
        <n v="6091"/>
        <n v="125069"/>
        <n v="61890"/>
        <n v="55012"/>
        <n v="89146"/>
        <n v="89587"/>
        <n v="118273"/>
        <n v="86077"/>
        <n v="79173"/>
        <n v="110452"/>
        <n v="3133"/>
        <n v="81743"/>
        <n v="93992"/>
        <n v="74878"/>
        <n v="104756"/>
        <n v="67780"/>
        <n v="19387"/>
        <n v="19597"/>
        <n v="50809"/>
        <n v="73059"/>
        <n v="85480"/>
        <n v="49828"/>
        <n v="82594"/>
        <n v="109979"/>
        <n v="6320"/>
        <n v="11882"/>
        <n v="41870"/>
        <n v="63353"/>
        <n v="2852"/>
        <n v="72704"/>
        <n v="107210"/>
        <n v="57142"/>
        <n v="105311"/>
        <n v="68203"/>
        <n v="53017"/>
        <n v="12371"/>
        <n v="31322"/>
        <n v="55932"/>
        <n v="94797"/>
        <n v="124695"/>
        <n v="67213"/>
        <n v="45832"/>
        <n v="37757"/>
        <n v="116703"/>
        <n v="92127"/>
        <n v="100431"/>
        <n v="55049"/>
        <n v="74622"/>
        <n v="67666"/>
        <n v="91419"/>
        <n v="89754"/>
        <n v="96043"/>
        <n v="39657"/>
        <n v="80455"/>
        <n v="114283"/>
        <n v="17776"/>
        <n v="105117"/>
        <n v="102034"/>
        <n v="34818"/>
        <n v="57779"/>
        <n v="63247"/>
        <n v="70402"/>
        <n v="117367"/>
        <n v="115246"/>
        <n v="108111"/>
        <n v="81214"/>
        <n v="25364"/>
        <n v="96263"/>
        <n v="64834"/>
        <n v="102170"/>
        <n v="96113"/>
        <n v="112659"/>
        <n v="35744"/>
        <n v="80301"/>
        <n v="7725"/>
        <n v="1127"/>
        <n v="88678"/>
        <n v="36373"/>
        <n v="53360"/>
        <n v="50668"/>
        <n v="88373"/>
        <n v="22828"/>
        <n v="18822"/>
        <n v="90550"/>
        <n v="8752"/>
        <n v="122134"/>
        <n v="51461"/>
        <n v="28203"/>
        <n v="66265"/>
        <n v="61444"/>
        <n v="56153"/>
        <n v="123317"/>
        <n v="107213"/>
        <n v="104689"/>
        <n v="30327"/>
        <n v="107628"/>
        <n v="117174"/>
        <n v="70555"/>
        <n v="85095"/>
        <n v="62606"/>
        <n v="52698"/>
        <n v="117274"/>
        <n v="109686"/>
        <n v="39634"/>
        <n v="37683"/>
        <n v="105188"/>
        <n v="52696"/>
        <n v="3804"/>
        <n v="25239"/>
        <n v="29424"/>
        <n v="11704"/>
        <n v="38708"/>
        <n v="89824"/>
        <n v="75585"/>
        <n v="117213"/>
        <n v="83235"/>
        <n v="10256"/>
        <n v="91815"/>
        <n v="71907"/>
        <n v="75069"/>
        <n v="86946"/>
        <n v="54397"/>
        <n v="123467"/>
        <n v="67424"/>
        <n v="124064"/>
        <n v="67023"/>
        <n v="8505"/>
        <n v="102625"/>
        <n v="10952"/>
        <n v="122799"/>
        <n v="99560"/>
        <n v="34956"/>
        <n v="15873"/>
        <n v="124049"/>
        <n v="30841"/>
        <n v="79943"/>
        <n v="77243"/>
        <n v="82743"/>
        <n v="809"/>
        <n v="48852"/>
        <n v="107558"/>
        <n v="82449"/>
        <n v="11681"/>
        <n v="100329"/>
        <n v="44858"/>
        <n v="31060"/>
        <n v="114488"/>
        <n v="39406"/>
        <n v="14077"/>
        <n v="13401"/>
        <n v="102822"/>
        <n v="91989"/>
        <n v="4120"/>
        <n v="64437"/>
        <n v="39305"/>
        <n v="85800"/>
        <n v="39699"/>
        <n v="116799"/>
        <n v="60981"/>
        <n v="55992"/>
        <n v="47222"/>
        <n v="4634"/>
        <n v="100318"/>
        <n v="60427"/>
        <n v="39753"/>
        <n v="93276"/>
        <n v="29557"/>
        <n v="67217"/>
        <n v="68209"/>
        <n v="112227"/>
        <n v="42436"/>
        <n v="32193"/>
        <n v="86388"/>
        <n v="89276"/>
        <n v="96914"/>
        <n v="27375"/>
        <n v="72159"/>
        <n v="122181"/>
        <n v="6087"/>
        <n v="32150"/>
        <n v="109436"/>
        <n v="89437"/>
        <n v="74874"/>
        <n v="72489"/>
        <n v="9235"/>
        <n v="92274"/>
        <n v="47617"/>
        <n v="103650"/>
        <n v="50961"/>
        <n v="83001"/>
        <n v="66692"/>
        <n v="119073"/>
        <n v="89985"/>
        <n v="120598"/>
        <n v="97200"/>
        <n v="111653"/>
        <n v="29669"/>
        <n v="21828"/>
        <n v="90399"/>
        <n v="106570"/>
        <n v="4196"/>
        <n v="105759"/>
        <n v="115957"/>
        <n v="87131"/>
        <n v="16237"/>
        <n v="75763"/>
        <n v="101192"/>
        <n v="61879"/>
        <n v="122915"/>
        <n v="108837"/>
        <n v="7187"/>
        <n v="105632"/>
        <n v="57925"/>
        <n v="60157"/>
        <n v="43607"/>
        <n v="110408"/>
        <n v="110511"/>
        <n v="77599"/>
        <n v="37277"/>
        <n v="80047"/>
        <n v="47107"/>
        <n v="41925"/>
        <n v="118399"/>
        <n v="121305"/>
        <n v="98287"/>
        <n v="112794"/>
        <n v="2658"/>
        <n v="98669"/>
        <n v="92341"/>
        <n v="54049"/>
        <n v="103742"/>
        <n v="28216"/>
        <n v="83202"/>
        <n v="52568"/>
        <n v="34404"/>
        <n v="17891"/>
        <n v="81965"/>
        <n v="43944"/>
        <n v="102823"/>
        <n v="78784"/>
        <n v="97818"/>
        <n v="95615"/>
        <n v="54459"/>
        <n v="20543"/>
        <n v="2060"/>
        <n v="85163"/>
        <n v="37220"/>
        <n v="118615"/>
        <n v="75948"/>
        <n v="97600"/>
        <n v="43265"/>
        <n v="5026"/>
        <n v="100062"/>
        <n v="49666"/>
        <n v="70898"/>
        <n v="17428"/>
        <n v="30146"/>
        <n v="6953"/>
        <n v="88122"/>
        <n v="24601"/>
        <n v="70317"/>
        <n v="45988"/>
        <n v="37511"/>
        <n v="123454"/>
        <n v="62153"/>
        <n v="22180"/>
        <n v="30628"/>
        <n v="66119"/>
        <n v="24462"/>
        <n v="65465"/>
        <n v="79997"/>
        <n v="44379"/>
        <n v="124883"/>
        <n v="25643"/>
        <n v="32716"/>
        <n v="49513"/>
        <n v="11127"/>
        <n v="64018"/>
        <n v="40673"/>
        <n v="59182"/>
        <n v="111601"/>
        <n v="27640"/>
        <n v="120603"/>
        <n v="25945"/>
        <n v="120933"/>
        <n v="22358"/>
        <n v="59197"/>
        <n v="80758"/>
        <n v="150"/>
        <n v="109684"/>
        <n v="20785"/>
        <n v="25759"/>
        <n v="92302"/>
        <n v="114331"/>
        <n v="12787"/>
        <n v="48129"/>
        <n v="73063"/>
        <n v="59600"/>
        <n v="102828"/>
        <n v="96883"/>
        <n v="21255"/>
        <n v="34852"/>
        <n v="48795"/>
        <n v="97898"/>
        <n v="86832"/>
        <n v="77546"/>
        <n v="28101"/>
        <n v="7715"/>
        <n v="46806"/>
        <n v="33782"/>
        <n v="82051"/>
        <n v="109705"/>
        <n v="42026"/>
        <n v="2225"/>
        <n v="4302"/>
        <n v="90241"/>
        <n v="19022"/>
        <n v="94125"/>
        <n v="34379"/>
        <n v="91723"/>
        <n v="92143"/>
        <n v="21562"/>
        <n v="56085"/>
        <n v="106952"/>
        <n v="97644"/>
        <n v="29907"/>
        <n v="122072"/>
        <n v="56105"/>
        <n v="10508"/>
        <n v="89086"/>
        <n v="100427"/>
        <n v="24900"/>
        <n v="87526"/>
        <n v="43754"/>
        <n v="82786"/>
        <n v="18564"/>
        <n v="106255"/>
        <n v="19063"/>
        <n v="81254"/>
        <n v="98767"/>
        <n v="30142"/>
        <n v="62741"/>
        <n v="45620"/>
        <n v="102081"/>
        <n v="56137"/>
        <n v="51080"/>
        <n v="89168"/>
        <n v="21563"/>
        <n v="120435"/>
        <n v="85552"/>
        <n v="122178"/>
        <n v="114133"/>
        <n v="80695"/>
        <n v="94535"/>
        <n v="23531"/>
        <n v="94808"/>
        <n v="41128"/>
        <n v="68119"/>
        <n v="367"/>
        <n v="90364"/>
        <n v="6239"/>
        <n v="11042"/>
        <n v="44364"/>
        <n v="117717"/>
        <n v="36832"/>
        <n v="78677"/>
        <n v="59027"/>
        <n v="123815"/>
        <n v="74916"/>
        <n v="17987"/>
        <n v="122763"/>
        <n v="112348"/>
        <n v="39163"/>
        <n v="33082"/>
        <n v="123888"/>
        <n v="21543"/>
        <n v="54551"/>
        <n v="24409"/>
        <n v="69665"/>
        <n v="121714"/>
        <n v="83549"/>
        <n v="62520"/>
        <n v="3068"/>
        <n v="67444"/>
        <n v="29509"/>
        <n v="35351"/>
        <n v="15962"/>
        <n v="31964"/>
        <n v="81915"/>
        <n v="90872"/>
        <n v="67352"/>
        <n v="59112"/>
        <n v="25156"/>
        <n v="118861"/>
        <n v="75838"/>
        <n v="116042"/>
        <n v="19039"/>
        <n v="78633"/>
        <n v="65070"/>
        <n v="29245"/>
        <n v="74518"/>
        <n v="73304"/>
        <n v="104079"/>
        <n v="99441"/>
        <n v="50746"/>
        <n v="76661"/>
        <n v="1842"/>
        <n v="84269"/>
        <n v="115258"/>
        <n v="11955"/>
        <n v="66090"/>
        <n v="52282"/>
        <n v="86283"/>
        <n v="70557"/>
        <n v="34276"/>
        <n v="74819"/>
        <n v="39488"/>
        <n v="111209"/>
        <n v="16585"/>
        <n v="88161"/>
        <n v="14196"/>
        <n v="74386"/>
        <n v="72517"/>
        <n v="2159"/>
        <n v="74798"/>
        <n v="48347"/>
        <n v="77041"/>
        <n v="43969"/>
        <n v="98819"/>
        <n v="56939"/>
        <n v="21611"/>
        <n v="116430"/>
        <n v="18830"/>
        <n v="64707"/>
        <n v="88972"/>
        <n v="67533"/>
        <n v="90814"/>
        <n v="80002"/>
        <n v="78648"/>
        <n v="18801"/>
        <n v="116347"/>
        <n v="77645"/>
        <n v="25490"/>
        <n v="106094"/>
        <n v="57189"/>
        <n v="81062"/>
        <n v="111742"/>
        <n v="118172"/>
        <n v="18057"/>
        <n v="59951"/>
        <n v="58949"/>
        <n v="111895"/>
        <n v="110295"/>
        <n v="66482"/>
        <n v="66397"/>
        <n v="102689"/>
        <n v="32507"/>
        <n v="15919"/>
        <n v="104016"/>
        <n v="17418"/>
        <n v="77908"/>
        <n v="14123"/>
        <n v="93498"/>
        <n v="85771"/>
        <n v="48908"/>
        <n v="22894"/>
        <n v="5528"/>
        <n v="57930"/>
        <n v="98015"/>
        <n v="10562"/>
        <n v="110814"/>
        <n v="117616"/>
        <n v="99373"/>
        <n v="56412"/>
        <n v="59522"/>
        <n v="43483"/>
        <n v="40141"/>
        <n v="105370"/>
        <n v="37056"/>
        <n v="43710"/>
        <n v="61458"/>
        <n v="63783"/>
        <n v="24052"/>
        <n v="6560"/>
        <n v="69420"/>
        <n v="96433"/>
        <n v="122928"/>
        <n v="587"/>
        <n v="32352"/>
        <n v="67806"/>
        <n v="16362"/>
        <n v="107555"/>
        <n v="90455"/>
        <n v="85892"/>
        <n v="47395"/>
        <n v="108528"/>
        <n v="44482"/>
        <n v="43484"/>
        <n v="100268"/>
        <n v="97024"/>
        <n v="86383"/>
        <n v="53547"/>
        <n v="89647"/>
        <n v="34715"/>
        <n v="97136"/>
        <n v="56750"/>
        <n v="94075"/>
        <n v="106688"/>
        <n v="111856"/>
        <n v="120609"/>
        <n v="86958"/>
        <n v="91462"/>
        <n v="43446"/>
        <n v="102365"/>
        <n v="33492"/>
        <n v="114668"/>
        <n v="10392"/>
        <n v="63864"/>
        <n v="114066"/>
        <n v="119361"/>
        <n v="34696"/>
        <n v="66697"/>
        <n v="33938"/>
        <n v="3304"/>
        <n v="43566"/>
        <n v="86224"/>
        <n v="47101"/>
        <n v="34604"/>
        <n v="10965"/>
        <n v="15051"/>
        <n v="118280"/>
        <n v="62740"/>
        <n v="96832"/>
        <n v="85344"/>
        <n v="93504"/>
        <n v="24521"/>
        <n v="9459"/>
        <n v="115167"/>
        <n v="42646"/>
        <n v="107053"/>
        <n v="44237"/>
        <n v="34861"/>
        <n v="58493"/>
        <n v="27530"/>
        <n v="53589"/>
        <n v="46717"/>
        <n v="121132"/>
        <n v="64422"/>
        <n v="10964"/>
        <n v="93128"/>
        <n v="27116"/>
        <n v="5502"/>
        <n v="79126"/>
        <n v="23311"/>
        <n v="119498"/>
        <n v="124945"/>
        <n v="52204"/>
        <n v="26218"/>
        <n v="36702"/>
        <n v="30119"/>
        <n v="107961"/>
        <n v="68900"/>
        <n v="78417"/>
        <n v="91077"/>
        <n v="102951"/>
        <n v="82522"/>
        <n v="39329"/>
        <n v="527"/>
        <n v="19619"/>
        <n v="22819"/>
        <n v="62388"/>
        <n v="100025"/>
        <n v="109032"/>
        <n v="42739"/>
        <n v="81400"/>
        <n v="73273"/>
        <n v="30586"/>
        <n v="29678"/>
        <n v="71428"/>
        <n v="35470"/>
        <n v="39802"/>
        <n v="23591"/>
        <n v="46959"/>
        <n v="282"/>
        <n v="837"/>
        <n v="97978"/>
        <n v="98215"/>
        <n v="80637"/>
        <n v="123673"/>
        <n v="67841"/>
        <n v="112750"/>
        <n v="87992"/>
        <n v="82295"/>
        <n v="59903"/>
        <n v="42242"/>
        <n v="47990"/>
        <n v="8828"/>
        <n v="114279"/>
        <n v="18686"/>
        <n v="83645"/>
        <n v="92288"/>
        <n v="64332"/>
        <n v="88132"/>
        <n v="114444"/>
        <n v="63653"/>
        <n v="46468"/>
        <n v="51073"/>
        <n v="68070"/>
        <n v="82830"/>
        <n v="411"/>
        <n v="66371"/>
        <n v="20844"/>
        <n v="115850"/>
        <n v="7239"/>
        <n v="99332"/>
        <n v="33441"/>
        <n v="113025"/>
        <n v="43472"/>
        <n v="7959"/>
        <n v="34435"/>
        <n v="32799"/>
        <n v="89509"/>
        <n v="65716"/>
        <n v="80580"/>
        <n v="44660"/>
        <n v="74900"/>
        <n v="78199"/>
        <n v="69527"/>
        <n v="119984"/>
        <n v="15847"/>
        <n v="19707"/>
        <n v="46269"/>
        <n v="77168"/>
        <n v="13763"/>
        <n v="52208"/>
        <n v="81368"/>
        <n v="91432"/>
        <n v="17070"/>
        <n v="19508"/>
        <n v="120292"/>
        <n v="77617"/>
        <n v="25305"/>
        <n v="111937"/>
        <n v="62643"/>
        <n v="15880"/>
        <n v="98375"/>
        <n v="123034"/>
        <n v="106937"/>
        <n v="113236"/>
        <n v="95803"/>
        <n v="46254"/>
        <n v="84993"/>
        <n v="86747"/>
        <n v="70607"/>
        <n v="59631"/>
        <n v="54825"/>
        <n v="97995"/>
        <n v="69945"/>
        <n v="97855"/>
        <n v="66019"/>
        <n v="5856"/>
        <n v="10640"/>
        <n v="26455"/>
        <n v="115059"/>
        <n v="90976"/>
        <n v="55837"/>
        <n v="26171"/>
        <n v="74911"/>
        <n v="101131"/>
        <n v="82570"/>
        <n v="43851"/>
        <n v="4546"/>
        <n v="76303"/>
        <n v="13383"/>
        <n v="16815"/>
        <n v="21047"/>
        <n v="50060"/>
        <n v="90959"/>
        <n v="98332"/>
        <n v="723"/>
        <n v="7079"/>
        <n v="80533"/>
        <n v="53660"/>
        <n v="42170"/>
        <n v="124105"/>
        <n v="87862"/>
        <n v="8126"/>
        <n v="4208"/>
        <n v="4335"/>
        <n v="14180"/>
        <n v="119267"/>
        <n v="17222"/>
        <n v="85703"/>
        <n v="81280"/>
        <n v="123491"/>
        <n v="24279"/>
        <n v="75885"/>
        <n v="35552"/>
        <n v="4572"/>
        <n v="47648"/>
        <n v="112112"/>
        <n v="2594"/>
        <n v="124277"/>
        <n v="30289"/>
        <n v="99579"/>
        <n v="57613"/>
        <n v="113562"/>
        <n v="69570"/>
        <n v="92600"/>
        <n v="8645"/>
        <n v="83808"/>
        <n v="1879"/>
        <n v="92198"/>
        <n v="13200"/>
        <n v="88899"/>
        <n v="104299"/>
        <n v="47861"/>
        <n v="23052"/>
        <n v="3249"/>
        <n v="50925"/>
        <n v="61657"/>
        <n v="29950"/>
        <n v="98685"/>
        <n v="7739"/>
        <n v="62467"/>
        <n v="25563"/>
        <n v="65052"/>
        <n v="85640"/>
        <n v="2154"/>
        <n v="55408"/>
        <n v="28526"/>
        <n v="29957"/>
        <n v="106990"/>
        <n v="325"/>
        <n v="94267"/>
        <n v="32790"/>
        <n v="52305"/>
        <n v="61151"/>
        <n v="51953"/>
        <n v="43725"/>
        <n v="47420"/>
        <n v="54700"/>
        <n v="111071"/>
        <n v="84099"/>
        <n v="2689"/>
        <n v="95225"/>
        <n v="93112"/>
        <n v="120453"/>
        <n v="107653"/>
        <n v="45823"/>
        <n v="72551"/>
        <n v="118031"/>
        <n v="119263"/>
        <n v="92787"/>
        <n v="75932"/>
        <n v="27152"/>
        <n v="63821"/>
        <n v="6699"/>
        <n v="15080"/>
        <n v="9139"/>
        <n v="44762"/>
        <n v="70094"/>
        <n v="17071"/>
        <n v="107183"/>
        <n v="37278"/>
        <n v="89617"/>
        <n v="39332"/>
        <n v="51433"/>
        <n v="67647"/>
        <n v="75598"/>
        <n v="47144"/>
        <n v="80598"/>
        <n v="108008"/>
        <n v="116394"/>
        <n v="111555"/>
        <n v="91366"/>
        <n v="95640"/>
        <n v="2676"/>
        <n v="84792"/>
        <n v="70192"/>
        <n v="83854"/>
        <n v="105512"/>
        <n v="33236"/>
        <n v="32713"/>
        <n v="3834"/>
        <n v="63545"/>
        <n v="14413"/>
        <n v="110240"/>
        <n v="49116"/>
        <n v="95376"/>
        <n v="67368"/>
        <n v="43403"/>
        <n v="82391"/>
        <n v="78950"/>
        <n v="114393"/>
        <n v="94627"/>
        <n v="27139"/>
        <n v="84776"/>
        <n v="116288"/>
        <n v="16366"/>
        <n v="24767"/>
        <n v="88339"/>
        <n v="111077"/>
        <n v="68600"/>
        <n v="16517"/>
        <n v="49318"/>
        <n v="51596"/>
        <n v="70764"/>
        <n v="86987"/>
        <n v="44447"/>
        <n v="107738"/>
        <n v="60950"/>
        <n v="92389"/>
        <n v="92792"/>
        <n v="114562"/>
        <n v="104607"/>
        <n v="121461"/>
        <n v="83086"/>
        <n v="52456"/>
        <n v="117852"/>
        <n v="34640"/>
        <n v="45749"/>
        <n v="63466"/>
        <n v="119373"/>
        <n v="22843"/>
        <n v="44324"/>
        <n v="3012"/>
        <n v="82669"/>
        <n v="53833"/>
        <n v="62660"/>
        <n v="35798"/>
        <n v="88725"/>
        <n v="119690"/>
        <n v="1317"/>
        <n v="89988"/>
        <n v="69008"/>
        <n v="70268"/>
        <n v="93455"/>
        <n v="87450"/>
        <n v="58002"/>
        <n v="36583"/>
        <n v="64731"/>
        <n v="95368"/>
        <n v="47006"/>
        <n v="69853"/>
        <n v="92924"/>
        <n v="25632"/>
        <n v="94339"/>
        <n v="3728"/>
        <n v="98145"/>
        <n v="1878"/>
        <n v="99408"/>
        <n v="48782"/>
        <n v="28313"/>
        <n v="2711"/>
        <n v="124249"/>
        <n v="65064"/>
        <n v="130"/>
        <n v="74502"/>
        <n v="64390"/>
        <n v="71720"/>
        <n v="54819"/>
        <n v="78366"/>
        <n v="65313"/>
        <n v="26228"/>
        <n v="116589"/>
        <n v="108043"/>
        <n v="54322"/>
        <n v="38818"/>
        <n v="31527"/>
        <n v="26797"/>
        <n v="94240"/>
        <n v="83322"/>
        <n v="20008"/>
        <n v="87122"/>
        <n v="71401"/>
        <n v="49757"/>
        <n v="16803"/>
        <n v="75634"/>
        <n v="77031"/>
        <n v="12859"/>
        <n v="45278"/>
        <n v="65403"/>
        <n v="113794"/>
        <n v="95532"/>
        <n v="42917"/>
        <n v="13211"/>
        <n v="115606"/>
        <n v="124128"/>
        <n v="16067"/>
        <n v="35763"/>
        <n v="81134"/>
        <n v="47209"/>
        <n v="2753"/>
        <n v="100924"/>
        <n v="40322"/>
        <n v="71735"/>
        <n v="113806"/>
        <n v="62452"/>
        <n v="42812"/>
        <n v="25488"/>
        <n v="98188"/>
        <n v="92489"/>
        <n v="68883"/>
        <n v="85706"/>
        <n v="104972"/>
        <n v="1631"/>
        <n v="9118"/>
        <n v="91670"/>
        <n v="16720"/>
        <n v="122125"/>
        <n v="10152"/>
        <n v="92195"/>
        <n v="44127"/>
        <n v="122212"/>
        <n v="38348"/>
        <n v="65024"/>
        <n v="11580"/>
        <n v="98884"/>
        <n v="1676"/>
        <n v="113091"/>
        <n v="22037"/>
        <n v="56627"/>
        <n v="39373"/>
        <n v="2955"/>
        <n v="36024"/>
        <n v="55518"/>
        <n v="25705"/>
        <m/>
      </sharedItems>
    </cacheField>
    <cacheField name="customer_id" numFmtId="0">
      <sharedItems containsString="0" containsBlank="1" containsNumber="1" containsInteger="1" minValue="110" maxValue="99959" count="2546">
        <n v="89002"/>
        <n v="28418"/>
        <n v="25022"/>
        <n v="95410"/>
        <n v="974"/>
        <n v="31386"/>
        <n v="63471"/>
        <n v="36850"/>
        <n v="83627"/>
        <n v="20804"/>
        <n v="98651"/>
        <n v="53794"/>
        <n v="87884"/>
        <n v="67126"/>
        <n v="71848"/>
        <n v="47560"/>
        <n v="90837"/>
        <n v="67184"/>
        <n v="99590"/>
        <n v="2722"/>
        <n v="54830"/>
        <n v="47440"/>
        <n v="53351"/>
        <n v="99835"/>
        <n v="27033"/>
        <n v="90265"/>
        <n v="88811"/>
        <n v="31466"/>
        <n v="5945"/>
        <n v="88671"/>
        <n v="44223"/>
        <n v="41761"/>
        <n v="64928"/>
        <n v="68349"/>
        <n v="47068"/>
        <n v="17725"/>
        <n v="34182"/>
        <n v="72417"/>
        <n v="22001"/>
        <n v="17345"/>
        <n v="15903"/>
        <n v="48647"/>
        <n v="71947"/>
        <n v="37765"/>
        <n v="39752"/>
        <n v="23723"/>
        <n v="46333"/>
        <n v="69408"/>
        <n v="4239"/>
        <n v="23233"/>
        <n v="98586"/>
        <n v="32090"/>
        <n v="50839"/>
        <n v="75558"/>
        <n v="77966"/>
        <n v="4349"/>
        <n v="21040"/>
        <n v="78548"/>
        <n v="88950"/>
        <n v="91283"/>
        <n v="43533"/>
        <n v="1311"/>
        <n v="22099"/>
        <n v="99499"/>
        <n v="92282"/>
        <n v="71587"/>
        <n v="67860"/>
        <n v="62300"/>
        <n v="7761"/>
        <n v="32336"/>
        <n v="5503"/>
        <n v="38436"/>
        <n v="67508"/>
        <n v="58158"/>
        <n v="69842"/>
        <n v="7868"/>
        <n v="56950"/>
        <n v="61418"/>
        <n v="50642"/>
        <n v="98541"/>
        <n v="94339"/>
        <n v="61947"/>
        <n v="17028"/>
        <n v="47971"/>
        <n v="88921"/>
        <n v="19436"/>
        <n v="97479"/>
        <n v="75137"/>
        <n v="35142"/>
        <n v="65160"/>
        <n v="88385"/>
        <n v="36496"/>
        <n v="82217"/>
        <n v="12837"/>
        <n v="72801"/>
        <n v="76724"/>
        <n v="64762"/>
        <n v="68045"/>
        <n v="84937"/>
        <n v="99252"/>
        <n v="8226"/>
        <n v="18953"/>
        <n v="55658"/>
        <n v="64665"/>
        <n v="7714"/>
        <n v="48507"/>
        <n v="69325"/>
        <n v="72004"/>
        <n v="68783"/>
        <n v="2562"/>
        <n v="85880"/>
        <n v="11374"/>
        <n v="29626"/>
        <n v="45576"/>
        <n v="69727"/>
        <n v="57814"/>
        <n v="86312"/>
        <n v="65969"/>
        <n v="25999"/>
        <n v="54048"/>
        <n v="17207"/>
        <n v="41256"/>
        <n v="76734"/>
        <n v="89685"/>
        <n v="82432"/>
        <n v="84064"/>
        <n v="61535"/>
        <n v="86818"/>
        <n v="52663"/>
        <n v="23882"/>
        <n v="3142"/>
        <n v="68136"/>
        <n v="59961"/>
        <n v="44749"/>
        <n v="46846"/>
        <n v="75154"/>
        <n v="66229"/>
        <n v="47185"/>
        <n v="48008"/>
        <n v="130"/>
        <n v="53171"/>
        <n v="95157"/>
        <n v="13022"/>
        <n v="28931"/>
        <n v="43499"/>
        <n v="86904"/>
        <n v="7802"/>
        <n v="67803"/>
        <n v="52486"/>
        <n v="13159"/>
        <n v="78025"/>
        <n v="49824"/>
        <n v="59910"/>
        <n v="87761"/>
        <n v="73085"/>
        <n v="52192"/>
        <n v="6898"/>
        <n v="10167"/>
        <n v="95382"/>
        <n v="31747"/>
        <n v="54475"/>
        <n v="61335"/>
        <n v="56177"/>
        <n v="38952"/>
        <n v="92718"/>
        <n v="38961"/>
        <n v="35902"/>
        <n v="88526"/>
        <n v="69168"/>
        <n v="39947"/>
        <n v="8664"/>
        <n v="52246"/>
        <n v="1160"/>
        <n v="97831"/>
        <n v="38332"/>
        <n v="66961"/>
        <n v="5473"/>
        <n v="73902"/>
        <n v="74277"/>
        <n v="33800"/>
        <n v="48414"/>
        <n v="52091"/>
        <n v="86947"/>
        <n v="603"/>
        <n v="42412"/>
        <n v="90499"/>
        <n v="78320"/>
        <n v="48879"/>
        <n v="29717"/>
        <n v="23706"/>
        <n v="54185"/>
        <n v="95926"/>
        <n v="19454"/>
        <n v="31662"/>
        <n v="17715"/>
        <n v="882"/>
        <n v="17692"/>
        <n v="40351"/>
        <n v="95591"/>
        <n v="94963"/>
        <n v="79935"/>
        <n v="48177"/>
        <n v="27129"/>
        <n v="56211"/>
        <n v="66859"/>
        <n v="96713"/>
        <n v="6199"/>
        <n v="91491"/>
        <n v="25791"/>
        <n v="44231"/>
        <n v="98653"/>
        <n v="64306"/>
        <n v="62248"/>
        <n v="88344"/>
        <n v="74635"/>
        <n v="18663"/>
        <n v="8782"/>
        <n v="93404"/>
        <n v="13448"/>
        <n v="17356"/>
        <n v="58017"/>
        <n v="24609"/>
        <n v="5489"/>
        <n v="38933"/>
        <n v="36018"/>
        <n v="57399"/>
        <n v="20207"/>
        <n v="20482"/>
        <n v="93494"/>
        <n v="36089"/>
        <n v="27204"/>
        <n v="82587"/>
        <n v="65906"/>
        <n v="19005"/>
        <n v="39944"/>
        <n v="58421"/>
        <n v="5619"/>
        <n v="84943"/>
        <n v="53500"/>
        <n v="64497"/>
        <n v="44924"/>
        <n v="2635"/>
        <n v="94531"/>
        <n v="76763"/>
        <n v="7016"/>
        <n v="41260"/>
        <n v="47351"/>
        <n v="6576"/>
        <n v="52612"/>
        <n v="53818"/>
        <n v="4221"/>
        <n v="87473"/>
        <n v="90441"/>
        <n v="4358"/>
        <n v="31276"/>
        <n v="76803"/>
        <n v="98134"/>
        <n v="14896"/>
        <n v="73385"/>
        <n v="49697"/>
        <n v="1378"/>
        <n v="8127"/>
        <n v="15232"/>
        <n v="41700"/>
        <n v="18412"/>
        <n v="66851"/>
        <n v="80012"/>
        <n v="97684"/>
        <n v="12881"/>
        <n v="96770"/>
        <n v="55470"/>
        <n v="10662"/>
        <n v="94336"/>
        <n v="69131"/>
        <n v="20601"/>
        <n v="67661"/>
        <n v="46069"/>
        <n v="90318"/>
        <n v="33230"/>
        <n v="59024"/>
        <n v="72783"/>
        <n v="33524"/>
        <n v="42227"/>
        <n v="61007"/>
        <n v="97537"/>
        <n v="40487"/>
        <n v="47383"/>
        <n v="80938"/>
        <n v="79669"/>
        <n v="77660"/>
        <n v="15319"/>
        <n v="42040"/>
        <n v="1404"/>
        <n v="50264"/>
        <n v="73232"/>
        <n v="90760"/>
        <n v="51467"/>
        <n v="16132"/>
        <n v="74335"/>
        <n v="59425"/>
        <n v="66383"/>
        <n v="49995"/>
        <n v="56735"/>
        <n v="66418"/>
        <n v="94902"/>
        <n v="71997"/>
        <n v="93696"/>
        <n v="5527"/>
        <n v="96907"/>
        <n v="79211"/>
        <n v="41217"/>
        <n v="45829"/>
        <n v="89082"/>
        <n v="42382"/>
        <n v="95767"/>
        <n v="80334"/>
        <n v="89042"/>
        <n v="81893"/>
        <n v="21758"/>
        <n v="26823"/>
        <n v="70933"/>
        <n v="79816"/>
        <n v="69300"/>
        <n v="34265"/>
        <n v="54427"/>
        <n v="6151"/>
        <n v="119"/>
        <n v="71455"/>
        <n v="67245"/>
        <n v="44330"/>
        <n v="47353"/>
        <n v="88325"/>
        <n v="96613"/>
        <n v="88346"/>
        <n v="22214"/>
        <n v="23345"/>
        <n v="20919"/>
        <n v="75905"/>
        <n v="58376"/>
        <n v="31703"/>
        <n v="43845"/>
        <n v="89451"/>
        <n v="64149"/>
        <n v="15225"/>
        <n v="63352"/>
        <n v="97789"/>
        <n v="41933"/>
        <n v="13889"/>
        <n v="26378"/>
        <n v="15934"/>
        <n v="39526"/>
        <n v="46966"/>
        <n v="10146"/>
        <n v="25288"/>
        <n v="10806"/>
        <n v="73469"/>
        <n v="77070"/>
        <n v="74192"/>
        <n v="54854"/>
        <n v="45692"/>
        <n v="8453"/>
        <n v="26902"/>
        <n v="65132"/>
        <n v="53033"/>
        <n v="79293"/>
        <n v="59992"/>
        <n v="17130"/>
        <n v="87248"/>
        <n v="5817"/>
        <n v="59526"/>
        <n v="44528"/>
        <n v="12025"/>
        <n v="80445"/>
        <n v="21456"/>
        <n v="93437"/>
        <n v="12345"/>
        <n v="53459"/>
        <n v="66874"/>
        <n v="53868"/>
        <n v="60284"/>
        <n v="91846"/>
        <n v="56108"/>
        <n v="41886"/>
        <n v="4198"/>
        <n v="93087"/>
        <n v="13161"/>
        <n v="69607"/>
        <n v="13504"/>
        <n v="17153"/>
        <n v="27186"/>
        <n v="60107"/>
        <n v="70820"/>
        <n v="87139"/>
        <n v="62751"/>
        <n v="38091"/>
        <n v="9189"/>
        <n v="49724"/>
        <n v="35694"/>
        <n v="30365"/>
        <n v="97534"/>
        <n v="21831"/>
        <n v="66332"/>
        <n v="40596"/>
        <n v="38209"/>
        <n v="36555"/>
        <n v="93339"/>
        <n v="34838"/>
        <n v="20175"/>
        <n v="92914"/>
        <n v="95344"/>
        <n v="74943"/>
        <n v="85212"/>
        <n v="47860"/>
        <n v="81633"/>
        <n v="99954"/>
        <n v="10867"/>
        <n v="88189"/>
        <n v="34783"/>
        <n v="47297"/>
        <n v="81161"/>
        <n v="28186"/>
        <n v="72680"/>
        <n v="46164"/>
        <n v="56384"/>
        <n v="80654"/>
        <n v="66097"/>
        <n v="92303"/>
        <n v="91012"/>
        <n v="83533"/>
        <n v="73187"/>
        <n v="54426"/>
        <n v="51020"/>
        <n v="42530"/>
        <n v="29200"/>
        <n v="36647"/>
        <n v="22859"/>
        <n v="43631"/>
        <n v="73720"/>
        <n v="81990"/>
        <n v="26208"/>
        <n v="46480"/>
        <n v="73498"/>
        <n v="89908"/>
        <n v="22589"/>
        <n v="71418"/>
        <n v="17045"/>
        <n v="7727"/>
        <n v="64485"/>
        <n v="76651"/>
        <n v="24558"/>
        <n v="53555"/>
        <n v="56741"/>
        <n v="84452"/>
        <n v="50520"/>
        <n v="47685"/>
        <n v="3841"/>
        <n v="88704"/>
        <n v="49193"/>
        <n v="457"/>
        <n v="12936"/>
        <n v="32240"/>
        <n v="89099"/>
        <n v="41144"/>
        <n v="4821"/>
        <n v="32037"/>
        <n v="12178"/>
        <n v="45078"/>
        <n v="42354"/>
        <n v="13227"/>
        <n v="135"/>
        <n v="75037"/>
        <n v="40785"/>
        <n v="51252"/>
        <n v="50000"/>
        <n v="94521"/>
        <n v="24886"/>
        <n v="49045"/>
        <n v="92779"/>
        <n v="17686"/>
        <n v="8434"/>
        <n v="48103"/>
        <n v="72024"/>
        <n v="6596"/>
        <n v="37774"/>
        <n v="40432"/>
        <n v="97256"/>
        <n v="42331"/>
        <n v="30326"/>
        <n v="27431"/>
        <n v="49032"/>
        <n v="87382"/>
        <n v="61716"/>
        <n v="88543"/>
        <n v="67381"/>
        <n v="14084"/>
        <n v="23223"/>
        <n v="12630"/>
        <n v="35949"/>
        <n v="73782"/>
        <n v="93172"/>
        <n v="39743"/>
        <n v="40421"/>
        <n v="7441"/>
        <n v="44378"/>
        <n v="52760"/>
        <n v="68847"/>
        <n v="66161"/>
        <n v="11550"/>
        <n v="48490"/>
        <n v="21508"/>
        <n v="60442"/>
        <n v="22540"/>
        <n v="45797"/>
        <n v="66014"/>
        <n v="72385"/>
        <n v="40555"/>
        <n v="80444"/>
        <n v="93777"/>
        <n v="20906"/>
        <n v="41094"/>
        <n v="29232"/>
        <n v="87058"/>
        <n v="11305"/>
        <n v="38813"/>
        <n v="27660"/>
        <n v="75910"/>
        <n v="63848"/>
        <n v="1274"/>
        <n v="75973"/>
        <n v="16596"/>
        <n v="50178"/>
        <n v="3363"/>
        <n v="45759"/>
        <n v="9088"/>
        <n v="50055"/>
        <n v="70304"/>
        <n v="42636"/>
        <n v="24447"/>
        <n v="88690"/>
        <n v="92361"/>
        <n v="5466"/>
        <n v="71044"/>
        <n v="38546"/>
        <n v="78478"/>
        <n v="3211"/>
        <n v="29434"/>
        <n v="1753"/>
        <n v="28424"/>
        <n v="75641"/>
        <n v="66765"/>
        <n v="28428"/>
        <n v="56602"/>
        <n v="32585"/>
        <n v="98823"/>
        <n v="74260"/>
        <n v="89746"/>
        <n v="36317"/>
        <n v="60170"/>
        <n v="66233"/>
        <n v="36280"/>
        <n v="38396"/>
        <n v="16540"/>
        <n v="55920"/>
        <n v="57577"/>
        <n v="48058"/>
        <n v="11531"/>
        <n v="57144"/>
        <n v="60120"/>
        <n v="98104"/>
        <n v="3089"/>
        <n v="77192"/>
        <n v="39251"/>
        <n v="49832"/>
        <n v="34375"/>
        <n v="49220"/>
        <n v="47047"/>
        <n v="32263"/>
        <n v="63595"/>
        <n v="69152"/>
        <n v="1971"/>
        <n v="19535"/>
        <n v="39603"/>
        <n v="87488"/>
        <n v="28651"/>
        <n v="16475"/>
        <n v="17555"/>
        <n v="54441"/>
        <n v="78769"/>
        <n v="55424"/>
        <n v="57277"/>
        <n v="58743"/>
        <n v="73138"/>
        <n v="95021"/>
        <n v="23023"/>
        <n v="60700"/>
        <n v="79232"/>
        <n v="41590"/>
        <n v="38334"/>
        <n v="42199"/>
        <n v="72465"/>
        <n v="23986"/>
        <n v="30515"/>
        <n v="67310"/>
        <n v="82607"/>
        <n v="94221"/>
        <n v="62578"/>
        <n v="34936"/>
        <n v="92463"/>
        <n v="48143"/>
        <n v="28064"/>
        <n v="69586"/>
        <n v="5873"/>
        <n v="8846"/>
        <n v="26589"/>
        <n v="73719"/>
        <n v="23102"/>
        <n v="4646"/>
        <n v="90128"/>
        <n v="36011"/>
        <n v="60159"/>
        <n v="12875"/>
        <n v="79471"/>
        <n v="5470"/>
        <n v="7256"/>
        <n v="6357"/>
        <n v="42589"/>
        <n v="68992"/>
        <n v="46221"/>
        <n v="80053"/>
        <n v="56461"/>
        <n v="83418"/>
        <n v="90490"/>
        <n v="96336"/>
        <n v="94320"/>
        <n v="96664"/>
        <n v="40890"/>
        <n v="74171"/>
        <n v="65186"/>
        <n v="35781"/>
        <n v="40971"/>
        <n v="4342"/>
        <n v="20475"/>
        <n v="98840"/>
        <n v="43498"/>
        <n v="99922"/>
        <n v="33910"/>
        <n v="70447"/>
        <n v="16664"/>
        <n v="82716"/>
        <n v="43843"/>
        <n v="39584"/>
        <n v="47260"/>
        <n v="13378"/>
        <n v="91061"/>
        <n v="92349"/>
        <n v="79644"/>
        <n v="17403"/>
        <n v="77970"/>
        <n v="9179"/>
        <n v="27655"/>
        <n v="43387"/>
        <n v="43416"/>
        <n v="55512"/>
        <n v="98666"/>
        <n v="18960"/>
        <n v="37182"/>
        <n v="47262"/>
        <n v="34528"/>
        <n v="93041"/>
        <n v="96243"/>
        <n v="16989"/>
        <n v="49728"/>
        <n v="35144"/>
        <n v="12045"/>
        <n v="97820"/>
        <n v="72320"/>
        <n v="65983"/>
        <n v="29941"/>
        <n v="96342"/>
        <n v="80513"/>
        <n v="91950"/>
        <n v="1261"/>
        <n v="32554"/>
        <n v="70209"/>
        <n v="91196"/>
        <n v="13557"/>
        <n v="54811"/>
        <n v="73685"/>
        <n v="6751"/>
        <n v="89123"/>
        <n v="74774"/>
        <n v="62482"/>
        <n v="66546"/>
        <n v="84167"/>
        <n v="76444"/>
        <n v="86567"/>
        <n v="34727"/>
        <n v="11060"/>
        <n v="10570"/>
        <n v="9972"/>
        <n v="26004"/>
        <n v="2821"/>
        <n v="83030"/>
        <n v="59085"/>
        <n v="70731"/>
        <n v="28452"/>
        <n v="45974"/>
        <n v="58798"/>
        <n v="68723"/>
        <n v="15250"/>
        <n v="9753"/>
        <n v="48562"/>
        <n v="58559"/>
        <n v="81231"/>
        <n v="17774"/>
        <n v="48756"/>
        <n v="37928"/>
        <n v="98039"/>
        <n v="12158"/>
        <n v="25544"/>
        <n v="66497"/>
        <n v="82074"/>
        <n v="14159"/>
        <n v="43234"/>
        <n v="59611"/>
        <n v="5595"/>
        <n v="63015"/>
        <n v="82095"/>
        <n v="8828"/>
        <n v="92032"/>
        <n v="77221"/>
        <n v="37669"/>
        <n v="41194"/>
        <n v="69204"/>
        <n v="39090"/>
        <n v="43200"/>
        <n v="17475"/>
        <n v="74949"/>
        <n v="22829"/>
        <n v="10630"/>
        <n v="5433"/>
        <n v="88227"/>
        <n v="67032"/>
        <n v="6716"/>
        <n v="58094"/>
        <n v="70430"/>
        <n v="82832"/>
        <n v="91975"/>
        <n v="43354"/>
        <n v="28569"/>
        <n v="63902"/>
        <n v="90780"/>
        <n v="90402"/>
        <n v="92854"/>
        <n v="20687"/>
        <n v="62688"/>
        <n v="27603"/>
        <n v="94324"/>
        <n v="45582"/>
        <n v="19382"/>
        <n v="50580"/>
        <n v="88120"/>
        <n v="3468"/>
        <n v="55802"/>
        <n v="75282"/>
        <n v="88218"/>
        <n v="74516"/>
        <n v="77187"/>
        <n v="84984"/>
        <n v="1844"/>
        <n v="43500"/>
        <n v="38964"/>
        <n v="51277"/>
        <n v="55668"/>
        <n v="90769"/>
        <n v="73461"/>
        <n v="95819"/>
        <n v="67944"/>
        <n v="12735"/>
        <n v="94904"/>
        <n v="36619"/>
        <n v="52045"/>
        <n v="71140"/>
        <n v="98582"/>
        <n v="85783"/>
        <n v="49305"/>
        <n v="16176"/>
        <n v="75515"/>
        <n v="3313"/>
        <n v="49899"/>
        <n v="83857"/>
        <n v="39390"/>
        <n v="79349"/>
        <n v="74389"/>
        <n v="21515"/>
        <n v="5608"/>
        <n v="31861"/>
        <n v="10109"/>
        <n v="24730"/>
        <n v="19718"/>
        <n v="72387"/>
        <n v="44381"/>
        <n v="56480"/>
        <n v="63501"/>
        <n v="39236"/>
        <n v="62520"/>
        <n v="99153"/>
        <n v="83607"/>
        <n v="35300"/>
        <n v="51175"/>
        <n v="56731"/>
        <n v="86539"/>
        <n v="34026"/>
        <n v="71396"/>
        <n v="11990"/>
        <n v="13440"/>
        <n v="12093"/>
        <n v="57438"/>
        <n v="57436"/>
        <n v="52642"/>
        <n v="64994"/>
        <n v="47125"/>
        <n v="21911"/>
        <n v="77686"/>
        <n v="21246"/>
        <n v="21935"/>
        <n v="95001"/>
        <n v="78820"/>
        <n v="45564"/>
        <n v="61993"/>
        <n v="58758"/>
        <n v="85712"/>
        <n v="90475"/>
        <n v="29500"/>
        <n v="4671"/>
        <n v="96024"/>
        <n v="4329"/>
        <n v="63356"/>
        <n v="72697"/>
        <n v="33427"/>
        <n v="10909"/>
        <n v="53646"/>
        <n v="28620"/>
        <n v="77152"/>
        <n v="9847"/>
        <n v="71786"/>
        <n v="75321"/>
        <n v="9221"/>
        <n v="67470"/>
        <n v="8120"/>
        <n v="98741"/>
        <n v="34865"/>
        <n v="61290"/>
        <n v="99259"/>
        <n v="78133"/>
        <n v="7099"/>
        <n v="86900"/>
        <n v="41179"/>
        <n v="31566"/>
        <n v="36296"/>
        <n v="15537"/>
        <n v="68281"/>
        <n v="49112"/>
        <n v="71446"/>
        <n v="10422"/>
        <n v="71085"/>
        <n v="20749"/>
        <n v="25780"/>
        <n v="90631"/>
        <n v="5052"/>
        <n v="79258"/>
        <n v="58965"/>
        <n v="69762"/>
        <n v="64886"/>
        <n v="9964"/>
        <n v="34856"/>
        <n v="94744"/>
        <n v="31380"/>
        <n v="20683"/>
        <n v="62732"/>
        <n v="35686"/>
        <n v="42196"/>
        <n v="83264"/>
        <n v="28775"/>
        <n v="3009"/>
        <n v="78121"/>
        <n v="43814"/>
        <n v="41540"/>
        <n v="4823"/>
        <n v="50936"/>
        <n v="15443"/>
        <n v="62720"/>
        <n v="95562"/>
        <n v="97379"/>
        <n v="11623"/>
        <n v="27491"/>
        <n v="93597"/>
        <n v="7531"/>
        <n v="39345"/>
        <n v="11711"/>
        <n v="34410"/>
        <n v="71686"/>
        <n v="10834"/>
        <n v="82162"/>
        <n v="6101"/>
        <n v="73030"/>
        <n v="60050"/>
        <n v="98457"/>
        <n v="82210"/>
        <n v="40895"/>
        <n v="28297"/>
        <n v="40933"/>
        <n v="655"/>
        <n v="32732"/>
        <n v="89403"/>
        <n v="3978"/>
        <n v="71342"/>
        <n v="66926"/>
        <n v="81939"/>
        <n v="11888"/>
        <n v="26489"/>
        <n v="34283"/>
        <n v="35254"/>
        <n v="78979"/>
        <n v="77830"/>
        <n v="69720"/>
        <n v="9351"/>
        <n v="50829"/>
        <n v="18064"/>
        <n v="12587"/>
        <n v="6055"/>
        <n v="10741"/>
        <n v="57933"/>
        <n v="48712"/>
        <n v="98858"/>
        <n v="70485"/>
        <n v="91361"/>
        <n v="49878"/>
        <n v="51904"/>
        <n v="58738"/>
        <n v="72187"/>
        <n v="58403"/>
        <n v="93337"/>
        <n v="78635"/>
        <n v="28588"/>
        <n v="84745"/>
        <n v="11723"/>
        <n v="87047"/>
        <n v="2782"/>
        <n v="10997"/>
        <n v="32962"/>
        <n v="16300"/>
        <n v="55698"/>
        <n v="30850"/>
        <n v="86819"/>
        <n v="3869"/>
        <n v="680"/>
        <n v="83775"/>
        <n v="5126"/>
        <n v="5613"/>
        <n v="84276"/>
        <n v="52255"/>
        <n v="70696"/>
        <n v="61810"/>
        <n v="20600"/>
        <n v="68694"/>
        <n v="34327"/>
        <n v="22043"/>
        <n v="52099"/>
        <n v="59636"/>
        <n v="58822"/>
        <n v="26864"/>
        <n v="43244"/>
        <n v="68099"/>
        <n v="83295"/>
        <n v="30819"/>
        <n v="43030"/>
        <n v="42146"/>
        <n v="72525"/>
        <n v="93756"/>
        <n v="97832"/>
        <n v="65088"/>
        <n v="57775"/>
        <n v="32434"/>
        <n v="29804"/>
        <n v="90053"/>
        <n v="16626"/>
        <n v="688"/>
        <n v="85136"/>
        <n v="85460"/>
        <n v="85130"/>
        <n v="46704"/>
        <n v="43939"/>
        <n v="86092"/>
        <n v="26761"/>
        <n v="80869"/>
        <n v="92156"/>
        <n v="55721"/>
        <n v="35369"/>
        <n v="32064"/>
        <n v="36113"/>
        <n v="88415"/>
        <n v="74014"/>
        <n v="69764"/>
        <n v="33441"/>
        <n v="95575"/>
        <n v="56818"/>
        <n v="58690"/>
        <n v="66852"/>
        <n v="47282"/>
        <n v="82683"/>
        <n v="23784"/>
        <n v="26286"/>
        <n v="18308"/>
        <n v="61795"/>
        <n v="11390"/>
        <n v="97357"/>
        <n v="10367"/>
        <n v="37211"/>
        <n v="69353"/>
        <n v="48585"/>
        <n v="729"/>
        <n v="92860"/>
        <n v="80750"/>
        <n v="5964"/>
        <n v="43514"/>
        <n v="69690"/>
        <n v="34291"/>
        <n v="59843"/>
        <n v="6717"/>
        <n v="89923"/>
        <n v="13292"/>
        <n v="85283"/>
        <n v="4027"/>
        <n v="16751"/>
        <n v="4890"/>
        <n v="54778"/>
        <n v="43918"/>
        <n v="74592"/>
        <n v="87397"/>
        <n v="4720"/>
        <n v="64906"/>
        <n v="34965"/>
        <n v="27772"/>
        <n v="24452"/>
        <n v="66955"/>
        <n v="51381"/>
        <n v="84210"/>
        <n v="47706"/>
        <n v="47010"/>
        <n v="94957"/>
        <n v="6581"/>
        <n v="98647"/>
        <n v="58957"/>
        <n v="67584"/>
        <n v="6819"/>
        <n v="91208"/>
        <n v="82489"/>
        <n v="88707"/>
        <n v="7389"/>
        <n v="97869"/>
        <n v="1439"/>
        <n v="83174"/>
        <n v="28198"/>
        <n v="55268"/>
        <n v="47059"/>
        <n v="94728"/>
        <n v="6046"/>
        <n v="48541"/>
        <n v="84010"/>
        <n v="87633"/>
        <n v="57702"/>
        <n v="26782"/>
        <n v="77558"/>
        <n v="26328"/>
        <n v="85948"/>
        <n v="24258"/>
        <n v="33655"/>
        <n v="43371"/>
        <n v="64178"/>
        <n v="80831"/>
        <n v="62588"/>
        <n v="91554"/>
        <n v="23281"/>
        <n v="18616"/>
        <n v="97743"/>
        <n v="66449"/>
        <n v="79936"/>
        <n v="58138"/>
        <n v="54562"/>
        <n v="52131"/>
        <n v="5171"/>
        <n v="34745"/>
        <n v="16740"/>
        <n v="67921"/>
        <n v="75545"/>
        <n v="5645"/>
        <n v="82913"/>
        <n v="7621"/>
        <n v="44501"/>
        <n v="88339"/>
        <n v="9621"/>
        <n v="20096"/>
        <n v="3411"/>
        <n v="67879"/>
        <n v="85251"/>
        <n v="87658"/>
        <n v="15325"/>
        <n v="1521"/>
        <n v="650"/>
        <n v="46120"/>
        <n v="68377"/>
        <n v="36654"/>
        <n v="26963"/>
        <n v="73388"/>
        <n v="41248"/>
        <n v="45318"/>
        <n v="56486"/>
        <n v="80322"/>
        <n v="49495"/>
        <n v="31868"/>
        <n v="30535"/>
        <n v="69906"/>
        <n v="28814"/>
        <n v="16778"/>
        <n v="29317"/>
        <n v="46467"/>
        <n v="25851"/>
        <n v="20783"/>
        <n v="76258"/>
        <n v="93393"/>
        <n v="80958"/>
        <n v="7800"/>
        <n v="93407"/>
        <n v="3910"/>
        <n v="17057"/>
        <n v="35113"/>
        <n v="39060"/>
        <n v="92131"/>
        <n v="89725"/>
        <n v="5916"/>
        <n v="80415"/>
        <n v="28469"/>
        <n v="4196"/>
        <n v="71456"/>
        <n v="43891"/>
        <n v="44358"/>
        <n v="43810"/>
        <n v="52996"/>
        <n v="4708"/>
        <n v="62547"/>
        <n v="13982"/>
        <n v="86640"/>
        <n v="57212"/>
        <n v="60627"/>
        <n v="83758"/>
        <n v="73243"/>
        <n v="80412"/>
        <n v="15110"/>
        <n v="37631"/>
        <n v="50739"/>
        <n v="57852"/>
        <n v="39009"/>
        <n v="22756"/>
        <n v="74095"/>
        <n v="20846"/>
        <n v="38317"/>
        <n v="31175"/>
        <n v="75017"/>
        <n v="97271"/>
        <n v="71093"/>
        <n v="37831"/>
        <n v="73216"/>
        <n v="94327"/>
        <n v="21300"/>
        <n v="35871"/>
        <n v="24419"/>
        <n v="20292"/>
        <n v="63779"/>
        <n v="99374"/>
        <n v="6725"/>
        <n v="66585"/>
        <n v="50112"/>
        <n v="86860"/>
        <n v="84597"/>
        <n v="61522"/>
        <n v="40742"/>
        <n v="91458"/>
        <n v="37860"/>
        <n v="43308"/>
        <n v="32435"/>
        <n v="12073"/>
        <n v="68192"/>
        <n v="31877"/>
        <n v="94658"/>
        <n v="75020"/>
        <n v="55868"/>
        <n v="5203"/>
        <n v="37362"/>
        <n v="47302"/>
        <n v="26063"/>
        <n v="80384"/>
        <n v="82316"/>
        <n v="76000"/>
        <n v="28570"/>
        <n v="90058"/>
        <n v="72957"/>
        <n v="2775"/>
        <n v="71065"/>
        <n v="50702"/>
        <n v="49754"/>
        <n v="61750"/>
        <n v="30342"/>
        <n v="34168"/>
        <n v="43154"/>
        <n v="27703"/>
        <n v="41780"/>
        <n v="44702"/>
        <n v="10044"/>
        <n v="57458"/>
        <n v="52857"/>
        <n v="43985"/>
        <n v="50133"/>
        <n v="9394"/>
        <n v="42122"/>
        <n v="48744"/>
        <n v="47077"/>
        <n v="24039"/>
        <n v="51477"/>
        <n v="72419"/>
        <n v="8735"/>
        <n v="49655"/>
        <n v="65823"/>
        <n v="34772"/>
        <n v="61469"/>
        <n v="92497"/>
        <n v="26901"/>
        <n v="81144"/>
        <n v="1963"/>
        <n v="60587"/>
        <n v="36610"/>
        <n v="85383"/>
        <n v="65901"/>
        <n v="22478"/>
        <n v="52675"/>
        <n v="87614"/>
        <n v="34680"/>
        <n v="30339"/>
        <n v="2697"/>
        <n v="77122"/>
        <n v="11626"/>
        <n v="32232"/>
        <n v="48346"/>
        <n v="45182"/>
        <n v="6315"/>
        <n v="81512"/>
        <n v="31876"/>
        <n v="71265"/>
        <n v="19546"/>
        <n v="48185"/>
        <n v="60463"/>
        <n v="358"/>
        <n v="93296"/>
        <n v="14722"/>
        <n v="19796"/>
        <n v="68570"/>
        <n v="24061"/>
        <n v="98404"/>
        <n v="25465"/>
        <n v="18368"/>
        <n v="2801"/>
        <n v="8581"/>
        <n v="29035"/>
        <n v="87022"/>
        <n v="20268"/>
        <n v="14045"/>
        <n v="94309"/>
        <n v="54204"/>
        <n v="63435"/>
        <n v="76525"/>
        <n v="26627"/>
        <n v="96195"/>
        <n v="39652"/>
        <n v="35905"/>
        <n v="34228"/>
        <n v="21279"/>
        <n v="80926"/>
        <n v="48860"/>
        <n v="55492"/>
        <n v="12153"/>
        <n v="51450"/>
        <n v="22310"/>
        <n v="60622"/>
        <n v="9134"/>
        <n v="15604"/>
        <n v="21286"/>
        <n v="75018"/>
        <n v="1651"/>
        <n v="5234"/>
        <n v="8833"/>
        <n v="47940"/>
        <n v="54949"/>
        <n v="95650"/>
        <n v="36299"/>
        <n v="59467"/>
        <n v="9529"/>
        <n v="78109"/>
        <n v="79569"/>
        <n v="44677"/>
        <n v="74591"/>
        <n v="15206"/>
        <n v="81570"/>
        <n v="35735"/>
        <n v="86625"/>
        <n v="46686"/>
        <n v="52248"/>
        <n v="4644"/>
        <n v="31231"/>
        <n v="11902"/>
        <n v="11944"/>
        <n v="58127"/>
        <n v="55073"/>
        <n v="39394"/>
        <n v="84342"/>
        <n v="16520"/>
        <n v="95567"/>
        <n v="20532"/>
        <n v="21692"/>
        <n v="33984"/>
        <n v="31728"/>
        <n v="84739"/>
        <n v="79083"/>
        <n v="26622"/>
        <n v="21723"/>
        <n v="82011"/>
        <n v="72052"/>
        <n v="86972"/>
        <n v="23205"/>
        <n v="57710"/>
        <n v="81676"/>
        <n v="535"/>
        <n v="30991"/>
        <n v="3894"/>
        <n v="1831"/>
        <n v="99152"/>
        <n v="73288"/>
        <n v="48968"/>
        <n v="12834"/>
        <n v="55554"/>
        <n v="40559"/>
        <n v="82618"/>
        <n v="57490"/>
        <n v="16358"/>
        <n v="2185"/>
        <n v="78492"/>
        <n v="44689"/>
        <n v="11106"/>
        <n v="98058"/>
        <n v="21072"/>
        <n v="40338"/>
        <n v="31521"/>
        <n v="98931"/>
        <n v="15041"/>
        <n v="61430"/>
        <n v="59544"/>
        <n v="62333"/>
        <n v="84934"/>
        <n v="73432"/>
        <n v="63955"/>
        <n v="24933"/>
        <n v="7715"/>
        <n v="47414"/>
        <n v="87728"/>
        <n v="58353"/>
        <n v="97819"/>
        <n v="87459"/>
        <n v="93948"/>
        <n v="24713"/>
        <n v="84683"/>
        <n v="7108"/>
        <n v="70968"/>
        <n v="11834"/>
        <n v="25215"/>
        <n v="89507"/>
        <n v="20503"/>
        <n v="41999"/>
        <n v="27769"/>
        <n v="16078"/>
        <n v="12430"/>
        <n v="30302"/>
        <n v="78935"/>
        <n v="15665"/>
        <n v="81992"/>
        <n v="84054"/>
        <n v="41746"/>
        <n v="61449"/>
        <n v="93193"/>
        <n v="40795"/>
        <n v="54235"/>
        <n v="62405"/>
        <n v="77441"/>
        <n v="97156"/>
        <n v="13882"/>
        <n v="27523"/>
        <n v="91435"/>
        <n v="76943"/>
        <n v="81671"/>
        <n v="47092"/>
        <n v="29450"/>
        <n v="22114"/>
        <n v="32720"/>
        <n v="59130"/>
        <n v="87277"/>
        <n v="30324"/>
        <n v="57665"/>
        <n v="18597"/>
        <n v="50832"/>
        <n v="41582"/>
        <n v="83468"/>
        <n v="50429"/>
        <n v="62903"/>
        <n v="78918"/>
        <n v="42973"/>
        <n v="10828"/>
        <n v="80826"/>
        <n v="18709"/>
        <n v="32959"/>
        <n v="26400"/>
        <n v="54300"/>
        <n v="7926"/>
        <n v="51556"/>
        <n v="76630"/>
        <n v="54612"/>
        <n v="2678"/>
        <n v="78976"/>
        <n v="63881"/>
        <n v="54741"/>
        <n v="84315"/>
        <n v="53602"/>
        <n v="38828"/>
        <n v="75062"/>
        <n v="94664"/>
        <n v="58132"/>
        <n v="87696"/>
        <n v="83606"/>
        <n v="77043"/>
        <n v="76243"/>
        <n v="71100"/>
        <n v="77478"/>
        <n v="73270"/>
        <n v="6389"/>
        <n v="39934"/>
        <n v="97102"/>
        <n v="28051"/>
        <n v="17367"/>
        <n v="79029"/>
        <n v="60588"/>
        <n v="58806"/>
        <n v="3809"/>
        <n v="30279"/>
        <n v="24448"/>
        <n v="27309"/>
        <n v="4581"/>
        <n v="24943"/>
        <n v="7508"/>
        <n v="42868"/>
        <n v="10050"/>
        <n v="62473"/>
        <n v="44017"/>
        <n v="58824"/>
        <n v="73429"/>
        <n v="49860"/>
        <n v="37183"/>
        <n v="77742"/>
        <n v="28012"/>
        <n v="68929"/>
        <n v="13195"/>
        <n v="32971"/>
        <n v="89235"/>
        <n v="49403"/>
        <n v="17992"/>
        <n v="42746"/>
        <n v="22077"/>
        <n v="14802"/>
        <n v="82192"/>
        <n v="92689"/>
        <n v="53781"/>
        <n v="31646"/>
        <n v="73982"/>
        <n v="8406"/>
        <n v="78434"/>
        <n v="98418"/>
        <n v="52452"/>
        <n v="5509"/>
        <n v="84000"/>
        <n v="57962"/>
        <n v="54666"/>
        <n v="25871"/>
        <n v="67677"/>
        <n v="65203"/>
        <n v="18251"/>
        <n v="4954"/>
        <n v="93368"/>
        <n v="35515"/>
        <n v="18998"/>
        <n v="63116"/>
        <n v="90707"/>
        <n v="3914"/>
        <n v="94518"/>
        <n v="38592"/>
        <n v="86489"/>
        <n v="18801"/>
        <n v="94173"/>
        <n v="61540"/>
        <n v="16462"/>
        <n v="35380"/>
        <n v="78726"/>
        <n v="36870"/>
        <n v="873"/>
        <n v="71901"/>
        <n v="61502"/>
        <n v="27713"/>
        <n v="83551"/>
        <n v="94263"/>
        <n v="75749"/>
        <n v="54913"/>
        <n v="51878"/>
        <n v="72445"/>
        <n v="72001"/>
        <n v="4092"/>
        <n v="66193"/>
        <n v="6025"/>
        <n v="58551"/>
        <n v="94653"/>
        <n v="74086"/>
        <n v="11235"/>
        <n v="46963"/>
        <n v="10263"/>
        <n v="16579"/>
        <n v="39473"/>
        <n v="61558"/>
        <n v="17428"/>
        <n v="95318"/>
        <n v="80471"/>
        <n v="33493"/>
        <n v="51294"/>
        <n v="2050"/>
        <n v="63729"/>
        <n v="1743"/>
        <n v="35538"/>
        <n v="97407"/>
        <n v="48837"/>
        <n v="46560"/>
        <n v="9210"/>
        <n v="74502"/>
        <n v="6578"/>
        <n v="24222"/>
        <n v="88924"/>
        <n v="9930"/>
        <n v="17702"/>
        <n v="35155"/>
        <n v="49919"/>
        <n v="98240"/>
        <n v="9078"/>
        <n v="30807"/>
        <n v="15892"/>
        <n v="8899"/>
        <n v="94181"/>
        <n v="60118"/>
        <n v="33182"/>
        <n v="11205"/>
        <n v="21502"/>
        <n v="80326"/>
        <n v="45529"/>
        <n v="5644"/>
        <n v="64333"/>
        <n v="11002"/>
        <n v="53735"/>
        <n v="89405"/>
        <n v="1051"/>
        <n v="44055"/>
        <n v="14959"/>
        <n v="34453"/>
        <n v="64579"/>
        <n v="66777"/>
        <n v="25955"/>
        <n v="3731"/>
        <n v="17497"/>
        <n v="85095"/>
        <n v="90729"/>
        <n v="89713"/>
        <n v="23455"/>
        <n v="13251"/>
        <n v="92673"/>
        <n v="9689"/>
        <n v="87325"/>
        <n v="97948"/>
        <n v="43458"/>
        <n v="19211"/>
        <n v="56948"/>
        <n v="16558"/>
        <n v="84082"/>
        <n v="55922"/>
        <n v="36952"/>
        <n v="11108"/>
        <n v="93023"/>
        <n v="32320"/>
        <n v="86891"/>
        <n v="49363"/>
        <n v="16615"/>
        <n v="56885"/>
        <n v="32425"/>
        <n v="62563"/>
        <n v="3004"/>
        <n v="33101"/>
        <n v="33980"/>
        <n v="44441"/>
        <n v="71427"/>
        <n v="78063"/>
        <n v="68554"/>
        <n v="13276"/>
        <n v="20665"/>
        <n v="32421"/>
        <n v="66741"/>
        <n v="11024"/>
        <n v="40428"/>
        <n v="45495"/>
        <n v="72949"/>
        <n v="48002"/>
        <n v="47609"/>
        <n v="20752"/>
        <n v="65636"/>
        <n v="92911"/>
        <n v="51900"/>
        <n v="63820"/>
        <n v="53007"/>
        <n v="72184"/>
        <n v="1477"/>
        <n v="92880"/>
        <n v="11456"/>
        <n v="67317"/>
        <n v="72022"/>
        <n v="57257"/>
        <n v="34508"/>
        <n v="29525"/>
        <n v="91843"/>
        <n v="20127"/>
        <n v="52568"/>
        <n v="96166"/>
        <n v="5971"/>
        <n v="10063"/>
        <n v="63993"/>
        <n v="86055"/>
        <n v="80233"/>
        <n v="73873"/>
        <n v="60633"/>
        <n v="72033"/>
        <n v="61167"/>
        <n v="62036"/>
        <n v="70742"/>
        <n v="51965"/>
        <n v="32198"/>
        <n v="99959"/>
        <n v="65866"/>
        <n v="17712"/>
        <n v="40768"/>
        <n v="22115"/>
        <n v="15011"/>
        <n v="85868"/>
        <n v="52601"/>
        <n v="86189"/>
        <n v="38410"/>
        <n v="76746"/>
        <n v="9977"/>
        <n v="28108"/>
        <n v="32840"/>
        <n v="39588"/>
        <n v="57452"/>
        <n v="29188"/>
        <n v="57335"/>
        <n v="86103"/>
        <n v="86703"/>
        <n v="90673"/>
        <n v="42776"/>
        <n v="3646"/>
        <n v="18672"/>
        <n v="96247"/>
        <n v="56551"/>
        <n v="14168"/>
        <n v="20639"/>
        <n v="55290"/>
        <n v="16908"/>
        <n v="1596"/>
        <n v="58652"/>
        <n v="27485"/>
        <n v="23396"/>
        <n v="52155"/>
        <n v="616"/>
        <n v="7938"/>
        <n v="58332"/>
        <n v="12766"/>
        <n v="15615"/>
        <n v="85802"/>
        <n v="47179"/>
        <n v="91186"/>
        <n v="30800"/>
        <n v="96412"/>
        <n v="82079"/>
        <n v="8977"/>
        <n v="56546"/>
        <n v="82723"/>
        <n v="45738"/>
        <n v="55792"/>
        <n v="1416"/>
        <n v="58715"/>
        <n v="46235"/>
        <n v="59358"/>
        <n v="11436"/>
        <n v="22839"/>
        <n v="99940"/>
        <n v="39349"/>
        <n v="32914"/>
        <n v="16060"/>
        <n v="56181"/>
        <n v="10504"/>
        <n v="89616"/>
        <n v="61431"/>
        <n v="2725"/>
        <n v="5191"/>
        <n v="13228"/>
        <n v="34245"/>
        <n v="92851"/>
        <n v="69688"/>
        <n v="89348"/>
        <n v="76725"/>
        <n v="53763"/>
        <n v="45435"/>
        <n v="83366"/>
        <n v="99677"/>
        <n v="47484"/>
        <n v="35169"/>
        <n v="48657"/>
        <n v="69796"/>
        <n v="403"/>
        <n v="54442"/>
        <n v="12614"/>
        <n v="36920"/>
        <n v="33897"/>
        <n v="63612"/>
        <n v="64890"/>
        <n v="83443"/>
        <n v="43139"/>
        <n v="38740"/>
        <n v="65998"/>
        <n v="50346"/>
        <n v="17519"/>
        <n v="30056"/>
        <n v="23497"/>
        <n v="41370"/>
        <n v="49352"/>
        <n v="3131"/>
        <n v="35385"/>
        <n v="8488"/>
        <n v="27073"/>
        <n v="6336"/>
        <n v="4460"/>
        <n v="68098"/>
        <n v="35027"/>
        <n v="33730"/>
        <n v="57573"/>
        <n v="99229"/>
        <n v="57730"/>
        <n v="59158"/>
        <n v="92848"/>
        <n v="77734"/>
        <n v="26525"/>
        <n v="14939"/>
        <n v="11222"/>
        <n v="64062"/>
        <n v="75047"/>
        <n v="59826"/>
        <n v="61116"/>
        <n v="73235"/>
        <n v="19278"/>
        <n v="24605"/>
        <n v="51250"/>
        <n v="49360"/>
        <n v="36948"/>
        <n v="22156"/>
        <n v="77771"/>
        <n v="72769"/>
        <n v="45432"/>
        <n v="21509"/>
        <n v="83150"/>
        <n v="65632"/>
        <n v="85906"/>
        <n v="75437"/>
        <n v="25286"/>
        <n v="93726"/>
        <n v="75838"/>
        <n v="2058"/>
        <n v="42103"/>
        <n v="72751"/>
        <n v="34135"/>
        <n v="30325"/>
        <n v="7943"/>
        <n v="95120"/>
        <n v="59900"/>
        <n v="60985"/>
        <n v="32960"/>
        <n v="95455"/>
        <n v="11074"/>
        <n v="41752"/>
        <n v="80206"/>
        <n v="95077"/>
        <n v="20208"/>
        <n v="96974"/>
        <n v="79150"/>
        <n v="48667"/>
        <n v="90993"/>
        <n v="30588"/>
        <n v="60573"/>
        <n v="41766"/>
        <n v="70399"/>
        <n v="72461"/>
        <n v="26054"/>
        <n v="11773"/>
        <n v="95069"/>
        <n v="97575"/>
        <n v="79078"/>
        <n v="44922"/>
        <n v="92687"/>
        <n v="70421"/>
        <n v="13411"/>
        <n v="82630"/>
        <n v="40326"/>
        <n v="55355"/>
        <n v="22403"/>
        <n v="97629"/>
        <n v="65691"/>
        <n v="16365"/>
        <n v="46157"/>
        <n v="75862"/>
        <n v="29594"/>
        <n v="41947"/>
        <n v="69480"/>
        <n v="99823"/>
        <n v="40813"/>
        <n v="83362"/>
        <n v="20564"/>
        <n v="52216"/>
        <n v="83830"/>
        <n v="68048"/>
        <n v="78388"/>
        <n v="7359"/>
        <n v="59080"/>
        <n v="64063"/>
        <n v="26602"/>
        <n v="96711"/>
        <n v="77411"/>
        <n v="55716"/>
        <n v="11852"/>
        <n v="75909"/>
        <n v="81458"/>
        <n v="59740"/>
        <n v="6650"/>
        <n v="47442"/>
        <n v="84956"/>
        <n v="33973"/>
        <n v="76552"/>
        <n v="17420"/>
        <n v="88538"/>
        <n v="53327"/>
        <n v="27236"/>
        <n v="7418"/>
        <n v="26579"/>
        <n v="70333"/>
        <n v="50867"/>
        <n v="59472"/>
        <n v="65146"/>
        <n v="58435"/>
        <n v="54369"/>
        <n v="51156"/>
        <n v="93194"/>
        <n v="75613"/>
        <n v="85747"/>
        <n v="60930"/>
        <n v="55261"/>
        <n v="35877"/>
        <n v="9304"/>
        <n v="43363"/>
        <n v="35359"/>
        <n v="72920"/>
        <n v="12833"/>
        <n v="48312"/>
        <n v="58463"/>
        <n v="46330"/>
        <n v="99036"/>
        <n v="5399"/>
        <n v="28979"/>
        <n v="50223"/>
        <n v="45240"/>
        <n v="57630"/>
        <n v="33539"/>
        <n v="99544"/>
        <n v="90798"/>
        <n v="91228"/>
        <n v="19035"/>
        <n v="54283"/>
        <n v="66354"/>
        <n v="32481"/>
        <n v="129"/>
        <n v="79537"/>
        <n v="22457"/>
        <n v="62590"/>
        <n v="87960"/>
        <n v="78690"/>
        <n v="48846"/>
        <n v="14200"/>
        <n v="16129"/>
        <n v="14223"/>
        <n v="25648"/>
        <n v="12095"/>
        <n v="73011"/>
        <n v="15204"/>
        <n v="88667"/>
        <n v="70989"/>
        <n v="57217"/>
        <n v="10374"/>
        <n v="71818"/>
        <n v="83085"/>
        <n v="83826"/>
        <n v="17357"/>
        <n v="26609"/>
        <n v="6657"/>
        <n v="67200"/>
        <n v="51795"/>
        <n v="67419"/>
        <n v="24681"/>
        <n v="20210"/>
        <n v="15419"/>
        <n v="69528"/>
        <n v="58687"/>
        <n v="48257"/>
        <n v="20516"/>
        <n v="93377"/>
        <n v="62457"/>
        <n v="59782"/>
        <n v="65315"/>
        <n v="17638"/>
        <n v="87051"/>
        <n v="38252"/>
        <n v="60480"/>
        <n v="80116"/>
        <n v="76448"/>
        <n v="25457"/>
        <n v="48733"/>
        <n v="37317"/>
        <n v="11989"/>
        <n v="61503"/>
        <n v="4911"/>
        <n v="96356"/>
        <n v="99948"/>
        <n v="54467"/>
        <n v="35587"/>
        <n v="15410"/>
        <n v="25354"/>
        <n v="67794"/>
        <n v="17747"/>
        <n v="5781"/>
        <n v="12280"/>
        <n v="64768"/>
        <n v="23176"/>
        <n v="98673"/>
        <n v="20588"/>
        <n v="43050"/>
        <n v="64328"/>
        <n v="30967"/>
        <n v="6568"/>
        <n v="12646"/>
        <n v="29112"/>
        <n v="92739"/>
        <n v="53164"/>
        <n v="85818"/>
        <n v="66076"/>
        <n v="9159"/>
        <n v="68846"/>
        <n v="64965"/>
        <n v="645"/>
        <n v="65789"/>
        <n v="18592"/>
        <n v="68822"/>
        <n v="70361"/>
        <n v="52059"/>
        <n v="68385"/>
        <n v="83368"/>
        <n v="13586"/>
        <n v="55736"/>
        <n v="14922"/>
        <n v="248"/>
        <n v="30246"/>
        <n v="89074"/>
        <n v="49210"/>
        <n v="30301"/>
        <n v="90253"/>
        <n v="18644"/>
        <n v="75822"/>
        <n v="69618"/>
        <n v="12715"/>
        <n v="36086"/>
        <n v="61779"/>
        <n v="89621"/>
        <n v="3816"/>
        <n v="82628"/>
        <n v="52026"/>
        <n v="37397"/>
        <n v="61299"/>
        <n v="7028"/>
        <n v="54135"/>
        <n v="60837"/>
        <n v="40267"/>
        <n v="76806"/>
        <n v="97576"/>
        <n v="54021"/>
        <n v="19325"/>
        <n v="32087"/>
        <n v="74131"/>
        <n v="19360"/>
        <n v="20520"/>
        <n v="92008"/>
        <n v="72517"/>
        <n v="26926"/>
        <n v="48178"/>
        <n v="74349"/>
        <n v="64231"/>
        <n v="37844"/>
        <n v="53178"/>
        <n v="30625"/>
        <n v="79994"/>
        <n v="78406"/>
        <n v="3091"/>
        <n v="3503"/>
        <n v="73868"/>
        <n v="37457"/>
        <n v="3070"/>
        <n v="73473"/>
        <n v="45444"/>
        <n v="83737"/>
        <n v="90484"/>
        <n v="20121"/>
        <n v="77977"/>
        <n v="15282"/>
        <n v="96544"/>
        <n v="32073"/>
        <n v="83221"/>
        <n v="82496"/>
        <n v="1348"/>
        <n v="31104"/>
        <n v="94160"/>
        <n v="44979"/>
        <n v="6572"/>
        <n v="34289"/>
        <n v="8644"/>
        <n v="73768"/>
        <n v="3139"/>
        <n v="38526"/>
        <n v="66661"/>
        <n v="64973"/>
        <n v="12100"/>
        <n v="319"/>
        <n v="51339"/>
        <n v="66753"/>
        <n v="95999"/>
        <n v="13735"/>
        <n v="59410"/>
        <n v="66577"/>
        <n v="27055"/>
        <n v="84596"/>
        <n v="33729"/>
        <n v="23377"/>
        <n v="83759"/>
        <n v="71920"/>
        <n v="93233"/>
        <n v="75168"/>
        <n v="6567"/>
        <n v="97938"/>
        <n v="70049"/>
        <n v="12173"/>
        <n v="40830"/>
        <n v="47604"/>
        <n v="79705"/>
        <n v="57010"/>
        <n v="20420"/>
        <n v="67426"/>
        <n v="84306"/>
        <n v="35568"/>
        <n v="13614"/>
        <n v="16205"/>
        <n v="27242"/>
        <n v="81901"/>
        <n v="34000"/>
        <n v="35135"/>
        <n v="37064"/>
        <n v="76861"/>
        <n v="75081"/>
        <n v="65222"/>
        <n v="69862"/>
        <n v="12666"/>
        <n v="69058"/>
        <n v="1613"/>
        <n v="14305"/>
        <n v="7872"/>
        <n v="60671"/>
        <n v="95909"/>
        <n v="37892"/>
        <n v="51394"/>
        <n v="50492"/>
        <n v="89076"/>
        <n v="48351"/>
        <n v="48705"/>
        <n v="76059"/>
        <n v="20082"/>
        <n v="77423"/>
        <n v="76400"/>
        <n v="47171"/>
        <n v="60842"/>
        <n v="49783"/>
        <n v="93651"/>
        <n v="27677"/>
        <n v="2536"/>
        <n v="74853"/>
        <n v="53058"/>
        <n v="59729"/>
        <n v="39408"/>
        <n v="91013"/>
        <n v="34417"/>
        <n v="80382"/>
        <n v="96892"/>
        <n v="21427"/>
        <n v="81145"/>
        <n v="21522"/>
        <n v="73619"/>
        <n v="50374"/>
        <n v="53053"/>
        <n v="7346"/>
        <n v="16575"/>
        <n v="9868"/>
        <n v="10188"/>
        <n v="2838"/>
        <n v="88080"/>
        <n v="81544"/>
        <n v="89699"/>
        <n v="1117"/>
        <n v="89658"/>
        <n v="53532"/>
        <n v="52581"/>
        <n v="70890"/>
        <n v="12112"/>
        <n v="22263"/>
        <n v="89329"/>
        <n v="78823"/>
        <n v="76639"/>
        <n v="71650"/>
        <n v="84772"/>
        <n v="74272"/>
        <n v="26539"/>
        <n v="13380"/>
        <n v="42114"/>
        <n v="66650"/>
        <n v="96150"/>
        <n v="34963"/>
        <n v="87885"/>
        <n v="62603"/>
        <n v="99383"/>
        <n v="12146"/>
        <n v="68052"/>
        <n v="27737"/>
        <n v="47874"/>
        <n v="81298"/>
        <n v="26143"/>
        <n v="29271"/>
        <n v="14050"/>
        <n v="88860"/>
        <n v="58632"/>
        <n v="32557"/>
        <n v="23202"/>
        <n v="6960"/>
        <n v="21974"/>
        <n v="79992"/>
        <n v="27676"/>
        <n v="86872"/>
        <n v="72759"/>
        <n v="85276"/>
        <n v="13838"/>
        <n v="93588"/>
        <n v="23696"/>
        <n v="84999"/>
        <n v="84888"/>
        <n v="73642"/>
        <n v="28885"/>
        <n v="58402"/>
        <n v="72111"/>
        <n v="77415"/>
        <n v="17398"/>
        <n v="55858"/>
        <n v="79590"/>
        <n v="90119"/>
        <n v="70991"/>
        <n v="57117"/>
        <n v="30360"/>
        <n v="23002"/>
        <n v="59508"/>
        <n v="58899"/>
        <n v="4197"/>
        <n v="11750"/>
        <n v="40455"/>
        <n v="11098"/>
        <n v="59270"/>
        <n v="30864"/>
        <n v="13976"/>
        <n v="30214"/>
        <n v="19617"/>
        <n v="19966"/>
        <n v="45458"/>
        <n v="37734"/>
        <n v="91030"/>
        <n v="51390"/>
        <n v="18189"/>
        <n v="42905"/>
        <n v="7535"/>
        <n v="23992"/>
        <n v="27480"/>
        <n v="78686"/>
        <n v="14711"/>
        <n v="88092"/>
        <n v="3728"/>
        <n v="35901"/>
        <n v="37962"/>
        <n v="23557"/>
        <n v="34983"/>
        <n v="87481"/>
        <n v="72060"/>
        <n v="5185"/>
        <n v="29341"/>
        <n v="72450"/>
        <n v="96802"/>
        <n v="806"/>
        <n v="41920"/>
        <n v="67862"/>
        <n v="77528"/>
        <n v="21961"/>
        <n v="35334"/>
        <n v="2699"/>
        <n v="38442"/>
        <n v="48381"/>
        <n v="72304"/>
        <n v="70678"/>
        <n v="84858"/>
        <n v="31470"/>
        <n v="64202"/>
        <n v="32816"/>
        <n v="54810"/>
        <n v="85024"/>
        <n v="22167"/>
        <n v="4719"/>
        <n v="83634"/>
        <n v="3183"/>
        <n v="76383"/>
        <n v="61919"/>
        <n v="86711"/>
        <n v="94179"/>
        <n v="38953"/>
        <n v="29195"/>
        <n v="43980"/>
        <n v="69540"/>
        <n v="21663"/>
        <n v="50581"/>
        <n v="51231"/>
        <n v="67979"/>
        <n v="62263"/>
        <n v="95658"/>
        <n v="23395"/>
        <n v="93431"/>
        <n v="96273"/>
        <n v="41034"/>
        <n v="45984"/>
        <n v="84619"/>
        <n v="60321"/>
        <n v="47804"/>
        <n v="16333"/>
        <n v="80890"/>
        <n v="25395"/>
        <n v="57281"/>
        <n v="59140"/>
        <n v="81828"/>
        <n v="43782"/>
        <n v="36800"/>
        <n v="65975"/>
        <n v="16898"/>
        <n v="68573"/>
        <n v="96686"/>
        <n v="31520"/>
        <n v="22528"/>
        <n v="44988"/>
        <n v="87689"/>
        <n v="41822"/>
        <n v="98141"/>
        <n v="55879"/>
        <n v="30190"/>
        <n v="79633"/>
        <n v="30234"/>
        <n v="26542"/>
        <n v="61499"/>
        <n v="68771"/>
        <n v="62424"/>
        <n v="18374"/>
        <n v="30356"/>
        <n v="86612"/>
        <n v="84766"/>
        <n v="22145"/>
        <n v="2882"/>
        <n v="14315"/>
        <n v="56644"/>
        <n v="7421"/>
        <n v="47373"/>
        <n v="82731"/>
        <n v="62824"/>
        <n v="40249"/>
        <n v="62702"/>
        <n v="70060"/>
        <n v="51521"/>
        <n v="23906"/>
        <n v="70712"/>
        <n v="16761"/>
        <n v="9246"/>
        <n v="80020"/>
        <n v="71497"/>
        <n v="63685"/>
        <n v="14335"/>
        <n v="16870"/>
        <n v="94556"/>
        <n v="46589"/>
        <n v="8622"/>
        <n v="73647"/>
        <n v="38010"/>
        <n v="55169"/>
        <n v="11643"/>
        <n v="86393"/>
        <n v="81330"/>
        <n v="96360"/>
        <n v="29605"/>
        <n v="36491"/>
        <n v="26884"/>
        <n v="63415"/>
        <n v="29245"/>
        <n v="63304"/>
        <n v="94156"/>
        <n v="71704"/>
        <n v="26288"/>
        <n v="75053"/>
        <n v="49657"/>
        <n v="22452"/>
        <n v="27007"/>
        <n v="20081"/>
        <n v="78204"/>
        <n v="55688"/>
        <n v="35492"/>
        <n v="13452"/>
        <n v="83377"/>
        <n v="17765"/>
        <n v="64569"/>
        <n v="17221"/>
        <n v="81863"/>
        <n v="58305"/>
        <n v="59591"/>
        <n v="63016"/>
        <n v="30539"/>
        <n v="87872"/>
        <n v="53490"/>
        <n v="66801"/>
        <n v="37472"/>
        <n v="97687"/>
        <n v="97187"/>
        <n v="33877"/>
        <n v="46602"/>
        <n v="17068"/>
        <n v="46275"/>
        <n v="24695"/>
        <n v="37035"/>
        <n v="51526"/>
        <n v="71620"/>
        <n v="19078"/>
        <n v="60471"/>
        <n v="20153"/>
        <n v="24230"/>
        <n v="93341"/>
        <n v="40714"/>
        <n v="31433"/>
        <n v="92104"/>
        <n v="19273"/>
        <n v="62927"/>
        <n v="62905"/>
        <n v="76333"/>
        <n v="7336"/>
        <n v="46231"/>
        <n v="96647"/>
        <n v="86690"/>
        <n v="78507"/>
        <n v="93837"/>
        <n v="10618"/>
        <n v="81591"/>
        <n v="57178"/>
        <n v="45049"/>
        <n v="57769"/>
        <n v="8144"/>
        <n v="67961"/>
        <n v="70560"/>
        <n v="47824"/>
        <n v="55350"/>
        <n v="51272"/>
        <n v="11509"/>
        <n v="98902"/>
        <n v="22567"/>
        <n v="62771"/>
        <n v="63708"/>
        <n v="61410"/>
        <n v="28714"/>
        <n v="61583"/>
        <n v="38422"/>
        <n v="94811"/>
        <n v="4236"/>
        <n v="51379"/>
        <n v="62856"/>
        <n v="22158"/>
        <n v="88717"/>
        <n v="91322"/>
        <n v="79003"/>
        <n v="45008"/>
        <n v="70137"/>
        <n v="42429"/>
        <n v="99834"/>
        <n v="7155"/>
        <n v="14974"/>
        <n v="83232"/>
        <n v="89073"/>
        <n v="50843"/>
        <n v="40400"/>
        <n v="97429"/>
        <n v="46398"/>
        <n v="2904"/>
        <n v="60466"/>
        <n v="16158"/>
        <n v="45854"/>
        <n v="42665"/>
        <n v="16943"/>
        <n v="66871"/>
        <n v="110"/>
        <n v="80683"/>
        <n v="59562"/>
        <n v="10943"/>
        <n v="68167"/>
        <n v="2583"/>
        <n v="65046"/>
        <n v="56020"/>
        <n v="86072"/>
        <n v="91657"/>
        <n v="44165"/>
        <n v="87311"/>
        <n v="77872"/>
        <n v="39100"/>
        <n v="67537"/>
        <n v="50314"/>
        <n v="32457"/>
        <n v="26090"/>
        <n v="65292"/>
        <n v="25327"/>
        <n v="13902"/>
        <n v="42896"/>
        <n v="40135"/>
        <n v="30642"/>
        <n v="675"/>
        <n v="74904"/>
        <n v="26395"/>
        <n v="66480"/>
        <n v="5415"/>
        <n v="15663"/>
        <n v="88335"/>
        <n v="78094"/>
        <n v="97167"/>
        <n v="72939"/>
        <n v="95289"/>
        <n v="75389"/>
        <n v="8744"/>
        <n v="88302"/>
        <n v="32200"/>
        <n v="94086"/>
        <n v="12946"/>
        <n v="12711"/>
        <n v="21675"/>
        <n v="95654"/>
        <n v="23288"/>
        <n v="23769"/>
        <n v="3415"/>
        <n v="53272"/>
        <n v="13304"/>
        <n v="25594"/>
        <n v="93992"/>
        <n v="53644"/>
        <n v="37095"/>
        <n v="51149"/>
        <n v="59995"/>
        <n v="40151"/>
        <n v="49237"/>
        <n v="81064"/>
        <n v="48446"/>
        <n v="4141"/>
        <n v="59643"/>
        <n v="26808"/>
        <n v="84697"/>
        <n v="73255"/>
        <n v="50663"/>
        <n v="1083"/>
        <n v="1297"/>
        <n v="15430"/>
        <n v="52440"/>
        <n v="79457"/>
        <n v="81971"/>
        <n v="91630"/>
        <n v="2959"/>
        <n v="65485"/>
        <n v="41333"/>
        <n v="10854"/>
        <n v="23468"/>
        <n v="32448"/>
        <n v="45685"/>
        <n v="17775"/>
        <n v="42405"/>
        <n v="78756"/>
        <n v="79923"/>
        <n v="13122"/>
        <n v="79090"/>
        <n v="77759"/>
        <n v="29291"/>
        <n v="47299"/>
        <n v="81873"/>
        <m/>
      </sharedItems>
    </cacheField>
    <cacheField name="product_id" numFmtId="0">
      <sharedItems containsString="0" containsBlank="1" containsNumber="1" containsInteger="1" minValue="141" maxValue="29112"/>
    </cacheField>
    <cacheField name="cost_price" numFmtId="0">
      <sharedItems containsString="0" containsBlank="1" containsNumber="1" minValue="1.3983000109999999" maxValue="337.4100014"/>
    </cacheField>
    <cacheField name="inventory_item_id" numFmtId="0">
      <sharedItems containsString="0" containsBlank="1" containsNumber="1" containsInteger="1" minValue="367" maxValue="490659"/>
    </cacheField>
    <cacheField name="status" numFmtId="0">
      <sharedItems containsBlank="1" count="6">
        <s v="Complete"/>
        <s v="Shipped"/>
        <s v="Cancelled"/>
        <s v="Processing"/>
        <s v="Returned"/>
        <m/>
      </sharedItems>
    </cacheField>
    <cacheField name="ordered_at" numFmtId="0">
      <sharedItems containsNonDate="0" containsDate="1" containsString="0" containsBlank="1" minDate="2021-01-02T08:57:58" maxDate="2024-12-31T01:09:44" count="2831">
        <d v="2024-12-31T01:09:44"/>
        <d v="2024-12-30T01:47:03"/>
        <d v="2024-12-30T00:28:25"/>
        <d v="2024-12-26T12:30:07"/>
        <d v="2024-12-25T22:06:11"/>
        <d v="2024-12-25T12:05:04"/>
        <d v="2024-12-20T20:51:45"/>
        <d v="2024-12-19T17:18:28"/>
        <d v="2024-12-18T10:05:26"/>
        <d v="2024-12-17T23:40:05"/>
        <d v="2024-12-16T13:32:40"/>
        <d v="2024-12-16T02:58:16"/>
        <d v="2024-12-11T13:50:01"/>
        <d v="2024-12-11T11:04:46"/>
        <d v="2024-12-11T01:31:22"/>
        <d v="2024-12-08T04:59:37"/>
        <d v="2024-12-04T09:47:49"/>
        <d v="2024-12-02T02:20:27"/>
        <d v="2024-11-29T06:23:44"/>
        <d v="2024-11-29T02:42:54"/>
        <d v="2024-11-27T14:54:35"/>
        <d v="2024-11-27T11:52:57"/>
        <d v="2024-11-26T03:24:35"/>
        <d v="2024-11-24T01:03:31"/>
        <d v="2024-11-23T11:50:15"/>
        <d v="2024-11-23T08:47:27"/>
        <d v="2024-11-23T05:38:05"/>
        <d v="2024-11-21T00:13:58"/>
        <d v="2024-11-19T07:49:50"/>
        <d v="2024-11-18T02:08:35"/>
        <d v="2024-11-17T06:08:08"/>
        <d v="2024-11-15T06:55:21"/>
        <d v="2024-11-14T21:52:30"/>
        <d v="2024-11-13T13:05:00"/>
        <d v="2024-11-12T12:16:57"/>
        <d v="2024-11-11T07:36:31"/>
        <d v="2024-11-10T03:03:35"/>
        <d v="2024-11-09T06:39:41"/>
        <d v="2024-11-09T02:39:56"/>
        <d v="2024-11-08T03:29:50"/>
        <d v="2024-11-08T00:27:27"/>
        <d v="2024-11-04T06:45:26"/>
        <d v="2024-11-04T05:15:13"/>
        <d v="2024-11-03T11:41:40"/>
        <d v="2024-10-31T18:32:06"/>
        <d v="2024-10-30T04:21:53"/>
        <d v="2024-10-30T02:58:00"/>
        <d v="2024-10-28T01:38:33"/>
        <d v="2024-10-25T01:48:56"/>
        <d v="2024-10-24T03:06:16"/>
        <d v="2024-10-22T00:10:33"/>
        <d v="2024-10-20T04:22:30"/>
        <d v="2024-10-20T01:40:49"/>
        <d v="2024-10-18T06:16:18"/>
        <d v="2024-10-17T04:55:26"/>
        <d v="2024-10-16T10:28:11"/>
        <d v="2024-10-16T07:44:14"/>
        <d v="2024-10-12T16:07:52"/>
        <d v="2024-10-11T14:43:39"/>
        <d v="2024-10-09T06:55:03"/>
        <d v="2024-10-09T03:23:35"/>
        <d v="2024-10-07T12:34:19"/>
        <d v="2024-10-01T13:49:51"/>
        <d v="2024-09-30T03:07:58"/>
        <d v="2024-09-28T05:09:35"/>
        <d v="2024-09-27T07:21:47"/>
        <d v="2024-09-26T07:48:42"/>
        <d v="2024-09-25T10:36:13"/>
        <d v="2024-09-25T03:33:19"/>
        <d v="2024-09-24T07:50:31"/>
        <d v="2024-09-23T03:03:44"/>
        <d v="2024-09-22T15:32:54"/>
        <d v="2024-09-22T03:07:01"/>
        <d v="2024-09-20T02:01:55"/>
        <d v="2024-09-19T11:30:44"/>
        <d v="2024-09-18T15:55:08"/>
        <d v="2024-09-17T11:40:37"/>
        <d v="2024-09-14T00:59:37"/>
        <d v="2024-09-11T23:19:12"/>
        <d v="2024-09-10T18:14:31"/>
        <d v="2024-09-10T08:41:48"/>
        <d v="2024-09-07T08:52:49"/>
        <d v="2024-09-07T03:04:57"/>
        <d v="2024-09-07T02:15:10"/>
        <d v="2024-09-05T12:28:59"/>
        <d v="2024-09-04T04:04:22"/>
        <d v="2024-09-04T00:56:15"/>
        <d v="2024-09-02T16:06:30"/>
        <d v="2024-09-01T23:50:01"/>
        <d v="2024-09-01T09:44:18"/>
        <d v="2024-08-31T07:47:18"/>
        <d v="2024-08-30T03:08:09"/>
        <d v="2024-08-28T09:48:41"/>
        <d v="2024-08-24T17:22:05"/>
        <d v="2024-08-24T05:17:09"/>
        <d v="2024-08-22T15:05:41"/>
        <d v="2024-08-20T08:05:39"/>
        <d v="2024-08-18T22:25:49"/>
        <d v="2024-08-13T04:33:42"/>
        <d v="2024-08-11T15:31:43"/>
        <d v="2024-08-11T08:42:57"/>
        <d v="2024-08-11T01:32:56"/>
        <d v="2024-08-08T00:04:14"/>
        <d v="2024-08-02T03:37:10"/>
        <d v="2024-07-30T04:09:42"/>
        <d v="2024-07-27T10:30:12"/>
        <d v="2024-07-25T06:49:01"/>
        <d v="2024-07-23T09:02:29"/>
        <d v="2024-07-22T14:12:19"/>
        <d v="2024-07-21T06:00:21"/>
        <d v="2024-07-19T12:11:49"/>
        <d v="2024-07-17T04:47:25"/>
        <d v="2024-07-17T04:29:14"/>
        <d v="2024-07-17T03:09:37"/>
        <d v="2024-07-16T01:09:18"/>
        <d v="2024-07-12T18:30:03"/>
        <d v="2024-07-10T15:37:53"/>
        <d v="2024-07-09T02:45:33"/>
        <d v="2024-07-07T23:02:19"/>
        <d v="2024-07-02T15:08:04"/>
        <d v="2024-07-01T01:34:02"/>
        <d v="2024-06-26T22:45:45"/>
        <d v="2024-06-24T07:03:33"/>
        <d v="2024-06-20T04:53:35"/>
        <d v="2024-06-16T16:47:40"/>
        <d v="2024-06-15T14:46:51"/>
        <d v="2024-06-08T16:15:07"/>
        <d v="2024-06-07T00:22:05"/>
        <d v="2024-06-06T02:51:33"/>
        <d v="2024-06-04T13:20:42"/>
        <d v="2024-06-03T07:41:43"/>
        <d v="2024-05-31T08:45:00"/>
        <d v="2024-05-31T07:52:48"/>
        <d v="2024-05-30T10:13:56"/>
        <d v="2024-05-26T06:09:57"/>
        <d v="2024-05-26T00:24:06"/>
        <d v="2024-05-25T14:03:08"/>
        <d v="2024-05-24T23:47:19"/>
        <d v="2024-05-23T14:48:36"/>
        <d v="2024-05-20T13:58:26"/>
        <d v="2024-05-18T13:36:38"/>
        <d v="2024-05-18T05:06:00"/>
        <d v="2024-05-18T02:09:04"/>
        <d v="2024-05-16T14:20:58"/>
        <d v="2024-05-16T08:13:52"/>
        <d v="2024-05-15T05:45:46"/>
        <d v="2024-05-14T00:19:03"/>
        <d v="2024-05-13T07:23:44"/>
        <d v="2024-05-13T06:04:25"/>
        <d v="2024-05-07T01:08:19"/>
        <d v="2024-05-02T16:31:44"/>
        <d v="2024-05-01T13:10:07"/>
        <d v="2024-04-30T22:24:42"/>
        <d v="2024-04-29T07:45:29"/>
        <d v="2024-04-28T08:42:09"/>
        <d v="2024-04-27T08:57:37"/>
        <d v="2024-04-26T12:33:46"/>
        <d v="2024-04-25T09:02:21"/>
        <d v="2024-04-24T07:50:53"/>
        <d v="2024-04-23T05:02:52"/>
        <d v="2024-04-08T15:52:40"/>
        <d v="2024-04-08T04:36:25"/>
        <d v="2024-04-08T03:11:07"/>
        <d v="2024-04-06T12:26:33"/>
        <d v="2024-04-03T09:37:42"/>
        <d v="2024-04-01T11:04:08"/>
        <d v="2024-03-31T13:45:15"/>
        <d v="2024-03-25T01:46:41"/>
        <d v="2024-03-24T14:15:51"/>
        <d v="2024-03-20T01:00:07"/>
        <d v="2024-03-16T10:20:23"/>
        <d v="2024-03-16T06:52:40"/>
        <d v="2024-03-16T02:54:15"/>
        <d v="2024-03-14T22:56:20"/>
        <d v="2024-03-07T14:18:29"/>
        <d v="2024-03-06T05:23:21"/>
        <d v="2024-03-05T12:46:15"/>
        <d v="2024-03-05T08:36:25"/>
        <d v="2024-02-28T16:40:23"/>
        <d v="2024-02-26T17:18:35"/>
        <d v="2024-02-24T14:49:18"/>
        <d v="2024-02-23T22:50:55"/>
        <d v="2024-02-22T16:42:54"/>
        <d v="2024-02-20T12:11:36"/>
        <d v="2024-02-20T05:09:46"/>
        <d v="2024-02-19T14:36:01"/>
        <d v="2024-02-15T15:02:42"/>
        <d v="2024-02-14T11:57:07"/>
        <d v="2024-02-08T23:34:24"/>
        <d v="2024-02-05T05:58:07"/>
        <d v="2024-02-04T03:05:32"/>
        <d v="2024-02-03T10:54:54"/>
        <d v="2024-02-02T14:36:30"/>
        <d v="2024-02-01T14:21:19"/>
        <d v="2024-02-01T05:59:05"/>
        <d v="2024-01-28T11:00:18"/>
        <d v="2024-01-27T14:00:41"/>
        <d v="2024-01-24T11:38:02"/>
        <d v="2024-01-23T00:04:30"/>
        <d v="2024-01-21T08:28:35"/>
        <d v="2024-01-21T00:03:44"/>
        <d v="2024-01-19T23:37:16"/>
        <d v="2024-01-19T15:33:14"/>
        <d v="2024-01-19T14:41:20"/>
        <d v="2024-01-19T11:43:00"/>
        <d v="2024-01-19T05:29:56"/>
        <d v="2024-01-19T01:17:02"/>
        <d v="2024-01-18T17:24:44"/>
        <d v="2024-01-18T17:09:25"/>
        <d v="2024-01-18T16:26:03"/>
        <d v="2024-01-18T13:23:53"/>
        <d v="2024-01-18T12:06:07"/>
        <d v="2024-01-18T09:19:45"/>
        <d v="2024-01-18T05:28:32"/>
        <d v="2024-01-18T03:51:36"/>
        <d v="2024-01-18T03:09:18"/>
        <d v="2024-01-18T01:26:08"/>
        <d v="2024-01-18T00:20:05"/>
        <d v="2024-01-18T00:07:45"/>
        <d v="2024-01-17T23:47:22"/>
        <d v="2024-01-17T22:27:21"/>
        <d v="2024-01-17T17:27:27"/>
        <d v="2024-01-17T14:24:59"/>
        <d v="2024-01-17T11:45:04"/>
        <d v="2024-01-17T11:40:20"/>
        <d v="2024-01-17T11:01:58"/>
        <d v="2024-01-17T10:23:58"/>
        <d v="2024-01-17T09:01:08"/>
        <d v="2024-01-17T08:37:20"/>
        <d v="2024-01-17T08:16:48"/>
        <d v="2024-01-17T08:10:23"/>
        <d v="2024-01-17T04:57:41"/>
        <d v="2024-01-17T03:54:46"/>
        <d v="2024-01-17T03:02:24"/>
        <d v="2024-01-17T03:01:12"/>
        <d v="2024-01-17T02:25:18"/>
        <d v="2024-01-16T23:59:44"/>
        <d v="2024-01-16T23:07:11"/>
        <d v="2024-01-16T22:50:11"/>
        <d v="2024-01-16T22:30:33"/>
        <d v="2024-01-16T21:07:53"/>
        <d v="2024-01-16T11:16:27"/>
        <d v="2024-01-16T08:26:38"/>
        <d v="2024-01-16T08:13:33"/>
        <d v="2024-01-16T07:47:11"/>
        <d v="2024-01-16T07:32:58"/>
        <d v="2024-01-16T07:18:13"/>
        <d v="2024-01-16T06:33:37"/>
        <d v="2024-01-16T04:09:58"/>
        <d v="2024-01-16T04:09:18"/>
        <d v="2024-01-16T03:56:20"/>
        <d v="2024-01-16T03:25:32"/>
        <d v="2024-01-16T03:08:09"/>
        <d v="2024-01-16T01:37:45"/>
        <d v="2024-01-16T01:34:25"/>
        <d v="2024-01-15T22:53:59"/>
        <d v="2024-01-15T15:31:37"/>
        <d v="2024-01-15T15:18:17"/>
        <d v="2024-01-15T13:59:24"/>
        <d v="2024-01-15T13:56:45"/>
        <d v="2024-01-15T13:34:35"/>
        <d v="2024-01-15T13:19:05"/>
        <d v="2024-01-15T12:40:08"/>
        <d v="2024-01-15T12:09:51"/>
        <d v="2024-01-15T11:12:56"/>
        <d v="2024-01-15T10:35:43"/>
        <d v="2024-01-15T09:36:14"/>
        <d v="2024-01-15T08:37:30"/>
        <d v="2024-01-15T07:37:20"/>
        <d v="2024-01-15T07:19:24"/>
        <d v="2024-01-15T07:10:53"/>
        <d v="2024-01-15T06:15:38"/>
        <d v="2024-01-15T05:46:50"/>
        <d v="2024-01-15T05:39:55"/>
        <d v="2024-01-15T05:24:10"/>
        <d v="2024-01-15T04:01:14"/>
        <d v="2024-01-15T03:49:47"/>
        <d v="2024-01-15T03:48:14"/>
        <d v="2024-01-15T02:41:05"/>
        <d v="2024-01-15T02:24:34"/>
        <d v="2024-01-15T02:23:02"/>
        <d v="2024-01-15T02:12:23"/>
        <d v="2024-01-15T01:52:02"/>
        <d v="2024-01-15T01:05:27"/>
        <d v="2024-01-15T00:58:14"/>
        <d v="2024-01-15T00:47:52"/>
        <d v="2024-01-15T00:32:25"/>
        <d v="2024-01-14T23:34:54"/>
        <d v="2024-01-14T23:13:54"/>
        <d v="2024-01-14T22:13:06"/>
        <d v="2024-01-14T21:49:06"/>
        <d v="2024-01-14T18:06:05"/>
        <d v="2024-01-14T15:43:57"/>
        <d v="2024-01-14T14:04:01"/>
        <d v="2024-01-14T14:01:06"/>
        <d v="2024-01-14T13:33:51"/>
        <d v="2024-01-14T13:16:03"/>
        <d v="2024-01-14T11:42:46"/>
        <d v="2024-01-14T05:46:24"/>
        <d v="2024-01-14T04:47:17"/>
        <d v="2024-01-14T04:15:27"/>
        <d v="2024-01-14T01:25:47"/>
        <d v="2024-01-14T00:58:10"/>
        <d v="2024-01-14T00:51:27"/>
        <d v="2024-01-14T00:01:42"/>
        <d v="2024-01-13T23:58:59"/>
        <d v="2024-01-13T23:35:09"/>
        <d v="2024-01-13T22:34:19"/>
        <d v="2024-01-13T12:34:26"/>
        <d v="2024-01-13T11:41:10"/>
        <d v="2024-01-13T10:52:10"/>
        <d v="2024-01-13T08:04:21"/>
        <d v="2024-01-13T07:30:04"/>
        <d v="2024-01-13T07:01:41"/>
        <d v="2024-01-13T06:10:54"/>
        <d v="2024-01-13T03:12:33"/>
        <d v="2024-01-13T02:37:03"/>
        <d v="2024-01-13T01:22:11"/>
        <d v="2024-01-12T23:13:36"/>
        <d v="2024-01-12T17:39:04"/>
        <d v="2024-01-12T16:45:34"/>
        <d v="2024-01-12T16:19:46"/>
        <d v="2024-01-12T13:52:50"/>
        <d v="2024-01-12T08:32:22"/>
        <d v="2024-01-12T07:27:35"/>
        <d v="2024-01-12T05:42:11"/>
        <d v="2024-01-12T01:07:27"/>
        <d v="2024-01-11T16:58:12"/>
        <d v="2024-01-11T16:49:09"/>
        <d v="2024-01-11T15:53:35"/>
        <d v="2024-01-11T15:16:23"/>
        <d v="2024-01-11T14:32:53"/>
        <d v="2024-01-11T14:06:53"/>
        <d v="2024-01-11T10:52:59"/>
        <d v="2024-01-11T06:35:23"/>
        <d v="2024-01-11T05:37:06"/>
        <d v="2024-01-11T04:13:33"/>
        <d v="2024-01-11T03:28:54"/>
        <d v="2024-01-11T01:44:50"/>
        <d v="2024-01-11T01:22:24"/>
        <d v="2024-01-10T10:20:49"/>
        <d v="2024-01-10T09:08:41"/>
        <d v="2024-01-10T08:42:25"/>
        <d v="2024-01-10T03:43:17"/>
        <d v="2024-01-10T00:48:17"/>
        <d v="2024-01-10T00:44:50"/>
        <d v="2024-01-09T22:19:39"/>
        <d v="2024-01-09T14:55:52"/>
        <d v="2024-01-09T14:29:20"/>
        <d v="2024-01-09T10:36:39"/>
        <d v="2024-01-09T09:38:21"/>
        <d v="2024-01-09T08:50:19"/>
        <d v="2024-01-09T05:52:17"/>
        <d v="2024-01-09T03:00:08"/>
        <d v="2024-01-09T02:02:01"/>
        <d v="2024-01-09T01:32:23"/>
        <d v="2024-01-09T01:23:04"/>
        <d v="2024-01-09T01:05:58"/>
        <d v="2024-01-08T15:46:25"/>
        <d v="2024-01-08T14:28:02"/>
        <d v="2024-01-08T13:59:17"/>
        <d v="2024-01-08T09:59:03"/>
        <d v="2024-01-08T08:07:59"/>
        <d v="2024-01-08T07:55:23"/>
        <d v="2024-01-08T07:08:10"/>
        <d v="2024-01-08T06:17:17"/>
        <d v="2024-01-08T05:54:09"/>
        <d v="2024-01-08T02:23:54"/>
        <d v="2024-01-08T00:23:19"/>
        <d v="2024-01-08T00:04:28"/>
        <d v="2024-01-07T23:06:39"/>
        <d v="2024-01-07T15:37:13"/>
        <d v="2024-01-07T12:18:21"/>
        <d v="2024-01-07T11:53:52"/>
        <d v="2024-01-07T11:36:30"/>
        <d v="2024-01-07T08:43:33"/>
        <d v="2024-01-07T07:56:59"/>
        <d v="2024-01-07T07:43:59"/>
        <d v="2024-01-07T06:45:55"/>
        <d v="2024-01-07T06:10:11"/>
        <d v="2024-01-07T03:05:46"/>
        <d v="2024-01-07T01:26:24"/>
        <d v="2024-01-06T23:28:08"/>
        <d v="2024-01-06T23:23:44"/>
        <d v="2024-01-06T21:56:03"/>
        <d v="2024-01-06T14:19:31"/>
        <d v="2024-01-06T13:58:50"/>
        <d v="2024-01-06T12:54:01"/>
        <d v="2024-01-06T12:11:55"/>
        <d v="2024-01-06T09:52:02"/>
        <d v="2024-01-06T07:52:50"/>
        <d v="2024-01-06T07:30:31"/>
        <d v="2024-01-06T06:50:07"/>
        <d v="2024-01-06T00:21:22"/>
        <d v="2024-01-05T21:39:13"/>
        <d v="2024-01-05T16:03:31"/>
        <d v="2024-01-05T12:41:04"/>
        <d v="2024-01-05T12:28:54"/>
        <d v="2024-01-05T11:33:31"/>
        <d v="2024-01-05T07:56:12"/>
        <d v="2024-01-05T05:43:08"/>
        <d v="2024-01-05T04:45:30"/>
        <d v="2024-01-05T01:24:30"/>
        <d v="2024-01-04T22:19:45"/>
        <d v="2024-01-04T12:49:19"/>
        <d v="2024-01-04T11:00:22"/>
        <d v="2024-01-04T10:41:36"/>
        <d v="2024-01-04T10:21:32"/>
        <d v="2024-01-04T09:15:00"/>
        <d v="2024-01-04T07:53:03"/>
        <d v="2024-01-04T06:47:21"/>
        <d v="2024-01-04T01:32:10"/>
        <d v="2024-01-03T16:50:44"/>
        <d v="2024-01-03T14:44:03"/>
        <d v="2024-01-03T13:08:44"/>
        <d v="2024-01-03T11:17:01"/>
        <d v="2024-01-03T09:39:02"/>
        <d v="2024-01-03T07:49:41"/>
        <d v="2024-01-02T17:43:29"/>
        <d v="2024-01-02T16:47:46"/>
        <d v="2024-01-02T11:09:19"/>
        <d v="2024-01-02T08:39:15"/>
        <d v="2024-01-02T08:28:13"/>
        <d v="2024-01-01T23:25:31"/>
        <d v="2024-01-01T14:34:52"/>
        <d v="2024-01-01T14:09:11"/>
        <d v="2024-01-01T13:42:40"/>
        <d v="2024-01-01T12:18:56"/>
        <d v="2024-01-01T06:18:00"/>
        <d v="2024-01-01T05:38:39"/>
        <d v="2023-12-31T23:16:22"/>
        <d v="2023-12-31T17:20:01"/>
        <d v="2023-12-31T13:54:10"/>
        <d v="2023-12-31T13:53:16"/>
        <d v="2023-12-31T12:43:06"/>
        <d v="2023-12-31T06:27:45"/>
        <d v="2023-12-31T00:05:58"/>
        <d v="2023-12-30T22:27:14"/>
        <d v="2023-12-30T22:04:59"/>
        <d v="2023-12-30T21:58:33"/>
        <d v="2023-12-30T09:07:55"/>
        <d v="2023-12-30T02:22:57"/>
        <d v="2023-12-30T02:07:16"/>
        <d v="2023-12-30T00:33:58"/>
        <d v="2023-12-30T00:25:08"/>
        <d v="2023-12-29T23:30:25"/>
        <d v="2023-12-29T15:41:05"/>
        <d v="2023-12-29T07:23:44"/>
        <d v="2023-12-29T03:39:49"/>
        <d v="2023-12-29T00:43:50"/>
        <d v="2023-12-29T00:30:23"/>
        <d v="2023-12-28T23:09:04"/>
        <d v="2023-12-28T18:31:27"/>
        <d v="2023-12-28T11:54:30"/>
        <d v="2023-12-28T11:44:14"/>
        <d v="2023-12-28T10:41:48"/>
        <d v="2023-12-28T10:40:09"/>
        <d v="2023-12-28T07:06:09"/>
        <d v="2023-12-28T06:40:51"/>
        <d v="2023-12-28T04:03:08"/>
        <d v="2023-12-28T02:13:35"/>
        <d v="2023-12-27T16:49:32"/>
        <d v="2023-12-27T15:41:29"/>
        <d v="2023-12-27T15:23:15"/>
        <d v="2023-12-27T10:23:15"/>
        <d v="2023-12-27T07:30:40"/>
        <d v="2023-12-27T05:36:04"/>
        <d v="2023-12-26T21:19:13"/>
        <d v="2023-12-26T16:21:35"/>
        <d v="2023-12-26T16:17:04"/>
        <d v="2023-12-26T13:30:42"/>
        <d v="2023-12-26T12:53:11"/>
        <d v="2023-12-26T04:55:22"/>
        <d v="2023-12-26T04:13:59"/>
        <d v="2023-12-26T03:01:06"/>
        <d v="2023-12-25T06:00:14"/>
        <d v="2023-12-25T01:56:11"/>
        <d v="2023-12-24T17:55:02"/>
        <d v="2023-12-24T15:07:35"/>
        <d v="2023-12-24T12:50:21"/>
        <d v="2023-12-24T11:45:13"/>
        <d v="2023-12-24T11:26:18"/>
        <d v="2023-12-24T08:25:44"/>
        <d v="2023-12-24T05:24:00"/>
        <d v="2023-12-24T02:40:47"/>
        <d v="2023-12-23T21:13:42"/>
        <d v="2023-12-23T11:27:26"/>
        <d v="2023-12-23T10:42:39"/>
        <d v="2023-12-23T07:33:17"/>
        <d v="2023-12-23T04:13:43"/>
        <d v="2023-12-22T21:25:13"/>
        <d v="2023-12-22T20:48:19"/>
        <d v="2023-12-22T14:42:17"/>
        <d v="2023-12-22T10:56:55"/>
        <d v="2023-12-22T09:26:52"/>
        <d v="2023-12-22T08:33:25"/>
        <d v="2023-12-22T04:27:27"/>
        <d v="2023-12-22T01:29:35"/>
        <d v="2023-12-21T13:11:29"/>
        <d v="2023-12-21T10:33:40"/>
        <d v="2023-12-21T07:08:45"/>
        <d v="2023-12-21T04:31:59"/>
        <d v="2023-12-21T01:57:08"/>
        <d v="2023-12-20T21:43:15"/>
        <d v="2023-12-20T08:23:14"/>
        <d v="2023-12-20T07:42:22"/>
        <d v="2023-12-19T14:52:12"/>
        <d v="2023-12-19T08:06:15"/>
        <d v="2023-12-19T06:07:31"/>
        <d v="2023-12-19T05:33:26"/>
        <d v="2023-12-19T00:52:29"/>
        <d v="2023-12-18T23:31:49"/>
        <d v="2023-12-18T14:25:23"/>
        <d v="2023-12-18T13:13:22"/>
        <d v="2023-12-18T09:06:48"/>
        <d v="2023-12-18T08:32:40"/>
        <d v="2023-12-17T21:42:44"/>
        <d v="2023-12-17T16:58:56"/>
        <d v="2023-12-17T14:02:04"/>
        <d v="2023-12-17T13:23:18"/>
        <d v="2023-12-17T06:48:10"/>
        <d v="2023-12-16T09:52:05"/>
        <d v="2023-12-16T05:49:10"/>
        <d v="2023-12-16T05:48:00"/>
        <d v="2023-12-16T05:38:28"/>
        <d v="2023-12-16T04:59:14"/>
        <d v="2023-12-16T01:33:49"/>
        <d v="2023-12-16T01:26:18"/>
        <d v="2023-12-16T00:20:32"/>
        <d v="2023-12-15T23:34:53"/>
        <d v="2023-12-15T21:01:44"/>
        <d v="2023-12-15T13:56:47"/>
        <d v="2023-12-15T05:08:28"/>
        <d v="2023-12-15T04:23:32"/>
        <d v="2023-12-15T01:21:14"/>
        <d v="2023-12-14T21:14:20"/>
        <d v="2023-12-14T03:39:04"/>
        <d v="2023-12-14T03:34:44"/>
        <d v="2023-12-14T02:56:33"/>
        <d v="2023-12-14T02:34:01"/>
        <d v="2023-12-14T01:41:01"/>
        <d v="2023-12-13T14:16:09"/>
        <d v="2023-12-13T10:49:34"/>
        <d v="2023-12-13T00:35:49"/>
        <d v="2023-12-13T00:00:00"/>
        <d v="2023-12-12T23:33:24"/>
        <d v="2023-12-12T15:55:52"/>
        <d v="2023-12-12T14:13:47"/>
        <d v="2023-12-11T15:53:35"/>
        <d v="2023-12-11T13:18:44"/>
        <d v="2023-12-11T10:28:00"/>
        <d v="2023-12-11T07:51:48"/>
        <d v="2023-12-11T03:33:34"/>
        <d v="2023-12-11T03:29:46"/>
        <d v="2023-12-11T03:07:56"/>
        <d v="2023-12-11T01:46:13"/>
        <d v="2023-12-11T01:10:06"/>
        <d v="2023-12-10T14:08:33"/>
        <d v="2023-12-10T10:39:30"/>
        <d v="2023-12-10T09:19:05"/>
        <d v="2023-12-10T05:54:25"/>
        <d v="2023-12-10T01:20:24"/>
        <d v="2023-12-10T00:13:58"/>
        <d v="2023-12-09T21:03:16"/>
        <d v="2023-12-09T13:20:35"/>
        <d v="2023-12-09T12:09:38"/>
        <d v="2023-12-09T08:38:28"/>
        <d v="2023-12-09T07:00:15"/>
        <d v="2023-12-09T05:56:49"/>
        <d v="2023-12-09T04:46:18"/>
        <d v="2023-12-08T23:15:09"/>
        <d v="2023-12-08T17:29:20"/>
        <d v="2023-12-08T17:10:53"/>
        <d v="2023-12-08T15:17:08"/>
        <d v="2023-12-08T14:16:45"/>
        <d v="2023-12-08T13:42:00"/>
        <d v="2023-12-08T13:36:06"/>
        <d v="2023-12-08T13:14:57"/>
        <d v="2023-12-08T09:42:22"/>
        <d v="2023-12-08T09:24:32"/>
        <d v="2023-12-08T07:56:09"/>
        <d v="2023-12-08T01:52:51"/>
        <d v="2023-12-07T15:38:20"/>
        <d v="2023-12-07T09:35:44"/>
        <d v="2023-12-07T05:15:03"/>
        <d v="2023-12-07T03:59:02"/>
        <d v="2023-12-06T14:02:55"/>
        <d v="2023-12-06T12:46:07"/>
        <d v="2023-12-06T05:47:44"/>
        <d v="2023-12-06T04:19:26"/>
        <d v="2023-12-06T03:21:14"/>
        <d v="2023-12-05T21:23:56"/>
        <d v="2023-12-05T16:33:54"/>
        <d v="2023-12-05T13:25:30"/>
        <d v="2023-12-05T07:46:49"/>
        <d v="2023-12-05T07:15:56"/>
        <d v="2023-12-05T05:31:45"/>
        <d v="2023-12-05T04:17:14"/>
        <d v="2023-12-04T15:26:26"/>
        <d v="2023-12-04T15:22:57"/>
        <d v="2023-12-04T14:52:44"/>
        <d v="2023-12-04T13:18:11"/>
        <d v="2023-12-04T10:12:50"/>
        <d v="2023-12-04T09:15:46"/>
        <d v="2023-12-04T08:05:12"/>
        <d v="2023-12-04T08:02:49"/>
        <d v="2023-12-04T04:15:33"/>
        <d v="2023-12-03T14:14:35"/>
        <d v="2023-12-03T11:14:06"/>
        <d v="2023-12-03T11:11:47"/>
        <d v="2023-12-03T09:26:40"/>
        <d v="2023-12-03T09:12:20"/>
        <d v="2023-12-03T08:52:32"/>
        <d v="2023-12-03T08:17:37"/>
        <d v="2023-12-03T08:13:09"/>
        <d v="2023-12-03T07:38:33"/>
        <d v="2023-12-02T16:12:23"/>
        <d v="2023-12-02T13:45:45"/>
        <d v="2023-12-02T13:26:49"/>
        <d v="2023-12-02T11:48:02"/>
        <d v="2023-12-02T03:57:34"/>
        <d v="2023-12-02T02:41:06"/>
        <d v="2023-12-02T00:49:11"/>
        <d v="2023-12-01T16:34:53"/>
        <d v="2023-12-01T15:45:51"/>
        <d v="2023-12-01T15:16:44"/>
        <d v="2023-12-01T02:40:11"/>
        <d v="2023-11-30T10:48:17"/>
        <d v="2023-11-29T10:39:11"/>
        <d v="2023-11-28T23:32:41"/>
        <d v="2023-11-28T21:49:15"/>
        <d v="2023-11-28T16:31:37"/>
        <d v="2023-11-28T13:22:02"/>
        <d v="2023-11-28T12:35:30"/>
        <d v="2023-11-28T11:29:01"/>
        <d v="2023-11-28T08:25:22"/>
        <d v="2023-11-28T06:48:42"/>
        <d v="2023-11-28T05:33:44"/>
        <d v="2023-11-28T03:06:05"/>
        <d v="2023-11-28T00:51:09"/>
        <d v="2023-11-27T23:20:28"/>
        <d v="2023-11-27T14:04:09"/>
        <d v="2023-11-27T08:30:52"/>
        <d v="2023-11-26T06:43:47"/>
        <d v="2023-11-26T06:13:03"/>
        <d v="2023-11-26T04:33:30"/>
        <d v="2023-11-25T09:02:57"/>
        <d v="2023-11-25T08:32:56"/>
        <d v="2023-11-25T07:18:44"/>
        <d v="2023-11-25T02:10:47"/>
        <d v="2023-11-25T01:03:07"/>
        <d v="2023-11-25T01:00:23"/>
        <d v="2023-11-24T08:52:45"/>
        <d v="2023-11-24T07:31:36"/>
        <d v="2023-11-24T04:00:40"/>
        <d v="2023-11-24T01:21:08"/>
        <d v="2023-11-23T18:12:19"/>
        <d v="2023-11-23T14:49:26"/>
        <d v="2023-11-23T12:32:02"/>
        <d v="2023-11-23T09:41:24"/>
        <d v="2023-11-23T04:34:36"/>
        <d v="2023-11-23T03:34:29"/>
        <d v="2023-11-23T02:42:27"/>
        <d v="2023-11-23T00:45:55"/>
        <d v="2023-11-22T18:26:05"/>
        <d v="2023-11-22T15:27:53"/>
        <d v="2023-11-22T11:06:25"/>
        <d v="2023-11-22T03:06:27"/>
        <d v="2023-11-22T02:57:31"/>
        <d v="2023-11-21T21:43:20"/>
        <d v="2023-11-21T18:48:10"/>
        <d v="2023-11-21T15:24:06"/>
        <d v="2023-11-21T12:31:50"/>
        <d v="2023-11-21T06:26:35"/>
        <d v="2023-11-21T06:16:58"/>
        <d v="2023-11-21T04:17:44"/>
        <d v="2023-11-21T01:42:34"/>
        <d v="2023-11-20T23:41:06"/>
        <d v="2023-11-20T15:31:39"/>
        <d v="2023-11-20T08:44:35"/>
        <d v="2023-11-20T08:17:01"/>
        <d v="2023-11-19T10:25:08"/>
        <d v="2023-11-19T07:45:22"/>
        <d v="2023-11-19T07:37:13"/>
        <d v="2023-11-19T07:15:31"/>
        <d v="2023-11-19T02:27:39"/>
        <d v="2023-11-19T02:19:38"/>
        <d v="2023-11-19T01:39:20"/>
        <d v="2023-11-18T16:53:59"/>
        <d v="2023-11-18T06:06:37"/>
        <d v="2023-11-17T09:19:17"/>
        <d v="2023-11-17T07:28:53"/>
        <d v="2023-11-16T21:42:26"/>
        <d v="2023-11-16T15:17:05"/>
        <d v="2023-11-16T14:58:19"/>
        <d v="2023-11-16T13:09:54"/>
        <d v="2023-11-16T12:24:48"/>
        <d v="2023-11-16T08:57:51"/>
        <d v="2023-11-16T06:40:27"/>
        <d v="2023-11-16T02:04:25"/>
        <d v="2023-11-16T01:35:12"/>
        <d v="2023-11-16T00:27:45"/>
        <d v="2023-11-15T22:54:40"/>
        <d v="2023-11-15T15:49:54"/>
        <d v="2023-11-15T14:15:18"/>
        <d v="2023-11-15T13:49:09"/>
        <d v="2023-11-15T12:17:55"/>
        <d v="2023-11-15T04:12:35"/>
        <d v="2023-11-14T21:50:01"/>
        <d v="2023-11-14T13:44:57"/>
        <d v="2023-11-14T07:33:06"/>
        <d v="2023-11-14T03:23:40"/>
        <d v="2023-11-14T00:31:16"/>
        <d v="2023-11-13T15:33:25"/>
        <d v="2023-11-13T13:25:09"/>
        <d v="2023-11-13T13:24:43"/>
        <d v="2023-11-13T12:48:28"/>
        <d v="2023-11-13T07:35:34"/>
        <d v="2023-11-13T05:52:23"/>
        <d v="2023-11-13T04:07:11"/>
        <d v="2023-11-13T01:55:49"/>
        <d v="2023-11-13T00:49:26"/>
        <d v="2023-11-12T16:34:45"/>
        <d v="2023-11-12T15:47:52"/>
        <d v="2023-11-12T15:00:09"/>
        <d v="2023-11-12T13:36:59"/>
        <d v="2023-11-12T11:19:47"/>
        <d v="2023-11-12T10:41:21"/>
        <d v="2023-11-12T07:52:57"/>
        <d v="2023-11-12T06:38:14"/>
        <d v="2023-11-11T13:19:57"/>
        <d v="2023-11-11T05:03:32"/>
        <d v="2023-11-11T02:26:59"/>
        <d v="2023-11-10T15:29:56"/>
        <d v="2023-11-10T13:01:44"/>
        <d v="2023-11-10T10:09:53"/>
        <d v="2023-11-10T09:26:02"/>
        <d v="2023-11-10T09:23:51"/>
        <d v="2023-11-10T03:56:52"/>
        <d v="2023-11-10T00:41:56"/>
        <d v="2023-11-09T22:08:15"/>
        <d v="2023-11-09T15:59:59"/>
        <d v="2023-11-09T15:54:25"/>
        <d v="2023-11-09T14:17:12"/>
        <d v="2023-11-09T13:09:39"/>
        <d v="2023-11-09T01:43:52"/>
        <d v="2023-11-09T00:29:20"/>
        <d v="2023-11-08T05:28:07"/>
        <d v="2023-11-08T04:17:27"/>
        <d v="2023-11-08T04:17:06"/>
        <d v="2023-11-08T04:15:19"/>
        <d v="2023-11-08T03:40:57"/>
        <d v="2023-11-07T22:55:02"/>
        <d v="2023-11-07T16:58:47"/>
        <d v="2023-11-07T14:27:25"/>
        <d v="2023-11-07T07:41:27"/>
        <d v="2023-11-07T06:01:08"/>
        <d v="2023-11-07T05:33:04"/>
        <d v="2023-11-06T23:03:06"/>
        <d v="2023-11-06T07:43:47"/>
        <d v="2023-11-06T06:17:35"/>
        <d v="2023-11-06T02:23:50"/>
        <d v="2023-11-05T22:33:29"/>
        <d v="2023-11-05T14:31:50"/>
        <d v="2023-11-05T13:26:10"/>
        <d v="2023-11-05T12:51:43"/>
        <d v="2023-11-05T12:36:41"/>
        <d v="2023-11-05T06:45:08"/>
        <d v="2023-11-04T10:07:04"/>
        <d v="2023-11-04T07:30:14"/>
        <d v="2023-11-04T05:25:47"/>
        <d v="2023-11-03T21:30:59"/>
        <d v="2023-11-03T06:30:43"/>
        <d v="2023-11-02T16:49:50"/>
        <d v="2023-11-02T13:21:56"/>
        <d v="2023-11-02T10:55:50"/>
        <d v="2023-11-02T10:52:41"/>
        <d v="2023-11-02T01:57:45"/>
        <d v="2023-11-01T22:06:16"/>
        <d v="2023-11-01T11:45:12"/>
        <d v="2023-11-01T02:09:14"/>
        <d v="2023-10-31T16:25:56"/>
        <d v="2023-10-31T09:59:09"/>
        <d v="2023-10-31T07:11:12"/>
        <d v="2023-10-31T05:19:56"/>
        <d v="2023-10-31T04:12:17"/>
        <d v="2023-10-31T03:01:08"/>
        <d v="2023-10-30T23:04:09"/>
        <d v="2023-10-30T22:58:52"/>
        <d v="2023-10-30T13:10:54"/>
        <d v="2023-10-30T06:58:24"/>
        <d v="2023-10-30T04:55:21"/>
        <d v="2023-10-30T03:55:46"/>
        <d v="2023-10-30T00:19:28"/>
        <d v="2023-10-29T13:59:21"/>
        <d v="2023-10-29T08:08:40"/>
        <d v="2023-10-29T07:08:55"/>
        <d v="2023-10-29T06:10:39"/>
        <d v="2023-10-28T15:08:44"/>
        <d v="2023-10-28T04:37:39"/>
        <d v="2023-10-27T22:59:53"/>
        <d v="2023-10-27T17:18:27"/>
        <d v="2023-10-27T15:36:23"/>
        <d v="2023-10-27T15:24:46"/>
        <d v="2023-10-27T13:30:51"/>
        <d v="2023-10-27T09:52:52"/>
        <d v="2023-10-27T06:40:32"/>
        <d v="2023-10-27T04:35:47"/>
        <d v="2023-10-27T03:03:15"/>
        <d v="2023-10-27T02:41:54"/>
        <d v="2023-10-26T11:44:21"/>
        <d v="2023-10-26T01:54:47"/>
        <d v="2023-10-25T14:06:05"/>
        <d v="2023-10-25T05:19:42"/>
        <d v="2023-10-25T01:35:02"/>
        <d v="2023-10-24T22:09:13"/>
        <d v="2023-10-23T15:01:35"/>
        <d v="2023-10-23T11:41:17"/>
        <d v="2023-10-23T06:48:37"/>
        <d v="2023-10-23T04:35:57"/>
        <d v="2023-10-23T03:06:22"/>
        <d v="2023-10-22T17:10:26"/>
        <d v="2023-10-22T14:29:57"/>
        <d v="2023-10-22T07:02:56"/>
        <d v="2023-10-22T03:48:22"/>
        <d v="2023-10-22T03:18:02"/>
        <d v="2023-10-22T00:16:02"/>
        <d v="2023-10-21T23:31:32"/>
        <d v="2023-10-21T10:46:52"/>
        <d v="2023-10-21T06:45:15"/>
        <d v="2023-10-21T00:23:38"/>
        <d v="2023-10-20T22:04:28"/>
        <d v="2023-10-20T17:45:42"/>
        <d v="2023-10-20T12:34:08"/>
        <d v="2023-10-20T12:13:27"/>
        <d v="2023-10-20T01:44:58"/>
        <d v="2023-10-20T00:08:41"/>
        <d v="2023-10-20T00:07:14"/>
        <d v="2023-10-19T23:59:18"/>
        <d v="2023-10-19T12:26:31"/>
        <d v="2023-10-19T04:28:43"/>
        <d v="2023-10-18T13:58:53"/>
        <d v="2023-10-18T11:38:29"/>
        <d v="2023-10-18T09:04:59"/>
        <d v="2023-10-18T08:01:21"/>
        <d v="2023-10-17T22:52:07"/>
        <d v="2023-10-17T16:56:55"/>
        <d v="2023-10-17T14:41:24"/>
        <d v="2023-10-17T14:03:49"/>
        <d v="2023-10-17T09:51:11"/>
        <d v="2023-10-17T08:58:43"/>
        <d v="2023-10-17T06:49:50"/>
        <d v="2023-10-17T04:25:34"/>
        <d v="2023-10-16T14:40:02"/>
        <d v="2023-10-16T03:40:25"/>
        <d v="2023-10-15T22:43:34"/>
        <d v="2023-10-15T12:42:19"/>
        <d v="2023-10-15T12:26:13"/>
        <d v="2023-10-15T09:08:46"/>
        <d v="2023-10-15T06:35:14"/>
        <d v="2023-10-15T04:38:54"/>
        <d v="2023-10-15T01:43:41"/>
        <d v="2023-10-14T16:59:47"/>
        <d v="2023-10-14T11:18:16"/>
        <d v="2023-10-14T10:52:08"/>
        <d v="2023-10-14T04:38:40"/>
        <d v="2023-10-13T16:53:49"/>
        <d v="2023-10-13T15:57:03"/>
        <d v="2023-10-13T14:26:36"/>
        <d v="2023-10-13T14:21:02"/>
        <d v="2023-10-13T10:44:13"/>
        <d v="2023-10-13T06:08:29"/>
        <d v="2023-10-12T15:35:01"/>
        <d v="2023-10-12T11:05:04"/>
        <d v="2023-10-12T10:44:26"/>
        <d v="2023-10-12T09:09:33"/>
        <d v="2023-10-12T05:50:59"/>
        <d v="2023-10-12T04:21:39"/>
        <d v="2023-10-12T02:04:15"/>
        <d v="2023-10-12T01:48:39"/>
        <d v="2023-10-11T22:04:56"/>
        <d v="2023-10-11T16:34:33"/>
        <d v="2023-10-11T11:17:35"/>
        <d v="2023-10-11T10:10:03"/>
        <d v="2023-10-11T07:06:58"/>
        <d v="2023-10-11T06:02:11"/>
        <d v="2023-10-10T08:05:04"/>
        <d v="2023-10-10T08:02:43"/>
        <d v="2023-10-10T07:33:35"/>
        <d v="2023-10-09T12:55:03"/>
        <d v="2023-10-09T09:02:46"/>
        <d v="2023-10-09T07:08:14"/>
        <d v="2023-10-09T06:13:54"/>
        <d v="2023-10-09T05:25:20"/>
        <d v="2023-10-09T05:22:34"/>
        <d v="2023-10-09T05:05:01"/>
        <d v="2023-10-09T03:00:35"/>
        <d v="2023-10-09T02:18:04"/>
        <d v="2023-10-08T17:01:33"/>
        <d v="2023-10-08T14:03:37"/>
        <d v="2023-10-08T12:48:46"/>
        <d v="2023-10-07T17:44:51"/>
        <d v="2023-10-07T16:21:27"/>
        <d v="2023-10-07T10:31:14"/>
        <d v="2023-10-07T08:24:43"/>
        <d v="2023-10-07T03:44:15"/>
        <d v="2023-10-06T23:23:56"/>
        <d v="2023-10-06T11:55:45"/>
        <d v="2023-10-06T08:52:20"/>
        <d v="2023-10-06T05:32:23"/>
        <d v="2023-10-06T01:33:46"/>
        <d v="2023-10-05T23:39:44"/>
        <d v="2023-10-05T16:06:52"/>
        <d v="2023-10-05T13:37:59"/>
        <d v="2023-10-05T09:53:16"/>
        <d v="2023-10-05T08:21:44"/>
        <d v="2023-10-05T07:34:57"/>
        <d v="2023-10-05T06:48:51"/>
        <d v="2023-10-05T04:22:41"/>
        <d v="2023-10-05T01:00:21"/>
        <d v="2023-10-04T22:43:48"/>
        <d v="2023-10-04T14:14:12"/>
        <d v="2023-10-04T12:47:00"/>
        <d v="2023-10-04T12:09:15"/>
        <d v="2023-10-04T07:48:02"/>
        <d v="2023-10-04T05:50:59"/>
        <d v="2023-10-04T02:52:25"/>
        <d v="2023-10-03T16:53:31"/>
        <d v="2023-10-03T14:27:54"/>
        <d v="2023-10-03T10:52:50"/>
        <d v="2023-10-02T22:01:47"/>
        <d v="2023-10-02T13:02:31"/>
        <d v="2023-10-02T10:39:34"/>
        <d v="2023-10-02T07:35:53"/>
        <d v="2023-10-02T05:24:47"/>
        <d v="2023-10-02T04:17:56"/>
        <d v="2023-10-02T02:28:24"/>
        <d v="2023-10-02T00:53:37"/>
        <d v="2023-10-01T12:20:29"/>
        <d v="2023-10-01T05:51:03"/>
        <d v="2023-10-01T00:38:17"/>
        <d v="2023-09-30T23:23:22"/>
        <d v="2023-09-30T12:38:12"/>
        <d v="2023-09-30T08:58:32"/>
        <d v="2023-09-30T05:45:50"/>
        <d v="2023-09-30T00:09:50"/>
        <d v="2023-09-29T14:30:15"/>
        <d v="2023-09-29T13:56:52"/>
        <d v="2023-09-29T09:49:19"/>
        <d v="2023-09-29T09:26:11"/>
        <d v="2023-09-29T08:45:28"/>
        <d v="2023-09-29T04:24:08"/>
        <d v="2023-09-29T03:23:26"/>
        <d v="2023-09-28T23:15:18"/>
        <d v="2023-09-28T17:20:21"/>
        <d v="2023-09-28T06:26:35"/>
        <d v="2023-09-27T22:43:22"/>
        <d v="2023-09-27T15:49:10"/>
        <d v="2023-09-27T15:30:21"/>
        <d v="2023-09-27T14:47:42"/>
        <d v="2023-09-27T14:16:38"/>
        <d v="2023-09-27T13:59:05"/>
        <d v="2023-09-27T10:53:25"/>
        <d v="2023-09-27T10:50:49"/>
        <d v="2023-09-27T10:04:33"/>
        <d v="2023-09-27T06:12:18"/>
        <d v="2023-09-27T06:05:08"/>
        <d v="2023-09-27T04:10:44"/>
        <d v="2023-09-26T21:18:52"/>
        <d v="2023-09-26T12:15:36"/>
        <d v="2023-09-26T03:09:25"/>
        <d v="2023-09-26T01:46:05"/>
        <d v="2023-09-25T13:09:26"/>
        <d v="2023-09-24T13:29:19"/>
        <d v="2023-09-24T10:36:35"/>
        <d v="2023-09-24T03:16:03"/>
        <d v="2023-09-24T00:06:39"/>
        <d v="2023-09-23T17:06:26"/>
        <d v="2023-09-23T05:31:46"/>
        <d v="2023-09-22T23:51:44"/>
        <d v="2023-09-22T20:48:27"/>
        <d v="2023-09-22T15:22:09"/>
        <d v="2023-09-22T13:15:42"/>
        <d v="2023-09-22T09:10:53"/>
        <d v="2023-09-22T01:03:56"/>
        <d v="2023-09-21T15:52:25"/>
        <d v="2023-09-21T09:36:05"/>
        <d v="2023-09-21T00:21:54"/>
        <d v="2023-09-20T23:14:56"/>
        <d v="2023-09-20T12:25:44"/>
        <d v="2023-09-20T04:59:59"/>
        <d v="2023-09-20T04:39:07"/>
        <d v="2023-09-20T04:02:04"/>
        <d v="2023-09-19T13:37:50"/>
        <d v="2023-09-19T11:22:09"/>
        <d v="2023-09-19T09:13:08"/>
        <d v="2023-09-19T09:01:57"/>
        <d v="2023-09-19T02:12:04"/>
        <d v="2023-09-18T06:41:22"/>
        <d v="2023-09-18T05:46:09"/>
        <d v="2023-09-18T02:50:32"/>
        <d v="2023-09-17T22:19:17"/>
        <d v="2023-09-17T22:06:06"/>
        <d v="2023-09-17T15:14:21"/>
        <d v="2023-09-17T14:17:54"/>
        <d v="2023-09-17T00:19:57"/>
        <d v="2023-09-16T08:53:50"/>
        <d v="2023-09-15T11:01:10"/>
        <d v="2023-09-15T10:19:31"/>
        <d v="2023-09-15T06:39:37"/>
        <d v="2023-09-15T05:58:59"/>
        <d v="2023-09-15T05:48:36"/>
        <d v="2023-09-15T03:33:03"/>
        <d v="2023-09-15T02:24:28"/>
        <d v="2023-09-14T15:13:44"/>
        <d v="2023-09-14T07:09:31"/>
        <d v="2023-09-14T05:36:20"/>
        <d v="2023-09-13T18:03:30"/>
        <d v="2023-09-13T06:19:44"/>
        <d v="2023-09-13T05:16:32"/>
        <d v="2023-09-13T04:04:22"/>
        <d v="2023-09-12T23:28:51"/>
        <d v="2023-09-12T16:17:45"/>
        <d v="2023-09-12T14:18:35"/>
        <d v="2023-09-12T11:24:32"/>
        <d v="2023-09-12T03:15:18"/>
        <d v="2023-09-11T23:43:30"/>
        <d v="2023-09-11T23:26:49"/>
        <d v="2023-09-11T03:57:28"/>
        <d v="2023-09-10T09:30:13"/>
        <d v="2023-09-10T04:15:02"/>
        <d v="2023-09-10T02:51:17"/>
        <d v="2023-09-09T06:44:14"/>
        <d v="2023-09-09T04:52:18"/>
        <d v="2023-09-09T02:18:19"/>
        <d v="2023-09-09T01:41:50"/>
        <d v="2023-09-09T01:13:04"/>
        <d v="2023-09-08T23:56:35"/>
        <d v="2023-09-08T23:50:52"/>
        <d v="2023-09-08T23:24:36"/>
        <d v="2023-09-08T16:04:36"/>
        <d v="2023-09-08T11:39:37"/>
        <d v="2023-09-08T01:15:28"/>
        <d v="2023-09-08T00:48:00"/>
        <d v="2023-09-08T00:04:29"/>
        <d v="2023-09-07T22:22:09"/>
        <d v="2023-09-07T15:40:43"/>
        <d v="2023-09-07T15:40:25"/>
        <d v="2023-09-07T10:03:01"/>
        <d v="2023-09-06T23:05:22"/>
        <d v="2023-09-06T22:42:00"/>
        <d v="2023-09-06T12:43:46"/>
        <d v="2023-09-06T12:39:39"/>
        <d v="2023-09-06T12:02:39"/>
        <d v="2023-09-06T01:48:05"/>
        <d v="2023-09-06T01:30:40"/>
        <d v="2023-09-05T15:39:07"/>
        <d v="2023-09-05T14:51:43"/>
        <d v="2023-09-05T06:31:47"/>
        <d v="2023-09-05T03:57:00"/>
        <d v="2023-09-05T03:56:29"/>
        <d v="2023-09-03T23:56:01"/>
        <d v="2023-09-03T16:17:33"/>
        <d v="2023-09-03T01:12:55"/>
        <d v="2023-09-02T14:45:13"/>
        <d v="2023-09-02T12:23:30"/>
        <d v="2023-09-02T05:06:55"/>
        <d v="2023-09-01T23:19:37"/>
        <d v="2023-09-01T20:52:28"/>
        <d v="2023-09-01T10:14:25"/>
        <d v="2023-09-01T09:14:08"/>
        <d v="2023-09-01T08:22:06"/>
        <d v="2023-09-01T06:31:53"/>
        <d v="2023-09-01T06:00:30"/>
        <d v="2023-09-01T00:51:24"/>
        <d v="2023-08-31T22:55:58"/>
        <d v="2023-08-31T10:55:29"/>
        <d v="2023-08-31T09:00:44"/>
        <d v="2023-08-31T06:21:29"/>
        <d v="2023-08-31T06:02:39"/>
        <d v="2023-08-31T02:36:04"/>
        <d v="2023-08-31T02:19:23"/>
        <d v="2023-08-30T14:28:50"/>
        <d v="2023-08-30T12:13:18"/>
        <d v="2023-08-30T06:05:13"/>
        <d v="2023-08-29T15:19:20"/>
        <d v="2023-08-29T14:20:18"/>
        <d v="2023-08-29T09:31:30"/>
        <d v="2023-08-28T21:39:32"/>
        <d v="2023-08-28T15:55:33"/>
        <d v="2023-08-28T15:27:40"/>
        <d v="2023-08-28T13:01:02"/>
        <d v="2023-08-28T08:56:38"/>
        <d v="2023-08-28T08:51:22"/>
        <d v="2023-08-28T05:41:06"/>
        <d v="2023-08-28T02:34:11"/>
        <d v="2023-08-26T23:47:28"/>
        <d v="2023-08-26T12:27:46"/>
        <d v="2023-08-26T09:21:49"/>
        <d v="2023-08-26T07:36:41"/>
        <d v="2023-08-25T17:28:10"/>
        <d v="2023-08-25T14:07:49"/>
        <d v="2023-08-25T12:39:17"/>
        <d v="2023-08-25T05:23:04"/>
        <d v="2023-08-24T10:56:19"/>
        <d v="2023-08-24T07:15:25"/>
        <d v="2023-08-24T06:16:47"/>
        <d v="2023-08-24T02:51:20"/>
        <d v="2023-08-24T00:51:11"/>
        <d v="2023-08-23T13:49:26"/>
        <d v="2023-08-23T11:15:39"/>
        <d v="2023-08-23T02:26:12"/>
        <d v="2023-08-22T17:45:52"/>
        <d v="2023-08-22T15:39:56"/>
        <d v="2023-08-22T14:24:48"/>
        <d v="2023-08-22T09:52:46"/>
        <d v="2023-08-22T08:38:42"/>
        <d v="2023-08-22T07:08:56"/>
        <d v="2023-08-22T04:52:26"/>
        <d v="2023-08-22T01:14:45"/>
        <d v="2023-08-21T17:43:54"/>
        <d v="2023-08-21T13:50:48"/>
        <d v="2023-08-21T10:14:25"/>
        <d v="2023-08-21T05:33:05"/>
        <d v="2023-08-20T22:53:19"/>
        <d v="2023-08-20T18:08:32"/>
        <d v="2023-08-20T16:36:19"/>
        <d v="2023-08-20T16:33:18"/>
        <d v="2023-08-20T11:39:47"/>
        <d v="2023-08-20T08:31:08"/>
        <d v="2023-08-20T02:25:41"/>
        <d v="2023-08-20T02:22:39"/>
        <d v="2023-08-19T12:06:15"/>
        <d v="2023-08-18T23:24:01"/>
        <d v="2023-08-18T09:42:17"/>
        <d v="2023-08-18T04:50:16"/>
        <d v="2023-08-18T01:44:13"/>
        <d v="2023-08-17T15:20:41"/>
        <d v="2023-08-17T05:02:34"/>
        <d v="2023-08-17T04:10:56"/>
        <d v="2023-08-16T17:28:50"/>
        <d v="2023-08-16T10:23:04"/>
        <d v="2023-08-16T03:21:58"/>
        <d v="2023-08-15T09:26:21"/>
        <d v="2023-08-15T08:49:18"/>
        <d v="2023-08-15T00:46:01"/>
        <d v="2023-08-14T16:14:44"/>
        <d v="2023-08-14T07:11:38"/>
        <d v="2023-08-13T18:06:56"/>
        <d v="2023-08-13T12:02:52"/>
        <d v="2023-08-13T03:39:08"/>
        <d v="2023-08-12T17:26:14"/>
        <d v="2023-08-12T13:48:39"/>
        <d v="2023-08-12T08:14:22"/>
        <d v="2023-08-12T07:56:28"/>
        <d v="2023-08-12T04:12:00"/>
        <d v="2023-08-11T22:27:48"/>
        <d v="2023-08-11T01:02:57"/>
        <d v="2023-08-09T10:21:42"/>
        <d v="2023-08-09T06:32:15"/>
        <d v="2023-08-09T00:23:04"/>
        <d v="2023-08-08T16:19:38"/>
        <d v="2023-08-08T15:33:39"/>
        <d v="2023-08-08T13:14:39"/>
        <d v="2023-08-08T08:46:49"/>
        <d v="2023-08-08T04:18:02"/>
        <d v="2023-08-08T01:48:25"/>
        <d v="2023-08-07T09:30:02"/>
        <d v="2023-08-07T05:06:49"/>
        <d v="2023-08-06T14:10:45"/>
        <d v="2023-08-06T11:16:18"/>
        <d v="2023-08-06T07:05:37"/>
        <d v="2023-08-06T03:56:06"/>
        <d v="2023-08-06T01:02:39"/>
        <d v="2023-08-05T14:28:49"/>
        <d v="2023-08-05T08:37:20"/>
        <d v="2023-08-05T07:56:39"/>
        <d v="2023-08-05T07:26:27"/>
        <d v="2023-08-05T06:29:14"/>
        <d v="2023-08-05T04:17:29"/>
        <d v="2023-08-05T02:46:53"/>
        <d v="2023-08-05T00:13:07"/>
        <d v="2023-08-05T00:07:33"/>
        <d v="2023-08-04T16:50:01"/>
        <d v="2023-08-03T11:25:43"/>
        <d v="2023-08-03T10:22:06"/>
        <d v="2023-08-03T03:26:03"/>
        <d v="2023-08-03T02:17:24"/>
        <d v="2023-08-03T01:15:03"/>
        <d v="2023-08-02T08:27:13"/>
        <d v="2023-08-01T11:53:28"/>
        <d v="2023-08-01T09:25:57"/>
        <d v="2023-08-01T07:47:47"/>
        <d v="2023-08-01T02:53:22"/>
        <d v="2023-08-01T02:42:13"/>
        <d v="2023-07-31T15:11:10"/>
        <d v="2023-07-31T12:31:36"/>
        <d v="2023-07-31T05:59:36"/>
        <d v="2023-07-30T22:08:49"/>
        <d v="2023-07-30T16:37:16"/>
        <d v="2023-07-30T15:08:30"/>
        <d v="2023-07-30T11:04:54"/>
        <d v="2023-07-29T16:40:31"/>
        <d v="2023-07-29T15:56:08"/>
        <d v="2023-07-29T07:29:20"/>
        <d v="2023-07-28T16:17:09"/>
        <d v="2023-07-28T12:00:05"/>
        <d v="2023-07-28T10:18:20"/>
        <d v="2023-07-27T16:29:03"/>
        <d v="2023-07-27T15:27:12"/>
        <d v="2023-07-27T11:32:30"/>
        <d v="2023-07-27T08:29:36"/>
        <d v="2023-07-27T08:24:33"/>
        <d v="2023-07-26T16:33:28"/>
        <d v="2023-07-26T06:50:07"/>
        <d v="2023-07-26T03:45:53"/>
        <d v="2023-07-26T01:54:15"/>
        <d v="2023-07-25T10:02:11"/>
        <d v="2023-07-24T11:53:36"/>
        <d v="2023-07-24T09:14:12"/>
        <d v="2023-07-24T07:08:46"/>
        <d v="2023-07-24T05:31:12"/>
        <d v="2023-07-24T03:14:46"/>
        <d v="2023-07-23T12:48:22"/>
        <d v="2023-07-23T08:25:24"/>
        <d v="2023-07-22T12:45:10"/>
        <d v="2023-07-22T09:23:56"/>
        <d v="2023-07-21T22:38:52"/>
        <d v="2023-07-21T17:17:33"/>
        <d v="2023-07-21T11:08:41"/>
        <d v="2023-07-21T06:09:25"/>
        <d v="2023-07-21T04:52:36"/>
        <d v="2023-07-21T03:59:33"/>
        <d v="2023-07-20T23:20:51"/>
        <d v="2023-07-20T14:38:06"/>
        <d v="2023-07-20T13:12:55"/>
        <d v="2023-07-20T12:55:09"/>
        <d v="2023-07-20T12:00:27"/>
        <d v="2023-07-20T10:58:52"/>
        <d v="2023-07-20T03:37:24"/>
        <d v="2023-07-20T01:58:12"/>
        <d v="2023-07-19T23:15:39"/>
        <d v="2023-07-19T11:52:41"/>
        <d v="2023-07-18T23:27:13"/>
        <d v="2023-07-18T17:22:08"/>
        <d v="2023-07-18T15:44:11"/>
        <d v="2023-07-18T14:59:27"/>
        <d v="2023-07-18T13:21:32"/>
        <d v="2023-07-18T11:52:08"/>
        <d v="2023-07-18T11:20:52"/>
        <d v="2023-07-18T07:13:28"/>
        <d v="2023-07-17T10:28:52"/>
        <d v="2023-07-17T08:18:55"/>
        <d v="2023-07-17T08:16:43"/>
        <d v="2023-07-17T07:52:18"/>
        <d v="2023-07-16T22:54:02"/>
        <d v="2023-07-16T07:36:02"/>
        <d v="2023-07-16T05:23:44"/>
        <d v="2023-07-16T01:06:58"/>
        <d v="2023-07-15T16:54:02"/>
        <d v="2023-07-15T15:53:44"/>
        <d v="2023-07-15T01:35:43"/>
        <d v="2023-07-15T01:34:54"/>
        <d v="2023-07-15T00:15:12"/>
        <d v="2023-07-13T17:30:34"/>
        <d v="2023-07-13T09:29:36"/>
        <d v="2023-07-13T06:19:28"/>
        <d v="2023-07-12T10:31:17"/>
        <d v="2023-07-12T06:16:57"/>
        <d v="2023-07-12T05:58:50"/>
        <d v="2023-07-12T02:50:22"/>
        <d v="2023-07-11T09:33:33"/>
        <d v="2023-07-11T06:55:41"/>
        <d v="2023-07-11T04:48:25"/>
        <d v="2023-07-11T02:07:52"/>
        <d v="2023-07-10T14:03:00"/>
        <d v="2023-07-10T11:36:38"/>
        <d v="2023-07-10T04:01:55"/>
        <d v="2023-07-10T02:32:41"/>
        <d v="2023-07-09T22:06:09"/>
        <d v="2023-07-09T10:33:19"/>
        <d v="2023-07-09T10:21:24"/>
        <d v="2023-07-09T04:52:12"/>
        <d v="2023-07-08T11:30:49"/>
        <d v="2023-07-08T03:58:26"/>
        <d v="2023-07-07T13:59:56"/>
        <d v="2023-07-07T09:17:01"/>
        <d v="2023-07-07T00:31:06"/>
        <d v="2023-07-06T15:33:39"/>
        <d v="2023-07-06T14:04:45"/>
        <d v="2023-07-06T10:00:38"/>
        <d v="2023-07-06T06:58:26"/>
        <d v="2023-07-06T02:55:50"/>
        <d v="2023-07-05T11:38:23"/>
        <d v="2023-07-05T04:29:12"/>
        <d v="2023-07-04T11:39:54"/>
        <d v="2023-07-04T06:42:43"/>
        <d v="2023-07-02T17:44:45"/>
        <d v="2023-07-02T11:06:43"/>
        <d v="2023-07-02T00:04:22"/>
        <d v="2023-06-30T16:37:38"/>
        <d v="2023-06-30T06:37:04"/>
        <d v="2023-06-30T05:35:40"/>
        <d v="2023-06-29T05:10:05"/>
        <d v="2023-06-28T22:38:39"/>
        <d v="2023-06-28T08:12:57"/>
        <d v="2023-06-27T22:33:09"/>
        <d v="2023-06-27T15:13:21"/>
        <d v="2023-06-27T14:34:14"/>
        <d v="2023-06-27T14:33:39"/>
        <d v="2023-06-26T14:45:35"/>
        <d v="2023-06-26T12:26:41"/>
        <d v="2023-06-26T05:08:04"/>
        <d v="2023-06-26T05:04:05"/>
        <d v="2023-06-25T13:30:26"/>
        <d v="2023-06-25T11:40:22"/>
        <d v="2023-06-25T08:10:39"/>
        <d v="2023-06-25T07:29:52"/>
        <d v="2023-06-25T01:30:00"/>
        <d v="2023-06-24T15:36:09"/>
        <d v="2023-06-24T13:00:54"/>
        <d v="2023-06-24T05:16:58"/>
        <d v="2023-06-24T04:53:01"/>
        <d v="2023-06-23T21:24:38"/>
        <d v="2023-06-23T07:57:47"/>
        <d v="2023-06-23T04:18:00"/>
        <d v="2023-06-23T02:29:02"/>
        <d v="2023-06-23T01:57:14"/>
        <d v="2023-06-22T16:10:40"/>
        <d v="2023-06-22T14:22:15"/>
        <d v="2023-06-22T03:14:47"/>
        <d v="2023-06-21T23:53:08"/>
        <d v="2023-06-21T21:41:13"/>
        <d v="2023-06-21T16:12:22"/>
        <d v="2023-06-21T10:37:43"/>
        <d v="2023-06-21T07:54:33"/>
        <d v="2023-06-21T07:44:32"/>
        <d v="2023-06-20T23:43:59"/>
        <d v="2023-06-19T13:35:48"/>
        <d v="2023-06-18T22:50:07"/>
        <d v="2023-06-17T17:52:50"/>
        <d v="2023-06-17T15:32:50"/>
        <d v="2023-06-17T15:31:46"/>
        <d v="2023-06-17T15:12:21"/>
        <d v="2023-06-17T08:57:44"/>
        <d v="2023-06-16T00:01:51"/>
        <d v="2023-06-15T12:31:22"/>
        <d v="2023-06-15T08:05:06"/>
        <d v="2023-06-15T04:56:23"/>
        <d v="2023-06-15T02:52:29"/>
        <d v="2023-06-14T13:27:41"/>
        <d v="2023-06-14T08:44:04"/>
        <d v="2023-06-14T07:38:33"/>
        <d v="2023-06-13T17:47:00"/>
        <d v="2023-06-13T15:15:41"/>
        <d v="2023-06-13T13:46:19"/>
        <d v="2023-06-13T12:26:41"/>
        <d v="2023-06-13T10:09:28"/>
        <d v="2023-06-13T05:47:34"/>
        <d v="2023-06-13T05:10:57"/>
        <d v="2023-06-13T05:06:26"/>
        <d v="2023-06-13T00:39:43"/>
        <d v="2023-06-12T15:31:57"/>
        <d v="2023-06-12T15:10:47"/>
        <d v="2023-06-12T14:14:55"/>
        <d v="2023-06-12T13:39:48"/>
        <d v="2023-06-12T10:59:20"/>
        <d v="2023-06-12T02:48:17"/>
        <d v="2023-06-11T21:52:59"/>
        <d v="2023-06-11T11:57:24"/>
        <d v="2023-06-11T03:48:43"/>
        <d v="2023-06-10T03:57:29"/>
        <d v="2023-06-09T20:41:50"/>
        <d v="2023-06-09T10:34:09"/>
        <d v="2023-06-09T09:47:38"/>
        <d v="2023-06-09T08:38:04"/>
        <d v="2023-06-09T05:40:42"/>
        <d v="2023-06-08T05:31:47"/>
        <d v="2023-06-08T04:40:11"/>
        <d v="2023-06-08T01:12:15"/>
        <d v="2023-06-07T09:48:21"/>
        <d v="2023-06-07T07:31:58"/>
        <d v="2023-06-07T06:33:51"/>
        <d v="2023-06-07T02:47:50"/>
        <d v="2023-06-06T10:45:00"/>
        <d v="2023-06-06T05:12:44"/>
        <d v="2023-06-06T00:36:17"/>
        <d v="2023-06-05T17:27:34"/>
        <d v="2023-06-05T01:15:14"/>
        <d v="2023-06-04T14:35:51"/>
        <d v="2023-06-04T08:27:09"/>
        <d v="2023-06-04T05:24:17"/>
        <d v="2023-06-04T03:26:14"/>
        <d v="2023-06-04T02:16:15"/>
        <d v="2023-06-04T00:14:32"/>
        <d v="2023-06-03T16:08:11"/>
        <d v="2023-06-03T10:24:20"/>
        <d v="2023-06-02T16:29:05"/>
        <d v="2023-06-02T14:33:50"/>
        <d v="2023-06-02T09:58:00"/>
        <d v="2023-06-02T06:38:03"/>
        <d v="2023-06-02T00:38:09"/>
        <d v="2023-06-01T15:03:45"/>
        <d v="2023-06-01T12:28:18"/>
        <d v="2023-06-01T06:25:54"/>
        <d v="2023-06-01T02:38:23"/>
        <d v="2023-05-31T22:04:14"/>
        <d v="2023-05-31T07:49:03"/>
        <d v="2023-05-30T23:15:40"/>
        <d v="2023-05-30T14:35:31"/>
        <d v="2023-05-30T14:33:51"/>
        <d v="2023-05-30T05:54:39"/>
        <d v="2023-05-30T04:27:47"/>
        <d v="2023-05-30T02:24:27"/>
        <d v="2023-05-29T23:20:22"/>
        <d v="2023-05-29T16:04:53"/>
        <d v="2023-05-29T14:36:15"/>
        <d v="2023-05-29T13:13:14"/>
        <d v="2023-05-29T05:07:18"/>
        <d v="2023-05-29T02:12:52"/>
        <d v="2023-05-28T17:22:39"/>
        <d v="2023-05-28T16:31:14"/>
        <d v="2023-05-28T03:06:50"/>
        <d v="2023-05-27T22:14:40"/>
        <d v="2023-05-27T07:41:49"/>
        <d v="2023-05-27T03:50:10"/>
        <d v="2023-05-26T17:13:43"/>
        <d v="2023-05-26T15:50:21"/>
        <d v="2023-05-26T13:10:29"/>
        <d v="2023-05-26T05:42:37"/>
        <d v="2023-05-25T12:14:07"/>
        <d v="2023-05-25T09:27:03"/>
        <d v="2023-05-25T06:54:13"/>
        <d v="2023-05-25T05:17:11"/>
        <d v="2023-05-25T01:47:21"/>
        <d v="2023-05-24T15:31:03"/>
        <d v="2023-05-24T11:28:46"/>
        <d v="2023-05-24T02:11:02"/>
        <d v="2023-05-23T23:14:19"/>
        <d v="2023-05-23T12:49:41"/>
        <d v="2023-05-23T11:43:08"/>
        <d v="2023-05-23T09:46:59"/>
        <d v="2023-05-23T04:02:41"/>
        <d v="2023-05-23T01:55:11"/>
        <d v="2023-05-22T17:36:34"/>
        <d v="2023-05-22T07:44:38"/>
        <d v="2023-05-21T16:24:48"/>
        <d v="2023-05-21T14:14:01"/>
        <d v="2023-05-21T09:59:03"/>
        <d v="2023-05-20T08:12:32"/>
        <d v="2023-05-20T01:25:08"/>
        <d v="2023-05-20T00:46:36"/>
        <d v="2023-05-19T14:58:00"/>
        <d v="2023-05-19T13:53:59"/>
        <d v="2023-05-19T12:40:35"/>
        <d v="2023-05-18T09:52:26"/>
        <d v="2023-05-18T06:03:50"/>
        <d v="2023-05-17T23:23:29"/>
        <d v="2023-05-17T16:25:21"/>
        <d v="2023-05-17T11:09:06"/>
        <d v="2023-05-17T03:32:52"/>
        <d v="2023-05-16T22:58:40"/>
        <d v="2023-05-16T14:22:32"/>
        <d v="2023-05-15T12:30:53"/>
        <d v="2023-05-15T12:29:26"/>
        <d v="2023-05-15T03:04:27"/>
        <d v="2023-05-15T02:22:01"/>
        <d v="2023-05-14T15:39:53"/>
        <d v="2023-05-14T15:20:50"/>
        <d v="2023-05-14T15:11:35"/>
        <d v="2023-05-14T13:21:29"/>
        <d v="2023-05-13T16:55:35"/>
        <d v="2023-05-13T15:06:40"/>
        <d v="2023-05-13T11:30:59"/>
        <d v="2023-05-12T10:30:31"/>
        <d v="2023-05-12T08:51:25"/>
        <d v="2023-05-12T03:40:12"/>
        <d v="2023-05-11T08:53:00"/>
        <d v="2023-05-11T07:09:53"/>
        <d v="2023-05-11T04:47:21"/>
        <d v="2023-05-10T12:45:33"/>
        <d v="2023-05-10T09:37:12"/>
        <d v="2023-05-10T08:49:26"/>
        <d v="2023-05-10T07:09:17"/>
        <d v="2023-05-10T04:50:22"/>
        <d v="2023-05-10T00:57:03"/>
        <d v="2023-05-09T22:49:36"/>
        <d v="2023-05-09T07:33:31"/>
        <d v="2023-05-09T06:50:32"/>
        <d v="2023-05-09T05:20:48"/>
        <d v="2023-05-09T03:04:45"/>
        <d v="2023-05-08T23:09:42"/>
        <d v="2023-05-08T11:42:44"/>
        <d v="2023-05-08T09:13:39"/>
        <d v="2023-05-07T23:01:54"/>
        <d v="2023-05-07T21:36:01"/>
        <d v="2023-05-07T10:18:09"/>
        <d v="2023-05-07T06:08:40"/>
        <d v="2023-05-07T01:46:19"/>
        <d v="2023-05-07T01:27:03"/>
        <d v="2023-05-07T00:40:06"/>
        <d v="2023-05-07T00:33:38"/>
        <d v="2023-05-06T15:06:31"/>
        <d v="2023-05-06T03:36:09"/>
        <d v="2023-05-06T01:25:13"/>
        <d v="2023-05-05T23:53:04"/>
        <d v="2023-05-05T05:14:50"/>
        <d v="2023-05-04T07:27:26"/>
        <d v="2023-05-04T02:29:51"/>
        <d v="2023-05-03T17:08:10"/>
        <d v="2023-05-03T06:44:10"/>
        <d v="2023-05-03T04:00:46"/>
        <d v="2023-05-02T04:53:52"/>
        <d v="2023-05-02T03:04:37"/>
        <d v="2023-05-02T01:53:22"/>
        <d v="2023-05-01T13:08:21"/>
        <d v="2023-05-01T00:46:23"/>
        <d v="2023-04-30T07:00:39"/>
        <d v="2023-04-30T06:34:31"/>
        <d v="2023-04-30T04:58:06"/>
        <d v="2023-04-29T15:19:51"/>
        <d v="2023-04-29T12:04:29"/>
        <d v="2023-04-29T11:21:59"/>
        <d v="2023-04-29T10:11:05"/>
        <d v="2023-04-29T05:22:31"/>
        <d v="2023-04-29T00:24:25"/>
        <d v="2023-04-27T17:50:39"/>
        <d v="2023-04-27T17:16:27"/>
        <d v="2023-04-27T14:33:19"/>
        <d v="2023-04-27T10:21:59"/>
        <d v="2023-04-27T07:50:14"/>
        <d v="2023-04-27T01:35:01"/>
        <d v="2023-04-27T00:10:50"/>
        <d v="2023-04-26T23:42:37"/>
        <d v="2023-04-26T23:33:16"/>
        <d v="2023-04-26T15:21:41"/>
        <d v="2023-04-26T02:52:09"/>
        <d v="2023-04-25T16:05:04"/>
        <d v="2023-04-25T13:12:35"/>
        <d v="2023-04-25T00:37:01"/>
        <d v="2023-04-24T17:04:05"/>
        <d v="2023-04-24T02:07:48"/>
        <d v="2023-04-24T00:51:15"/>
        <d v="2023-04-23T10:57:54"/>
        <d v="2023-04-23T06:21:58"/>
        <d v="2023-04-22T16:18:24"/>
        <d v="2023-04-22T05:59:50"/>
        <d v="2023-04-21T23:10:00"/>
        <d v="2023-04-21T17:18:33"/>
        <d v="2023-04-21T16:17:04"/>
        <d v="2023-04-21T08:19:13"/>
        <d v="2023-04-21T06:28:04"/>
        <d v="2023-04-20T17:35:47"/>
        <d v="2023-04-20T00:35:05"/>
        <d v="2023-04-19T22:55:57"/>
        <d v="2023-04-19T22:46:24"/>
        <d v="2023-04-19T05:20:18"/>
        <d v="2023-04-19T04:29:26"/>
        <d v="2023-04-18T14:53:30"/>
        <d v="2023-04-18T01:05:54"/>
        <d v="2023-04-17T15:30:31"/>
        <d v="2023-04-17T13:51:33"/>
        <d v="2023-04-17T00:49:23"/>
        <d v="2023-04-16T17:07:53"/>
        <d v="2023-04-16T06:58:24"/>
        <d v="2023-04-15T08:08:51"/>
        <d v="2023-04-14T13:27:57"/>
        <d v="2023-04-14T13:16:31"/>
        <d v="2023-04-14T09:01:30"/>
        <d v="2023-04-14T01:15:53"/>
        <d v="2023-04-14T00:32:51"/>
        <d v="2023-04-13T13:15:28"/>
        <d v="2023-04-13T11:13:52"/>
        <d v="2023-04-13T04:44:52"/>
        <d v="2023-04-13T02:52:28"/>
        <d v="2023-04-12T02:29:33"/>
        <d v="2023-04-12T01:31:32"/>
        <d v="2023-04-12T00:07:12"/>
        <d v="2023-04-11T10:10:18"/>
        <d v="2023-04-11T07:33:28"/>
        <d v="2023-04-10T20:53:32"/>
        <d v="2023-04-10T09:31:42"/>
        <d v="2023-04-10T00:25:11"/>
        <d v="2023-04-09T13:47:36"/>
        <d v="2023-04-09T08:30:44"/>
        <d v="2023-04-08T14:12:34"/>
        <d v="2023-04-08T13:58:13"/>
        <d v="2023-04-08T12:02:11"/>
        <d v="2023-04-08T05:57:17"/>
        <d v="2023-04-07T06:26:12"/>
        <d v="2023-04-07T00:44:13"/>
        <d v="2023-04-06T14:41:16"/>
        <d v="2023-04-05T10:00:44"/>
        <d v="2023-04-05T08:56:06"/>
        <d v="2023-04-05T07:46:16"/>
        <d v="2023-04-05T06:45:04"/>
        <d v="2023-04-05T06:40:45"/>
        <d v="2023-04-05T06:01:25"/>
        <d v="2023-04-05T04:45:41"/>
        <d v="2023-04-04T17:04:25"/>
        <d v="2023-04-04T10:39:04"/>
        <d v="2023-04-04T07:47:11"/>
        <d v="2023-04-03T18:36:24"/>
        <d v="2023-04-03T16:19:18"/>
        <d v="2023-04-03T06:49:49"/>
        <d v="2023-04-03T02:54:30"/>
        <d v="2023-04-02T14:33:17"/>
        <d v="2023-04-02T07:05:14"/>
        <d v="2023-04-02T00:26:49"/>
        <d v="2023-04-01T08:19:31"/>
        <d v="2023-04-01T08:17:24"/>
        <d v="2023-04-01T04:54:57"/>
        <d v="2023-03-31T13:06:45"/>
        <d v="2023-03-31T08:31:54"/>
        <d v="2023-03-31T02:40:14"/>
        <d v="2023-03-31T02:14:43"/>
        <d v="2023-03-31T01:29:32"/>
        <d v="2023-03-30T14:52:59"/>
        <d v="2023-03-30T08:00:43"/>
        <d v="2023-03-30T06:15:54"/>
        <d v="2023-03-30T00:49:58"/>
        <d v="2023-03-29T23:43:08"/>
        <d v="2023-03-29T07:54:55"/>
        <d v="2023-03-29T04:37:01"/>
        <d v="2023-03-28T13:51:19"/>
        <d v="2023-03-28T07:50:38"/>
        <d v="2023-03-28T03:42:17"/>
        <d v="2023-03-28T01:16:13"/>
        <d v="2023-03-27T23:52:01"/>
        <d v="2023-03-27T11:56:49"/>
        <d v="2023-03-27T00:57:49"/>
        <d v="2023-03-26T14:59:23"/>
        <d v="2023-03-26T01:53:50"/>
        <d v="2023-03-25T13:06:51"/>
        <d v="2023-03-25T10:09:46"/>
        <d v="2023-03-25T04:28:40"/>
        <d v="2023-03-24T22:12:16"/>
        <d v="2023-03-23T09:50:31"/>
        <d v="2023-03-23T03:41:45"/>
        <d v="2023-03-23T03:38:53"/>
        <d v="2023-03-22T23:38:36"/>
        <d v="2023-03-22T23:36:07"/>
        <d v="2023-03-22T15:36:12"/>
        <d v="2023-03-22T12:50:38"/>
        <d v="2023-03-21T03:21:38"/>
        <d v="2023-03-20T23:49:58"/>
        <d v="2023-03-20T15:37:45"/>
        <d v="2023-03-19T10:11:03"/>
        <d v="2023-03-19T07:39:20"/>
        <d v="2023-03-19T00:55:57"/>
        <d v="2023-03-18T12:56:18"/>
        <d v="2023-03-18T12:46:20"/>
        <d v="2023-03-18T02:06:45"/>
        <d v="2023-03-17T16:39:42"/>
        <d v="2023-03-17T08:51:09"/>
        <d v="2023-03-17T08:01:48"/>
        <d v="2023-03-16T23:07:07"/>
        <d v="2023-03-16T22:10:08"/>
        <d v="2023-03-16T14:09:14"/>
        <d v="2023-03-16T07:48:02"/>
        <d v="2023-03-16T06:08:37"/>
        <d v="2023-03-16T00:41:29"/>
        <d v="2023-03-15T22:19:04"/>
        <d v="2023-03-15T02:58:39"/>
        <d v="2023-03-14T18:10:25"/>
        <d v="2023-03-14T13:35:29"/>
        <d v="2023-03-14T03:47:21"/>
        <d v="2023-03-14T01:02:02"/>
        <d v="2023-03-13T12:36:13"/>
        <d v="2023-03-13T09:55:05"/>
        <d v="2023-03-13T07:09:56"/>
        <d v="2023-03-12T10:48:41"/>
        <d v="2023-03-12T09:24:07"/>
        <d v="2023-03-10T17:35:44"/>
        <d v="2023-03-10T11:41:05"/>
        <d v="2023-03-10T07:38:54"/>
        <d v="2023-03-10T00:50:22"/>
        <d v="2023-03-10T00:46:29"/>
        <d v="2023-03-09T00:42:58"/>
        <d v="2023-03-08T16:45:42"/>
        <d v="2023-03-08T03:36:35"/>
        <d v="2023-03-06T03:12:15"/>
        <d v="2023-03-06T00:22:29"/>
        <d v="2023-03-05T16:41:10"/>
        <d v="2023-03-05T04:35:11"/>
        <d v="2023-03-05T02:10:21"/>
        <d v="2023-03-05T00:37:14"/>
        <d v="2023-03-04T15:44:06"/>
        <d v="2023-03-04T13:32:09"/>
        <d v="2023-03-04T05:40:47"/>
        <d v="2023-03-04T04:10:00"/>
        <d v="2023-03-03T11:54:52"/>
        <d v="2023-03-03T07:13:21"/>
        <d v="2023-03-03T03:58:29"/>
        <d v="2023-03-02T22:29:30"/>
        <d v="2023-03-02T12:23:50"/>
        <d v="2023-03-02T06:07:11"/>
        <d v="2023-03-01T11:13:13"/>
        <d v="2023-02-28T13:14:33"/>
        <d v="2023-02-28T11:28:48"/>
        <d v="2023-02-28T09:58:32"/>
        <d v="2023-02-28T09:30:46"/>
        <d v="2023-02-27T14:27:07"/>
        <d v="2023-02-27T13:48:14"/>
        <d v="2023-02-27T08:33:23"/>
        <d v="2023-02-27T04:53:07"/>
        <d v="2023-02-27T02:31:30"/>
        <d v="2023-02-26T15:12:36"/>
        <d v="2023-02-26T12:26:52"/>
        <d v="2023-02-26T08:59:18"/>
        <d v="2023-02-26T07:15:39"/>
        <d v="2023-02-24T16:13:11"/>
        <d v="2023-02-23T06:55:30"/>
        <d v="2023-02-22T22:49:03"/>
        <d v="2023-02-22T12:51:47"/>
        <d v="2023-02-22T11:26:40"/>
        <d v="2023-02-22T07:12:22"/>
        <d v="2023-02-22T03:49:05"/>
        <d v="2023-02-22T03:02:56"/>
        <d v="2023-02-21T23:59:41"/>
        <d v="2023-02-21T23:22:28"/>
        <d v="2023-02-21T09:15:43"/>
        <d v="2023-02-20T16:22:25"/>
        <d v="2023-02-19T03:51:26"/>
        <d v="2023-02-19T03:30:49"/>
        <d v="2023-02-18T13:18:47"/>
        <d v="2023-02-18T08:24:25"/>
        <d v="2023-02-18T05:34:24"/>
        <d v="2023-02-17T10:16:33"/>
        <d v="2023-02-16T07:57:40"/>
        <d v="2023-02-15T09:33:42"/>
        <d v="2023-02-15T04:53:07"/>
        <d v="2023-02-13T12:00:24"/>
        <d v="2023-02-13T07:42:47"/>
        <d v="2023-02-12T22:56:27"/>
        <d v="2023-02-12T16:12:53"/>
        <d v="2023-02-12T07:25:11"/>
        <d v="2023-02-11T09:59:42"/>
        <d v="2023-02-11T09:17:06"/>
        <d v="2023-02-09T07:55:43"/>
        <d v="2023-02-09T01:54:30"/>
        <d v="2023-02-08T23:20:11"/>
        <d v="2023-02-08T13:38:13"/>
        <d v="2023-02-08T10:57:49"/>
        <d v="2023-02-08T05:27:34"/>
        <d v="2023-02-07T23:56:16"/>
        <d v="2023-02-07T13:55:57"/>
        <d v="2023-02-07T06:27:05"/>
        <d v="2023-02-06T07:56:15"/>
        <d v="2023-02-06T05:55:30"/>
        <d v="2023-02-05T17:27:55"/>
        <d v="2023-02-05T15:42:02"/>
        <d v="2023-02-05T12:39:56"/>
        <d v="2023-02-05T11:26:37"/>
        <d v="2023-02-05T04:25:10"/>
        <d v="2023-02-05T02:40:33"/>
        <d v="2023-02-04T14:08:01"/>
        <d v="2023-02-04T07:51:32"/>
        <d v="2023-02-03T07:54:19"/>
        <d v="2023-02-03T05:59:21"/>
        <d v="2023-02-02T12:15:25"/>
        <d v="2023-02-02T09:50:36"/>
        <d v="2023-02-01T23:09:46"/>
        <d v="2023-01-31T14:14:07"/>
        <d v="2023-01-31T13:43:12"/>
        <d v="2023-01-31T03:24:37"/>
        <d v="2023-01-30T12:00:45"/>
        <d v="2023-01-30T11:18:07"/>
        <d v="2023-01-30T07:55:27"/>
        <d v="2023-01-30T05:31:39"/>
        <d v="2023-01-29T17:20:05"/>
        <d v="2023-01-29T16:23:28"/>
        <d v="2023-01-29T00:21:11"/>
        <d v="2023-01-27T17:10:46"/>
        <d v="2023-01-27T08:15:58"/>
        <d v="2023-01-26T20:14:25"/>
        <d v="2023-01-26T13:29:08"/>
        <d v="2023-01-26T02:38:36"/>
        <d v="2023-01-25T22:00:19"/>
        <d v="2023-01-25T14:23:10"/>
        <d v="2023-01-24T11:19:33"/>
        <d v="2023-01-24T06:01:31"/>
        <d v="2023-01-24T04:05:36"/>
        <d v="2023-01-23T14:25:22"/>
        <d v="2023-01-22T14:56:35"/>
        <d v="2023-01-22T05:20:37"/>
        <d v="2023-01-20T21:40:32"/>
        <d v="2023-01-20T14:44:38"/>
        <d v="2023-01-19T21:22:30"/>
        <d v="2023-01-19T11:48:45"/>
        <d v="2023-01-19T10:40:15"/>
        <d v="2023-01-19T08:20:54"/>
        <d v="2023-01-19T07:24:34"/>
        <d v="2023-01-19T06:49:56"/>
        <d v="2023-01-19T00:09:35"/>
        <d v="2023-01-18T15:00:38"/>
        <d v="2023-01-18T11:47:18"/>
        <d v="2023-01-18T02:06:26"/>
        <d v="2023-01-18T00:07:24"/>
        <d v="2023-01-17T15:34:51"/>
        <d v="2023-01-16T01:30:40"/>
        <d v="2023-01-15T13:42:53"/>
        <d v="2023-01-15T11:56:47"/>
        <d v="2023-01-15T02:03:04"/>
        <d v="2023-01-14T09:39:46"/>
        <d v="2023-01-14T07:15:55"/>
        <d v="2023-01-14T03:10:58"/>
        <d v="2023-01-13T09:44:30"/>
        <d v="2023-01-13T08:15:05"/>
        <d v="2023-01-12T11:57:23"/>
        <d v="2023-01-11T11:21:22"/>
        <d v="2023-01-11T10:06:35"/>
        <d v="2023-01-11T03:19:30"/>
        <d v="2023-01-11T01:49:45"/>
        <d v="2023-01-10T16:19:15"/>
        <d v="2023-01-10T07:57:39"/>
        <d v="2023-01-09T23:56:26"/>
        <d v="2023-01-09T23:44:22"/>
        <d v="2023-01-09T22:43:20"/>
        <d v="2023-01-09T13:06:47"/>
        <d v="2023-01-08T21:47:31"/>
        <d v="2023-01-08T12:44:27"/>
        <d v="2023-01-07T23:15:31"/>
        <d v="2023-01-07T06:33:13"/>
        <d v="2023-01-07T03:02:32"/>
        <d v="2023-01-05T13:56:42"/>
        <d v="2023-01-04T07:24:44"/>
        <d v="2023-01-04T01:49:08"/>
        <d v="2023-01-03T18:49:22"/>
        <d v="2023-01-03T08:20:56"/>
        <d v="2023-01-02T06:43:08"/>
        <d v="2023-01-02T00:37:14"/>
        <d v="2022-12-31T14:12:18"/>
        <d v="2022-12-31T10:07:15"/>
        <d v="2022-12-31T04:23:10"/>
        <d v="2022-12-31T00:55:18"/>
        <d v="2022-12-30T16:36:27"/>
        <d v="2022-12-29T23:50:16"/>
        <d v="2022-12-29T10:54:58"/>
        <d v="2022-12-29T10:07:41"/>
        <d v="2022-12-28T15:36:35"/>
        <d v="2022-12-28T12:43:51"/>
        <d v="2022-12-26T14:30:36"/>
        <d v="2022-12-26T11:18:26"/>
        <d v="2022-12-26T05:39:27"/>
        <d v="2022-12-26T02:57:50"/>
        <d v="2022-12-25T09:46:43"/>
        <d v="2022-12-24T11:38:09"/>
        <d v="2022-12-24T09:38:24"/>
        <d v="2022-12-24T06:11:01"/>
        <d v="2022-12-23T10:44:41"/>
        <d v="2022-12-22T22:08:17"/>
        <d v="2022-12-22T12:47:03"/>
        <d v="2022-12-22T08:54:28"/>
        <d v="2022-12-21T07:55:07"/>
        <d v="2022-12-20T17:13:58"/>
        <d v="2022-12-20T07:37:41"/>
        <d v="2022-12-19T17:30:08"/>
        <d v="2022-12-19T10:39:33"/>
        <d v="2022-12-19T05:59:06"/>
        <d v="2022-12-17T23:12:46"/>
        <d v="2022-12-17T01:01:15"/>
        <d v="2022-12-16T10:21:09"/>
        <d v="2022-12-16T07:33:02"/>
        <d v="2022-12-16T05:16:42"/>
        <d v="2022-12-16T05:09:11"/>
        <d v="2022-12-16T04:28:31"/>
        <d v="2022-12-16T02:16:10"/>
        <d v="2022-12-15T21:23:15"/>
        <d v="2022-12-15T15:48:59"/>
        <d v="2022-12-15T11:57:04"/>
        <d v="2022-12-15T09:00:39"/>
        <d v="2022-12-15T06:59:20"/>
        <d v="2022-12-15T00:02:39"/>
        <d v="2022-12-14T12:28:36"/>
        <d v="2022-12-14T09:55:42"/>
        <d v="2022-12-14T08:08:35"/>
        <d v="2022-12-14T05:19:49"/>
        <d v="2022-12-13T13:48:15"/>
        <d v="2022-12-13T06:41:59"/>
        <d v="2022-12-13T00:25:48"/>
        <d v="2022-12-12T21:55:40"/>
        <d v="2022-12-12T08:38:51"/>
        <d v="2022-12-12T05:50:14"/>
        <d v="2022-12-11T23:46:56"/>
        <d v="2022-12-11T21:23:27"/>
        <d v="2022-12-11T16:55:57"/>
        <d v="2022-12-11T06:50:56"/>
        <d v="2022-12-11T05:54:28"/>
        <d v="2022-12-11T05:33:03"/>
        <d v="2022-12-10T15:44:03"/>
        <d v="2022-12-10T14:15:12"/>
        <d v="2022-12-10T05:15:06"/>
        <d v="2022-12-10T00:59:33"/>
        <d v="2022-12-09T09:52:07"/>
        <d v="2022-12-09T02:56:11"/>
        <d v="2022-12-08T15:43:11"/>
        <d v="2022-12-06T12:39:35"/>
        <d v="2022-12-06T09:00:09"/>
        <d v="2022-12-06T07:00:26"/>
        <d v="2022-12-06T02:36:10"/>
        <d v="2022-12-04T15:40:55"/>
        <d v="2022-12-04T03:16:59"/>
        <d v="2022-12-03T10:50:27"/>
        <d v="2022-12-03T06:04:42"/>
        <d v="2022-12-03T04:34:41"/>
        <d v="2022-12-03T01:51:06"/>
        <d v="2022-12-02T04:45:50"/>
        <d v="2022-11-30T13:52:48"/>
        <d v="2022-11-30T08:57:44"/>
        <d v="2022-11-30T02:52:46"/>
        <d v="2022-11-29T14:43:36"/>
        <d v="2022-11-29T08:50:27"/>
        <d v="2022-11-29T08:44:34"/>
        <d v="2022-11-28T23:40:30"/>
        <d v="2022-11-28T10:03:54"/>
        <d v="2022-11-28T00:45:02"/>
        <d v="2022-11-27T07:00:30"/>
        <d v="2022-11-27T05:48:26"/>
        <d v="2022-11-27T01:53:03"/>
        <d v="2022-11-27T00:23:36"/>
        <d v="2022-11-26T15:44:19"/>
        <d v="2022-11-26T13:22:04"/>
        <d v="2022-11-25T16:13:28"/>
        <d v="2022-11-25T15:42:43"/>
        <d v="2022-11-25T03:10:59"/>
        <d v="2022-11-25T02:31:34"/>
        <d v="2022-11-24T13:43:47"/>
        <d v="2022-11-24T09:05:14"/>
        <d v="2022-11-23T23:31:40"/>
        <d v="2022-11-23T07:22:54"/>
        <d v="2022-11-23T03:39:57"/>
        <d v="2022-11-22T12:48:16"/>
        <d v="2022-11-22T07:56:01"/>
        <d v="2022-11-19T17:26:48"/>
        <d v="2022-11-19T13:26:54"/>
        <d v="2022-11-19T08:47:18"/>
        <d v="2022-11-19T04:54:38"/>
        <d v="2022-11-19T00:40:28"/>
        <d v="2022-11-18T16:12:51"/>
        <d v="2022-11-18T15:01:06"/>
        <d v="2022-11-17T04:57:12"/>
        <d v="2022-11-16T22:14:26"/>
        <d v="2022-11-16T00:42:55"/>
        <d v="2022-11-15T23:41:37"/>
        <d v="2022-11-15T08:53:47"/>
        <d v="2022-11-15T04:03:37"/>
        <d v="2022-11-14T00:21:12"/>
        <d v="2022-11-13T08:52:36"/>
        <d v="2022-11-13T07:45:53"/>
        <d v="2022-11-13T01:07:17"/>
        <d v="2022-11-12T16:31:57"/>
        <d v="2022-11-12T06:54:05"/>
        <d v="2022-11-11T22:36:20"/>
        <d v="2022-11-11T07:44:10"/>
        <d v="2022-11-11T05:13:09"/>
        <d v="2022-11-11T00:20:48"/>
        <d v="2022-11-10T13:14:03"/>
        <d v="2022-11-10T09:16:49"/>
        <d v="2022-11-10T01:39:13"/>
        <d v="2022-11-08T18:17:38"/>
        <d v="2022-11-08T09:58:17"/>
        <d v="2022-11-08T09:46:23"/>
        <d v="2022-11-07T17:18:37"/>
        <d v="2022-11-07T02:24:50"/>
        <d v="2022-11-06T10:16:48"/>
        <d v="2022-11-06T01:10:04"/>
        <d v="2022-11-05T14:09:39"/>
        <d v="2022-11-02T10:31:26"/>
        <d v="2022-11-02T06:20:57"/>
        <d v="2022-11-01T21:57:47"/>
        <d v="2022-11-01T18:36:20"/>
        <d v="2022-11-01T05:22:19"/>
        <d v="2022-10-31T14:30:00"/>
        <d v="2022-10-30T21:59:25"/>
        <d v="2022-10-29T06:49:05"/>
        <d v="2022-10-28T14:02:06"/>
        <d v="2022-10-28T13:30:32"/>
        <d v="2022-10-27T17:19:48"/>
        <d v="2022-10-26T02:40:19"/>
        <d v="2022-10-26T00:23:42"/>
        <d v="2022-10-26T00:20:40"/>
        <d v="2022-10-25T08:03:50"/>
        <d v="2022-10-24T13:40:22"/>
        <d v="2022-10-24T13:02:48"/>
        <d v="2022-10-24T11:41:59"/>
        <d v="2022-10-24T11:34:27"/>
        <d v="2022-10-23T14:04:19"/>
        <d v="2022-10-21T08:33:07"/>
        <d v="2022-10-20T21:40:46"/>
        <d v="2022-10-20T06:49:53"/>
        <d v="2022-10-20T01:44:37"/>
        <d v="2022-10-19T23:04:56"/>
        <d v="2022-10-19T13:03:10"/>
        <d v="2022-10-18T13:02:47"/>
        <d v="2022-10-18T08:41:33"/>
        <d v="2022-10-18T03:13:44"/>
        <d v="2022-10-17T18:23:27"/>
        <d v="2022-10-17T09:04:26"/>
        <d v="2022-10-16T04:39:24"/>
        <d v="2022-10-16T03:35:11"/>
        <d v="2022-10-16T01:00:37"/>
        <d v="2022-10-14T05:05:07"/>
        <d v="2022-10-14T00:09:20"/>
        <d v="2022-10-12T11:31:16"/>
        <d v="2022-10-11T11:01:27"/>
        <d v="2022-10-11T06:59:48"/>
        <d v="2022-10-11T01:45:24"/>
        <d v="2022-10-10T11:19:27"/>
        <d v="2022-10-09T20:54:06"/>
        <d v="2022-10-09T12:09:06"/>
        <d v="2022-10-09T09:44:39"/>
        <d v="2022-10-09T03:33:23"/>
        <d v="2022-10-09T02:53:20"/>
        <d v="2022-10-09T01:04:09"/>
        <d v="2022-10-08T23:13:41"/>
        <d v="2022-10-08T16:13:56"/>
        <d v="2022-10-07T15:29:02"/>
        <d v="2022-10-06T01:01:31"/>
        <d v="2022-10-06T00:40:00"/>
        <d v="2022-10-04T11:51:58"/>
        <d v="2022-10-03T11:25:39"/>
        <d v="2022-10-02T23:50:00"/>
        <d v="2022-10-02T02:28:55"/>
        <d v="2022-10-02T01:51:35"/>
        <d v="2022-10-01T21:00:22"/>
        <d v="2022-10-01T09:50:31"/>
        <d v="2022-09-30T22:52:57"/>
        <d v="2022-09-30T22:08:07"/>
        <d v="2022-09-30T05:53:27"/>
        <d v="2022-09-29T02:14:19"/>
        <d v="2022-09-28T07:28:01"/>
        <d v="2022-09-28T03:42:42"/>
        <d v="2022-09-28T03:13:43"/>
        <d v="2022-09-27T17:04:40"/>
        <d v="2022-09-27T13:36:09"/>
        <d v="2022-09-27T06:45:14"/>
        <d v="2022-09-26T21:06:28"/>
        <d v="2022-09-26T11:37:35"/>
        <d v="2022-09-26T09:54:34"/>
        <d v="2022-09-23T14:16:20"/>
        <d v="2022-09-20T11:57:34"/>
        <d v="2022-09-19T23:03:46"/>
        <d v="2022-09-19T21:16:33"/>
        <d v="2022-09-19T16:19:26"/>
        <d v="2022-09-19T16:13:26"/>
        <d v="2022-09-19T12:58:35"/>
        <d v="2022-09-19T12:42:13"/>
        <d v="2022-09-18T13:45:42"/>
        <d v="2022-09-17T09:43:34"/>
        <d v="2022-09-17T08:26:06"/>
        <d v="2022-09-16T11:34:47"/>
        <d v="2022-09-15T08:44:33"/>
        <d v="2022-09-15T08:09:19"/>
        <d v="2022-09-15T04:24:23"/>
        <d v="2022-09-14T22:49:39"/>
        <d v="2022-09-14T14:45:43"/>
        <d v="2022-09-13T03:32:11"/>
        <d v="2022-09-12T23:34:03"/>
        <d v="2022-09-12T15:57:20"/>
        <d v="2022-09-11T16:12:02"/>
        <d v="2022-09-11T07:30:11"/>
        <d v="2022-09-10T00:54:19"/>
        <d v="2022-09-09T01:33:27"/>
        <d v="2022-09-08T06:05:03"/>
        <d v="2022-09-07T20:33:39"/>
        <d v="2022-09-07T08:16:52"/>
        <d v="2022-09-05T13:02:51"/>
        <d v="2022-09-05T12:46:41"/>
        <d v="2022-09-05T05:21:32"/>
        <d v="2022-09-04T13:27:22"/>
        <d v="2022-09-04T11:35:52"/>
        <d v="2022-09-04T11:23:33"/>
        <d v="2022-09-03T03:55:18"/>
        <d v="2022-09-02T09:24:31"/>
        <d v="2022-09-01T13:59:45"/>
        <d v="2022-09-01T00:06:49"/>
        <d v="2022-08-31T03:41:14"/>
        <d v="2022-08-30T23:40:32"/>
        <d v="2022-08-30T16:47:40"/>
        <d v="2022-08-28T14:38:13"/>
        <d v="2022-08-28T02:52:47"/>
        <d v="2022-08-27T16:07:38"/>
        <d v="2022-08-27T11:38:46"/>
        <d v="2022-08-27T08:38:31"/>
        <d v="2022-08-26T10:06:06"/>
        <d v="2022-08-25T12:25:20"/>
        <d v="2022-08-24T14:44:41"/>
        <d v="2022-08-24T09:49:30"/>
        <d v="2022-08-24T03:17:51"/>
        <d v="2022-08-23T01:19:58"/>
        <d v="2022-08-21T13:22:13"/>
        <d v="2022-08-21T08:42:57"/>
        <d v="2022-08-21T01:30:28"/>
        <d v="2022-08-19T14:09:03"/>
        <d v="2022-08-19T08:51:23"/>
        <d v="2022-08-19T08:18:57"/>
        <d v="2022-08-18T10:38:34"/>
        <d v="2022-08-18T06:37:58"/>
        <d v="2022-08-17T14:44:23"/>
        <d v="2022-08-17T10:39:45"/>
        <d v="2022-08-17T06:26:24"/>
        <d v="2022-08-17T00:13:15"/>
        <d v="2022-08-16T14:57:47"/>
        <d v="2022-08-15T15:34:12"/>
        <d v="2022-08-15T08:13:07"/>
        <d v="2022-08-14T08:58:04"/>
        <d v="2022-08-14T06:54:15"/>
        <d v="2022-08-13T23:29:26"/>
        <d v="2022-08-13T11:52:51"/>
        <d v="2022-08-12T09:02:46"/>
        <d v="2022-08-11T13:03:55"/>
        <d v="2022-08-11T03:31:19"/>
        <d v="2022-08-10T23:18:16"/>
        <d v="2022-08-10T15:20:25"/>
        <d v="2022-08-10T14:00:31"/>
        <d v="2022-08-10T11:12:11"/>
        <d v="2022-08-09T22:59:12"/>
        <d v="2022-08-09T21:50:41"/>
        <d v="2022-08-09T17:12:32"/>
        <d v="2022-08-09T14:17:05"/>
        <d v="2022-08-09T04:20:38"/>
        <d v="2022-08-07T20:37:10"/>
        <d v="2022-08-06T11:04:04"/>
        <d v="2022-08-06T02:29:23"/>
        <d v="2022-08-05T23:20:33"/>
        <d v="2022-08-05T23:14:37"/>
        <d v="2022-08-05T09:15:35"/>
        <d v="2022-08-05T07:17:34"/>
        <d v="2022-08-04T12:48:35"/>
        <d v="2022-08-04T10:49:32"/>
        <d v="2022-08-04T07:08:44"/>
        <d v="2022-08-04T05:51:07"/>
        <d v="2022-08-04T05:20:21"/>
        <d v="2022-08-02T05:04:23"/>
        <d v="2022-08-02T04:24:21"/>
        <d v="2022-08-01T22:13:26"/>
        <d v="2022-08-01T13:47:11"/>
        <d v="2022-08-01T07:49:08"/>
        <d v="2022-08-01T04:08:29"/>
        <d v="2022-08-01T03:26:11"/>
        <d v="2022-07-31T15:39:14"/>
        <d v="2022-07-31T08:23:56"/>
        <d v="2022-07-31T04:55:40"/>
        <d v="2022-07-31T01:23:13"/>
        <d v="2022-07-29T14:24:47"/>
        <d v="2022-07-29T07:15:49"/>
        <d v="2022-07-29T03:46:35"/>
        <d v="2022-07-26T13:33:19"/>
        <d v="2022-07-26T04:43:20"/>
        <d v="2022-07-25T00:15:42"/>
        <d v="2022-07-24T08:09:34"/>
        <d v="2022-07-24T06:33:20"/>
        <d v="2022-07-24T02:04:12"/>
        <d v="2022-07-23T21:11:34"/>
        <d v="2022-07-22T01:29:38"/>
        <d v="2022-07-21T07:49:45"/>
        <d v="2022-07-20T12:55:32"/>
        <d v="2022-07-20T07:43:43"/>
        <d v="2022-07-20T07:36:27"/>
        <d v="2022-07-18T16:09:14"/>
        <d v="2022-07-18T14:36:18"/>
        <d v="2022-07-16T14:58:25"/>
        <d v="2022-07-16T02:10:15"/>
        <d v="2022-07-16T01:24:23"/>
        <d v="2022-07-15T15:24:16"/>
        <d v="2022-07-14T17:59:46"/>
        <d v="2022-07-13T16:03:52"/>
        <d v="2022-07-13T15:49:15"/>
        <d v="2022-07-13T15:30:02"/>
        <d v="2022-07-13T11:19:10"/>
        <d v="2022-07-13T03:39:58"/>
        <d v="2022-07-12T10:46:35"/>
        <d v="2022-07-12T07:05:26"/>
        <d v="2022-07-11T22:42:00"/>
        <d v="2022-07-11T15:02:55"/>
        <d v="2022-07-11T12:17:49"/>
        <d v="2022-07-10T12:48:07"/>
        <d v="2022-07-09T13:49:22"/>
        <d v="2022-07-08T08:59:01"/>
        <d v="2022-07-07T15:50:09"/>
        <d v="2022-07-07T12:11:41"/>
        <d v="2022-07-06T16:12:23"/>
        <d v="2022-07-06T03:14:00"/>
        <d v="2022-07-05T11:12:01"/>
        <d v="2022-07-04T23:29:34"/>
        <d v="2022-07-04T08:26:26"/>
        <d v="2022-07-03T12:29:42"/>
        <d v="2022-07-02T05:56:13"/>
        <d v="2022-07-02T02:24:19"/>
        <d v="2022-07-01T11:26:45"/>
        <d v="2022-07-01T00:56:39"/>
        <d v="2022-06-30T23:47:58"/>
        <d v="2022-06-30T23:36:20"/>
        <d v="2022-06-30T05:06:29"/>
        <d v="2022-06-30T03:20:12"/>
        <d v="2022-06-30T02:56:09"/>
        <d v="2022-06-29T09:05:57"/>
        <d v="2022-06-28T06:26:38"/>
        <d v="2022-06-27T07:36:40"/>
        <d v="2022-06-27T00:34:19"/>
        <d v="2022-06-26T21:33:18"/>
        <d v="2022-06-26T09:18:20"/>
        <d v="2022-06-26T05:43:06"/>
        <d v="2022-06-25T07:36:44"/>
        <d v="2022-06-24T08:44:27"/>
        <d v="2022-06-23T12:42:43"/>
        <d v="2022-06-23T04:07:59"/>
        <d v="2022-06-23T02:19:44"/>
        <d v="2022-06-22T14:50:20"/>
        <d v="2022-06-22T05:44:58"/>
        <d v="2022-06-22T03:04:42"/>
        <d v="2022-06-20T15:53:19"/>
        <d v="2022-06-19T16:57:59"/>
        <d v="2022-06-18T11:26:04"/>
        <d v="2022-06-18T09:31:08"/>
        <d v="2022-06-16T05:20:58"/>
        <d v="2022-06-16T04:41:12"/>
        <d v="2022-06-15T12:54:18"/>
        <d v="2022-06-14T11:05:39"/>
        <d v="2022-06-14T09:44:33"/>
        <d v="2022-06-14T03:50:56"/>
        <d v="2022-06-13T03:53:54"/>
        <d v="2022-06-13T01:37:43"/>
        <d v="2022-06-11T15:01:51"/>
        <d v="2022-06-11T06:03:27"/>
        <d v="2022-06-11T01:05:59"/>
        <d v="2022-06-10T15:01:42"/>
        <d v="2022-06-09T20:45:00"/>
        <d v="2022-06-08T06:30:56"/>
        <d v="2022-06-08T04:38:44"/>
        <d v="2022-06-08T02:34:58"/>
        <d v="2022-06-07T07:30:49"/>
        <d v="2022-06-07T07:19:57"/>
        <d v="2022-06-07T03:44:20"/>
        <d v="2022-06-07T01:10:09"/>
        <d v="2022-06-07T00:17:12"/>
        <d v="2022-06-06T13:01:58"/>
        <d v="2022-06-06T07:00:33"/>
        <d v="2022-06-06T06:27:44"/>
        <d v="2022-06-05T06:17:10"/>
        <d v="2022-06-04T09:50:16"/>
        <d v="2022-06-03T07:49:25"/>
        <d v="2022-06-03T00:48:36"/>
        <d v="2022-06-02T17:26:07"/>
        <d v="2022-06-02T10:36:59"/>
        <d v="2022-06-02T09:55:34"/>
        <d v="2022-06-02T06:57:30"/>
        <d v="2022-06-02T04:50:44"/>
        <d v="2022-05-31T13:38:57"/>
        <d v="2022-05-31T02:45:13"/>
        <d v="2022-05-30T11:17:09"/>
        <d v="2022-05-30T10:25:13"/>
        <d v="2022-05-29T04:53:33"/>
        <d v="2022-05-28T10:11:09"/>
        <d v="2022-05-27T13:46:06"/>
        <d v="2022-05-26T13:27:49"/>
        <d v="2022-05-26T09:45:32"/>
        <d v="2022-05-25T15:36:10"/>
        <d v="2022-05-25T08:15:07"/>
        <d v="2022-05-25T06:51:35"/>
        <d v="2022-05-23T05:10:19"/>
        <d v="2022-05-22T11:20:56"/>
        <d v="2022-05-22T03:28:29"/>
        <d v="2022-05-21T22:43:32"/>
        <d v="2022-05-19T14:18:54"/>
        <d v="2022-05-19T13:00:55"/>
        <d v="2022-05-18T02:20:53"/>
        <d v="2022-05-16T18:19:30"/>
        <d v="2022-05-15T13:02:29"/>
        <d v="2022-05-15T07:23:09"/>
        <d v="2022-05-15T05:42:54"/>
        <d v="2022-05-15T00:32:50"/>
        <d v="2022-05-14T08:16:40"/>
        <d v="2022-05-14T06:07:21"/>
        <d v="2022-05-14T03:41:29"/>
        <d v="2022-05-11T23:59:34"/>
        <d v="2022-05-11T13:54:09"/>
        <d v="2022-05-10T07:54:25"/>
        <d v="2022-05-09T11:33:35"/>
        <d v="2022-05-09T00:36:23"/>
        <d v="2022-05-08T10:02:11"/>
        <d v="2022-05-08T05:09:22"/>
        <d v="2022-05-08T02:03:14"/>
        <d v="2022-05-07T15:28:58"/>
        <d v="2022-05-07T10:57:23"/>
        <d v="2022-05-07T02:39:00"/>
        <d v="2022-05-05T09:24:18"/>
        <d v="2022-05-03T22:30:57"/>
        <d v="2022-05-03T22:19:12"/>
        <d v="2022-05-03T00:44:39"/>
        <d v="2022-05-02T04:35:00"/>
        <d v="2022-05-01T09:18:22"/>
        <d v="2022-05-01T05:10:02"/>
        <d v="2022-04-30T06:25:23"/>
        <d v="2022-04-29T11:30:41"/>
        <d v="2022-04-29T02:45:29"/>
        <d v="2022-04-28T23:51:35"/>
        <d v="2022-04-28T12:01:02"/>
        <d v="2022-04-26T09:15:14"/>
        <d v="2022-04-26T06:09:15"/>
        <d v="2022-04-25T10:47:17"/>
        <d v="2022-04-25T04:19:58"/>
        <d v="2022-04-24T11:55:07"/>
        <d v="2022-04-22T09:37:00"/>
        <d v="2022-04-22T01:46:08"/>
        <d v="2022-04-21T02:28:48"/>
        <d v="2022-04-21T00:16:46"/>
        <d v="2022-04-20T07:45:00"/>
        <d v="2022-04-20T00:32:32"/>
        <d v="2022-04-19T14:10:51"/>
        <d v="2022-04-18T15:01:53"/>
        <d v="2022-04-18T01:49:48"/>
        <d v="2022-04-18T01:41:59"/>
        <d v="2022-04-17T06:14:23"/>
        <d v="2022-04-16T11:33:39"/>
        <d v="2022-04-16T09:57:40"/>
        <d v="2022-04-16T03:44:27"/>
        <d v="2022-04-15T11:10:03"/>
        <d v="2022-04-13T14:15:56"/>
        <d v="2022-04-12T12:57:04"/>
        <d v="2022-04-08T17:13:38"/>
        <d v="2022-04-08T14:53:27"/>
        <d v="2022-04-08T13:13:27"/>
        <d v="2022-04-08T11:01:02"/>
        <d v="2022-04-08T05:05:19"/>
        <d v="2022-04-06T14:08:57"/>
        <d v="2022-04-05T13:56:55"/>
        <d v="2022-04-04T15:42:06"/>
        <d v="2022-04-04T14:29:18"/>
        <d v="2022-04-04T09:13:55"/>
        <d v="2022-04-04T00:48:22"/>
        <d v="2022-04-03T22:05:06"/>
        <d v="2022-04-03T15:30:03"/>
        <d v="2022-04-03T12:21:49"/>
        <d v="2022-04-01T13:25:52"/>
        <d v="2022-04-01T12:54:17"/>
        <d v="2022-04-01T07:09:20"/>
        <d v="2022-04-01T01:03:57"/>
        <d v="2022-03-30T08:40:08"/>
        <d v="2022-03-30T02:01:16"/>
        <d v="2022-03-28T10:27:18"/>
        <d v="2022-03-25T02:21:54"/>
        <d v="2022-03-24T08:52:13"/>
        <d v="2022-03-24T04:09:01"/>
        <d v="2022-03-23T09:26:36"/>
        <d v="2022-03-23T07:03:59"/>
        <d v="2022-03-22T10:27:44"/>
        <d v="2022-03-21T09:55:29"/>
        <d v="2022-03-21T05:21:56"/>
        <d v="2022-03-19T11:54:04"/>
        <d v="2022-03-19T11:54:02"/>
        <d v="2022-03-19T11:21:40"/>
        <d v="2022-03-18T17:41:10"/>
        <d v="2022-03-18T02:45:10"/>
        <d v="2022-03-17T14:53:23"/>
        <d v="2022-03-17T06:02:09"/>
        <d v="2022-03-16T14:32:55"/>
        <d v="2022-03-16T09:05:59"/>
        <d v="2022-03-16T03:47:44"/>
        <d v="2022-03-15T08:25:51"/>
        <d v="2022-03-13T06:04:36"/>
        <d v="2022-03-12T00:20:57"/>
        <d v="2022-03-11T10:27:50"/>
        <d v="2022-03-10T23:05:12"/>
        <d v="2022-03-10T16:16:58"/>
        <d v="2022-03-10T14:30:27"/>
        <d v="2022-03-09T03:48:17"/>
        <d v="2022-03-08T05:01:09"/>
        <d v="2022-03-07T11:48:43"/>
        <d v="2022-03-07T07:18:09"/>
        <d v="2022-03-07T05:51:31"/>
        <d v="2022-03-05T22:16:18"/>
        <d v="2022-03-05T20:55:19"/>
        <d v="2022-03-04T12:09:41"/>
        <d v="2022-03-03T23:45:50"/>
        <d v="2022-03-03T18:04:09"/>
        <d v="2022-03-02T14:31:55"/>
        <d v="2022-03-02T12:35:56"/>
        <d v="2022-03-02T06:40:16"/>
        <d v="2022-03-01T23:00:58"/>
        <d v="2022-03-01T05:45:02"/>
        <d v="2022-02-28T00:38:28"/>
        <d v="2022-02-27T02:27:36"/>
        <d v="2022-02-26T23:56:35"/>
        <d v="2022-02-26T11:23:49"/>
        <d v="2022-02-26T08:12:58"/>
        <d v="2022-02-26T04:10:42"/>
        <d v="2022-02-25T14:58:34"/>
        <d v="2022-02-25T12:40:21"/>
        <d v="2022-02-24T08:11:07"/>
        <d v="2022-02-23T15:41:11"/>
        <d v="2022-02-22T23:33:59"/>
        <d v="2022-02-22T20:23:06"/>
        <d v="2022-02-22T02:10:56"/>
        <d v="2022-02-21T20:31:32"/>
        <d v="2022-02-21T05:28:04"/>
        <d v="2022-02-20T15:16:30"/>
        <d v="2022-02-19T17:18:32"/>
        <d v="2022-02-19T10:42:22"/>
        <d v="2022-02-18T23:06:58"/>
        <d v="2022-02-18T15:13:41"/>
        <d v="2022-02-17T17:06:37"/>
        <d v="2022-02-16T13:37:16"/>
        <d v="2022-02-15T15:06:35"/>
        <d v="2022-02-15T00:04:19"/>
        <d v="2022-02-13T16:10:14"/>
        <d v="2022-02-11T00:31:08"/>
        <d v="2022-02-10T15:26:52"/>
        <d v="2022-02-09T06:18:45"/>
        <d v="2022-02-06T07:38:21"/>
        <d v="2022-02-05T07:53:31"/>
        <d v="2022-02-04T01:39:28"/>
        <d v="2022-02-02T09:31:31"/>
        <d v="2022-02-01T07:07:12"/>
        <d v="2022-01-30T22:51:16"/>
        <d v="2022-01-26T13:57:11"/>
        <d v="2022-01-25T21:55:43"/>
        <d v="2022-01-25T17:58:04"/>
        <d v="2022-01-24T12:19:28"/>
        <d v="2022-01-24T07:39:43"/>
        <d v="2022-01-22T14:02:12"/>
        <d v="2022-01-22T08:34:42"/>
        <d v="2022-01-22T06:30:38"/>
        <d v="2022-01-21T11:00:45"/>
        <d v="2022-01-21T05:16:23"/>
        <d v="2022-01-20T03:29:11"/>
        <d v="2022-01-19T22:58:25"/>
        <d v="2022-01-18T23:19:43"/>
        <d v="2022-01-17T06:55:36"/>
        <d v="2022-01-16T17:33:16"/>
        <d v="2022-01-16T07:10:37"/>
        <d v="2022-01-15T13:09:01"/>
        <d v="2022-01-15T08:52:15"/>
        <d v="2022-01-14T03:32:23"/>
        <d v="2022-01-14T02:39:11"/>
        <d v="2022-01-13T07:06:34"/>
        <d v="2022-01-12T04:16:20"/>
        <d v="2022-01-12T04:09:26"/>
        <d v="2022-01-10T03:33:50"/>
        <d v="2022-01-09T00:07:06"/>
        <d v="2022-01-08T03:53:35"/>
        <d v="2022-01-07T06:20:35"/>
        <d v="2022-01-07T05:47:33"/>
        <d v="2022-01-06T14:35:26"/>
        <d v="2022-01-06T08:47:32"/>
        <d v="2022-01-06T05:57:22"/>
        <d v="2022-01-04T11:47:35"/>
        <d v="2022-01-04T00:53:52"/>
        <d v="2022-01-01T12:36:06"/>
        <d v="2022-01-01T10:37:01"/>
        <d v="2022-01-01T09:03:48"/>
        <d v="2021-12-31T03:33:39"/>
        <d v="2021-12-30T06:35:06"/>
        <d v="2021-12-29T16:17:39"/>
        <d v="2021-12-29T09:06:56"/>
        <d v="2021-12-27T16:30:33"/>
        <d v="2021-12-27T16:29:07"/>
        <d v="2021-12-26T12:10:42"/>
        <d v="2021-12-25T14:41:01"/>
        <d v="2021-12-24T06:59:17"/>
        <d v="2021-12-23T23:05:02"/>
        <d v="2021-12-23T09:42:53"/>
        <d v="2021-12-22T09:48:17"/>
        <d v="2021-12-22T07:08:27"/>
        <d v="2021-12-21T07:33:37"/>
        <d v="2021-12-21T04:01:02"/>
        <d v="2021-12-21T01:14:00"/>
        <d v="2021-12-21T00:58:30"/>
        <d v="2021-12-20T14:02:25"/>
        <d v="2021-12-19T05:42:35"/>
        <d v="2021-12-18T17:32:08"/>
        <d v="2021-12-17T04:43:49"/>
        <d v="2021-12-16T04:19:08"/>
        <d v="2021-12-15T08:24:24"/>
        <d v="2021-12-15T06:48:27"/>
        <d v="2021-12-13T15:28:32"/>
        <d v="2021-12-13T12:07:54"/>
        <d v="2021-12-13T10:12:43"/>
        <d v="2021-12-12T12:48:11"/>
        <d v="2021-12-12T12:30:46"/>
        <d v="2021-12-11T08:06:32"/>
        <d v="2021-12-10T11:41:59"/>
        <d v="2021-12-08T15:48:10"/>
        <d v="2021-12-08T11:04:08"/>
        <d v="2021-12-06T06:16:39"/>
        <d v="2021-12-05T02:24:33"/>
        <d v="2021-12-04T05:14:27"/>
        <d v="2021-12-03T16:10:24"/>
        <d v="2021-12-02T09:03:45"/>
        <d v="2021-12-01T03:11:25"/>
        <d v="2021-11-29T22:26:41"/>
        <d v="2021-11-28T21:39:01"/>
        <d v="2021-11-27T22:54:49"/>
        <d v="2021-11-26T12:45:49"/>
        <d v="2021-11-24T23:46:54"/>
        <d v="2021-11-22T12:40:51"/>
        <d v="2021-11-22T02:19:52"/>
        <d v="2021-11-22T00:43:10"/>
        <d v="2021-11-21T16:07:42"/>
        <d v="2021-11-20T14:04:01"/>
        <d v="2021-11-19T15:29:18"/>
        <d v="2021-11-19T13:59:16"/>
        <d v="2021-11-19T11:32:33"/>
        <d v="2021-11-19T06:44:57"/>
        <d v="2021-11-19T05:24:47"/>
        <d v="2021-11-18T09:28:59"/>
        <d v="2021-11-17T12:38:10"/>
        <d v="2021-11-17T02:16:06"/>
        <d v="2021-11-16T09:18:11"/>
        <d v="2021-11-15T14:18:34"/>
        <d v="2021-11-13T13:11:11"/>
        <d v="2021-11-12T16:38:17"/>
        <d v="2021-11-12T09:12:00"/>
        <d v="2021-11-12T05:24:39"/>
        <d v="2021-11-11T09:49:00"/>
        <d v="2021-11-11T02:14:22"/>
        <d v="2021-11-10T15:02:19"/>
        <d v="2021-11-10T13:27:55"/>
        <d v="2021-11-09T08:43:57"/>
        <d v="2021-11-07T14:19:05"/>
        <d v="2021-11-07T12:38:48"/>
        <d v="2021-11-07T00:53:53"/>
        <d v="2021-11-06T23:04:53"/>
        <d v="2021-11-06T07:58:32"/>
        <d v="2021-11-04T20:22:53"/>
        <d v="2021-11-03T01:45:28"/>
        <d v="2021-11-02T05:55:37"/>
        <d v="2021-11-01T01:50:27"/>
        <d v="2021-10-31T07:08:52"/>
        <d v="2021-10-31T01:26:46"/>
        <d v="2021-10-30T23:54:09"/>
        <d v="2021-10-26T23:53:59"/>
        <d v="2021-10-26T07:52:27"/>
        <d v="2021-10-26T01:40:57"/>
        <d v="2021-10-25T15:07:18"/>
        <d v="2021-10-25T04:13:15"/>
        <d v="2021-10-23T09:39:45"/>
        <d v="2021-10-21T14:40:48"/>
        <d v="2021-10-18T08:53:15"/>
        <d v="2021-10-18T06:13:46"/>
        <d v="2021-10-18T03:10:30"/>
        <d v="2021-10-17T10:22:48"/>
        <d v="2021-10-13T07:44:06"/>
        <d v="2021-10-12T04:17:56"/>
        <d v="2021-10-11T10:29:52"/>
        <d v="2021-10-11T02:43:11"/>
        <d v="2021-10-08T05:19:03"/>
        <d v="2021-10-07T07:00:29"/>
        <d v="2021-10-07T05:22:41"/>
        <d v="2021-10-07T03:57:18"/>
        <d v="2021-10-07T01:02:14"/>
        <d v="2021-10-07T00:45:58"/>
        <d v="2021-10-06T09:23:09"/>
        <d v="2021-10-06T03:14:14"/>
        <d v="2021-10-05T22:33:10"/>
        <d v="2021-10-04T21:50:06"/>
        <d v="2021-10-04T15:26:47"/>
        <d v="2021-10-03T08:31:26"/>
        <d v="2021-10-03T06:13:03"/>
        <d v="2021-10-02T11:53:09"/>
        <d v="2021-10-02T09:32:03"/>
        <d v="2021-10-01T06:41:54"/>
        <d v="2021-09-30T05:46:00"/>
        <d v="2021-09-29T12:22:36"/>
        <d v="2021-09-29T10:21:34"/>
        <d v="2021-09-29T06:39:14"/>
        <d v="2021-09-28T14:59:51"/>
        <d v="2021-09-26T06:49:49"/>
        <d v="2021-09-26T04:02:31"/>
        <d v="2021-09-24T12:51:15"/>
        <d v="2021-09-24T09:35:12"/>
        <d v="2021-09-23T11:23:23"/>
        <d v="2021-09-21T23:13:50"/>
        <d v="2021-09-21T17:01:39"/>
        <d v="2021-09-18T13:36:30"/>
        <d v="2021-09-17T16:02:11"/>
        <d v="2021-09-17T08:33:29"/>
        <d v="2021-09-16T16:05:45"/>
        <d v="2021-09-14T07:15:55"/>
        <d v="2021-09-13T06:17:59"/>
        <d v="2021-09-12T15:59:00"/>
        <d v="2021-09-12T09:32:09"/>
        <d v="2021-09-11T23:38:33"/>
        <d v="2021-09-11T23:11:15"/>
        <d v="2021-09-11T06:55:14"/>
        <d v="2021-09-11T06:05:26"/>
        <d v="2021-09-11T00:30:25"/>
        <d v="2021-09-09T02:19:10"/>
        <d v="2021-09-07T07:00:09"/>
        <d v="2021-09-06T01:37:11"/>
        <d v="2021-09-05T12:43:09"/>
        <d v="2021-09-05T04:46:49"/>
        <d v="2021-09-03T09:09:57"/>
        <d v="2021-09-03T06:54:33"/>
        <d v="2021-08-30T03:31:25"/>
        <d v="2021-08-28T05:14:04"/>
        <d v="2021-08-25T13:03:17"/>
        <d v="2021-08-25T06:59:14"/>
        <d v="2021-08-24T23:41:11"/>
        <d v="2021-08-24T09:55:03"/>
        <d v="2021-08-23T22:25:06"/>
        <d v="2021-08-23T02:27:43"/>
        <d v="2021-08-22T15:22:12"/>
        <d v="2021-08-21T22:47:11"/>
        <d v="2021-08-21T10:13:42"/>
        <d v="2021-08-21T05:05:28"/>
        <d v="2021-08-20T06:19:56"/>
        <d v="2021-08-20T02:34:25"/>
        <d v="2021-08-20T01:11:33"/>
        <d v="2021-08-19T00:20:48"/>
        <d v="2021-08-18T05:40:14"/>
        <d v="2021-08-17T02:24:13"/>
        <d v="2021-08-16T03:53:04"/>
        <d v="2021-08-15T15:55:07"/>
        <d v="2021-08-15T12:23:19"/>
        <d v="2021-08-15T00:18:00"/>
        <d v="2021-08-14T06:48:16"/>
        <d v="2021-08-13T14:00:57"/>
        <d v="2021-08-13T04:56:35"/>
        <d v="2021-08-10T13:07:52"/>
        <d v="2021-08-07T14:09:15"/>
        <d v="2021-08-07T07:49:28"/>
        <d v="2021-08-07T03:02:07"/>
        <d v="2021-08-07T01:00:19"/>
        <d v="2021-08-06T16:15:41"/>
        <d v="2021-08-06T06:26:31"/>
        <d v="2021-08-06T03:57:13"/>
        <d v="2021-08-05T16:21:24"/>
        <d v="2021-08-05T14:31:49"/>
        <d v="2021-08-05T00:38:33"/>
        <d v="2021-08-03T06:11:27"/>
        <d v="2021-08-01T13:46:36"/>
        <d v="2021-08-01T13:14:59"/>
        <d v="2021-07-30T02:52:01"/>
        <d v="2021-07-28T07:10:59"/>
        <d v="2021-07-28T04:10:40"/>
        <d v="2021-07-27T04:23:03"/>
        <d v="2021-07-27T02:07:29"/>
        <d v="2021-07-26T15:36:47"/>
        <d v="2021-07-25T06:27:27"/>
        <d v="2021-07-22T08:10:01"/>
        <d v="2021-07-20T09:37:59"/>
        <d v="2021-07-20T05:47:24"/>
        <d v="2021-07-19T13:42:14"/>
        <d v="2021-07-19T09:29:20"/>
        <d v="2021-07-18T11:28:00"/>
        <d v="2021-07-16T10:25:08"/>
        <d v="2021-07-15T13:25:07"/>
        <d v="2021-07-14T03:56:09"/>
        <d v="2021-07-13T09:09:34"/>
        <d v="2021-07-12T16:32:37"/>
        <d v="2021-07-12T14:10:40"/>
        <d v="2021-07-12T07:07:32"/>
        <d v="2021-07-12T00:56:14"/>
        <d v="2021-07-10T12:34:16"/>
        <d v="2021-07-09T08:31:14"/>
        <d v="2021-07-08T13:43:45"/>
        <d v="2021-07-08T05:48:03"/>
        <d v="2021-07-01T23:43:33"/>
        <d v="2021-06-30T06:12:55"/>
        <d v="2021-06-29T13:42:38"/>
        <d v="2021-06-29T03:53:40"/>
        <d v="2021-06-26T06:23:45"/>
        <d v="2021-06-26T03:15:57"/>
        <d v="2021-06-26T01:20:32"/>
        <d v="2021-06-25T13:37:47"/>
        <d v="2021-06-25T11:23:58"/>
        <d v="2021-06-25T11:08:48"/>
        <d v="2021-06-25T10:41:08"/>
        <d v="2021-06-24T01:22:02"/>
        <d v="2021-06-20T07:17:24"/>
        <d v="2021-06-20T03:05:01"/>
        <d v="2021-06-20T03:03:43"/>
        <d v="2021-06-19T16:10:33"/>
        <d v="2021-06-19T11:21:21"/>
        <d v="2021-06-19T08:28:02"/>
        <d v="2021-06-18T16:52:09"/>
        <d v="2021-06-17T03:45:26"/>
        <d v="2021-06-16T13:49:56"/>
        <d v="2021-06-16T10:14:21"/>
        <d v="2021-06-16T01:14:11"/>
        <d v="2021-06-14T09:07:39"/>
        <d v="2021-06-14T07:54:27"/>
        <d v="2021-06-11T10:05:35"/>
        <d v="2021-06-10T11:16:55"/>
        <d v="2021-06-07T22:04:53"/>
        <d v="2021-05-31T09:41:13"/>
        <d v="2021-05-31T03:12:04"/>
        <d v="2021-05-30T11:14:48"/>
        <d v="2021-05-29T04:35:10"/>
        <d v="2021-05-26T04:53:27"/>
        <d v="2021-05-25T15:21:35"/>
        <d v="2021-05-25T11:49:13"/>
        <d v="2021-05-24T10:53:33"/>
        <d v="2021-05-23T08:53:35"/>
        <d v="2021-05-23T07:15:02"/>
        <d v="2021-05-22T23:11:46"/>
        <d v="2021-05-22T22:41:21"/>
        <d v="2021-05-22T01:47:55"/>
        <d v="2021-05-21T11:24:09"/>
        <d v="2021-05-21T10:31:06"/>
        <d v="2021-05-21T06:26:18"/>
        <d v="2021-05-17T12:45:11"/>
        <d v="2021-05-16T12:12:25"/>
        <d v="2021-05-16T04:34:13"/>
        <d v="2021-05-15T12:41:55"/>
        <d v="2021-05-15T00:41:17"/>
        <d v="2021-05-13T16:53:51"/>
        <d v="2021-05-13T05:59:05"/>
        <d v="2021-05-13T03:25:25"/>
        <d v="2021-05-12T13:15:33"/>
        <d v="2021-05-12T04:08:52"/>
        <d v="2021-05-11T16:22:35"/>
        <d v="2021-05-11T05:10:56"/>
        <d v="2021-05-10T07:41:33"/>
        <d v="2021-05-10T01:23:34"/>
        <d v="2021-05-09T03:57:26"/>
        <d v="2021-05-07T16:21:54"/>
        <d v="2021-05-06T17:34:23"/>
        <d v="2021-05-06T08:46:05"/>
        <d v="2021-05-05T12:34:19"/>
        <d v="2021-05-05T12:21:15"/>
        <d v="2021-05-03T03:08:21"/>
        <d v="2021-05-03T01:47:46"/>
        <d v="2021-05-02T11:59:03"/>
        <d v="2021-04-30T10:30:53"/>
        <d v="2021-04-29T23:43:59"/>
        <d v="2021-04-29T08:52:14"/>
        <d v="2021-04-28T13:57:04"/>
        <d v="2021-04-26T16:14:45"/>
        <d v="2021-04-25T16:44:19"/>
        <d v="2021-04-25T10:28:15"/>
        <d v="2021-04-23T00:58:20"/>
        <d v="2021-04-21T12:29:53"/>
        <d v="2021-04-18T15:11:16"/>
        <d v="2021-04-18T07:44:59"/>
        <d v="2021-04-17T23:48:38"/>
        <d v="2021-04-16T13:31:21"/>
        <d v="2021-04-13T06:57:31"/>
        <d v="2021-04-11T13:59:52"/>
        <d v="2021-04-10T14:18:36"/>
        <d v="2021-04-06T11:23:54"/>
        <d v="2021-04-05T11:34:07"/>
        <d v="2021-04-05T01:04:19"/>
        <d v="2021-04-04T15:38:23"/>
        <d v="2021-04-03T09:29:53"/>
        <d v="2021-03-31T23:32:29"/>
        <d v="2021-03-27T03:07:04"/>
        <d v="2021-03-27T00:15:11"/>
        <d v="2021-03-26T06:20:16"/>
        <d v="2021-03-24T06:04:44"/>
        <d v="2021-03-24T02:05:13"/>
        <d v="2021-03-23T01:24:53"/>
        <d v="2021-03-22T06:45:43"/>
        <d v="2021-03-22T04:32:03"/>
        <d v="2021-03-21T15:11:30"/>
        <d v="2021-03-19T22:21:36"/>
        <d v="2021-03-18T22:03:05"/>
        <d v="2021-03-17T16:48:36"/>
        <d v="2021-03-16T11:22:28"/>
        <d v="2021-03-14T23:26:03"/>
        <d v="2021-03-14T06:34:49"/>
        <d v="2021-03-13T12:16:43"/>
        <d v="2021-03-12T12:02:09"/>
        <d v="2021-03-11T12:28:48"/>
        <d v="2021-03-11T11:04:57"/>
        <d v="2021-03-10T10:48:46"/>
        <d v="2021-03-07T08:34:42"/>
        <d v="2021-03-04T11:40:43"/>
        <d v="2021-03-04T02:49:47"/>
        <d v="2021-03-02T14:48:41"/>
        <d v="2021-03-02T11:48:13"/>
        <d v="2021-03-02T02:06:45"/>
        <d v="2021-02-28T00:56:33"/>
        <d v="2021-02-27T03:16:44"/>
        <d v="2021-02-26T13:17:31"/>
        <d v="2021-02-26T00:43:36"/>
        <d v="2021-02-25T16:32:57"/>
        <d v="2021-02-25T03:53:41"/>
        <d v="2021-02-24T01:23:41"/>
        <d v="2021-02-23T21:19:28"/>
        <d v="2021-02-23T15:52:36"/>
        <d v="2021-02-22T05:12:38"/>
        <d v="2021-02-17T08:36:57"/>
        <d v="2021-02-16T06:52:32"/>
        <d v="2021-02-16T04:17:14"/>
        <d v="2021-02-11T08:18:43"/>
        <d v="2021-02-10T13:10:26"/>
        <d v="2021-02-10T05:50:31"/>
        <d v="2021-02-10T01:14:37"/>
        <d v="2021-02-09T22:38:49"/>
        <d v="2021-02-09T16:13:12"/>
        <d v="2021-02-09T12:38:58"/>
        <d v="2021-02-05T11:47:34"/>
        <d v="2021-02-05T05:20:30"/>
        <d v="2021-02-05T00:28:02"/>
        <d v="2021-02-03T04:22:43"/>
        <d v="2021-02-02T03:01:56"/>
        <d v="2021-02-01T11:45:56"/>
        <d v="2021-01-29T23:21:15"/>
        <d v="2021-01-24T18:15:02"/>
        <d v="2021-01-24T11:01:48"/>
        <d v="2021-01-22T12:36:36"/>
        <d v="2021-01-21T11:24:05"/>
        <d v="2021-01-20T00:37:02"/>
        <d v="2021-01-19T05:59:39"/>
        <d v="2021-01-19T03:35:20"/>
        <d v="2021-01-19T03:12:23"/>
        <d v="2021-01-19T01:14:03"/>
        <d v="2021-01-16T23:43:51"/>
        <d v="2021-01-16T15:41:59"/>
        <d v="2021-01-16T14:33:57"/>
        <d v="2021-01-15T07:34:24"/>
        <d v="2021-01-14T01:41:52"/>
        <d v="2021-01-13T13:59:47"/>
        <d v="2021-01-13T13:19:30"/>
        <d v="2021-01-13T08:57:07"/>
        <d v="2021-01-11T13:57:49"/>
        <d v="2021-01-10T15:48:03"/>
        <d v="2021-01-09T21:35:00"/>
        <d v="2021-01-09T20:31:57"/>
        <d v="2021-01-08T12:38:05"/>
        <d v="2021-01-05T05:19:31"/>
        <d v="2021-01-05T03:17:58"/>
        <d v="2021-01-04T22:50:30"/>
        <d v="2021-01-04T13:40:21"/>
        <d v="2021-01-04T09:45:06"/>
        <d v="2021-01-03T03:03:25"/>
        <d v="2021-01-02T08:57:58"/>
        <m/>
      </sharedItems>
      <fieldGroup par="18" base="7">
        <rangePr groupBy="months" startDate="2021-01-02T08:57:58" endDate="2024-12-31T01:09:44"/>
        <groupItems count="14">
          <s v="(blank)"/>
          <s v="Jan"/>
          <s v="Feb"/>
          <s v="Mar"/>
          <s v="Apr"/>
          <s v="May"/>
          <s v="Jun"/>
          <s v="Jul"/>
          <s v="Aug"/>
          <s v="Sep"/>
          <s v="Oct"/>
          <s v="Nov"/>
          <s v="Dec"/>
          <s v="&gt;31-12-2024"/>
        </groupItems>
      </fieldGroup>
    </cacheField>
    <cacheField name="shipped_at" numFmtId="0">
      <sharedItems containsDate="1" containsBlank="1" containsMixedTypes="1" minDate="2021-01-03T03:03:25" maxDate="2024-12-31T01:09:44"/>
    </cacheField>
    <cacheField name="delivered_at" numFmtId="0">
      <sharedItems containsDate="1" containsBlank="1" containsMixedTypes="1" minDate="2021-01-03T03:03:25" maxDate="2024-12-31T01:09:44"/>
    </cacheField>
    <cacheField name="returned_at" numFmtId="0">
      <sharedItems containsDate="1" containsBlank="1" containsMixedTypes="1" minDate="2021-01-19T01:14:03" maxDate="2024-11-10T03:03:35"/>
    </cacheField>
    <cacheField name="YEAR" numFmtId="1">
      <sharedItems containsString="0" containsBlank="1" containsNumber="1" containsInteger="1" minValue="2021" maxValue="2024" count="5">
        <n v="2024"/>
        <n v="2023"/>
        <n v="2022"/>
        <n v="2021"/>
        <m/>
      </sharedItems>
    </cacheField>
    <cacheField name="MONTH" numFmtId="1">
      <sharedItems count="12">
        <s v="Dec"/>
        <s v="Nov"/>
        <s v="Oct"/>
        <s v="Sep"/>
        <s v="Aug"/>
        <s v="Jul"/>
        <s v="Jun"/>
        <s v="May"/>
        <s v="Apr"/>
        <s v="Mar"/>
        <s v="Feb"/>
        <s v="Jan"/>
      </sharedItems>
    </cacheField>
    <cacheField name="sale_price" numFmtId="0">
      <sharedItems containsString="0" containsBlank="1" containsNumber="1" minValue="3.9500000480000002" maxValue="815" count="264">
        <n v="58.5"/>
        <n v="31.979999540000001"/>
        <n v="11.989999770000001"/>
        <n v="47.990001679999999"/>
        <n v="69"/>
        <n v="49.950000760000002"/>
        <n v="59.950000760000002"/>
        <n v="24.5"/>
        <n v="29.989999770000001"/>
        <n v="25"/>
        <n v="21.350000380000001"/>
        <n v="9.9499998089999995"/>
        <n v="44.990001679999999"/>
        <n v="31.920000080000001"/>
        <n v="20.100000380000001"/>
        <n v="240"/>
        <n v="45.990001679999999"/>
        <n v="85"/>
        <n v="52"/>
        <n v="40"/>
        <n v="36"/>
        <n v="21.989999770000001"/>
        <n v="29.950000760000002"/>
        <n v="158"/>
        <n v="43.950000760000002"/>
        <n v="15.989999770000001"/>
        <n v="28"/>
        <n v="46"/>
        <n v="39.990001679999999"/>
        <n v="90"/>
        <n v="76.949996949999999"/>
        <n v="21.63999939"/>
        <n v="62"/>
        <n v="9.9899997710000008"/>
        <n v="34.979999540000001"/>
        <n v="179"/>
        <n v="42"/>
        <n v="65.300003050000001"/>
        <n v="79.949996949999999"/>
        <n v="83.58000183"/>
        <n v="58.990001679999999"/>
        <n v="21.340000150000002"/>
        <n v="60"/>
        <n v="25.989999770000001"/>
        <n v="6.9899997709999999"/>
        <n v="180"/>
        <n v="24.989999770000001"/>
        <n v="139.4499969"/>
        <n v="67.980003359999998"/>
        <n v="20"/>
        <n v="176"/>
        <n v="115"/>
        <n v="37.259998320000001"/>
        <n v="42.990001679999999"/>
        <n v="22.5"/>
        <n v="49"/>
        <n v="50"/>
        <n v="79"/>
        <n v="16"/>
        <n v="26.989999770000001"/>
        <n v="16.989999770000001"/>
        <n v="64"/>
        <n v="69.5"/>
        <n v="98"/>
        <n v="38"/>
        <n v="19.5"/>
        <n v="65"/>
        <n v="101.48999790000001"/>
        <n v="95"/>
        <n v="5.9899997709999999"/>
        <n v="64.800003050000001"/>
        <n v="32.979999540000001"/>
        <n v="99.989997860000003"/>
        <n v="59.990001679999999"/>
        <n v="31.989999770000001"/>
        <n v="20.989999770000001"/>
        <n v="19.989999770000001"/>
        <n v="40.349998470000003"/>
        <n v="14.94999981"/>
        <n v="40.540000919999997"/>
        <n v="23.219999309999999"/>
        <n v="31.049999239999998"/>
        <n v="26"/>
        <n v="36.180000309999997"/>
        <n v="54"/>
        <n v="24.530000690000001"/>
        <n v="55"/>
        <n v="38.880001069999999"/>
        <n v="7.9899997709999999"/>
        <n v="83.66999817"/>
        <n v="45.299999239999998"/>
        <n v="8"/>
        <n v="39"/>
        <n v="45"/>
        <n v="73.989997860000003"/>
        <n v="815"/>
        <n v="66.989997860000003"/>
        <n v="54.950000760000002"/>
        <n v="76"/>
        <n v="69.949996949999999"/>
        <n v="39.880001069999999"/>
        <n v="64.949996949999999"/>
        <n v="12"/>
        <n v="22"/>
        <n v="12.989999770000001"/>
        <n v="56.52999878"/>
        <n v="61"/>
        <n v="62.689998629999998"/>
        <n v="135.4499969"/>
        <n v="48"/>
        <n v="28.979999540000001"/>
        <n v="43.150001529999997"/>
        <n v="43.990001679999999"/>
        <n v="15"/>
        <n v="72"/>
        <n v="29.260000229999999"/>
        <n v="27.989999770000001"/>
        <n v="22.989999770000001"/>
        <n v="26.510000229999999"/>
        <n v="44.979999540000001"/>
        <n v="13.94999981"/>
        <n v="66.949996949999999"/>
        <n v="43.979999540000001"/>
        <n v="49.5"/>
        <n v="33.979999540000001"/>
        <n v="79.989997860000003"/>
        <n v="36.880001069999999"/>
        <n v="49.990001679999999"/>
        <n v="4.8800001139999996"/>
        <n v="132.6600037"/>
        <n v="19.450000760000002"/>
        <n v="99"/>
        <n v="175"/>
        <n v="21"/>
        <n v="87.569999690000003"/>
        <n v="59.5"/>
        <n v="38.459999080000003"/>
        <n v="78"/>
        <n v="129.9499969"/>
        <n v="15.94999981"/>
        <n v="39.5"/>
        <n v="59"/>
        <n v="82"/>
        <n v="20.870000839999999"/>
        <n v="14.989999770000001"/>
        <n v="198"/>
        <n v="34.990001679999999"/>
        <n v="147.13000489999999"/>
        <n v="23.989999770000001"/>
        <n v="29.479999540000001"/>
        <n v="70.949996949999999"/>
        <n v="20.209999079999999"/>
        <n v="32"/>
        <n v="44.950000760000002"/>
        <n v="4.579999924"/>
        <n v="67.989997860000003"/>
        <n v="71.019996640000002"/>
        <n v="58"/>
        <n v="127.5999985"/>
        <n v="69.989997860000003"/>
        <n v="13.989999770000001"/>
        <n v="39.400001529999997"/>
        <n v="5.9499998090000004"/>
        <n v="53.990001679999999"/>
        <n v="29.450000760000002"/>
        <n v="89"/>
        <n v="39.450000760000002"/>
        <n v="75"/>
        <n v="55.950000760000002"/>
        <n v="24.950000760000002"/>
        <n v="32.619998930000001"/>
        <n v="33.97000122"/>
        <n v="52.009998320000001"/>
        <n v="31.5"/>
        <n v="30"/>
        <n v="15.399999619999999"/>
        <n v="27.420000080000001"/>
        <n v="53.72000122"/>
        <n v="42.380001069999999"/>
        <n v="8.8900003430000005"/>
        <n v="125"/>
        <n v="14"/>
        <n v="77.989997860000003"/>
        <n v="36.240001679999999"/>
        <n v="49.939998629999998"/>
        <n v="6.25"/>
        <n v="34.189998629999998"/>
        <n v="3.9500000480000002"/>
        <n v="46.990001679999999"/>
        <n v="87.949996949999999"/>
        <n v="103.9499969"/>
        <n v="129.9900055"/>
        <n v="18.899999619999999"/>
        <n v="84"/>
        <n v="50.950000760000002"/>
        <n v="42.950000760000002"/>
        <n v="25.200000760000002"/>
        <n v="99.949996949999999"/>
        <n v="39.979999540000001"/>
        <n v="14.899999619999999"/>
        <n v="35.990001679999999"/>
        <n v="32.560001370000002"/>
        <n v="55.990001679999999"/>
        <n v="78.900001529999997"/>
        <n v="36.75"/>
        <n v="19.950000760000002"/>
        <n v="35"/>
        <n v="81.269996640000002"/>
        <n v="11.260000229999999"/>
        <n v="49.450000760000002"/>
        <n v="44.299999239999998"/>
        <n v="57.5"/>
        <n v="149.5"/>
        <n v="29.409999849999998"/>
        <n v="18.5"/>
        <n v="40.619998930000001"/>
        <n v="30.700000760000002"/>
        <n v="33.990001679999999"/>
        <n v="58.799999239999998"/>
        <n v="38.75"/>
        <n v="63.990001679999999"/>
        <n v="64.989997860000003"/>
        <n v="37.5"/>
        <n v="38.630001069999999"/>
        <n v="63"/>
        <n v="92"/>
        <n v="27.93000031"/>
        <n v="17.5"/>
        <n v="63.979999540000001"/>
        <n v="32.400001529999997"/>
        <n v="36.990001679999999"/>
        <n v="120.6900024"/>
        <n v="22.010000229999999"/>
        <n v="149"/>
        <n v="119.0400009"/>
        <n v="23.38999939"/>
        <n v="98.08000183"/>
        <n v="10.989999770000001"/>
        <n v="4.9899997709999999"/>
        <n v="46.459999080000003"/>
        <n v="46.659999849999998"/>
        <n v="8.9899997710000008"/>
        <n v="32.990001679999999"/>
        <n v="220"/>
        <n v="35.040000919999997"/>
        <n v="55.299999239999998"/>
        <n v="28.489999770000001"/>
        <n v="7.9800000190000002"/>
        <n v="28.540000920000001"/>
        <n v="128"/>
        <n v="76.489997860000003"/>
        <n v="159.9400024"/>
        <n v="46.799999239999998"/>
        <n v="45.819999690000003"/>
        <n v="45.979999540000001"/>
        <n v="64.5"/>
        <n v="22.63999939"/>
        <n v="30.989999770000001"/>
        <n v="119"/>
        <n v="130.9900055"/>
        <n v="16.950000760000002"/>
        <n v="55.759998320000001"/>
        <n v="150"/>
        <m/>
      </sharedItems>
    </cacheField>
    <cacheField name="PROFIT" numFmtId="2">
      <sharedItems containsString="0" containsBlank="1" containsNumber="1" minValue="-21.349229339999997" maxValue="477.5899986"/>
    </cacheField>
    <cacheField name="profit margin" numFmtId="0">
      <sharedItems containsString="0" containsBlank="1" containsNumber="1" minValue="-1.6435126803701241" maxValue="0.92661249585227268"/>
    </cacheField>
    <cacheField name="QUARTER" numFmtId="0">
      <sharedItems containsBlank="1" count="5">
        <s v="Q4"/>
        <s v="Q3"/>
        <s v="Q2"/>
        <s v="Q1"/>
        <m/>
      </sharedItems>
    </cacheField>
    <cacheField name="Quarters" numFmtId="0" databaseField="0">
      <fieldGroup base="7">
        <rangePr groupBy="quarters" startDate="2021-01-02T08:57:58" endDate="2024-12-31T01:09:44"/>
        <groupItems count="6">
          <s v="&lt;02-01-2021"/>
          <s v="Qtr1"/>
          <s v="Qtr2"/>
          <s v="Qtr3"/>
          <s v="Qtr4"/>
          <s v="&gt;31-12-2024"/>
        </groupItems>
      </fieldGroup>
    </cacheField>
    <cacheField name="Years" numFmtId="0" databaseField="0">
      <fieldGroup base="7">
        <rangePr groupBy="years" startDate="2021-01-02T08:57:58" endDate="2024-12-31T01:09:44"/>
        <groupItems count="6">
          <s v="&lt;02-01-2021"/>
          <s v="2021"/>
          <s v="2022"/>
          <s v="2023"/>
          <s v="2024"/>
          <s v="&gt;31-12-2024"/>
        </groupItems>
      </fieldGroup>
    </cacheField>
    <cacheField name="AOV" numFmtId="0" formula="sale_price/order_id"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882">
  <r>
    <n v="22591"/>
    <x v="0"/>
    <x v="0"/>
    <n v="12265"/>
    <n v="27.085500190000001"/>
    <n v="60963"/>
    <x v="0"/>
    <x v="0"/>
    <d v="2024-12-31T01:09:44"/>
    <d v="2024-12-31T01:09:44"/>
    <s v="NULL"/>
    <x v="0"/>
    <x v="0"/>
    <x v="0"/>
    <n v="31.414499809999999"/>
    <n v="0.53699999675213672"/>
    <x v="0"/>
  </r>
  <r>
    <n v="147633"/>
    <x v="1"/>
    <x v="1"/>
    <n v="5726"/>
    <n v="17.237219719999999"/>
    <n v="398569"/>
    <x v="0"/>
    <x v="1"/>
    <d v="2024-12-30T01:47:03"/>
    <d v="2024-12-30T01:47:03"/>
    <s v="NULL"/>
    <x v="0"/>
    <x v="0"/>
    <x v="1"/>
    <n v="14.742779820000003"/>
    <n v="0.46100000100250166"/>
    <x v="0"/>
  </r>
  <r>
    <n v="157533"/>
    <x v="2"/>
    <x v="2"/>
    <n v="16411"/>
    <n v="7.3138998759999998"/>
    <n v="425271"/>
    <x v="0"/>
    <x v="2"/>
    <d v="2024-12-30T00:28:25"/>
    <d v="2024-12-30T00:28:25"/>
    <s v="NULL"/>
    <x v="0"/>
    <x v="0"/>
    <x v="2"/>
    <n v="4.6760998940000009"/>
    <n v="0.38999999864053381"/>
    <x v="0"/>
  </r>
  <r>
    <n v="132975"/>
    <x v="3"/>
    <x v="3"/>
    <n v="8979"/>
    <n v="21.739470789999999"/>
    <n v="359013"/>
    <x v="1"/>
    <x v="3"/>
    <d v="2024-12-26T12:30:07"/>
    <s v="NULL"/>
    <s v="NULL"/>
    <x v="0"/>
    <x v="0"/>
    <x v="3"/>
    <n v="26.25053089"/>
    <n v="0.54699999939654098"/>
    <x v="0"/>
  </r>
  <r>
    <n v="19883"/>
    <x v="4"/>
    <x v="4"/>
    <n v="9264"/>
    <n v="38.640000039999997"/>
    <n v="53662"/>
    <x v="2"/>
    <x v="4"/>
    <s v="NULL"/>
    <s v="NULL"/>
    <s v="NULL"/>
    <x v="0"/>
    <x v="0"/>
    <x v="4"/>
    <n v="30.359999960000003"/>
    <n v="0.43999999942028989"/>
    <x v="0"/>
  </r>
  <r>
    <n v="31487"/>
    <x v="5"/>
    <x v="5"/>
    <n v="13659"/>
    <n v="27.872100530000001"/>
    <n v="84875"/>
    <x v="2"/>
    <x v="5"/>
    <s v="NULL"/>
    <s v="NULL"/>
    <s v="NULL"/>
    <x v="0"/>
    <x v="0"/>
    <x v="5"/>
    <n v="22.077900230000001"/>
    <n v="0.44199999787947952"/>
    <x v="0"/>
  </r>
  <r>
    <n v="59573"/>
    <x v="6"/>
    <x v="6"/>
    <n v="5930"/>
    <n v="26.617800460000002"/>
    <n v="160781"/>
    <x v="0"/>
    <x v="6"/>
    <d v="2024-12-20T20:51:45"/>
    <d v="2024-12-20T20:51:45"/>
    <s v="NULL"/>
    <x v="0"/>
    <x v="0"/>
    <x v="6"/>
    <n v="33.332200299999997"/>
    <n v="0.5559999979556296"/>
    <x v="0"/>
  </r>
  <r>
    <n v="19803"/>
    <x v="7"/>
    <x v="6"/>
    <n v="10504"/>
    <n v="12.88699997"/>
    <n v="53442"/>
    <x v="3"/>
    <x v="7"/>
    <s v="NULL"/>
    <s v="NULL"/>
    <s v="NULL"/>
    <x v="0"/>
    <x v="0"/>
    <x v="7"/>
    <n v="11.61300003"/>
    <n v="0.47400000122448982"/>
    <x v="0"/>
  </r>
  <r>
    <n v="53208"/>
    <x v="8"/>
    <x v="6"/>
    <n v="28972"/>
    <n v="11.57613991"/>
    <n v="143538"/>
    <x v="2"/>
    <x v="8"/>
    <s v="NULL"/>
    <s v="NULL"/>
    <s v="NULL"/>
    <x v="0"/>
    <x v="0"/>
    <x v="8"/>
    <n v="18.413859860000002"/>
    <n v="0.61400000004068034"/>
    <x v="0"/>
  </r>
  <r>
    <n v="90973"/>
    <x v="9"/>
    <x v="6"/>
    <n v="13844"/>
    <n v="12.30000001"/>
    <n v="245524"/>
    <x v="3"/>
    <x v="9"/>
    <s v="NULL"/>
    <s v="NULL"/>
    <s v="NULL"/>
    <x v="0"/>
    <x v="0"/>
    <x v="9"/>
    <n v="12.69999999"/>
    <n v="0.50799999959999997"/>
    <x v="0"/>
  </r>
  <r>
    <n v="55053"/>
    <x v="10"/>
    <x v="6"/>
    <n v="12660"/>
    <n v="11.31550019"/>
    <n v="148552"/>
    <x v="0"/>
    <x v="10"/>
    <d v="2024-12-16T13:32:40"/>
    <d v="2024-12-16T13:32:40"/>
    <s v="NULL"/>
    <x v="0"/>
    <x v="0"/>
    <x v="10"/>
    <n v="10.034500190000001"/>
    <n v="0.47000000053395785"/>
    <x v="0"/>
  </r>
  <r>
    <n v="93888"/>
    <x v="11"/>
    <x v="6"/>
    <n v="28599"/>
    <n v="5.9898999010000002"/>
    <n v="253405"/>
    <x v="0"/>
    <x v="11"/>
    <d v="2024-12-16T02:58:16"/>
    <d v="2024-12-16T02:58:16"/>
    <s v="NULL"/>
    <x v="0"/>
    <x v="0"/>
    <x v="11"/>
    <n v="3.9600999079999992"/>
    <n v="0.39799999839376876"/>
    <x v="0"/>
  </r>
  <r>
    <n v="107883"/>
    <x v="12"/>
    <x v="7"/>
    <n v="13827"/>
    <n v="21.77516078"/>
    <n v="291065"/>
    <x v="2"/>
    <x v="12"/>
    <s v="NULL"/>
    <s v="NULL"/>
    <s v="NULL"/>
    <x v="0"/>
    <x v="0"/>
    <x v="12"/>
    <n v="23.214840899999999"/>
    <n v="0.51600000073616359"/>
    <x v="0"/>
  </r>
  <r>
    <n v="54117"/>
    <x v="13"/>
    <x v="8"/>
    <n v="12646"/>
    <n v="13.78944003"/>
    <n v="146020"/>
    <x v="0"/>
    <x v="13"/>
    <d v="2024-12-11T11:04:46"/>
    <d v="2024-12-11T11:04:46"/>
    <s v="NULL"/>
    <x v="0"/>
    <x v="0"/>
    <x v="13"/>
    <n v="18.13056005"/>
    <n v="0.56800000014285712"/>
    <x v="0"/>
  </r>
  <r>
    <n v="156269"/>
    <x v="14"/>
    <x v="9"/>
    <n v="24922"/>
    <n v="11.055000189999999"/>
    <n v="421843"/>
    <x v="0"/>
    <x v="14"/>
    <d v="2024-12-11T01:31:22"/>
    <d v="2024-12-11T01:31:22"/>
    <s v="NULL"/>
    <x v="0"/>
    <x v="0"/>
    <x v="14"/>
    <n v="9.0450001900000014"/>
    <n v="0.45000000094527365"/>
    <x v="0"/>
  </r>
  <r>
    <n v="149878"/>
    <x v="15"/>
    <x v="10"/>
    <n v="26142"/>
    <n v="124.7999999"/>
    <n v="404622"/>
    <x v="0"/>
    <x v="15"/>
    <d v="2024-12-08T04:59:37"/>
    <d v="2024-12-08T04:59:37"/>
    <s v="NULL"/>
    <x v="0"/>
    <x v="0"/>
    <x v="15"/>
    <n v="115.2000001"/>
    <n v="0.48000000041666663"/>
    <x v="0"/>
  </r>
  <r>
    <n v="132698"/>
    <x v="16"/>
    <x v="10"/>
    <n v="9264"/>
    <n v="38.640000039999997"/>
    <n v="358235"/>
    <x v="0"/>
    <x v="16"/>
    <d v="2024-12-04T09:47:49"/>
    <d v="2024-12-04T09:47:49"/>
    <s v="NULL"/>
    <x v="0"/>
    <x v="0"/>
    <x v="4"/>
    <n v="30.359999960000003"/>
    <n v="0.43999999942028989"/>
    <x v="0"/>
  </r>
  <r>
    <n v="79016"/>
    <x v="17"/>
    <x v="10"/>
    <n v="13607"/>
    <n v="19.683720820000001"/>
    <n v="213226"/>
    <x v="1"/>
    <x v="17"/>
    <d v="2024-12-02T02:20:27"/>
    <s v="NULL"/>
    <s v="NULL"/>
    <x v="0"/>
    <x v="0"/>
    <x v="16"/>
    <n v="26.306280859999998"/>
    <n v="0.5719999978047402"/>
    <x v="0"/>
  </r>
  <r>
    <n v="105997"/>
    <x v="18"/>
    <x v="10"/>
    <n v="15744"/>
    <n v="41.479999829999997"/>
    <n v="286009"/>
    <x v="1"/>
    <x v="18"/>
    <d v="2024-11-29T06:23:44"/>
    <s v="NULL"/>
    <s v="NULL"/>
    <x v="0"/>
    <x v="1"/>
    <x v="17"/>
    <n v="43.520000170000003"/>
    <n v="0.51200000200000007"/>
    <x v="0"/>
  </r>
  <r>
    <n v="168088"/>
    <x v="19"/>
    <x v="10"/>
    <n v="24905"/>
    <n v="26.571999999999999"/>
    <n v="453811"/>
    <x v="1"/>
    <x v="19"/>
    <d v="2024-11-29T02:42:54"/>
    <s v="NULL"/>
    <s v="NULL"/>
    <x v="0"/>
    <x v="1"/>
    <x v="18"/>
    <n v="25.428000000000001"/>
    <n v="0.48899999999999999"/>
    <x v="0"/>
  </r>
  <r>
    <n v="50176"/>
    <x v="20"/>
    <x v="10"/>
    <n v="15499"/>
    <n v="16.644449860000002"/>
    <n v="135354"/>
    <x v="1"/>
    <x v="20"/>
    <d v="2024-11-27T14:54:35"/>
    <s v="NULL"/>
    <s v="NULL"/>
    <x v="0"/>
    <x v="1"/>
    <x v="8"/>
    <n v="13.345549909999999"/>
    <n v="0.44500000041180388"/>
    <x v="0"/>
  </r>
  <r>
    <n v="8630"/>
    <x v="21"/>
    <x v="11"/>
    <n v="6937"/>
    <n v="19.559999999999999"/>
    <n v="23309"/>
    <x v="1"/>
    <x v="21"/>
    <d v="2024-11-27T11:52:57"/>
    <s v="NULL"/>
    <s v="NULL"/>
    <x v="0"/>
    <x v="1"/>
    <x v="19"/>
    <n v="20.440000000000001"/>
    <n v="0.51100000000000001"/>
    <x v="0"/>
  </r>
  <r>
    <n v="12801"/>
    <x v="22"/>
    <x v="12"/>
    <n v="12588"/>
    <n v="20.052"/>
    <n v="34537"/>
    <x v="1"/>
    <x v="22"/>
    <d v="2024-11-26T03:24:35"/>
    <s v="NULL"/>
    <s v="NULL"/>
    <x v="0"/>
    <x v="1"/>
    <x v="20"/>
    <n v="15.948"/>
    <n v="0.443"/>
    <x v="0"/>
  </r>
  <r>
    <n v="6470"/>
    <x v="23"/>
    <x v="13"/>
    <n v="16763"/>
    <n v="9.9394799690000006"/>
    <n v="17505"/>
    <x v="3"/>
    <x v="23"/>
    <s v="NULL"/>
    <s v="NULL"/>
    <s v="NULL"/>
    <x v="0"/>
    <x v="1"/>
    <x v="21"/>
    <n v="12.050519801"/>
    <n v="0.54799999668212818"/>
    <x v="0"/>
  </r>
  <r>
    <n v="32309"/>
    <x v="24"/>
    <x v="14"/>
    <n v="12625"/>
    <n v="12.39930028"/>
    <n v="87117"/>
    <x v="1"/>
    <x v="24"/>
    <d v="2024-11-23T11:50:15"/>
    <s v="NULL"/>
    <s v="NULL"/>
    <x v="0"/>
    <x v="1"/>
    <x v="22"/>
    <n v="17.550700480000003"/>
    <n v="0.58600000115659434"/>
    <x v="0"/>
  </r>
  <r>
    <n v="164874"/>
    <x v="25"/>
    <x v="15"/>
    <n v="25323"/>
    <n v="69.361999890000007"/>
    <n v="445074"/>
    <x v="3"/>
    <x v="25"/>
    <s v="NULL"/>
    <s v="NULL"/>
    <s v="NULL"/>
    <x v="0"/>
    <x v="1"/>
    <x v="23"/>
    <n v="88.638000109999993"/>
    <n v="0.56100000069620248"/>
    <x v="0"/>
  </r>
  <r>
    <n v="130783"/>
    <x v="26"/>
    <x v="16"/>
    <n v="12265"/>
    <n v="27.085500190000001"/>
    <n v="353060"/>
    <x v="3"/>
    <x v="26"/>
    <s v="NULL"/>
    <s v="NULL"/>
    <s v="NULL"/>
    <x v="0"/>
    <x v="1"/>
    <x v="0"/>
    <n v="31.414499809999999"/>
    <n v="0.53699999675213672"/>
    <x v="0"/>
  </r>
  <r>
    <n v="22444"/>
    <x v="27"/>
    <x v="17"/>
    <n v="28852"/>
    <n v="20.876250349999999"/>
    <n v="60573"/>
    <x v="2"/>
    <x v="27"/>
    <s v="NULL"/>
    <s v="NULL"/>
    <s v="NULL"/>
    <x v="0"/>
    <x v="1"/>
    <x v="24"/>
    <n v="23.073750410000002"/>
    <n v="0.52500000025028448"/>
    <x v="0"/>
  </r>
  <r>
    <n v="62291"/>
    <x v="28"/>
    <x v="18"/>
    <n v="5982"/>
    <n v="8.0429698849999998"/>
    <n v="168088"/>
    <x v="3"/>
    <x v="28"/>
    <s v="NULL"/>
    <s v="NULL"/>
    <s v="NULL"/>
    <x v="0"/>
    <x v="1"/>
    <x v="25"/>
    <n v="7.947029885000001"/>
    <n v="0.49699999995684807"/>
    <x v="0"/>
  </r>
  <r>
    <n v="124660"/>
    <x v="29"/>
    <x v="19"/>
    <n v="15575"/>
    <n v="15.203999939999999"/>
    <n v="336515"/>
    <x v="0"/>
    <x v="29"/>
    <d v="2024-11-18T02:08:35"/>
    <d v="2024-11-18T02:08:35"/>
    <s v="NULL"/>
    <x v="0"/>
    <x v="1"/>
    <x v="26"/>
    <n v="12.796000060000001"/>
    <n v="0.45700000214285719"/>
    <x v="0"/>
  </r>
  <r>
    <n v="81632"/>
    <x v="30"/>
    <x v="20"/>
    <n v="369"/>
    <n v="26.35799995"/>
    <n v="220313"/>
    <x v="0"/>
    <x v="30"/>
    <d v="2024-11-17T06:08:08"/>
    <d v="2024-11-17T06:08:08"/>
    <s v="NULL"/>
    <x v="0"/>
    <x v="1"/>
    <x v="27"/>
    <n v="19.64200005"/>
    <n v="0.42700000108695652"/>
    <x v="0"/>
  </r>
  <r>
    <n v="9449"/>
    <x v="31"/>
    <x v="21"/>
    <n v="25151"/>
    <n v="18.235440740000001"/>
    <n v="25505"/>
    <x v="0"/>
    <x v="31"/>
    <d v="2024-11-15T06:55:21"/>
    <d v="2024-11-15T06:55:21"/>
    <s v="NULL"/>
    <x v="0"/>
    <x v="1"/>
    <x v="28"/>
    <n v="21.754560939999998"/>
    <n v="0.54400000065216292"/>
    <x v="0"/>
  </r>
  <r>
    <n v="163997"/>
    <x v="32"/>
    <x v="22"/>
    <n v="13827"/>
    <n v="21.77516078"/>
    <n v="442725"/>
    <x v="1"/>
    <x v="32"/>
    <d v="2024-11-14T21:52:30"/>
    <s v="NULL"/>
    <s v="NULL"/>
    <x v="0"/>
    <x v="1"/>
    <x v="12"/>
    <n v="23.214840899999999"/>
    <n v="0.51600000073616359"/>
    <x v="0"/>
  </r>
  <r>
    <n v="158004"/>
    <x v="33"/>
    <x v="23"/>
    <n v="387"/>
    <n v="50.309999859999998"/>
    <n v="426570"/>
    <x v="1"/>
    <x v="33"/>
    <d v="2024-11-13T13:05:00"/>
    <s v="NULL"/>
    <s v="NULL"/>
    <x v="0"/>
    <x v="1"/>
    <x v="29"/>
    <n v="39.690000140000002"/>
    <n v="0.44100000155555558"/>
    <x v="0"/>
  </r>
  <r>
    <n v="8749"/>
    <x v="34"/>
    <x v="24"/>
    <n v="24963"/>
    <n v="36.782098550000001"/>
    <n v="23621"/>
    <x v="2"/>
    <x v="34"/>
    <s v="NULL"/>
    <s v="NULL"/>
    <s v="NULL"/>
    <x v="0"/>
    <x v="1"/>
    <x v="30"/>
    <n v="40.167898399999999"/>
    <n v="0.52199999989733592"/>
    <x v="0"/>
  </r>
  <r>
    <n v="178971"/>
    <x v="35"/>
    <x v="25"/>
    <n v="12646"/>
    <n v="13.78944003"/>
    <n v="483207"/>
    <x v="0"/>
    <x v="35"/>
    <d v="2024-11-11T07:36:31"/>
    <d v="2024-11-11T07:36:31"/>
    <s v="NULL"/>
    <x v="0"/>
    <x v="1"/>
    <x v="13"/>
    <n v="18.13056005"/>
    <n v="0.56800000014285712"/>
    <x v="0"/>
  </r>
  <r>
    <n v="150520"/>
    <x v="36"/>
    <x v="26"/>
    <n v="25205"/>
    <n v="11.03639972"/>
    <n v="406365"/>
    <x v="4"/>
    <x v="36"/>
    <d v="2024-11-10T03:03:35"/>
    <d v="2024-11-10T03:03:35"/>
    <d v="2024-11-10T03:03:35"/>
    <x v="0"/>
    <x v="1"/>
    <x v="31"/>
    <n v="10.603599669999999"/>
    <n v="0.48999999856284654"/>
    <x v="0"/>
  </r>
  <r>
    <n v="15772"/>
    <x v="37"/>
    <x v="27"/>
    <n v="12665"/>
    <n v="31.8059999"/>
    <n v="42588"/>
    <x v="2"/>
    <x v="37"/>
    <s v="NULL"/>
    <s v="NULL"/>
    <s v="NULL"/>
    <x v="0"/>
    <x v="1"/>
    <x v="32"/>
    <n v="30.1940001"/>
    <n v="0.48700000161290324"/>
    <x v="0"/>
  </r>
  <r>
    <n v="131968"/>
    <x v="38"/>
    <x v="28"/>
    <n v="6951"/>
    <n v="4.1758198819999999"/>
    <n v="356267"/>
    <x v="1"/>
    <x v="38"/>
    <d v="2024-11-09T02:39:56"/>
    <s v="NULL"/>
    <s v="NULL"/>
    <x v="0"/>
    <x v="1"/>
    <x v="33"/>
    <n v="5.8141798890000009"/>
    <n v="0.58200000223003012"/>
    <x v="0"/>
  </r>
  <r>
    <n v="128456"/>
    <x v="39"/>
    <x v="29"/>
    <n v="29065"/>
    <n v="17.105219779999999"/>
    <n v="346752"/>
    <x v="1"/>
    <x v="39"/>
    <d v="2024-11-08T03:29:50"/>
    <s v="NULL"/>
    <s v="NULL"/>
    <x v="0"/>
    <x v="1"/>
    <x v="34"/>
    <n v="17.874779760000003"/>
    <n v="0.51099999985877653"/>
    <x v="0"/>
  </r>
  <r>
    <n v="80863"/>
    <x v="40"/>
    <x v="29"/>
    <n v="16949"/>
    <n v="25.478750420000001"/>
    <n v="218237"/>
    <x v="1"/>
    <x v="40"/>
    <d v="2024-11-08T00:27:27"/>
    <s v="NULL"/>
    <s v="NULL"/>
    <x v="0"/>
    <x v="1"/>
    <x v="6"/>
    <n v="34.471250339999997"/>
    <n v="0.5749999983819849"/>
    <x v="0"/>
  </r>
  <r>
    <n v="59908"/>
    <x v="41"/>
    <x v="29"/>
    <n v="24922"/>
    <n v="11.055000189999999"/>
    <n v="161697"/>
    <x v="1"/>
    <x v="41"/>
    <d v="2024-11-04T06:45:26"/>
    <s v="NULL"/>
    <s v="NULL"/>
    <x v="0"/>
    <x v="1"/>
    <x v="14"/>
    <n v="9.0450001900000014"/>
    <n v="0.45000000094527365"/>
    <x v="0"/>
  </r>
  <r>
    <n v="70183"/>
    <x v="42"/>
    <x v="29"/>
    <n v="5804"/>
    <n v="13.01565991"/>
    <n v="189395"/>
    <x v="2"/>
    <x v="42"/>
    <s v="NULL"/>
    <s v="NULL"/>
    <s v="NULL"/>
    <x v="0"/>
    <x v="1"/>
    <x v="8"/>
    <n v="16.974339860000001"/>
    <n v="0.56599999967255754"/>
    <x v="0"/>
  </r>
  <r>
    <n v="67078"/>
    <x v="43"/>
    <x v="29"/>
    <n v="24963"/>
    <n v="36.782098550000001"/>
    <n v="181011"/>
    <x v="3"/>
    <x v="43"/>
    <s v="NULL"/>
    <s v="NULL"/>
    <s v="NULL"/>
    <x v="0"/>
    <x v="1"/>
    <x v="30"/>
    <n v="40.167898399999999"/>
    <n v="0.52199999989733592"/>
    <x v="0"/>
  </r>
  <r>
    <n v="170730"/>
    <x v="44"/>
    <x v="29"/>
    <n v="9161"/>
    <n v="85.741000049999997"/>
    <n v="460922"/>
    <x v="1"/>
    <x v="44"/>
    <d v="2024-10-31T18:32:06"/>
    <s v="NULL"/>
    <s v="NULL"/>
    <x v="0"/>
    <x v="2"/>
    <x v="35"/>
    <n v="93.258999950000003"/>
    <n v="0.52099999972067046"/>
    <x v="0"/>
  </r>
  <r>
    <n v="166693"/>
    <x v="45"/>
    <x v="29"/>
    <n v="12602"/>
    <n v="22.134000029999999"/>
    <n v="449992"/>
    <x v="0"/>
    <x v="45"/>
    <d v="2024-10-30T04:21:53"/>
    <d v="2024-10-30T04:21:53"/>
    <s v="NULL"/>
    <x v="0"/>
    <x v="2"/>
    <x v="36"/>
    <n v="19.865999970000001"/>
    <n v="0.47299999928571429"/>
    <x v="0"/>
  </r>
  <r>
    <n v="33097"/>
    <x v="46"/>
    <x v="30"/>
    <n v="11834"/>
    <n v="49.679999930000001"/>
    <n v="89253"/>
    <x v="3"/>
    <x v="46"/>
    <s v="NULL"/>
    <s v="NULL"/>
    <s v="NULL"/>
    <x v="0"/>
    <x v="2"/>
    <x v="29"/>
    <n v="40.320000069999999"/>
    <n v="0.44800000077777774"/>
    <x v="0"/>
  </r>
  <r>
    <n v="38433"/>
    <x v="47"/>
    <x v="31"/>
    <n v="12551"/>
    <n v="39.375901849999998"/>
    <n v="103688"/>
    <x v="3"/>
    <x v="47"/>
    <s v="NULL"/>
    <s v="NULL"/>
    <s v="NULL"/>
    <x v="0"/>
    <x v="2"/>
    <x v="37"/>
    <n v="25.924101200000003"/>
    <n v="0.39699999983384382"/>
    <x v="0"/>
  </r>
  <r>
    <n v="19407"/>
    <x v="48"/>
    <x v="32"/>
    <n v="15472"/>
    <n v="45.891298319999997"/>
    <n v="52396"/>
    <x v="4"/>
    <x v="48"/>
    <d v="2024-10-25T01:48:56"/>
    <d v="2024-10-25T01:48:56"/>
    <d v="2024-10-25T01:48:56"/>
    <x v="0"/>
    <x v="2"/>
    <x v="38"/>
    <n v="34.058698630000002"/>
    <n v="0.4259999991156973"/>
    <x v="0"/>
  </r>
  <r>
    <n v="24464"/>
    <x v="49"/>
    <x v="33"/>
    <n v="9044"/>
    <n v="47.640600910000003"/>
    <n v="66010"/>
    <x v="3"/>
    <x v="49"/>
    <s v="NULL"/>
    <s v="NULL"/>
    <s v="NULL"/>
    <x v="0"/>
    <x v="2"/>
    <x v="39"/>
    <n v="35.939400919999997"/>
    <n v="0.43000000159248619"/>
    <x v="0"/>
  </r>
  <r>
    <n v="77341"/>
    <x v="50"/>
    <x v="34"/>
    <n v="24832"/>
    <n v="33.329350920000003"/>
    <n v="208701"/>
    <x v="2"/>
    <x v="50"/>
    <s v="NULL"/>
    <s v="NULL"/>
    <s v="NULL"/>
    <x v="0"/>
    <x v="2"/>
    <x v="40"/>
    <n v="25.660650759999996"/>
    <n v="0.4350000004949991"/>
    <x v="0"/>
  </r>
  <r>
    <n v="68464"/>
    <x v="51"/>
    <x v="35"/>
    <n v="12588"/>
    <n v="20.052"/>
    <n v="184733"/>
    <x v="1"/>
    <x v="51"/>
    <d v="2024-10-20T04:22:30"/>
    <s v="NULL"/>
    <s v="NULL"/>
    <x v="0"/>
    <x v="2"/>
    <x v="20"/>
    <n v="15.948"/>
    <n v="0.443"/>
    <x v="0"/>
  </r>
  <r>
    <n v="68466"/>
    <x v="51"/>
    <x v="36"/>
    <n v="7012"/>
    <n v="13.37553986"/>
    <n v="184738"/>
    <x v="1"/>
    <x v="52"/>
    <d v="2024-10-20T01:40:49"/>
    <s v="NULL"/>
    <s v="NULL"/>
    <x v="0"/>
    <x v="2"/>
    <x v="8"/>
    <n v="16.614459910000001"/>
    <n v="0.55400000124774929"/>
    <x v="0"/>
  </r>
  <r>
    <n v="129142"/>
    <x v="52"/>
    <x v="37"/>
    <n v="15248"/>
    <n v="8.5573401120000003"/>
    <n v="348626"/>
    <x v="2"/>
    <x v="53"/>
    <s v="NULL"/>
    <s v="NULL"/>
    <s v="NULL"/>
    <x v="0"/>
    <x v="2"/>
    <x v="41"/>
    <n v="12.782660038000001"/>
    <n v="0.59899999757029054"/>
    <x v="0"/>
  </r>
  <r>
    <n v="47220"/>
    <x v="53"/>
    <x v="38"/>
    <n v="28668"/>
    <n v="24.5999999"/>
    <n v="127381"/>
    <x v="4"/>
    <x v="54"/>
    <d v="2024-10-17T04:55:26"/>
    <d v="2024-10-17T04:55:26"/>
    <d v="2024-10-17T04:55:26"/>
    <x v="0"/>
    <x v="2"/>
    <x v="42"/>
    <n v="35.4000001"/>
    <n v="0.59000000166666666"/>
    <x v="0"/>
  </r>
  <r>
    <n v="14467"/>
    <x v="54"/>
    <x v="39"/>
    <n v="13690"/>
    <n v="16.139789889999999"/>
    <n v="39061"/>
    <x v="1"/>
    <x v="55"/>
    <d v="2024-10-16T10:28:11"/>
    <s v="NULL"/>
    <s v="NULL"/>
    <x v="0"/>
    <x v="2"/>
    <x v="43"/>
    <n v="9.8502098800000013"/>
    <n v="0.37899999873682189"/>
    <x v="0"/>
  </r>
  <r>
    <n v="57353"/>
    <x v="55"/>
    <x v="40"/>
    <n v="15639"/>
    <n v="20.830370760000001"/>
    <n v="154773"/>
    <x v="2"/>
    <x v="56"/>
    <s v="NULL"/>
    <s v="NULL"/>
    <s v="NULL"/>
    <x v="0"/>
    <x v="2"/>
    <x v="12"/>
    <n v="24.159630919999998"/>
    <n v="0.53700000039653251"/>
    <x v="0"/>
  </r>
  <r>
    <n v="159636"/>
    <x v="56"/>
    <x v="41"/>
    <n v="15330"/>
    <n v="4.0611898819999999"/>
    <n v="430965"/>
    <x v="0"/>
    <x v="57"/>
    <d v="2024-10-12T16:07:52"/>
    <d v="2024-10-12T16:07:52"/>
    <s v="NULL"/>
    <x v="0"/>
    <x v="2"/>
    <x v="44"/>
    <n v="2.9288098890000001"/>
    <n v="0.41899999784706721"/>
    <x v="0"/>
  </r>
  <r>
    <n v="16067"/>
    <x v="57"/>
    <x v="42"/>
    <n v="5851"/>
    <n v="82.440000100000006"/>
    <n v="43384"/>
    <x v="2"/>
    <x v="58"/>
    <s v="NULL"/>
    <s v="NULL"/>
    <s v="NULL"/>
    <x v="0"/>
    <x v="2"/>
    <x v="45"/>
    <n v="97.559999899999994"/>
    <n v="0.54199999944444444"/>
    <x v="0"/>
  </r>
  <r>
    <n v="116497"/>
    <x v="58"/>
    <x v="43"/>
    <n v="6446"/>
    <n v="10.54577995"/>
    <n v="314384"/>
    <x v="1"/>
    <x v="59"/>
    <d v="2024-10-09T06:55:03"/>
    <s v="NULL"/>
    <s v="NULL"/>
    <x v="0"/>
    <x v="2"/>
    <x v="46"/>
    <n v="14.444219820000001"/>
    <n v="0.57799999811684677"/>
    <x v="0"/>
  </r>
  <r>
    <n v="169242"/>
    <x v="59"/>
    <x v="44"/>
    <n v="6139"/>
    <n v="5.5844098759999996"/>
    <n v="456935"/>
    <x v="2"/>
    <x v="60"/>
    <s v="NULL"/>
    <s v="NULL"/>
    <s v="NULL"/>
    <x v="0"/>
    <x v="2"/>
    <x v="33"/>
    <n v="4.4055898950000012"/>
    <n v="0.44099999959849856"/>
    <x v="0"/>
  </r>
  <r>
    <n v="45760"/>
    <x v="60"/>
    <x v="45"/>
    <n v="24836"/>
    <n v="82.693848369999998"/>
    <n v="123429"/>
    <x v="1"/>
    <x v="61"/>
    <d v="2024-10-07T12:34:19"/>
    <s v="NULL"/>
    <s v="NULL"/>
    <x v="0"/>
    <x v="2"/>
    <x v="47"/>
    <n v="56.756148530000004"/>
    <n v="0.40699999850627466"/>
    <x v="0"/>
  </r>
  <r>
    <n v="5873"/>
    <x v="61"/>
    <x v="46"/>
    <n v="28544"/>
    <n v="9.7219198460000005"/>
    <n v="15921"/>
    <x v="3"/>
    <x v="62"/>
    <s v="NULL"/>
    <s v="NULL"/>
    <s v="NULL"/>
    <x v="0"/>
    <x v="2"/>
    <x v="25"/>
    <n v="6.2680799240000002"/>
    <n v="0.39200000088555348"/>
    <x v="0"/>
  </r>
  <r>
    <n v="111834"/>
    <x v="62"/>
    <x v="47"/>
    <n v="28852"/>
    <n v="20.876250349999999"/>
    <n v="301745"/>
    <x v="1"/>
    <x v="63"/>
    <d v="2024-09-30T03:07:58"/>
    <s v="NULL"/>
    <s v="NULL"/>
    <x v="0"/>
    <x v="3"/>
    <x v="24"/>
    <n v="23.073750410000002"/>
    <n v="0.52500000025028448"/>
    <x v="1"/>
  </r>
  <r>
    <n v="94569"/>
    <x v="63"/>
    <x v="48"/>
    <n v="13913"/>
    <n v="29.77524141"/>
    <n v="255258"/>
    <x v="2"/>
    <x v="64"/>
    <s v="NULL"/>
    <s v="NULL"/>
    <s v="NULL"/>
    <x v="0"/>
    <x v="3"/>
    <x v="48"/>
    <n v="38.204761949999998"/>
    <n v="0.5620000009073256"/>
    <x v="1"/>
  </r>
  <r>
    <n v="166910"/>
    <x v="64"/>
    <x v="49"/>
    <n v="13665"/>
    <n v="16.835790710000001"/>
    <n v="450585"/>
    <x v="1"/>
    <x v="65"/>
    <d v="2024-09-27T07:21:47"/>
    <s v="NULL"/>
    <s v="NULL"/>
    <x v="0"/>
    <x v="3"/>
    <x v="28"/>
    <n v="23.154210969999998"/>
    <n v="0.57899999993198292"/>
    <x v="1"/>
  </r>
  <r>
    <n v="35553"/>
    <x v="65"/>
    <x v="50"/>
    <n v="13973"/>
    <n v="10.39999999"/>
    <n v="95913"/>
    <x v="1"/>
    <x v="66"/>
    <d v="2024-09-26T07:48:42"/>
    <s v="NULL"/>
    <s v="NULL"/>
    <x v="0"/>
    <x v="3"/>
    <x v="49"/>
    <n v="9.6000000100000005"/>
    <n v="0.48000000050000002"/>
    <x v="1"/>
  </r>
  <r>
    <n v="80340"/>
    <x v="66"/>
    <x v="51"/>
    <n v="7855"/>
    <n v="12.91620073"/>
    <n v="216820"/>
    <x v="2"/>
    <x v="67"/>
    <s v="NULL"/>
    <s v="NULL"/>
    <s v="NULL"/>
    <x v="0"/>
    <x v="3"/>
    <x v="50"/>
    <n v="163.08379926999999"/>
    <n v="0.92661249585227268"/>
    <x v="1"/>
  </r>
  <r>
    <n v="124122"/>
    <x v="67"/>
    <x v="52"/>
    <n v="15622"/>
    <n v="44.389999779999997"/>
    <n v="335048"/>
    <x v="3"/>
    <x v="68"/>
    <s v="NULL"/>
    <s v="NULL"/>
    <s v="NULL"/>
    <x v="0"/>
    <x v="3"/>
    <x v="51"/>
    <n v="70.610000220000003"/>
    <n v="0.61400000191304349"/>
    <x v="1"/>
  </r>
  <r>
    <n v="160837"/>
    <x v="68"/>
    <x v="53"/>
    <n v="15958"/>
    <n v="81.488000159999999"/>
    <n v="434172"/>
    <x v="1"/>
    <x v="69"/>
    <d v="2024-09-24T07:50:31"/>
    <s v="NULL"/>
    <s v="NULL"/>
    <x v="0"/>
    <x v="3"/>
    <x v="50"/>
    <n v="94.511999840000001"/>
    <n v="0.53699999909090912"/>
    <x v="1"/>
  </r>
  <r>
    <n v="158614"/>
    <x v="69"/>
    <x v="54"/>
    <n v="12691"/>
    <n v="11.97500001"/>
    <n v="428218"/>
    <x v="1"/>
    <x v="70"/>
    <d v="2024-09-23T03:03:44"/>
    <s v="NULL"/>
    <s v="NULL"/>
    <x v="0"/>
    <x v="3"/>
    <x v="9"/>
    <n v="13.02499999"/>
    <n v="0.52099999959999999"/>
    <x v="1"/>
  </r>
  <r>
    <n v="104187"/>
    <x v="70"/>
    <x v="55"/>
    <n v="14327"/>
    <n v="20.492999099999999"/>
    <n v="281091"/>
    <x v="2"/>
    <x v="71"/>
    <s v="NULL"/>
    <s v="NULL"/>
    <s v="NULL"/>
    <x v="0"/>
    <x v="3"/>
    <x v="52"/>
    <n v="16.766999220000002"/>
    <n v="0.44999999935587764"/>
    <x v="1"/>
  </r>
  <r>
    <n v="79962"/>
    <x v="71"/>
    <x v="56"/>
    <n v="10938"/>
    <n v="11.29547988"/>
    <n v="215789"/>
    <x v="0"/>
    <x v="72"/>
    <d v="2024-09-22T03:07:01"/>
    <d v="2024-09-22T03:07:01"/>
    <s v="NULL"/>
    <x v="0"/>
    <x v="3"/>
    <x v="46"/>
    <n v="13.69451989"/>
    <n v="0.54800000064185672"/>
    <x v="1"/>
  </r>
  <r>
    <n v="23577"/>
    <x v="72"/>
    <x v="57"/>
    <n v="13913"/>
    <n v="29.77524141"/>
    <n v="63615"/>
    <x v="3"/>
    <x v="73"/>
    <s v="NULL"/>
    <s v="NULL"/>
    <s v="NULL"/>
    <x v="0"/>
    <x v="3"/>
    <x v="48"/>
    <n v="38.204761949999998"/>
    <n v="0.5620000009073256"/>
    <x v="1"/>
  </r>
  <r>
    <n v="106264"/>
    <x v="73"/>
    <x v="58"/>
    <n v="15248"/>
    <n v="8.5573401120000003"/>
    <n v="286738"/>
    <x v="3"/>
    <x v="74"/>
    <s v="NULL"/>
    <s v="NULL"/>
    <s v="NULL"/>
    <x v="0"/>
    <x v="3"/>
    <x v="41"/>
    <n v="12.782660038000001"/>
    <n v="0.59899999757029054"/>
    <x v="1"/>
  </r>
  <r>
    <n v="6451"/>
    <x v="74"/>
    <x v="59"/>
    <n v="29112"/>
    <n v="21.495000839999999"/>
    <n v="17455"/>
    <x v="1"/>
    <x v="75"/>
    <d v="2024-09-18T15:55:08"/>
    <s v="NULL"/>
    <s v="NULL"/>
    <x v="0"/>
    <x v="3"/>
    <x v="53"/>
    <n v="21.495000839999999"/>
    <n v="0.5"/>
    <x v="1"/>
  </r>
  <r>
    <n v="10603"/>
    <x v="75"/>
    <x v="60"/>
    <n v="25896"/>
    <n v="25.48399998"/>
    <n v="28591"/>
    <x v="1"/>
    <x v="76"/>
    <d v="2024-09-17T11:40:37"/>
    <s v="NULL"/>
    <s v="NULL"/>
    <x v="0"/>
    <x v="3"/>
    <x v="27"/>
    <n v="20.51600002"/>
    <n v="0.44600000043478261"/>
    <x v="1"/>
  </r>
  <r>
    <n v="103001"/>
    <x v="76"/>
    <x v="61"/>
    <n v="15376"/>
    <n v="10.755000020000001"/>
    <n v="277874"/>
    <x v="1"/>
    <x v="77"/>
    <d v="2024-09-14T00:59:37"/>
    <s v="NULL"/>
    <s v="NULL"/>
    <x v="0"/>
    <x v="3"/>
    <x v="54"/>
    <n v="11.744999979999999"/>
    <n v="0.52199999911111106"/>
    <x v="1"/>
  </r>
  <r>
    <n v="125320"/>
    <x v="77"/>
    <x v="62"/>
    <n v="28848"/>
    <n v="19.844999919999999"/>
    <n v="338285"/>
    <x v="4"/>
    <x v="78"/>
    <d v="2024-09-11T23:19:12"/>
    <d v="2024-09-11T23:19:12"/>
    <d v="2024-09-11T23:19:12"/>
    <x v="0"/>
    <x v="3"/>
    <x v="55"/>
    <n v="29.155000080000001"/>
    <n v="0.5950000016326531"/>
    <x v="1"/>
  </r>
  <r>
    <n v="64588"/>
    <x v="78"/>
    <x v="63"/>
    <n v="29025"/>
    <n v="25.550000090000001"/>
    <n v="174274"/>
    <x v="1"/>
    <x v="79"/>
    <d v="2024-09-10T18:14:31"/>
    <s v="NULL"/>
    <s v="NULL"/>
    <x v="0"/>
    <x v="3"/>
    <x v="56"/>
    <n v="24.449999909999999"/>
    <n v="0.48899999819999995"/>
    <x v="1"/>
  </r>
  <r>
    <n v="110293"/>
    <x v="79"/>
    <x v="64"/>
    <n v="9299"/>
    <n v="40.053000019999999"/>
    <n v="297603"/>
    <x v="0"/>
    <x v="80"/>
    <d v="2024-09-10T08:41:48"/>
    <d v="2024-09-10T08:41:48"/>
    <s v="NULL"/>
    <x v="0"/>
    <x v="3"/>
    <x v="57"/>
    <n v="38.946999980000001"/>
    <n v="0.49299999974683545"/>
    <x v="1"/>
  </r>
  <r>
    <n v="53450"/>
    <x v="80"/>
    <x v="65"/>
    <n v="12657"/>
    <n v="7.4720000100000004"/>
    <n v="144204"/>
    <x v="0"/>
    <x v="81"/>
    <d v="2024-09-07T08:52:49"/>
    <d v="2024-09-07T08:52:49"/>
    <s v="NULL"/>
    <x v="0"/>
    <x v="3"/>
    <x v="58"/>
    <n v="8.5279999899999996"/>
    <n v="0.53299999937499998"/>
    <x v="1"/>
  </r>
  <r>
    <n v="22163"/>
    <x v="81"/>
    <x v="66"/>
    <n v="25276"/>
    <n v="11.78606986"/>
    <n v="59824"/>
    <x v="1"/>
    <x v="82"/>
    <d v="2024-09-07T03:04:57"/>
    <s v="NULL"/>
    <s v="NULL"/>
    <x v="0"/>
    <x v="3"/>
    <x v="8"/>
    <n v="18.203929909999999"/>
    <n v="0.60700000165421808"/>
    <x v="1"/>
  </r>
  <r>
    <n v="35962"/>
    <x v="82"/>
    <x v="67"/>
    <n v="15824"/>
    <n v="11.173859950000001"/>
    <n v="97034"/>
    <x v="0"/>
    <x v="83"/>
    <d v="2024-09-07T02:15:10"/>
    <d v="2024-09-07T02:15:10"/>
    <s v="NULL"/>
    <x v="0"/>
    <x v="3"/>
    <x v="59"/>
    <n v="15.81613982"/>
    <n v="0.58599999832456462"/>
    <x v="1"/>
  </r>
  <r>
    <n v="7498"/>
    <x v="83"/>
    <x v="68"/>
    <n v="6977"/>
    <n v="10.193999890000001"/>
    <n v="20250"/>
    <x v="0"/>
    <x v="84"/>
    <d v="2024-09-05T12:28:59"/>
    <d v="2024-09-05T12:28:59"/>
    <s v="NULL"/>
    <x v="0"/>
    <x v="3"/>
    <x v="60"/>
    <n v="6.7959998800000001"/>
    <n v="0.3999999983519717"/>
    <x v="1"/>
  </r>
  <r>
    <n v="92643"/>
    <x v="84"/>
    <x v="69"/>
    <n v="9302"/>
    <n v="32.511999959999997"/>
    <n v="250060"/>
    <x v="3"/>
    <x v="85"/>
    <s v="NULL"/>
    <s v="NULL"/>
    <s v="NULL"/>
    <x v="0"/>
    <x v="3"/>
    <x v="61"/>
    <n v="31.488000040000003"/>
    <n v="0.49200000062500004"/>
    <x v="1"/>
  </r>
  <r>
    <n v="21323"/>
    <x v="85"/>
    <x v="70"/>
    <n v="13929"/>
    <n v="30.927499959999999"/>
    <n v="57565"/>
    <x v="4"/>
    <x v="86"/>
    <d v="2024-09-04T00:56:15"/>
    <d v="2024-09-04T00:56:15"/>
    <d v="2024-09-04T00:56:15"/>
    <x v="0"/>
    <x v="3"/>
    <x v="62"/>
    <n v="38.572500040000001"/>
    <n v="0.55500000057553955"/>
    <x v="1"/>
  </r>
  <r>
    <n v="168248"/>
    <x v="86"/>
    <x v="71"/>
    <n v="9505"/>
    <n v="52.331999949999997"/>
    <n v="454248"/>
    <x v="4"/>
    <x v="87"/>
    <d v="2024-09-02T16:06:30"/>
    <d v="2024-09-02T16:06:30"/>
    <d v="2024-09-02T16:06:30"/>
    <x v="0"/>
    <x v="3"/>
    <x v="63"/>
    <n v="45.668000050000003"/>
    <n v="0.46600000051020413"/>
    <x v="1"/>
  </r>
  <r>
    <n v="103308"/>
    <x v="87"/>
    <x v="72"/>
    <n v="9118"/>
    <n v="19.114000019999999"/>
    <n v="278707"/>
    <x v="2"/>
    <x v="88"/>
    <s v="NULL"/>
    <s v="NULL"/>
    <s v="NULL"/>
    <x v="0"/>
    <x v="3"/>
    <x v="64"/>
    <n v="18.885999980000001"/>
    <n v="0.49699999947368423"/>
    <x v="1"/>
  </r>
  <r>
    <n v="94914"/>
    <x v="88"/>
    <x v="73"/>
    <n v="5876"/>
    <n v="8.7554999460000005"/>
    <n v="256201"/>
    <x v="4"/>
    <x v="89"/>
    <d v="2024-09-01T09:44:18"/>
    <d v="2024-09-01T09:44:18"/>
    <d v="2024-09-01T09:44:18"/>
    <x v="0"/>
    <x v="3"/>
    <x v="65"/>
    <n v="10.744500054"/>
    <n v="0.55100000276923078"/>
    <x v="1"/>
  </r>
  <r>
    <n v="65718"/>
    <x v="89"/>
    <x v="74"/>
    <n v="15569"/>
    <n v="10.042499940000001"/>
    <n v="177347"/>
    <x v="4"/>
    <x v="90"/>
    <d v="2024-08-31T07:47:18"/>
    <d v="2024-08-31T07:47:18"/>
    <d v="2024-08-31T07:47:18"/>
    <x v="0"/>
    <x v="4"/>
    <x v="65"/>
    <n v="9.4575000599999992"/>
    <n v="0.48500000307692304"/>
    <x v="1"/>
  </r>
  <r>
    <n v="95907"/>
    <x v="90"/>
    <x v="75"/>
    <n v="14210"/>
    <n v="30.28999988"/>
    <n v="258853"/>
    <x v="3"/>
    <x v="91"/>
    <s v="NULL"/>
    <s v="NULL"/>
    <s v="NULL"/>
    <x v="0"/>
    <x v="4"/>
    <x v="66"/>
    <n v="34.710000120000004"/>
    <n v="0.53400000184615393"/>
    <x v="1"/>
  </r>
  <r>
    <n v="7552"/>
    <x v="91"/>
    <x v="75"/>
    <n v="15988"/>
    <n v="45.670499149999998"/>
    <n v="20404"/>
    <x v="2"/>
    <x v="92"/>
    <s v="NULL"/>
    <s v="NULL"/>
    <s v="NULL"/>
    <x v="0"/>
    <x v="4"/>
    <x v="67"/>
    <n v="55.819498750000008"/>
    <n v="0.54999999906394725"/>
    <x v="1"/>
  </r>
  <r>
    <n v="105596"/>
    <x v="92"/>
    <x v="75"/>
    <n v="15030"/>
    <n v="47.68999985"/>
    <n v="284923"/>
    <x v="1"/>
    <x v="93"/>
    <d v="2024-08-24T17:22:05"/>
    <s v="NULL"/>
    <s v="NULL"/>
    <x v="0"/>
    <x v="4"/>
    <x v="68"/>
    <n v="47.31000015"/>
    <n v="0.49800000157894736"/>
    <x v="1"/>
  </r>
  <r>
    <n v="124901"/>
    <x v="93"/>
    <x v="75"/>
    <n v="8935"/>
    <n v="3.4382598739999999"/>
    <n v="337150"/>
    <x v="0"/>
    <x v="94"/>
    <d v="2024-08-24T05:17:09"/>
    <d v="2024-08-24T05:17:09"/>
    <s v="NULL"/>
    <x v="0"/>
    <x v="4"/>
    <x v="69"/>
    <n v="2.551739897"/>
    <n v="0.42599999909081798"/>
    <x v="1"/>
  </r>
  <r>
    <n v="95633"/>
    <x v="94"/>
    <x v="75"/>
    <n v="28418"/>
    <n v="10.75000004"/>
    <n v="258129"/>
    <x v="3"/>
    <x v="95"/>
    <s v="NULL"/>
    <s v="NULL"/>
    <s v="NULL"/>
    <x v="0"/>
    <x v="4"/>
    <x v="9"/>
    <n v="14.24999996"/>
    <n v="0.56999999840000004"/>
    <x v="1"/>
  </r>
  <r>
    <n v="10262"/>
    <x v="95"/>
    <x v="75"/>
    <n v="14268"/>
    <n v="32.270401499999998"/>
    <n v="27672"/>
    <x v="3"/>
    <x v="96"/>
    <s v="NULL"/>
    <s v="NULL"/>
    <s v="NULL"/>
    <x v="0"/>
    <x v="4"/>
    <x v="70"/>
    <n v="32.529601550000002"/>
    <n v="0.50200000029166669"/>
    <x v="1"/>
  </r>
  <r>
    <n v="162054"/>
    <x v="96"/>
    <x v="76"/>
    <n v="9024"/>
    <n v="15.40000006"/>
    <n v="437485"/>
    <x v="0"/>
    <x v="97"/>
    <d v="2024-08-18T22:25:49"/>
    <d v="2024-08-18T22:25:49"/>
    <s v="NULL"/>
    <x v="0"/>
    <x v="4"/>
    <x v="9"/>
    <n v="9.59999994"/>
    <n v="0.38399999759999998"/>
    <x v="1"/>
  </r>
  <r>
    <n v="71866"/>
    <x v="97"/>
    <x v="77"/>
    <n v="12612"/>
    <n v="18.63369969"/>
    <n v="193887"/>
    <x v="2"/>
    <x v="98"/>
    <s v="NULL"/>
    <s v="NULL"/>
    <s v="NULL"/>
    <x v="0"/>
    <x v="4"/>
    <x v="71"/>
    <n v="14.346299850000001"/>
    <n v="0.43500000151910251"/>
    <x v="1"/>
  </r>
  <r>
    <n v="158177"/>
    <x v="98"/>
    <x v="78"/>
    <n v="16411"/>
    <n v="7.3138998759999998"/>
    <n v="427038"/>
    <x v="0"/>
    <x v="99"/>
    <d v="2024-08-11T15:31:43"/>
    <d v="2024-08-11T15:31:43"/>
    <s v="NULL"/>
    <x v="0"/>
    <x v="4"/>
    <x v="2"/>
    <n v="4.6760998940000009"/>
    <n v="0.38999999864053381"/>
    <x v="1"/>
  </r>
  <r>
    <n v="159600"/>
    <x v="99"/>
    <x v="79"/>
    <n v="28922"/>
    <n v="59.993998869999999"/>
    <n v="430873"/>
    <x v="2"/>
    <x v="100"/>
    <s v="NULL"/>
    <s v="NULL"/>
    <s v="NULL"/>
    <x v="0"/>
    <x v="4"/>
    <x v="72"/>
    <n v="39.995998990000004"/>
    <n v="0.39999999845984596"/>
    <x v="1"/>
  </r>
  <r>
    <n v="96796"/>
    <x v="100"/>
    <x v="80"/>
    <n v="16411"/>
    <n v="7.3138998759999998"/>
    <n v="261200"/>
    <x v="4"/>
    <x v="101"/>
    <d v="2024-08-11T01:32:56"/>
    <d v="2024-08-11T01:32:56"/>
    <d v="2024-08-11T01:32:56"/>
    <x v="0"/>
    <x v="4"/>
    <x v="2"/>
    <n v="4.6760998940000009"/>
    <n v="0.38999999864053381"/>
    <x v="1"/>
  </r>
  <r>
    <n v="118824"/>
    <x v="101"/>
    <x v="81"/>
    <n v="16763"/>
    <n v="9.9394799690000006"/>
    <n v="320679"/>
    <x v="0"/>
    <x v="102"/>
    <d v="2024-08-08T00:04:14"/>
    <d v="2024-08-08T00:04:14"/>
    <s v="NULL"/>
    <x v="0"/>
    <x v="4"/>
    <x v="21"/>
    <n v="12.050519801"/>
    <n v="0.54799999668212818"/>
    <x v="1"/>
  </r>
  <r>
    <n v="172423"/>
    <x v="102"/>
    <x v="82"/>
    <n v="6977"/>
    <n v="10.193999890000001"/>
    <n v="465508"/>
    <x v="0"/>
    <x v="103"/>
    <d v="2024-08-02T03:37:10"/>
    <d v="2024-08-02T03:37:10"/>
    <s v="NULL"/>
    <x v="0"/>
    <x v="4"/>
    <x v="60"/>
    <n v="6.7959998800000001"/>
    <n v="0.3999999983519717"/>
    <x v="1"/>
  </r>
  <r>
    <n v="138801"/>
    <x v="103"/>
    <x v="83"/>
    <n v="10935"/>
    <n v="23.096150739999999"/>
    <n v="374621"/>
    <x v="2"/>
    <x v="104"/>
    <s v="NULL"/>
    <s v="NULL"/>
    <s v="NULL"/>
    <x v="0"/>
    <x v="5"/>
    <x v="73"/>
    <n v="36.89385094"/>
    <n v="0.61499999844640774"/>
    <x v="1"/>
  </r>
  <r>
    <n v="163219"/>
    <x v="104"/>
    <x v="84"/>
    <n v="28446"/>
    <n v="18.042359909999998"/>
    <n v="440624"/>
    <x v="1"/>
    <x v="105"/>
    <d v="2024-07-27T10:30:12"/>
    <s v="NULL"/>
    <s v="NULL"/>
    <x v="0"/>
    <x v="5"/>
    <x v="74"/>
    <n v="13.947639860000002"/>
    <n v="0.43599999875836204"/>
    <x v="1"/>
  </r>
  <r>
    <n v="138421"/>
    <x v="105"/>
    <x v="85"/>
    <n v="6110"/>
    <n v="12.82500001"/>
    <n v="373614"/>
    <x v="1"/>
    <x v="106"/>
    <d v="2024-07-25T06:49:01"/>
    <s v="NULL"/>
    <s v="NULL"/>
    <x v="0"/>
    <x v="5"/>
    <x v="9"/>
    <n v="12.17499999"/>
    <n v="0.48699999960000001"/>
    <x v="1"/>
  </r>
  <r>
    <n v="177209"/>
    <x v="106"/>
    <x v="86"/>
    <n v="13972"/>
    <n v="34.91399981"/>
    <n v="478457"/>
    <x v="2"/>
    <x v="107"/>
    <s v="NULL"/>
    <s v="NULL"/>
    <s v="NULL"/>
    <x v="0"/>
    <x v="5"/>
    <x v="4"/>
    <n v="34.08600019"/>
    <n v="0.49400000275362321"/>
    <x v="1"/>
  </r>
  <r>
    <n v="111898"/>
    <x v="107"/>
    <x v="87"/>
    <n v="25276"/>
    <n v="11.78606986"/>
    <n v="301929"/>
    <x v="0"/>
    <x v="108"/>
    <d v="2024-07-22T14:12:19"/>
    <d v="2024-07-22T14:12:19"/>
    <s v="NULL"/>
    <x v="0"/>
    <x v="5"/>
    <x v="8"/>
    <n v="18.203929909999999"/>
    <n v="0.60700000165421808"/>
    <x v="1"/>
  </r>
  <r>
    <n v="141205"/>
    <x v="108"/>
    <x v="88"/>
    <n v="25896"/>
    <n v="25.48399998"/>
    <n v="381177"/>
    <x v="2"/>
    <x v="109"/>
    <s v="NULL"/>
    <s v="NULL"/>
    <s v="NULL"/>
    <x v="0"/>
    <x v="5"/>
    <x v="27"/>
    <n v="20.51600002"/>
    <n v="0.44600000043478261"/>
    <x v="1"/>
  </r>
  <r>
    <n v="125954"/>
    <x v="109"/>
    <x v="89"/>
    <n v="29064"/>
    <n v="22.824000120000001"/>
    <n v="340002"/>
    <x v="1"/>
    <x v="110"/>
    <d v="2024-07-19T12:11:49"/>
    <s v="NULL"/>
    <s v="NULL"/>
    <x v="0"/>
    <x v="5"/>
    <x v="20"/>
    <n v="13.175999879999999"/>
    <n v="0.36599999666666666"/>
    <x v="1"/>
  </r>
  <r>
    <n v="75920"/>
    <x v="110"/>
    <x v="90"/>
    <n v="14202"/>
    <n v="7.3674899150000002"/>
    <n v="204851"/>
    <x v="3"/>
    <x v="111"/>
    <s v="NULL"/>
    <s v="NULL"/>
    <s v="NULL"/>
    <x v="0"/>
    <x v="5"/>
    <x v="75"/>
    <n v="13.622509855000001"/>
    <n v="0.64900000020343018"/>
    <x v="1"/>
  </r>
  <r>
    <n v="87206"/>
    <x v="111"/>
    <x v="91"/>
    <n v="13857"/>
    <n v="45.389999920000001"/>
    <n v="235367"/>
    <x v="1"/>
    <x v="112"/>
    <d v="2024-07-17T04:29:14"/>
    <s v="NULL"/>
    <s v="NULL"/>
    <x v="0"/>
    <x v="5"/>
    <x v="17"/>
    <n v="39.610000079999999"/>
    <n v="0.46600000094117644"/>
    <x v="1"/>
  </r>
  <r>
    <n v="114260"/>
    <x v="112"/>
    <x v="92"/>
    <n v="15824"/>
    <n v="11.173859950000001"/>
    <n v="308341"/>
    <x v="0"/>
    <x v="113"/>
    <d v="2024-07-17T03:09:37"/>
    <d v="2024-07-17T03:09:37"/>
    <s v="NULL"/>
    <x v="0"/>
    <x v="5"/>
    <x v="59"/>
    <n v="15.81613982"/>
    <n v="0.58599999832456462"/>
    <x v="1"/>
  </r>
  <r>
    <n v="2822"/>
    <x v="113"/>
    <x v="93"/>
    <n v="28970"/>
    <n v="9.7950998550000001"/>
    <n v="7606"/>
    <x v="1"/>
    <x v="114"/>
    <d v="2024-07-16T01:09:18"/>
    <s v="NULL"/>
    <s v="NULL"/>
    <x v="0"/>
    <x v="5"/>
    <x v="76"/>
    <n v="10.194899915000001"/>
    <n v="0.51000000161580794"/>
    <x v="1"/>
  </r>
  <r>
    <n v="163662"/>
    <x v="114"/>
    <x v="94"/>
    <n v="13928"/>
    <n v="21.224099160000002"/>
    <n v="441828"/>
    <x v="4"/>
    <x v="115"/>
    <d v="2024-07-12T18:30:03"/>
    <d v="2024-07-12T18:30:03"/>
    <d v="2024-07-12T18:30:03"/>
    <x v="0"/>
    <x v="5"/>
    <x v="77"/>
    <n v="19.125899310000001"/>
    <n v="0.47400000087286248"/>
    <x v="1"/>
  </r>
  <r>
    <n v="84868"/>
    <x v="115"/>
    <x v="95"/>
    <n v="28575"/>
    <n v="9.3138499039999996"/>
    <n v="229034"/>
    <x v="1"/>
    <x v="116"/>
    <d v="2024-07-10T15:37:53"/>
    <s v="NULL"/>
    <s v="NULL"/>
    <x v="0"/>
    <x v="5"/>
    <x v="78"/>
    <n v="5.636149906"/>
    <n v="0.37699999850367893"/>
    <x v="1"/>
  </r>
  <r>
    <n v="49238"/>
    <x v="116"/>
    <x v="96"/>
    <n v="28378"/>
    <n v="22.70240046"/>
    <n v="132820"/>
    <x v="3"/>
    <x v="117"/>
    <s v="NULL"/>
    <s v="NULL"/>
    <s v="NULL"/>
    <x v="0"/>
    <x v="5"/>
    <x v="79"/>
    <n v="17.837600459999997"/>
    <n v="0.4400000013616181"/>
    <x v="1"/>
  </r>
  <r>
    <n v="63231"/>
    <x v="117"/>
    <x v="97"/>
    <n v="14246"/>
    <n v="9.9149397530000005"/>
    <n v="170589"/>
    <x v="2"/>
    <x v="118"/>
    <s v="NULL"/>
    <s v="NULL"/>
    <s v="NULL"/>
    <x v="0"/>
    <x v="5"/>
    <x v="80"/>
    <n v="13.305059556999998"/>
    <n v="0.57299999794875101"/>
    <x v="1"/>
  </r>
  <r>
    <n v="166920"/>
    <x v="118"/>
    <x v="98"/>
    <n v="28700"/>
    <n v="6.7957498850000002"/>
    <n v="450614"/>
    <x v="2"/>
    <x v="119"/>
    <s v="NULL"/>
    <s v="NULL"/>
    <s v="NULL"/>
    <x v="0"/>
    <x v="5"/>
    <x v="25"/>
    <n v="9.1942498850000014"/>
    <n v="0.57500000107879934"/>
    <x v="1"/>
  </r>
  <r>
    <n v="34993"/>
    <x v="119"/>
    <x v="99"/>
    <n v="28411"/>
    <n v="14.31404962"/>
    <n v="94409"/>
    <x v="1"/>
    <x v="120"/>
    <d v="2024-07-01T01:34:02"/>
    <s v="NULL"/>
    <s v="NULL"/>
    <x v="0"/>
    <x v="5"/>
    <x v="81"/>
    <n v="16.73594962"/>
    <n v="0.53900000095458944"/>
    <x v="1"/>
  </r>
  <r>
    <n v="79595"/>
    <x v="120"/>
    <x v="100"/>
    <n v="14252"/>
    <n v="16.718000079999999"/>
    <n v="214821"/>
    <x v="3"/>
    <x v="121"/>
    <s v="NULL"/>
    <s v="NULL"/>
    <s v="NULL"/>
    <x v="0"/>
    <x v="6"/>
    <x v="82"/>
    <n v="9.2819999200000005"/>
    <n v="0.35699999692307693"/>
    <x v="2"/>
  </r>
  <r>
    <n v="157657"/>
    <x v="121"/>
    <x v="101"/>
    <n v="28657"/>
    <n v="15.15942005"/>
    <n v="425615"/>
    <x v="3"/>
    <x v="122"/>
    <s v="NULL"/>
    <s v="NULL"/>
    <s v="NULL"/>
    <x v="0"/>
    <x v="6"/>
    <x v="83"/>
    <n v="21.020580259999996"/>
    <n v="0.58100000220812598"/>
    <x v="2"/>
  </r>
  <r>
    <n v="137369"/>
    <x v="122"/>
    <x v="102"/>
    <n v="28885"/>
    <n v="30.024000040000001"/>
    <n v="370783"/>
    <x v="3"/>
    <x v="123"/>
    <s v="NULL"/>
    <s v="NULL"/>
    <s v="NULL"/>
    <x v="0"/>
    <x v="6"/>
    <x v="84"/>
    <n v="23.975999959999999"/>
    <n v="0.44399999925925926"/>
    <x v="2"/>
  </r>
  <r>
    <n v="7559"/>
    <x v="123"/>
    <x v="103"/>
    <n v="5732"/>
    <n v="16.501679729999999"/>
    <n v="20422"/>
    <x v="2"/>
    <x v="124"/>
    <s v="NULL"/>
    <s v="NULL"/>
    <s v="NULL"/>
    <x v="0"/>
    <x v="6"/>
    <x v="1"/>
    <n v="15.478319810000002"/>
    <n v="0.48400000102063795"/>
    <x v="2"/>
  </r>
  <r>
    <n v="146626"/>
    <x v="124"/>
    <x v="104"/>
    <n v="14116"/>
    <n v="17.668000030000002"/>
    <n v="395862"/>
    <x v="2"/>
    <x v="125"/>
    <s v="NULL"/>
    <s v="NULL"/>
    <s v="NULL"/>
    <x v="0"/>
    <x v="6"/>
    <x v="26"/>
    <n v="10.331999969999998"/>
    <n v="0.36899999892857138"/>
    <x v="2"/>
  </r>
  <r>
    <n v="124787"/>
    <x v="125"/>
    <x v="105"/>
    <n v="25636"/>
    <n v="10.40000004"/>
    <n v="336859"/>
    <x v="0"/>
    <x v="126"/>
    <d v="2024-06-08T16:15:07"/>
    <d v="2024-06-08T16:15:07"/>
    <s v="NULL"/>
    <x v="0"/>
    <x v="6"/>
    <x v="9"/>
    <n v="14.59999996"/>
    <n v="0.58399999839999994"/>
    <x v="2"/>
  </r>
  <r>
    <n v="49306"/>
    <x v="126"/>
    <x v="106"/>
    <n v="28370"/>
    <n v="14.49723036"/>
    <n v="133000"/>
    <x v="2"/>
    <x v="127"/>
    <s v="NULL"/>
    <s v="NULL"/>
    <s v="NULL"/>
    <x v="0"/>
    <x v="6"/>
    <x v="85"/>
    <n v="10.032770330000002"/>
    <n v="0.40900000194822667"/>
    <x v="2"/>
  </r>
  <r>
    <n v="82809"/>
    <x v="127"/>
    <x v="107"/>
    <n v="25151"/>
    <n v="18.235440740000001"/>
    <n v="223458"/>
    <x v="1"/>
    <x v="128"/>
    <d v="2024-06-06T02:51:33"/>
    <s v="NULL"/>
    <s v="NULL"/>
    <x v="0"/>
    <x v="6"/>
    <x v="28"/>
    <n v="21.754560939999998"/>
    <n v="0.54400000065216292"/>
    <x v="2"/>
  </r>
  <r>
    <n v="153751"/>
    <x v="128"/>
    <x v="108"/>
    <n v="13988"/>
    <n v="6.9781798940000002"/>
    <n v="415051"/>
    <x v="3"/>
    <x v="129"/>
    <s v="NULL"/>
    <s v="NULL"/>
    <s v="NULL"/>
    <x v="0"/>
    <x v="6"/>
    <x v="2"/>
    <n v="5.0118198760000006"/>
    <n v="0.41799999767639695"/>
    <x v="2"/>
  </r>
  <r>
    <n v="76046"/>
    <x v="129"/>
    <x v="109"/>
    <n v="15531"/>
    <n v="8.9355298360000006"/>
    <n v="205200"/>
    <x v="3"/>
    <x v="130"/>
    <s v="NULL"/>
    <s v="NULL"/>
    <s v="NULL"/>
    <x v="0"/>
    <x v="6"/>
    <x v="76"/>
    <n v="11.054469934"/>
    <n v="0.55300000306103059"/>
    <x v="2"/>
  </r>
  <r>
    <n v="23000"/>
    <x v="130"/>
    <x v="110"/>
    <n v="28972"/>
    <n v="11.57613991"/>
    <n v="62069"/>
    <x v="0"/>
    <x v="131"/>
    <d v="2024-05-31T08:45:00"/>
    <d v="2024-05-31T08:45:00"/>
    <s v="NULL"/>
    <x v="0"/>
    <x v="7"/>
    <x v="8"/>
    <n v="18.413859860000002"/>
    <n v="0.61400000004068034"/>
    <x v="2"/>
  </r>
  <r>
    <n v="116302"/>
    <x v="131"/>
    <x v="111"/>
    <n v="18719"/>
    <n v="8.0400000509999998"/>
    <n v="313858"/>
    <x v="4"/>
    <x v="132"/>
    <d v="2024-05-31T07:52:48"/>
    <d v="2024-05-31T07:52:48"/>
    <d v="2024-05-31T07:52:48"/>
    <x v="0"/>
    <x v="7"/>
    <x v="49"/>
    <n v="11.959999949"/>
    <n v="0.59799999744999999"/>
    <x v="2"/>
  </r>
  <r>
    <n v="165508"/>
    <x v="132"/>
    <x v="112"/>
    <n v="6951"/>
    <n v="4.1758198819999999"/>
    <n v="446791"/>
    <x v="0"/>
    <x v="133"/>
    <d v="2024-05-30T10:13:56"/>
    <d v="2024-05-30T10:13:56"/>
    <s v="NULL"/>
    <x v="0"/>
    <x v="7"/>
    <x v="33"/>
    <n v="5.8141798890000009"/>
    <n v="0.58200000223003012"/>
    <x v="2"/>
  </r>
  <r>
    <n v="28653"/>
    <x v="133"/>
    <x v="113"/>
    <n v="27270"/>
    <n v="15.62400001"/>
    <n v="77279"/>
    <x v="0"/>
    <x v="134"/>
    <d v="2024-05-26T06:09:57"/>
    <d v="2024-05-26T06:09:57"/>
    <s v="NULL"/>
    <x v="0"/>
    <x v="7"/>
    <x v="26"/>
    <n v="12.37599999"/>
    <n v="0.44199999964285713"/>
    <x v="2"/>
  </r>
  <r>
    <n v="69580"/>
    <x v="134"/>
    <x v="114"/>
    <n v="8960"/>
    <n v="11.97500001"/>
    <n v="187738"/>
    <x v="1"/>
    <x v="135"/>
    <d v="2024-05-26T00:24:06"/>
    <s v="NULL"/>
    <s v="NULL"/>
    <x v="0"/>
    <x v="7"/>
    <x v="9"/>
    <n v="13.02499999"/>
    <n v="0.52099999959999999"/>
    <x v="2"/>
  </r>
  <r>
    <n v="52680"/>
    <x v="135"/>
    <x v="115"/>
    <n v="15988"/>
    <n v="45.670499149999998"/>
    <n v="142129"/>
    <x v="0"/>
    <x v="136"/>
    <d v="2024-05-25T14:03:08"/>
    <d v="2024-05-25T14:03:08"/>
    <s v="NULL"/>
    <x v="0"/>
    <x v="7"/>
    <x v="67"/>
    <n v="55.819498750000008"/>
    <n v="0.54999999906394725"/>
    <x v="2"/>
  </r>
  <r>
    <n v="95197"/>
    <x v="136"/>
    <x v="75"/>
    <n v="5917"/>
    <n v="28.544999969999999"/>
    <n v="256967"/>
    <x v="3"/>
    <x v="137"/>
    <s v="NULL"/>
    <s v="NULL"/>
    <s v="NULL"/>
    <x v="0"/>
    <x v="7"/>
    <x v="86"/>
    <n v="26.455000030000001"/>
    <n v="0.48100000054545455"/>
    <x v="2"/>
  </r>
  <r>
    <n v="181473"/>
    <x v="137"/>
    <x v="116"/>
    <n v="11541"/>
    <n v="16.4851204"/>
    <n v="489918"/>
    <x v="0"/>
    <x v="138"/>
    <d v="2024-05-23T14:48:36"/>
    <d v="2024-05-23T14:48:36"/>
    <s v="NULL"/>
    <x v="0"/>
    <x v="7"/>
    <x v="87"/>
    <n v="22.394880669999999"/>
    <n v="0.57600000138065843"/>
    <x v="2"/>
  </r>
  <r>
    <n v="120534"/>
    <x v="138"/>
    <x v="117"/>
    <n v="25256"/>
    <n v="3.0282099040000001"/>
    <n v="325336"/>
    <x v="0"/>
    <x v="139"/>
    <d v="2024-05-20T13:58:26"/>
    <d v="2024-05-20T13:58:26"/>
    <s v="NULL"/>
    <x v="0"/>
    <x v="7"/>
    <x v="88"/>
    <n v="4.9617898670000002"/>
    <n v="0.62100000115256582"/>
    <x v="2"/>
  </r>
  <r>
    <n v="179361"/>
    <x v="139"/>
    <x v="118"/>
    <n v="29071"/>
    <n v="39.575909080000002"/>
    <n v="484233"/>
    <x v="2"/>
    <x v="140"/>
    <s v="NULL"/>
    <s v="NULL"/>
    <s v="NULL"/>
    <x v="0"/>
    <x v="7"/>
    <x v="89"/>
    <n v="44.094089089999997"/>
    <n v="0.52700000065029284"/>
    <x v="2"/>
  </r>
  <r>
    <n v="109917"/>
    <x v="140"/>
    <x v="119"/>
    <n v="9505"/>
    <n v="52.331999949999997"/>
    <n v="296590"/>
    <x v="3"/>
    <x v="141"/>
    <s v="NULL"/>
    <s v="NULL"/>
    <s v="NULL"/>
    <x v="0"/>
    <x v="7"/>
    <x v="63"/>
    <n v="45.668000050000003"/>
    <n v="0.46600000051020413"/>
    <x v="2"/>
  </r>
  <r>
    <n v="72240"/>
    <x v="141"/>
    <x v="120"/>
    <n v="16763"/>
    <n v="9.9394799690000006"/>
    <n v="194900"/>
    <x v="2"/>
    <x v="142"/>
    <s v="NULL"/>
    <s v="NULL"/>
    <s v="NULL"/>
    <x v="0"/>
    <x v="7"/>
    <x v="21"/>
    <n v="12.050519801"/>
    <n v="0.54799999668212818"/>
    <x v="2"/>
  </r>
  <r>
    <n v="100464"/>
    <x v="142"/>
    <x v="121"/>
    <n v="25636"/>
    <n v="10.40000004"/>
    <n v="271051"/>
    <x v="1"/>
    <x v="143"/>
    <d v="2024-05-16T14:20:58"/>
    <s v="NULL"/>
    <s v="NULL"/>
    <x v="0"/>
    <x v="7"/>
    <x v="9"/>
    <n v="14.59999996"/>
    <n v="0.58399999839999994"/>
    <x v="2"/>
  </r>
  <r>
    <n v="47997"/>
    <x v="143"/>
    <x v="122"/>
    <n v="26142"/>
    <n v="124.7999999"/>
    <n v="129488"/>
    <x v="2"/>
    <x v="144"/>
    <s v="NULL"/>
    <s v="NULL"/>
    <s v="NULL"/>
    <x v="0"/>
    <x v="7"/>
    <x v="15"/>
    <n v="115.2000001"/>
    <n v="0.48000000041666663"/>
    <x v="2"/>
  </r>
  <r>
    <n v="43748"/>
    <x v="144"/>
    <x v="123"/>
    <n v="11029"/>
    <n v="23.873099549999999"/>
    <n v="117994"/>
    <x v="3"/>
    <x v="145"/>
    <s v="NULL"/>
    <s v="NULL"/>
    <s v="NULL"/>
    <x v="0"/>
    <x v="7"/>
    <x v="90"/>
    <n v="21.426899689999999"/>
    <n v="0.47300000109227375"/>
    <x v="2"/>
  </r>
  <r>
    <n v="169704"/>
    <x v="145"/>
    <x v="123"/>
    <n v="9161"/>
    <n v="85.741000049999997"/>
    <n v="458185"/>
    <x v="2"/>
    <x v="146"/>
    <s v="NULL"/>
    <s v="NULL"/>
    <s v="NULL"/>
    <x v="0"/>
    <x v="7"/>
    <x v="35"/>
    <n v="93.258999950000003"/>
    <n v="0.52099999972067046"/>
    <x v="2"/>
  </r>
  <r>
    <n v="124163"/>
    <x v="146"/>
    <x v="123"/>
    <n v="13796"/>
    <n v="4.2560000120000003"/>
    <n v="335162"/>
    <x v="0"/>
    <x v="147"/>
    <d v="2024-05-13T07:23:44"/>
    <d v="2024-05-13T07:23:44"/>
    <s v="NULL"/>
    <x v="0"/>
    <x v="7"/>
    <x v="91"/>
    <n v="3.7439999879999997"/>
    <n v="0.46799999849999996"/>
    <x v="2"/>
  </r>
  <r>
    <n v="15180"/>
    <x v="147"/>
    <x v="123"/>
    <n v="28705"/>
    <n v="11.074999999999999"/>
    <n v="41008"/>
    <x v="1"/>
    <x v="148"/>
    <d v="2024-05-13T06:04:25"/>
    <s v="NULL"/>
    <s v="NULL"/>
    <x v="0"/>
    <x v="7"/>
    <x v="9"/>
    <n v="13.925000000000001"/>
    <n v="0.55700000000000005"/>
    <x v="2"/>
  </r>
  <r>
    <n v="163236"/>
    <x v="148"/>
    <x v="123"/>
    <n v="24905"/>
    <n v="26.571999999999999"/>
    <n v="440673"/>
    <x v="3"/>
    <x v="149"/>
    <s v="NULL"/>
    <s v="NULL"/>
    <s v="NULL"/>
    <x v="0"/>
    <x v="7"/>
    <x v="18"/>
    <n v="25.428000000000001"/>
    <n v="0.48899999999999999"/>
    <x v="2"/>
  </r>
  <r>
    <n v="152992"/>
    <x v="149"/>
    <x v="123"/>
    <n v="15571"/>
    <n v="40.75500014"/>
    <n v="413017"/>
    <x v="0"/>
    <x v="150"/>
    <d v="2024-05-02T16:31:44"/>
    <d v="2024-05-02T16:31:44"/>
    <s v="NULL"/>
    <x v="0"/>
    <x v="7"/>
    <x v="66"/>
    <n v="24.24499986"/>
    <n v="0.37299999784615384"/>
    <x v="2"/>
  </r>
  <r>
    <n v="150585"/>
    <x v="150"/>
    <x v="124"/>
    <n v="14327"/>
    <n v="20.492999099999999"/>
    <n v="406540"/>
    <x v="0"/>
    <x v="151"/>
    <d v="2024-05-01T13:10:07"/>
    <d v="2024-05-01T13:10:07"/>
    <s v="NULL"/>
    <x v="0"/>
    <x v="7"/>
    <x v="52"/>
    <n v="16.766999220000002"/>
    <n v="0.44999999935587764"/>
    <x v="2"/>
  </r>
  <r>
    <n v="178592"/>
    <x v="151"/>
    <x v="125"/>
    <n v="24922"/>
    <n v="11.055000189999999"/>
    <n v="482186"/>
    <x v="3"/>
    <x v="152"/>
    <s v="NULL"/>
    <s v="NULL"/>
    <s v="NULL"/>
    <x v="0"/>
    <x v="8"/>
    <x v="14"/>
    <n v="9.0450001900000014"/>
    <n v="0.45000000094527365"/>
    <x v="2"/>
  </r>
  <r>
    <n v="120045"/>
    <x v="152"/>
    <x v="126"/>
    <n v="14258"/>
    <n v="11.67999998"/>
    <n v="323991"/>
    <x v="3"/>
    <x v="153"/>
    <s v="NULL"/>
    <s v="NULL"/>
    <s v="NULL"/>
    <x v="0"/>
    <x v="8"/>
    <x v="49"/>
    <n v="8.3200000200000002"/>
    <n v="0.41600000100000001"/>
    <x v="2"/>
  </r>
  <r>
    <n v="92192"/>
    <x v="153"/>
    <x v="127"/>
    <n v="24793"/>
    <n v="15.795000050000001"/>
    <n v="248827"/>
    <x v="3"/>
    <x v="154"/>
    <s v="NULL"/>
    <s v="NULL"/>
    <s v="NULL"/>
    <x v="0"/>
    <x v="8"/>
    <x v="92"/>
    <n v="23.204999950000001"/>
    <n v="0.59499999871794873"/>
    <x v="2"/>
  </r>
  <r>
    <n v="120043"/>
    <x v="152"/>
    <x v="128"/>
    <n v="11201"/>
    <n v="10.327079879999999"/>
    <n v="323985"/>
    <x v="3"/>
    <x v="155"/>
    <s v="NULL"/>
    <s v="NULL"/>
    <s v="NULL"/>
    <x v="0"/>
    <x v="8"/>
    <x v="75"/>
    <n v="10.662919890000001"/>
    <n v="0.50800000032586956"/>
    <x v="2"/>
  </r>
  <r>
    <n v="9612"/>
    <x v="154"/>
    <x v="129"/>
    <n v="662"/>
    <n v="18.45000009"/>
    <n v="25930"/>
    <x v="1"/>
    <x v="156"/>
    <d v="2024-04-26T12:33:46"/>
    <s v="NULL"/>
    <s v="NULL"/>
    <x v="0"/>
    <x v="8"/>
    <x v="93"/>
    <n v="26.54999991"/>
    <n v="0.58999999800000003"/>
    <x v="2"/>
  </r>
  <r>
    <n v="43564"/>
    <x v="155"/>
    <x v="130"/>
    <n v="13857"/>
    <n v="45.389999920000001"/>
    <n v="117512"/>
    <x v="0"/>
    <x v="157"/>
    <d v="2024-04-25T09:02:21"/>
    <d v="2024-04-25T09:02:21"/>
    <s v="NULL"/>
    <x v="0"/>
    <x v="8"/>
    <x v="17"/>
    <n v="39.610000079999999"/>
    <n v="0.46600000094117644"/>
    <x v="2"/>
  </r>
  <r>
    <n v="81456"/>
    <x v="156"/>
    <x v="131"/>
    <n v="628"/>
    <n v="9.7250000570000008"/>
    <n v="219823"/>
    <x v="1"/>
    <x v="158"/>
    <d v="2024-04-24T07:50:53"/>
    <s v="NULL"/>
    <s v="NULL"/>
    <x v="0"/>
    <x v="8"/>
    <x v="9"/>
    <n v="15.274999942999999"/>
    <n v="0.61099999772000002"/>
    <x v="2"/>
  </r>
  <r>
    <n v="156561"/>
    <x v="157"/>
    <x v="132"/>
    <n v="25151"/>
    <n v="18.235440740000001"/>
    <n v="422644"/>
    <x v="2"/>
    <x v="159"/>
    <s v="NULL"/>
    <s v="NULL"/>
    <s v="NULL"/>
    <x v="0"/>
    <x v="8"/>
    <x v="28"/>
    <n v="21.754560939999998"/>
    <n v="0.54400000065216292"/>
    <x v="2"/>
  </r>
  <r>
    <n v="46229"/>
    <x v="158"/>
    <x v="133"/>
    <n v="15600"/>
    <n v="28.38240128"/>
    <n v="124706"/>
    <x v="3"/>
    <x v="160"/>
    <s v="NULL"/>
    <s v="NULL"/>
    <s v="NULL"/>
    <x v="0"/>
    <x v="8"/>
    <x v="70"/>
    <n v="36.417601770000005"/>
    <n v="0.56200000086265434"/>
    <x v="2"/>
  </r>
  <r>
    <n v="94639"/>
    <x v="159"/>
    <x v="134"/>
    <n v="11783"/>
    <n v="31.223778979999999"/>
    <n v="255438"/>
    <x v="2"/>
    <x v="161"/>
    <s v="NULL"/>
    <s v="NULL"/>
    <s v="NULL"/>
    <x v="0"/>
    <x v="8"/>
    <x v="94"/>
    <n v="42.766218880000004"/>
    <n v="0.57800000158021358"/>
    <x v="2"/>
  </r>
  <r>
    <n v="12030"/>
    <x v="160"/>
    <x v="135"/>
    <n v="11834"/>
    <n v="49.679999930000001"/>
    <n v="32423"/>
    <x v="0"/>
    <x v="162"/>
    <d v="2024-04-08T03:11:07"/>
    <d v="2024-04-08T03:11:07"/>
    <s v="NULL"/>
    <x v="0"/>
    <x v="8"/>
    <x v="29"/>
    <n v="40.320000069999999"/>
    <n v="0.44800000077777774"/>
    <x v="2"/>
  </r>
  <r>
    <n v="34320"/>
    <x v="161"/>
    <x v="136"/>
    <n v="29025"/>
    <n v="25.550000090000001"/>
    <n v="92600"/>
    <x v="0"/>
    <x v="163"/>
    <d v="2024-04-06T12:26:33"/>
    <d v="2024-04-06T12:26:33"/>
    <s v="NULL"/>
    <x v="0"/>
    <x v="8"/>
    <x v="56"/>
    <n v="24.449999909999999"/>
    <n v="0.48899999819999995"/>
    <x v="2"/>
  </r>
  <r>
    <n v="46804"/>
    <x v="162"/>
    <x v="137"/>
    <n v="11000"/>
    <n v="337.4100014"/>
    <n v="126266"/>
    <x v="1"/>
    <x v="164"/>
    <d v="2024-04-03T09:37:42"/>
    <s v="NULL"/>
    <s v="NULL"/>
    <x v="0"/>
    <x v="8"/>
    <x v="95"/>
    <n v="477.5899986"/>
    <n v="0.58599999828220861"/>
    <x v="2"/>
  </r>
  <r>
    <n v="137626"/>
    <x v="163"/>
    <x v="138"/>
    <n v="15395"/>
    <n v="39.658078809999999"/>
    <n v="371489"/>
    <x v="0"/>
    <x v="165"/>
    <d v="2024-04-01T11:04:08"/>
    <d v="2024-04-01T11:04:08"/>
    <s v="NULL"/>
    <x v="0"/>
    <x v="8"/>
    <x v="96"/>
    <n v="27.331919050000003"/>
    <n v="0.40799999885236604"/>
    <x v="2"/>
  </r>
  <r>
    <n v="79910"/>
    <x v="164"/>
    <x v="139"/>
    <n v="10029"/>
    <n v="7.4162899019999999"/>
    <n v="215646"/>
    <x v="3"/>
    <x v="166"/>
    <s v="NULL"/>
    <s v="NULL"/>
    <s v="NULL"/>
    <x v="0"/>
    <x v="9"/>
    <x v="76"/>
    <n v="12.573709868000002"/>
    <n v="0.629000000633817"/>
    <x v="3"/>
  </r>
  <r>
    <n v="65278"/>
    <x v="165"/>
    <x v="140"/>
    <n v="28922"/>
    <n v="59.993998869999999"/>
    <n v="176144"/>
    <x v="1"/>
    <x v="167"/>
    <d v="2024-03-25T01:46:41"/>
    <s v="NULL"/>
    <s v="NULL"/>
    <x v="0"/>
    <x v="9"/>
    <x v="72"/>
    <n v="39.995998990000004"/>
    <n v="0.39999999845984596"/>
    <x v="3"/>
  </r>
  <r>
    <n v="106099"/>
    <x v="166"/>
    <x v="141"/>
    <n v="28862"/>
    <n v="20.496350469999999"/>
    <n v="286304"/>
    <x v="4"/>
    <x v="168"/>
    <d v="2024-03-24T14:15:51"/>
    <d v="2024-03-24T14:15:51"/>
    <d v="2024-03-24T14:15:51"/>
    <x v="0"/>
    <x v="9"/>
    <x v="97"/>
    <n v="34.453650289999999"/>
    <n v="0.62699999660564154"/>
    <x v="3"/>
  </r>
  <r>
    <n v="136194"/>
    <x v="167"/>
    <x v="142"/>
    <n v="13870"/>
    <n v="28.271999820000001"/>
    <n v="367633"/>
    <x v="1"/>
    <x v="169"/>
    <d v="2024-03-20T01:00:07"/>
    <s v="NULL"/>
    <s v="NULL"/>
    <x v="0"/>
    <x v="9"/>
    <x v="98"/>
    <n v="47.728000179999995"/>
    <n v="0.62800000236842102"/>
    <x v="3"/>
  </r>
  <r>
    <n v="69873"/>
    <x v="168"/>
    <x v="143"/>
    <n v="24808"/>
    <n v="30.98784865"/>
    <n v="188555"/>
    <x v="1"/>
    <x v="170"/>
    <d v="2024-03-16T10:20:23"/>
    <s v="NULL"/>
    <s v="NULL"/>
    <x v="0"/>
    <x v="9"/>
    <x v="99"/>
    <n v="38.962148299999996"/>
    <n v="0.55699999998355965"/>
    <x v="3"/>
  </r>
  <r>
    <n v="76481"/>
    <x v="169"/>
    <x v="144"/>
    <n v="13928"/>
    <n v="21.224099160000002"/>
    <n v="206387"/>
    <x v="2"/>
    <x v="171"/>
    <s v="NULL"/>
    <s v="NULL"/>
    <s v="NULL"/>
    <x v="0"/>
    <x v="9"/>
    <x v="77"/>
    <n v="19.125899310000001"/>
    <n v="0.47400000087286248"/>
    <x v="3"/>
  </r>
  <r>
    <n v="167162"/>
    <x v="170"/>
    <x v="145"/>
    <n v="13844"/>
    <n v="12.30000001"/>
    <n v="451282"/>
    <x v="1"/>
    <x v="172"/>
    <d v="2024-03-16T02:54:15"/>
    <s v="NULL"/>
    <s v="NULL"/>
    <x v="0"/>
    <x v="9"/>
    <x v="9"/>
    <n v="12.69999999"/>
    <n v="0.50799999959999997"/>
    <x v="3"/>
  </r>
  <r>
    <n v="153969"/>
    <x v="171"/>
    <x v="146"/>
    <n v="28406"/>
    <n v="19.860240529999999"/>
    <n v="415639"/>
    <x v="3"/>
    <x v="173"/>
    <s v="NULL"/>
    <s v="NULL"/>
    <s v="NULL"/>
    <x v="0"/>
    <x v="9"/>
    <x v="100"/>
    <n v="20.01976054"/>
    <n v="0.50200000007171519"/>
    <x v="3"/>
  </r>
  <r>
    <n v="79676"/>
    <x v="172"/>
    <x v="147"/>
    <n v="9001"/>
    <n v="26.895"/>
    <n v="215042"/>
    <x v="3"/>
    <x v="174"/>
    <s v="NULL"/>
    <s v="NULL"/>
    <s v="NULL"/>
    <x v="0"/>
    <x v="9"/>
    <x v="86"/>
    <n v="28.105"/>
    <n v="0.51100000000000001"/>
    <x v="3"/>
  </r>
  <r>
    <n v="149895"/>
    <x v="173"/>
    <x v="148"/>
    <n v="28411"/>
    <n v="14.31404962"/>
    <n v="404668"/>
    <x v="1"/>
    <x v="175"/>
    <d v="2024-03-06T05:23:21"/>
    <s v="NULL"/>
    <s v="NULL"/>
    <x v="0"/>
    <x v="9"/>
    <x v="81"/>
    <n v="16.73594962"/>
    <n v="0.53900000095458944"/>
    <x v="3"/>
  </r>
  <r>
    <n v="65614"/>
    <x v="174"/>
    <x v="149"/>
    <n v="6077"/>
    <n v="11.26000002"/>
    <n v="177057"/>
    <x v="4"/>
    <x v="176"/>
    <d v="2024-03-05T12:46:15"/>
    <d v="2024-03-05T12:46:15"/>
    <d v="2024-03-05T12:46:15"/>
    <x v="0"/>
    <x v="9"/>
    <x v="49"/>
    <n v="8.7399999800000003"/>
    <n v="0.43699999900000003"/>
    <x v="3"/>
  </r>
  <r>
    <n v="61741"/>
    <x v="175"/>
    <x v="150"/>
    <n v="12625"/>
    <n v="12.39930028"/>
    <n v="166604"/>
    <x v="1"/>
    <x v="177"/>
    <d v="2024-03-05T08:36:25"/>
    <s v="NULL"/>
    <s v="NULL"/>
    <x v="0"/>
    <x v="9"/>
    <x v="22"/>
    <n v="17.550700480000003"/>
    <n v="0.58600000115659434"/>
    <x v="3"/>
  </r>
  <r>
    <n v="148839"/>
    <x v="176"/>
    <x v="151"/>
    <n v="28826"/>
    <n v="31.82549852"/>
    <n v="401840"/>
    <x v="1"/>
    <x v="178"/>
    <d v="2024-02-28T16:40:23"/>
    <s v="NULL"/>
    <s v="NULL"/>
    <x v="0"/>
    <x v="10"/>
    <x v="101"/>
    <n v="33.124498430000003"/>
    <n v="0.50999999977675137"/>
    <x v="3"/>
  </r>
  <r>
    <n v="43869"/>
    <x v="177"/>
    <x v="152"/>
    <n v="28411"/>
    <n v="14.31404962"/>
    <n v="118325"/>
    <x v="0"/>
    <x v="179"/>
    <d v="2024-02-26T17:18:35"/>
    <d v="2024-02-26T17:18:35"/>
    <s v="NULL"/>
    <x v="0"/>
    <x v="10"/>
    <x v="81"/>
    <n v="16.73594962"/>
    <n v="0.53900000095458944"/>
    <x v="3"/>
  </r>
  <r>
    <n v="127034"/>
    <x v="178"/>
    <x v="153"/>
    <n v="28657"/>
    <n v="15.15942005"/>
    <n v="342923"/>
    <x v="0"/>
    <x v="180"/>
    <d v="2024-02-24T14:49:18"/>
    <d v="2024-02-24T14:49:18"/>
    <s v="NULL"/>
    <x v="0"/>
    <x v="10"/>
    <x v="83"/>
    <n v="21.020580259999996"/>
    <n v="0.58100000220812598"/>
    <x v="3"/>
  </r>
  <r>
    <n v="13781"/>
    <x v="179"/>
    <x v="154"/>
    <n v="12612"/>
    <n v="18.63369969"/>
    <n v="37204"/>
    <x v="3"/>
    <x v="181"/>
    <s v="NULL"/>
    <s v="NULL"/>
    <s v="NULL"/>
    <x v="0"/>
    <x v="10"/>
    <x v="71"/>
    <n v="14.346299850000001"/>
    <n v="0.43500000151910251"/>
    <x v="3"/>
  </r>
  <r>
    <n v="101268"/>
    <x v="180"/>
    <x v="155"/>
    <n v="14042"/>
    <n v="7.4400000129999997"/>
    <n v="273196"/>
    <x v="1"/>
    <x v="182"/>
    <d v="2024-02-22T16:42:54"/>
    <s v="NULL"/>
    <s v="NULL"/>
    <x v="0"/>
    <x v="10"/>
    <x v="102"/>
    <n v="4.5599999870000003"/>
    <n v="0.37999999891666669"/>
    <x v="3"/>
  </r>
  <r>
    <n v="129166"/>
    <x v="181"/>
    <x v="156"/>
    <n v="13937"/>
    <n v="29.975000099999999"/>
    <n v="348694"/>
    <x v="2"/>
    <x v="183"/>
    <s v="NULL"/>
    <s v="NULL"/>
    <s v="NULL"/>
    <x v="0"/>
    <x v="10"/>
    <x v="86"/>
    <n v="25.024999900000001"/>
    <n v="0.45499999818181819"/>
    <x v="3"/>
  </r>
  <r>
    <n v="173072"/>
    <x v="182"/>
    <x v="157"/>
    <n v="29033"/>
    <n v="17.301179730000001"/>
    <n v="467284"/>
    <x v="1"/>
    <x v="184"/>
    <d v="2024-02-20T05:09:46"/>
    <s v="NULL"/>
    <s v="NULL"/>
    <x v="0"/>
    <x v="10"/>
    <x v="1"/>
    <n v="14.67881981"/>
    <n v="0.45900000066103813"/>
    <x v="3"/>
  </r>
  <r>
    <n v="180337"/>
    <x v="183"/>
    <x v="158"/>
    <n v="11315"/>
    <n v="12.44999999"/>
    <n v="486906"/>
    <x v="0"/>
    <x v="185"/>
    <d v="2024-02-19T14:36:01"/>
    <d v="2024-02-19T14:36:01"/>
    <s v="NULL"/>
    <x v="0"/>
    <x v="10"/>
    <x v="9"/>
    <n v="12.55000001"/>
    <n v="0.50200000040000003"/>
    <x v="3"/>
  </r>
  <r>
    <n v="30142"/>
    <x v="184"/>
    <x v="159"/>
    <n v="13706"/>
    <n v="12.935999989999999"/>
    <n v="81212"/>
    <x v="3"/>
    <x v="186"/>
    <s v="NULL"/>
    <s v="NULL"/>
    <s v="NULL"/>
    <x v="0"/>
    <x v="10"/>
    <x v="103"/>
    <n v="9.0640000100000009"/>
    <n v="0.41200000045454549"/>
    <x v="3"/>
  </r>
  <r>
    <n v="127410"/>
    <x v="185"/>
    <x v="160"/>
    <n v="6339"/>
    <n v="5.0141398869999998"/>
    <n v="343938"/>
    <x v="2"/>
    <x v="187"/>
    <s v="NULL"/>
    <s v="NULL"/>
    <s v="NULL"/>
    <x v="0"/>
    <x v="10"/>
    <x v="104"/>
    <n v="7.9758598830000009"/>
    <n v="0.6140000018645112"/>
    <x v="3"/>
  </r>
  <r>
    <n v="180149"/>
    <x v="186"/>
    <x v="161"/>
    <n v="13827"/>
    <n v="21.77516078"/>
    <n v="486398"/>
    <x v="0"/>
    <x v="188"/>
    <d v="2024-02-08T23:34:24"/>
    <d v="2024-02-08T23:34:24"/>
    <s v="NULL"/>
    <x v="0"/>
    <x v="10"/>
    <x v="12"/>
    <n v="23.214840899999999"/>
    <n v="0.51600000073616359"/>
    <x v="3"/>
  </r>
  <r>
    <n v="115397"/>
    <x v="187"/>
    <x v="162"/>
    <n v="25165"/>
    <n v="14.04999997"/>
    <n v="311432"/>
    <x v="2"/>
    <x v="189"/>
    <s v="NULL"/>
    <s v="NULL"/>
    <s v="NULL"/>
    <x v="0"/>
    <x v="10"/>
    <x v="9"/>
    <n v="10.95000003"/>
    <n v="0.43800000119999999"/>
    <x v="3"/>
  </r>
  <r>
    <n v="48900"/>
    <x v="188"/>
    <x v="163"/>
    <n v="11834"/>
    <n v="49.679999930000001"/>
    <n v="131925"/>
    <x v="2"/>
    <x v="190"/>
    <s v="NULL"/>
    <s v="NULL"/>
    <s v="NULL"/>
    <x v="0"/>
    <x v="10"/>
    <x v="29"/>
    <n v="40.320000069999999"/>
    <n v="0.44800000077777774"/>
    <x v="3"/>
  </r>
  <r>
    <n v="26062"/>
    <x v="189"/>
    <x v="164"/>
    <n v="11541"/>
    <n v="16.4851204"/>
    <n v="70299"/>
    <x v="1"/>
    <x v="191"/>
    <d v="2024-02-03T10:54:54"/>
    <s v="NULL"/>
    <s v="NULL"/>
    <x v="0"/>
    <x v="10"/>
    <x v="87"/>
    <n v="22.394880669999999"/>
    <n v="0.57600000138065843"/>
    <x v="3"/>
  </r>
  <r>
    <n v="14741"/>
    <x v="190"/>
    <x v="165"/>
    <n v="13656"/>
    <n v="27.134399439999999"/>
    <n v="39809"/>
    <x v="3"/>
    <x v="192"/>
    <s v="NULL"/>
    <s v="NULL"/>
    <s v="NULL"/>
    <x v="0"/>
    <x v="10"/>
    <x v="105"/>
    <n v="29.39559934"/>
    <n v="0.51999999954714315"/>
    <x v="3"/>
  </r>
  <r>
    <n v="27199"/>
    <x v="191"/>
    <x v="166"/>
    <n v="15547"/>
    <n v="29.890000010000001"/>
    <n v="73341"/>
    <x v="3"/>
    <x v="193"/>
    <s v="NULL"/>
    <s v="NULL"/>
    <s v="NULL"/>
    <x v="0"/>
    <x v="10"/>
    <x v="106"/>
    <n v="31.109999989999999"/>
    <n v="0.50999999983606559"/>
    <x v="3"/>
  </r>
  <r>
    <n v="118294"/>
    <x v="192"/>
    <x v="167"/>
    <n v="3084"/>
    <n v="12.874999989999999"/>
    <n v="319228"/>
    <x v="2"/>
    <x v="194"/>
    <s v="NULL"/>
    <s v="NULL"/>
    <s v="NULL"/>
    <x v="0"/>
    <x v="10"/>
    <x v="9"/>
    <n v="12.125000010000001"/>
    <n v="0.48500000040000002"/>
    <x v="3"/>
  </r>
  <r>
    <n v="40960"/>
    <x v="193"/>
    <x v="168"/>
    <n v="28613"/>
    <n v="14.594159879999999"/>
    <n v="110506"/>
    <x v="4"/>
    <x v="195"/>
    <d v="2024-01-28T11:00:18"/>
    <d v="2024-01-28T11:00:18"/>
    <d v="2024-01-28T11:00:18"/>
    <x v="0"/>
    <x v="11"/>
    <x v="46"/>
    <n v="10.395839890000001"/>
    <n v="0.4159999994269708"/>
    <x v="3"/>
  </r>
  <r>
    <n v="39365"/>
    <x v="194"/>
    <x v="169"/>
    <n v="28418"/>
    <n v="10.75000004"/>
    <n v="106189"/>
    <x v="1"/>
    <x v="196"/>
    <d v="2024-01-27T14:00:41"/>
    <s v="NULL"/>
    <s v="NULL"/>
    <x v="0"/>
    <x v="11"/>
    <x v="9"/>
    <n v="14.24999996"/>
    <n v="0.56999999840000004"/>
    <x v="3"/>
  </r>
  <r>
    <n v="78064"/>
    <x v="195"/>
    <x v="170"/>
    <n v="12527"/>
    <n v="33.8525992"/>
    <n v="210639"/>
    <x v="0"/>
    <x v="197"/>
    <d v="2024-01-24T11:38:02"/>
    <d v="2024-01-24T11:38:02"/>
    <s v="NULL"/>
    <x v="0"/>
    <x v="11"/>
    <x v="107"/>
    <n v="28.837399429999998"/>
    <n v="0.46000000096028076"/>
    <x v="3"/>
  </r>
  <r>
    <n v="79690"/>
    <x v="196"/>
    <x v="171"/>
    <n v="12350"/>
    <n v="73.278448499999996"/>
    <n v="215078"/>
    <x v="2"/>
    <x v="198"/>
    <s v="NULL"/>
    <s v="NULL"/>
    <s v="NULL"/>
    <x v="0"/>
    <x v="11"/>
    <x v="108"/>
    <n v="62.171548400000006"/>
    <n v="0.45899999869250646"/>
    <x v="3"/>
  </r>
  <r>
    <n v="15436"/>
    <x v="197"/>
    <x v="172"/>
    <n v="28551"/>
    <n v="18.864000050000001"/>
    <n v="41687"/>
    <x v="2"/>
    <x v="199"/>
    <s v="NULL"/>
    <s v="NULL"/>
    <s v="NULL"/>
    <x v="0"/>
    <x v="11"/>
    <x v="109"/>
    <n v="29.135999949999999"/>
    <n v="0.60699999895833334"/>
    <x v="3"/>
  </r>
  <r>
    <n v="138448"/>
    <x v="198"/>
    <x v="173"/>
    <n v="13937"/>
    <n v="29.975000099999999"/>
    <n v="373683"/>
    <x v="1"/>
    <x v="200"/>
    <d v="2024-01-21T00:03:44"/>
    <s v="NULL"/>
    <s v="NULL"/>
    <x v="0"/>
    <x v="11"/>
    <x v="86"/>
    <n v="25.024999900000001"/>
    <n v="0.45499999818181819"/>
    <x v="3"/>
  </r>
  <r>
    <n v="84161"/>
    <x v="199"/>
    <x v="174"/>
    <n v="9035"/>
    <n v="14.982659679999999"/>
    <n v="227136"/>
    <x v="0"/>
    <x v="201"/>
    <d v="2024-01-19T23:37:16"/>
    <d v="2024-01-19T23:37:16"/>
    <s v="NULL"/>
    <x v="0"/>
    <x v="11"/>
    <x v="110"/>
    <n v="13.997339860000002"/>
    <n v="0.4830000028357489"/>
    <x v="3"/>
  </r>
  <r>
    <n v="102820"/>
    <x v="200"/>
    <x v="175"/>
    <n v="15332"/>
    <n v="25.587950960000001"/>
    <n v="277378"/>
    <x v="1"/>
    <x v="202"/>
    <d v="2024-01-19T15:33:14"/>
    <s v="NULL"/>
    <s v="NULL"/>
    <x v="0"/>
    <x v="11"/>
    <x v="111"/>
    <n v="17.562050569999997"/>
    <n v="0.40699999877844728"/>
    <x v="3"/>
  </r>
  <r>
    <n v="137906"/>
    <x v="201"/>
    <x v="176"/>
    <n v="6003"/>
    <n v="13.112000030000001"/>
    <n v="372240"/>
    <x v="0"/>
    <x v="203"/>
    <d v="2024-01-19T14:41:20"/>
    <d v="2024-01-19T14:41:20"/>
    <s v="NULL"/>
    <x v="0"/>
    <x v="11"/>
    <x v="103"/>
    <n v="8.8879999699999992"/>
    <n v="0.4039999986363636"/>
    <x v="3"/>
  </r>
  <r>
    <n v="64683"/>
    <x v="202"/>
    <x v="177"/>
    <n v="15988"/>
    <n v="45.670499149999998"/>
    <n v="174534"/>
    <x v="0"/>
    <x v="204"/>
    <d v="2024-01-19T11:43:00"/>
    <d v="2024-01-19T11:43:00"/>
    <s v="NULL"/>
    <x v="0"/>
    <x v="11"/>
    <x v="67"/>
    <n v="55.819498750000008"/>
    <n v="0.54999999906394725"/>
    <x v="3"/>
  </r>
  <r>
    <n v="47286"/>
    <x v="203"/>
    <x v="178"/>
    <n v="11027"/>
    <n v="11.192909869999999"/>
    <n v="127556"/>
    <x v="2"/>
    <x v="205"/>
    <s v="NULL"/>
    <s v="NULL"/>
    <s v="NULL"/>
    <x v="0"/>
    <x v="11"/>
    <x v="21"/>
    <n v="10.797089900000001"/>
    <n v="0.49100000058799459"/>
    <x v="3"/>
  </r>
  <r>
    <n v="168827"/>
    <x v="204"/>
    <x v="179"/>
    <n v="17004"/>
    <n v="24.01854084"/>
    <n v="455799"/>
    <x v="0"/>
    <x v="206"/>
    <d v="2024-01-19T01:17:02"/>
    <d v="2024-01-19T01:17:02"/>
    <s v="NULL"/>
    <x v="0"/>
    <x v="11"/>
    <x v="112"/>
    <n v="19.971460839999999"/>
    <n v="0.45400000175676281"/>
    <x v="3"/>
  </r>
  <r>
    <n v="148657"/>
    <x v="205"/>
    <x v="180"/>
    <n v="28815"/>
    <n v="8.2649999859999994"/>
    <n v="401343"/>
    <x v="2"/>
    <x v="207"/>
    <s v="NULL"/>
    <s v="NULL"/>
    <s v="NULL"/>
    <x v="0"/>
    <x v="11"/>
    <x v="113"/>
    <n v="6.7350000140000006"/>
    <n v="0.44900000093333337"/>
    <x v="3"/>
  </r>
  <r>
    <n v="50520"/>
    <x v="206"/>
    <x v="181"/>
    <n v="15639"/>
    <n v="20.830370760000001"/>
    <n v="136300"/>
    <x v="0"/>
    <x v="208"/>
    <d v="2024-01-18T17:09:25"/>
    <d v="2024-01-18T17:09:25"/>
    <s v="NULL"/>
    <x v="0"/>
    <x v="11"/>
    <x v="12"/>
    <n v="24.159630919999998"/>
    <n v="0.53700000039653251"/>
    <x v="3"/>
  </r>
  <r>
    <n v="32973"/>
    <x v="207"/>
    <x v="182"/>
    <n v="13796"/>
    <n v="4.2560000120000003"/>
    <n v="88900"/>
    <x v="3"/>
    <x v="209"/>
    <s v="NULL"/>
    <s v="NULL"/>
    <s v="NULL"/>
    <x v="0"/>
    <x v="11"/>
    <x v="91"/>
    <n v="3.7439999879999997"/>
    <n v="0.46799999849999996"/>
    <x v="3"/>
  </r>
  <r>
    <n v="70329"/>
    <x v="208"/>
    <x v="183"/>
    <n v="28613"/>
    <n v="14.594159879999999"/>
    <n v="189780"/>
    <x v="1"/>
    <x v="210"/>
    <d v="2024-01-18T13:23:53"/>
    <s v="NULL"/>
    <s v="NULL"/>
    <x v="0"/>
    <x v="11"/>
    <x v="46"/>
    <n v="10.395839890000001"/>
    <n v="0.4159999994269708"/>
    <x v="3"/>
  </r>
  <r>
    <n v="45640"/>
    <x v="209"/>
    <x v="184"/>
    <n v="13662"/>
    <n v="30.312000130000001"/>
    <n v="123092"/>
    <x v="0"/>
    <x v="211"/>
    <d v="2024-01-18T12:06:07"/>
    <d v="2024-01-18T12:06:07"/>
    <s v="NULL"/>
    <x v="0"/>
    <x v="11"/>
    <x v="114"/>
    <n v="41.687999869999999"/>
    <n v="0.57899999819444448"/>
    <x v="3"/>
  </r>
  <r>
    <n v="105220"/>
    <x v="210"/>
    <x v="185"/>
    <n v="15580"/>
    <n v="15.595580099999999"/>
    <n v="283905"/>
    <x v="0"/>
    <x v="211"/>
    <d v="2024-01-18T12:06:07"/>
    <d v="2024-01-18T12:06:07"/>
    <s v="NULL"/>
    <x v="0"/>
    <x v="11"/>
    <x v="115"/>
    <n v="13.66442013"/>
    <n v="0.46700000077204373"/>
    <x v="3"/>
  </r>
  <r>
    <n v="33347"/>
    <x v="211"/>
    <x v="186"/>
    <n v="387"/>
    <n v="50.309999859999998"/>
    <n v="89933"/>
    <x v="0"/>
    <x v="212"/>
    <d v="2024-01-18T09:19:45"/>
    <d v="2024-01-18T09:19:45"/>
    <s v="NULL"/>
    <x v="0"/>
    <x v="11"/>
    <x v="29"/>
    <n v="39.690000140000002"/>
    <n v="0.44100000155555558"/>
    <x v="3"/>
  </r>
  <r>
    <n v="62953"/>
    <x v="212"/>
    <x v="187"/>
    <n v="29025"/>
    <n v="25.550000090000001"/>
    <n v="169841"/>
    <x v="4"/>
    <x v="213"/>
    <d v="2024-01-18T05:28:32"/>
    <d v="2024-01-18T05:28:32"/>
    <d v="2024-01-18T05:28:32"/>
    <x v="0"/>
    <x v="11"/>
    <x v="56"/>
    <n v="24.449999909999999"/>
    <n v="0.48899999819999995"/>
    <x v="3"/>
  </r>
  <r>
    <n v="9145"/>
    <x v="213"/>
    <x v="188"/>
    <n v="5849"/>
    <n v="15.55200007"/>
    <n v="24685"/>
    <x v="2"/>
    <x v="214"/>
    <s v="NULL"/>
    <s v="NULL"/>
    <s v="NULL"/>
    <x v="0"/>
    <x v="11"/>
    <x v="20"/>
    <n v="20.447999930000002"/>
    <n v="0.56799999805555557"/>
    <x v="3"/>
  </r>
  <r>
    <n v="111119"/>
    <x v="214"/>
    <x v="189"/>
    <n v="14225"/>
    <n v="5.9540398769999996"/>
    <n v="299852"/>
    <x v="1"/>
    <x v="215"/>
    <d v="2024-01-18T03:09:18"/>
    <s v="NULL"/>
    <s v="NULL"/>
    <x v="0"/>
    <x v="11"/>
    <x v="33"/>
    <n v="4.0359598940000012"/>
    <n v="0.40399999865025032"/>
    <x v="3"/>
  </r>
  <r>
    <n v="90447"/>
    <x v="215"/>
    <x v="190"/>
    <n v="8929"/>
    <n v="15.17057986"/>
    <n v="244105"/>
    <x v="3"/>
    <x v="216"/>
    <s v="NULL"/>
    <s v="NULL"/>
    <s v="NULL"/>
    <x v="0"/>
    <x v="11"/>
    <x v="116"/>
    <n v="12.819419910000001"/>
    <n v="0.4580000005480529"/>
    <x v="3"/>
  </r>
  <r>
    <n v="55847"/>
    <x v="216"/>
    <x v="191"/>
    <n v="141"/>
    <n v="10.13858989"/>
    <n v="150703"/>
    <x v="2"/>
    <x v="217"/>
    <s v="NULL"/>
    <s v="NULL"/>
    <s v="NULL"/>
    <x v="0"/>
    <x v="11"/>
    <x v="117"/>
    <n v="12.85140988"/>
    <n v="0.55900000037277076"/>
    <x v="3"/>
  </r>
  <r>
    <n v="100470"/>
    <x v="217"/>
    <x v="192"/>
    <n v="12527"/>
    <n v="33.8525992"/>
    <n v="271068"/>
    <x v="1"/>
    <x v="218"/>
    <d v="2024-01-18T00:07:45"/>
    <s v="NULL"/>
    <s v="NULL"/>
    <x v="0"/>
    <x v="11"/>
    <x v="107"/>
    <n v="28.837399429999998"/>
    <n v="0.46000000096028076"/>
    <x v="3"/>
  </r>
  <r>
    <n v="96532"/>
    <x v="218"/>
    <x v="193"/>
    <n v="28589"/>
    <n v="16.436200169999999"/>
    <n v="260483"/>
    <x v="1"/>
    <x v="219"/>
    <d v="2024-01-17T23:47:22"/>
    <s v="NULL"/>
    <s v="NULL"/>
    <x v="0"/>
    <x v="11"/>
    <x v="118"/>
    <n v="10.07380006"/>
    <n v="0.37999999896642778"/>
    <x v="3"/>
  </r>
  <r>
    <n v="28092"/>
    <x v="219"/>
    <x v="194"/>
    <n v="28509"/>
    <n v="14.599999970000001"/>
    <n v="75742"/>
    <x v="3"/>
    <x v="220"/>
    <s v="NULL"/>
    <s v="NULL"/>
    <s v="NULL"/>
    <x v="0"/>
    <x v="11"/>
    <x v="9"/>
    <n v="10.400000029999999"/>
    <n v="0.41600000119999997"/>
    <x v="3"/>
  </r>
  <r>
    <n v="175410"/>
    <x v="220"/>
    <x v="195"/>
    <n v="11009"/>
    <n v="39.950000060000001"/>
    <n v="473559"/>
    <x v="1"/>
    <x v="221"/>
    <d v="2024-01-17T17:27:27"/>
    <s v="NULL"/>
    <s v="NULL"/>
    <x v="0"/>
    <x v="11"/>
    <x v="17"/>
    <n v="45.049999939999999"/>
    <n v="0.52999999929411767"/>
    <x v="3"/>
  </r>
  <r>
    <n v="152371"/>
    <x v="221"/>
    <x v="196"/>
    <n v="14280"/>
    <n v="21.54541979"/>
    <n v="411326"/>
    <x v="0"/>
    <x v="222"/>
    <d v="2024-01-17T14:24:59"/>
    <d v="2024-01-17T14:24:59"/>
    <s v="NULL"/>
    <x v="0"/>
    <x v="11"/>
    <x v="119"/>
    <n v="23.434579750000001"/>
    <n v="0.52099999977012001"/>
    <x v="3"/>
  </r>
  <r>
    <n v="28286"/>
    <x v="222"/>
    <x v="197"/>
    <n v="15622"/>
    <n v="44.389999779999997"/>
    <n v="76276"/>
    <x v="1"/>
    <x v="223"/>
    <d v="2024-01-17T11:45:04"/>
    <s v="NULL"/>
    <s v="NULL"/>
    <x v="0"/>
    <x v="11"/>
    <x v="51"/>
    <n v="70.610000220000003"/>
    <n v="0.61400000191304349"/>
    <x v="3"/>
  </r>
  <r>
    <n v="28068"/>
    <x v="223"/>
    <x v="198"/>
    <n v="11315"/>
    <n v="12.44999999"/>
    <n v="75685"/>
    <x v="1"/>
    <x v="224"/>
    <d v="2024-01-17T11:40:20"/>
    <s v="NULL"/>
    <s v="NULL"/>
    <x v="0"/>
    <x v="11"/>
    <x v="9"/>
    <n v="12.55000001"/>
    <n v="0.50200000040000003"/>
    <x v="3"/>
  </r>
  <r>
    <n v="151593"/>
    <x v="224"/>
    <x v="199"/>
    <n v="25322"/>
    <n v="8.1049499180000009"/>
    <n v="409249"/>
    <x v="1"/>
    <x v="225"/>
    <d v="2024-01-17T11:01:58"/>
    <s v="NULL"/>
    <s v="NULL"/>
    <x v="0"/>
    <x v="11"/>
    <x v="120"/>
    <n v="5.8450498919999987"/>
    <n v="0.41899999796487447"/>
    <x v="3"/>
  </r>
  <r>
    <n v="147381"/>
    <x v="225"/>
    <x v="200"/>
    <n v="12527"/>
    <n v="33.8525992"/>
    <n v="397881"/>
    <x v="1"/>
    <x v="226"/>
    <d v="2024-01-17T10:23:58"/>
    <s v="NULL"/>
    <s v="NULL"/>
    <x v="0"/>
    <x v="11"/>
    <x v="107"/>
    <n v="28.837399429999998"/>
    <n v="0.46000000096028076"/>
    <x v="3"/>
  </r>
  <r>
    <n v="44449"/>
    <x v="226"/>
    <x v="201"/>
    <n v="24843"/>
    <n v="35.617398340000001"/>
    <n v="119912"/>
    <x v="3"/>
    <x v="227"/>
    <s v="NULL"/>
    <s v="NULL"/>
    <s v="NULL"/>
    <x v="0"/>
    <x v="11"/>
    <x v="121"/>
    <n v="31.332598609999998"/>
    <n v="0.46800000055862584"/>
    <x v="3"/>
  </r>
  <r>
    <n v="8435"/>
    <x v="227"/>
    <x v="202"/>
    <n v="6096"/>
    <n v="15.54800004"/>
    <n v="22777"/>
    <x v="3"/>
    <x v="228"/>
    <s v="NULL"/>
    <s v="NULL"/>
    <s v="NULL"/>
    <x v="0"/>
    <x v="11"/>
    <x v="82"/>
    <n v="10.45199996"/>
    <n v="0.40199999846153844"/>
    <x v="3"/>
  </r>
  <r>
    <n v="22748"/>
    <x v="228"/>
    <x v="203"/>
    <n v="28491"/>
    <n v="20.978459780000001"/>
    <n v="61395"/>
    <x v="2"/>
    <x v="229"/>
    <s v="NULL"/>
    <s v="NULL"/>
    <s v="NULL"/>
    <x v="0"/>
    <x v="11"/>
    <x v="122"/>
    <n v="23.00153976"/>
    <n v="0.5230000000131878"/>
    <x v="3"/>
  </r>
  <r>
    <n v="62138"/>
    <x v="229"/>
    <x v="204"/>
    <n v="25989"/>
    <n v="25.789499989999999"/>
    <n v="167680"/>
    <x v="0"/>
    <x v="230"/>
    <d v="2024-01-17T08:10:23"/>
    <d v="2024-01-17T08:10:23"/>
    <s v="NULL"/>
    <x v="0"/>
    <x v="11"/>
    <x v="123"/>
    <n v="23.710500010000001"/>
    <n v="0.47900000020202022"/>
    <x v="3"/>
  </r>
  <r>
    <n v="171357"/>
    <x v="230"/>
    <x v="205"/>
    <n v="13979"/>
    <n v="15.73273977"/>
    <n v="462629"/>
    <x v="3"/>
    <x v="231"/>
    <s v="NULL"/>
    <s v="NULL"/>
    <s v="NULL"/>
    <x v="0"/>
    <x v="11"/>
    <x v="124"/>
    <n v="18.247259769999999"/>
    <n v="0.53700000050088281"/>
    <x v="3"/>
  </r>
  <r>
    <n v="112748"/>
    <x v="231"/>
    <x v="206"/>
    <n v="12536"/>
    <n v="30.636169290000002"/>
    <n v="304194"/>
    <x v="0"/>
    <x v="232"/>
    <d v="2024-01-17T03:54:46"/>
    <d v="2024-01-17T03:54:46"/>
    <s v="NULL"/>
    <x v="0"/>
    <x v="11"/>
    <x v="125"/>
    <n v="49.353828570000005"/>
    <n v="0.61699999862957866"/>
    <x v="3"/>
  </r>
  <r>
    <n v="42275"/>
    <x v="232"/>
    <x v="207"/>
    <n v="11834"/>
    <n v="49.679999930000001"/>
    <n v="114065"/>
    <x v="0"/>
    <x v="233"/>
    <d v="2024-01-17T03:02:24"/>
    <d v="2024-01-17T03:02:24"/>
    <s v="NULL"/>
    <x v="0"/>
    <x v="11"/>
    <x v="29"/>
    <n v="40.320000069999999"/>
    <n v="0.44800000077777774"/>
    <x v="3"/>
  </r>
  <r>
    <n v="70255"/>
    <x v="233"/>
    <x v="208"/>
    <n v="12572"/>
    <n v="19.227999969999999"/>
    <n v="189577"/>
    <x v="3"/>
    <x v="234"/>
    <s v="NULL"/>
    <s v="NULL"/>
    <s v="NULL"/>
    <x v="0"/>
    <x v="11"/>
    <x v="64"/>
    <n v="18.772000030000001"/>
    <n v="0.4940000007894737"/>
    <x v="3"/>
  </r>
  <r>
    <n v="154518"/>
    <x v="234"/>
    <x v="209"/>
    <n v="29065"/>
    <n v="17.105219779999999"/>
    <n v="417120"/>
    <x v="3"/>
    <x v="235"/>
    <s v="NULL"/>
    <s v="NULL"/>
    <s v="NULL"/>
    <x v="0"/>
    <x v="11"/>
    <x v="34"/>
    <n v="17.874779760000003"/>
    <n v="0.51099999985877653"/>
    <x v="3"/>
  </r>
  <r>
    <n v="143182"/>
    <x v="235"/>
    <x v="210"/>
    <n v="11541"/>
    <n v="16.4851204"/>
    <n v="386530"/>
    <x v="1"/>
    <x v="236"/>
    <d v="2024-01-16T23:59:44"/>
    <s v="NULL"/>
    <s v="NULL"/>
    <x v="0"/>
    <x v="11"/>
    <x v="87"/>
    <n v="22.394880669999999"/>
    <n v="0.57600000138065843"/>
    <x v="3"/>
  </r>
  <r>
    <n v="4524"/>
    <x v="236"/>
    <x v="211"/>
    <n v="28815"/>
    <n v="8.2649999859999994"/>
    <n v="12241"/>
    <x v="3"/>
    <x v="237"/>
    <s v="NULL"/>
    <s v="NULL"/>
    <s v="NULL"/>
    <x v="0"/>
    <x v="11"/>
    <x v="113"/>
    <n v="6.7350000140000006"/>
    <n v="0.44900000093333337"/>
    <x v="3"/>
  </r>
  <r>
    <n v="137465"/>
    <x v="237"/>
    <x v="212"/>
    <n v="14197"/>
    <n v="11.2943499"/>
    <n v="371052"/>
    <x v="3"/>
    <x v="238"/>
    <s v="NULL"/>
    <s v="NULL"/>
    <s v="NULL"/>
    <x v="0"/>
    <x v="11"/>
    <x v="76"/>
    <n v="8.6956498700000004"/>
    <n v="0.43499999850175086"/>
    <x v="3"/>
  </r>
  <r>
    <n v="165837"/>
    <x v="238"/>
    <x v="213"/>
    <n v="346"/>
    <n v="14.82576038"/>
    <n v="447694"/>
    <x v="1"/>
    <x v="239"/>
    <d v="2024-01-16T22:30:33"/>
    <s v="NULL"/>
    <s v="NULL"/>
    <x v="0"/>
    <x v="11"/>
    <x v="126"/>
    <n v="22.05424069"/>
    <n v="0.59800000135954445"/>
    <x v="3"/>
  </r>
  <r>
    <n v="154693"/>
    <x v="239"/>
    <x v="214"/>
    <n v="25636"/>
    <n v="10.40000004"/>
    <n v="417575"/>
    <x v="0"/>
    <x v="240"/>
    <d v="2024-01-16T21:07:53"/>
    <d v="2024-01-16T21:07:53"/>
    <s v="NULL"/>
    <x v="0"/>
    <x v="11"/>
    <x v="9"/>
    <n v="14.59999996"/>
    <n v="0.58399999839999994"/>
    <x v="3"/>
  </r>
  <r>
    <n v="44974"/>
    <x v="240"/>
    <x v="215"/>
    <n v="25122"/>
    <n v="8.4949998860000004"/>
    <n v="121325"/>
    <x v="1"/>
    <x v="241"/>
    <d v="2024-01-16T11:16:27"/>
    <s v="NULL"/>
    <s v="NULL"/>
    <x v="0"/>
    <x v="11"/>
    <x v="60"/>
    <n v="8.4949998840000003"/>
    <n v="0.49999999994114186"/>
    <x v="3"/>
  </r>
  <r>
    <n v="34626"/>
    <x v="241"/>
    <x v="216"/>
    <n v="9201"/>
    <n v="21.64567083"/>
    <n v="93429"/>
    <x v="1"/>
    <x v="242"/>
    <d v="2024-01-16T08:26:38"/>
    <s v="NULL"/>
    <s v="NULL"/>
    <x v="0"/>
    <x v="11"/>
    <x v="127"/>
    <n v="28.344330849999999"/>
    <n v="0.56699999794838973"/>
    <x v="3"/>
  </r>
  <r>
    <n v="17326"/>
    <x v="242"/>
    <x v="217"/>
    <n v="28530"/>
    <n v="10.134929870000001"/>
    <n v="46779"/>
    <x v="0"/>
    <x v="243"/>
    <d v="2024-01-16T08:13:33"/>
    <d v="2024-01-16T08:13:33"/>
    <s v="NULL"/>
    <x v="0"/>
    <x v="11"/>
    <x v="76"/>
    <n v="9.8550699000000002"/>
    <n v="0.4930000006698349"/>
    <x v="3"/>
  </r>
  <r>
    <n v="116215"/>
    <x v="243"/>
    <x v="218"/>
    <n v="6063"/>
    <n v="20.195960639999999"/>
    <n v="313636"/>
    <x v="0"/>
    <x v="244"/>
    <d v="2024-01-16T07:47:11"/>
    <d v="2024-01-16T07:47:11"/>
    <s v="NULL"/>
    <x v="0"/>
    <x v="11"/>
    <x v="127"/>
    <n v="29.79404104"/>
    <n v="0.59600000077455484"/>
    <x v="3"/>
  </r>
  <r>
    <n v="126790"/>
    <x v="244"/>
    <x v="219"/>
    <n v="7012"/>
    <n v="13.37553986"/>
    <n v="342270"/>
    <x v="3"/>
    <x v="245"/>
    <s v="NULL"/>
    <s v="NULL"/>
    <s v="NULL"/>
    <x v="0"/>
    <x v="11"/>
    <x v="8"/>
    <n v="16.614459910000001"/>
    <n v="0.55400000124774929"/>
    <x v="3"/>
  </r>
  <r>
    <n v="168506"/>
    <x v="245"/>
    <x v="220"/>
    <n v="14042"/>
    <n v="7.4400000129999997"/>
    <n v="454957"/>
    <x v="3"/>
    <x v="246"/>
    <s v="NULL"/>
    <s v="NULL"/>
    <s v="NULL"/>
    <x v="0"/>
    <x v="11"/>
    <x v="102"/>
    <n v="4.5599999870000003"/>
    <n v="0.37999999891666669"/>
    <x v="3"/>
  </r>
  <r>
    <n v="24495"/>
    <x v="246"/>
    <x v="221"/>
    <n v="28970"/>
    <n v="9.7950998550000001"/>
    <n v="66098"/>
    <x v="0"/>
    <x v="247"/>
    <d v="2024-01-16T06:33:37"/>
    <d v="2024-01-16T06:33:37"/>
    <s v="NULL"/>
    <x v="0"/>
    <x v="11"/>
    <x v="76"/>
    <n v="10.194899915000001"/>
    <n v="0.51000000161580794"/>
    <x v="3"/>
  </r>
  <r>
    <n v="162941"/>
    <x v="247"/>
    <x v="222"/>
    <n v="3049"/>
    <n v="2.083760045"/>
    <n v="439866"/>
    <x v="0"/>
    <x v="248"/>
    <d v="2024-01-16T04:09:58"/>
    <d v="2024-01-16T04:09:58"/>
    <s v="NULL"/>
    <x v="0"/>
    <x v="11"/>
    <x v="128"/>
    <n v="2.7962400689999996"/>
    <n v="0.57300000075368851"/>
    <x v="3"/>
  </r>
  <r>
    <n v="43035"/>
    <x v="248"/>
    <x v="223"/>
    <n v="14258"/>
    <n v="11.67999998"/>
    <n v="116078"/>
    <x v="1"/>
    <x v="249"/>
    <d v="2024-01-16T04:09:18"/>
    <s v="NULL"/>
    <s v="NULL"/>
    <x v="0"/>
    <x v="11"/>
    <x v="49"/>
    <n v="8.3200000200000002"/>
    <n v="0.41600000100000001"/>
    <x v="3"/>
  </r>
  <r>
    <n v="123167"/>
    <x v="249"/>
    <x v="224"/>
    <n v="9430"/>
    <n v="62.880841660000002"/>
    <n v="332465"/>
    <x v="0"/>
    <x v="250"/>
    <d v="2024-01-16T03:56:20"/>
    <d v="2024-01-16T03:56:20"/>
    <s v="NULL"/>
    <x v="0"/>
    <x v="11"/>
    <x v="129"/>
    <n v="69.779162040000003"/>
    <n v="0.52600000070707065"/>
    <x v="3"/>
  </r>
  <r>
    <n v="82638"/>
    <x v="250"/>
    <x v="225"/>
    <n v="13676"/>
    <n v="10.38630041"/>
    <n v="223004"/>
    <x v="4"/>
    <x v="251"/>
    <d v="2024-01-16T03:25:32"/>
    <d v="2024-01-16T03:25:32"/>
    <d v="2024-01-16T03:25:32"/>
    <x v="0"/>
    <x v="11"/>
    <x v="130"/>
    <n v="9.0637003500000013"/>
    <n v="0.46599999978611828"/>
    <x v="3"/>
  </r>
  <r>
    <n v="124364"/>
    <x v="251"/>
    <x v="226"/>
    <n v="14217"/>
    <n v="46.431000050000002"/>
    <n v="335711"/>
    <x v="2"/>
    <x v="252"/>
    <s v="NULL"/>
    <s v="NULL"/>
    <s v="NULL"/>
    <x v="0"/>
    <x v="11"/>
    <x v="131"/>
    <n v="52.568999949999998"/>
    <n v="0.53099999949494947"/>
    <x v="3"/>
  </r>
  <r>
    <n v="89576"/>
    <x v="252"/>
    <x v="227"/>
    <n v="14252"/>
    <n v="16.718000079999999"/>
    <n v="241757"/>
    <x v="2"/>
    <x v="253"/>
    <s v="NULL"/>
    <s v="NULL"/>
    <s v="NULL"/>
    <x v="0"/>
    <x v="11"/>
    <x v="82"/>
    <n v="9.2819999200000005"/>
    <n v="0.35699999692307693"/>
    <x v="3"/>
  </r>
  <r>
    <n v="75169"/>
    <x v="253"/>
    <x v="228"/>
    <n v="27270"/>
    <n v="15.62400001"/>
    <n v="202822"/>
    <x v="3"/>
    <x v="254"/>
    <s v="NULL"/>
    <s v="NULL"/>
    <s v="NULL"/>
    <x v="0"/>
    <x v="11"/>
    <x v="26"/>
    <n v="12.37599999"/>
    <n v="0.44199999964285713"/>
    <x v="3"/>
  </r>
  <r>
    <n v="145520"/>
    <x v="254"/>
    <x v="229"/>
    <n v="6790"/>
    <n v="77.524999989999998"/>
    <n v="392885"/>
    <x v="0"/>
    <x v="255"/>
    <d v="2024-01-15T22:53:59"/>
    <d v="2024-01-15T22:53:59"/>
    <s v="NULL"/>
    <x v="0"/>
    <x v="11"/>
    <x v="132"/>
    <n v="97.475000010000002"/>
    <n v="0.5570000000571429"/>
    <x v="3"/>
  </r>
  <r>
    <n v="81938"/>
    <x v="255"/>
    <x v="230"/>
    <n v="15674"/>
    <n v="11.600000039999999"/>
    <n v="221133"/>
    <x v="0"/>
    <x v="256"/>
    <d v="2024-01-15T15:31:37"/>
    <d v="2024-01-15T15:31:37"/>
    <s v="NULL"/>
    <x v="0"/>
    <x v="11"/>
    <x v="9"/>
    <n v="13.399999960000001"/>
    <n v="0.53599999840000001"/>
    <x v="3"/>
  </r>
  <r>
    <n v="133452"/>
    <x v="256"/>
    <x v="231"/>
    <n v="15834"/>
    <n v="9.7440000130000008"/>
    <n v="360288"/>
    <x v="1"/>
    <x v="257"/>
    <d v="2024-01-15T15:18:17"/>
    <s v="NULL"/>
    <s v="NULL"/>
    <x v="0"/>
    <x v="11"/>
    <x v="133"/>
    <n v="11.255999986999999"/>
    <n v="0.53599999938095233"/>
    <x v="3"/>
  </r>
  <r>
    <n v="126059"/>
    <x v="257"/>
    <x v="232"/>
    <n v="28446"/>
    <n v="18.042359909999998"/>
    <n v="340289"/>
    <x v="4"/>
    <x v="258"/>
    <d v="2024-01-15T13:59:24"/>
    <d v="2024-01-15T13:59:24"/>
    <d v="2024-01-15T13:59:24"/>
    <x v="0"/>
    <x v="11"/>
    <x v="74"/>
    <n v="13.947639860000002"/>
    <n v="0.43599999875836204"/>
    <x v="3"/>
  </r>
  <r>
    <n v="47604"/>
    <x v="258"/>
    <x v="233"/>
    <n v="14000"/>
    <n v="4.0052698739999997"/>
    <n v="128438"/>
    <x v="1"/>
    <x v="259"/>
    <d v="2024-01-15T13:56:45"/>
    <s v="NULL"/>
    <s v="NULL"/>
    <x v="0"/>
    <x v="11"/>
    <x v="44"/>
    <n v="2.9847298970000002"/>
    <n v="0.42699999925364807"/>
    <x v="3"/>
  </r>
  <r>
    <n v="32714"/>
    <x v="259"/>
    <x v="234"/>
    <n v="11029"/>
    <n v="23.873099549999999"/>
    <n v="88202"/>
    <x v="3"/>
    <x v="260"/>
    <s v="NULL"/>
    <s v="NULL"/>
    <s v="NULL"/>
    <x v="0"/>
    <x v="11"/>
    <x v="90"/>
    <n v="21.426899689999999"/>
    <n v="0.47300000109227375"/>
    <x v="3"/>
  </r>
  <r>
    <n v="140900"/>
    <x v="260"/>
    <x v="235"/>
    <n v="9051"/>
    <n v="46.412099779999998"/>
    <n v="380356"/>
    <x v="2"/>
    <x v="261"/>
    <s v="NULL"/>
    <s v="NULL"/>
    <s v="NULL"/>
    <x v="0"/>
    <x v="11"/>
    <x v="134"/>
    <n v="41.157899910000005"/>
    <n v="0.47000000063606262"/>
    <x v="3"/>
  </r>
  <r>
    <n v="152469"/>
    <x v="261"/>
    <x v="236"/>
    <n v="9002"/>
    <n v="11.650000049999999"/>
    <n v="411595"/>
    <x v="3"/>
    <x v="262"/>
    <s v="NULL"/>
    <s v="NULL"/>
    <s v="NULL"/>
    <x v="0"/>
    <x v="11"/>
    <x v="9"/>
    <n v="13.349999950000001"/>
    <n v="0.53399999800000009"/>
    <x v="3"/>
  </r>
  <r>
    <n v="129051"/>
    <x v="262"/>
    <x v="237"/>
    <n v="6129"/>
    <n v="8.4843398509999997"/>
    <n v="348384"/>
    <x v="0"/>
    <x v="263"/>
    <d v="2024-01-15T12:09:51"/>
    <d v="2024-01-15T12:09:51"/>
    <s v="NULL"/>
    <x v="0"/>
    <x v="11"/>
    <x v="11"/>
    <n v="1.4656599579999998"/>
    <n v="0.14730251116932458"/>
    <x v="3"/>
  </r>
  <r>
    <n v="33508"/>
    <x v="263"/>
    <x v="238"/>
    <n v="6085"/>
    <n v="23.594100910000002"/>
    <n v="90390"/>
    <x v="0"/>
    <x v="264"/>
    <d v="2024-01-15T11:12:56"/>
    <d v="2024-01-15T11:12:56"/>
    <s v="NULL"/>
    <x v="0"/>
    <x v="11"/>
    <x v="28"/>
    <n v="16.395900769999997"/>
    <n v="0.41000000203050746"/>
    <x v="3"/>
  </r>
  <r>
    <n v="70024"/>
    <x v="264"/>
    <x v="239"/>
    <n v="9419"/>
    <n v="3.9003999340000002"/>
    <n v="188971"/>
    <x v="2"/>
    <x v="265"/>
    <s v="NULL"/>
    <s v="NULL"/>
    <s v="NULL"/>
    <x v="0"/>
    <x v="11"/>
    <x v="11"/>
    <n v="6.0495998749999993"/>
    <n v="0.60799999910834168"/>
    <x v="3"/>
  </r>
  <r>
    <n v="75158"/>
    <x v="265"/>
    <x v="240"/>
    <n v="15757"/>
    <n v="10.95854991"/>
    <n v="202795"/>
    <x v="1"/>
    <x v="266"/>
    <d v="2024-01-15T09:36:14"/>
    <s v="NULL"/>
    <s v="NULL"/>
    <x v="0"/>
    <x v="11"/>
    <x v="60"/>
    <n v="6.0314498600000004"/>
    <n v="0.35499999656562681"/>
    <x v="3"/>
  </r>
  <r>
    <n v="73067"/>
    <x v="266"/>
    <x v="241"/>
    <n v="12660"/>
    <n v="11.31550019"/>
    <n v="197171"/>
    <x v="0"/>
    <x v="267"/>
    <d v="2024-01-15T08:37:30"/>
    <d v="2024-01-15T08:37:30"/>
    <s v="NULL"/>
    <x v="0"/>
    <x v="11"/>
    <x v="10"/>
    <n v="10.034500190000001"/>
    <n v="0.47000000053395785"/>
    <x v="3"/>
  </r>
  <r>
    <n v="153945"/>
    <x v="267"/>
    <x v="242"/>
    <n v="6110"/>
    <n v="12.82500001"/>
    <n v="415576"/>
    <x v="0"/>
    <x v="268"/>
    <d v="2024-01-15T07:37:20"/>
    <d v="2024-01-15T07:37:20"/>
    <s v="NULL"/>
    <x v="0"/>
    <x v="11"/>
    <x v="9"/>
    <n v="12.17499999"/>
    <n v="0.48699999960000001"/>
    <x v="3"/>
  </r>
  <r>
    <n v="137729"/>
    <x v="268"/>
    <x v="243"/>
    <n v="12613"/>
    <n v="29.035999990000001"/>
    <n v="371771"/>
    <x v="0"/>
    <x v="269"/>
    <d v="2024-01-15T07:19:24"/>
    <d v="2024-01-15T07:19:24"/>
    <s v="NULL"/>
    <x v="0"/>
    <x v="11"/>
    <x v="135"/>
    <n v="30.464000009999999"/>
    <n v="0.51200000016806724"/>
    <x v="3"/>
  </r>
  <r>
    <n v="46619"/>
    <x v="269"/>
    <x v="244"/>
    <n v="9254"/>
    <n v="19.383839559999998"/>
    <n v="125749"/>
    <x v="0"/>
    <x v="270"/>
    <d v="2024-01-15T07:10:53"/>
    <d v="2024-01-15T07:10:53"/>
    <s v="NULL"/>
    <x v="0"/>
    <x v="11"/>
    <x v="136"/>
    <n v="19.076159520000004"/>
    <n v="0.49599999938429545"/>
    <x v="3"/>
  </r>
  <r>
    <n v="16460"/>
    <x v="270"/>
    <x v="245"/>
    <n v="15419"/>
    <n v="45.47400004"/>
    <n v="44446"/>
    <x v="1"/>
    <x v="271"/>
    <d v="2024-01-15T06:15:38"/>
    <s v="NULL"/>
    <s v="NULL"/>
    <x v="0"/>
    <x v="11"/>
    <x v="137"/>
    <n v="32.52599996"/>
    <n v="0.41699999948717947"/>
    <x v="3"/>
  </r>
  <r>
    <n v="60177"/>
    <x v="271"/>
    <x v="246"/>
    <n v="11000"/>
    <n v="337.4100014"/>
    <n v="162406"/>
    <x v="1"/>
    <x v="272"/>
    <d v="2024-01-15T05:46:50"/>
    <s v="NULL"/>
    <s v="NULL"/>
    <x v="0"/>
    <x v="11"/>
    <x v="95"/>
    <n v="477.5899986"/>
    <n v="0.58599999828220861"/>
    <x v="3"/>
  </r>
  <r>
    <n v="68539"/>
    <x v="272"/>
    <x v="247"/>
    <n v="28411"/>
    <n v="14.31404962"/>
    <n v="184936"/>
    <x v="1"/>
    <x v="273"/>
    <d v="2024-01-15T05:39:55"/>
    <s v="NULL"/>
    <s v="NULL"/>
    <x v="0"/>
    <x v="11"/>
    <x v="81"/>
    <n v="16.73594962"/>
    <n v="0.53900000095458944"/>
    <x v="3"/>
  </r>
  <r>
    <n v="9258"/>
    <x v="273"/>
    <x v="248"/>
    <n v="29090"/>
    <n v="33.755779269999998"/>
    <n v="24991"/>
    <x v="0"/>
    <x v="274"/>
    <d v="2024-01-15T05:24:10"/>
    <d v="2024-01-15T05:24:10"/>
    <s v="NULL"/>
    <x v="0"/>
    <x v="11"/>
    <x v="125"/>
    <n v="46.234218590000005"/>
    <n v="0.57799999783622946"/>
    <x v="3"/>
  </r>
  <r>
    <n v="117042"/>
    <x v="274"/>
    <x v="249"/>
    <n v="15988"/>
    <n v="45.670499149999998"/>
    <n v="315860"/>
    <x v="1"/>
    <x v="275"/>
    <d v="2024-01-15T04:01:14"/>
    <s v="NULL"/>
    <s v="NULL"/>
    <x v="0"/>
    <x v="11"/>
    <x v="67"/>
    <n v="55.819498750000008"/>
    <n v="0.54999999906394725"/>
    <x v="3"/>
  </r>
  <r>
    <n v="46100"/>
    <x v="275"/>
    <x v="250"/>
    <n v="13745"/>
    <n v="19.25357988"/>
    <n v="124361"/>
    <x v="3"/>
    <x v="276"/>
    <s v="NULL"/>
    <s v="NULL"/>
    <s v="NULL"/>
    <x v="0"/>
    <x v="11"/>
    <x v="8"/>
    <n v="10.736419890000001"/>
    <n v="0.35799999907769259"/>
    <x v="3"/>
  </r>
  <r>
    <n v="121323"/>
    <x v="276"/>
    <x v="251"/>
    <n v="28424"/>
    <n v="53.279498529999998"/>
    <n v="327455"/>
    <x v="1"/>
    <x v="277"/>
    <d v="2024-01-15T03:48:14"/>
    <s v="NULL"/>
    <s v="NULL"/>
    <x v="0"/>
    <x v="11"/>
    <x v="138"/>
    <n v="76.670498370000004"/>
    <n v="0.59000000153135823"/>
    <x v="3"/>
  </r>
  <r>
    <n v="52359"/>
    <x v="277"/>
    <x v="252"/>
    <n v="28395"/>
    <n v="9.0954498600000004"/>
    <n v="141261"/>
    <x v="1"/>
    <x v="278"/>
    <d v="2024-01-15T02:41:05"/>
    <s v="NULL"/>
    <s v="NULL"/>
    <x v="0"/>
    <x v="11"/>
    <x v="76"/>
    <n v="10.89454991"/>
    <n v="0.54500000176838426"/>
    <x v="3"/>
  </r>
  <r>
    <n v="103810"/>
    <x v="278"/>
    <x v="253"/>
    <n v="12660"/>
    <n v="11.31550019"/>
    <n v="280074"/>
    <x v="0"/>
    <x v="279"/>
    <d v="2024-01-15T02:24:34"/>
    <d v="2024-01-15T02:24:34"/>
    <s v="NULL"/>
    <x v="0"/>
    <x v="11"/>
    <x v="10"/>
    <n v="10.034500190000001"/>
    <n v="0.47000000053395785"/>
    <x v="3"/>
  </r>
  <r>
    <n v="163578"/>
    <x v="279"/>
    <x v="254"/>
    <n v="24954"/>
    <n v="6.1407499080000001"/>
    <n v="441594"/>
    <x v="3"/>
    <x v="280"/>
    <s v="NULL"/>
    <s v="NULL"/>
    <s v="NULL"/>
    <x v="0"/>
    <x v="11"/>
    <x v="139"/>
    <n v="9.8092499019999995"/>
    <n v="0.61500000118181819"/>
    <x v="3"/>
  </r>
  <r>
    <n v="117717"/>
    <x v="280"/>
    <x v="255"/>
    <n v="12657"/>
    <n v="7.4720000100000004"/>
    <n v="317689"/>
    <x v="1"/>
    <x v="281"/>
    <d v="2024-01-15T02:12:23"/>
    <s v="NULL"/>
    <s v="NULL"/>
    <x v="0"/>
    <x v="11"/>
    <x v="58"/>
    <n v="8.5279999899999996"/>
    <n v="0.53299999937499998"/>
    <x v="3"/>
  </r>
  <r>
    <n v="123679"/>
    <x v="281"/>
    <x v="256"/>
    <n v="369"/>
    <n v="26.35799995"/>
    <n v="333845"/>
    <x v="1"/>
    <x v="282"/>
    <d v="2024-01-15T01:52:02"/>
    <s v="NULL"/>
    <s v="NULL"/>
    <x v="0"/>
    <x v="11"/>
    <x v="27"/>
    <n v="19.64200005"/>
    <n v="0.42700000108695652"/>
    <x v="3"/>
  </r>
  <r>
    <n v="120723"/>
    <x v="282"/>
    <x v="257"/>
    <n v="9002"/>
    <n v="11.650000049999999"/>
    <n v="325826"/>
    <x v="4"/>
    <x v="283"/>
    <d v="2024-01-15T01:05:27"/>
    <d v="2024-01-15T01:05:27"/>
    <d v="2024-01-15T01:05:27"/>
    <x v="0"/>
    <x v="11"/>
    <x v="9"/>
    <n v="13.349999950000001"/>
    <n v="0.53399999800000009"/>
    <x v="3"/>
  </r>
  <r>
    <n v="76255"/>
    <x v="283"/>
    <x v="258"/>
    <n v="14008"/>
    <n v="23.857999939999999"/>
    <n v="205764"/>
    <x v="4"/>
    <x v="284"/>
    <d v="2024-01-15T00:58:14"/>
    <d v="2024-01-15T00:58:14"/>
    <d v="2024-01-15T00:58:14"/>
    <x v="0"/>
    <x v="11"/>
    <x v="140"/>
    <n v="15.642000060000001"/>
    <n v="0.39600000151898734"/>
    <x v="3"/>
  </r>
  <r>
    <n v="153532"/>
    <x v="284"/>
    <x v="259"/>
    <n v="12265"/>
    <n v="27.085500190000001"/>
    <n v="414459"/>
    <x v="0"/>
    <x v="285"/>
    <d v="2024-01-15T00:47:52"/>
    <d v="2024-01-15T00:47:52"/>
    <s v="NULL"/>
    <x v="0"/>
    <x v="11"/>
    <x v="0"/>
    <n v="31.414499809999999"/>
    <n v="0.53699999675213672"/>
    <x v="3"/>
  </r>
  <r>
    <n v="38247"/>
    <x v="285"/>
    <x v="260"/>
    <n v="28370"/>
    <n v="14.49723036"/>
    <n v="103179"/>
    <x v="1"/>
    <x v="286"/>
    <d v="2024-01-15T00:32:25"/>
    <s v="NULL"/>
    <s v="NULL"/>
    <x v="0"/>
    <x v="11"/>
    <x v="85"/>
    <n v="10.032770330000002"/>
    <n v="0.40900000194822667"/>
    <x v="3"/>
  </r>
  <r>
    <n v="16338"/>
    <x v="286"/>
    <x v="261"/>
    <n v="6937"/>
    <n v="19.559999999999999"/>
    <n v="44122"/>
    <x v="3"/>
    <x v="287"/>
    <s v="NULL"/>
    <s v="NULL"/>
    <s v="NULL"/>
    <x v="0"/>
    <x v="11"/>
    <x v="19"/>
    <n v="20.440000000000001"/>
    <n v="0.51100000000000001"/>
    <x v="3"/>
  </r>
  <r>
    <n v="65791"/>
    <x v="287"/>
    <x v="262"/>
    <n v="15863"/>
    <n v="28.969000019999999"/>
    <n v="177551"/>
    <x v="4"/>
    <x v="288"/>
    <d v="2024-01-14T23:13:54"/>
    <d v="2024-01-14T23:13:54"/>
    <d v="2024-01-14T23:13:54"/>
    <x v="0"/>
    <x v="11"/>
    <x v="141"/>
    <n v="30.030999980000001"/>
    <n v="0.50899999966101694"/>
    <x v="3"/>
  </r>
  <r>
    <n v="75199"/>
    <x v="288"/>
    <x v="263"/>
    <n v="13940"/>
    <n v="8.1958999460000008"/>
    <n v="202903"/>
    <x v="2"/>
    <x v="289"/>
    <s v="NULL"/>
    <s v="NULL"/>
    <s v="NULL"/>
    <x v="0"/>
    <x v="11"/>
    <x v="76"/>
    <n v="11.794099824"/>
    <n v="0.58999999798399194"/>
    <x v="3"/>
  </r>
  <r>
    <n v="38248"/>
    <x v="289"/>
    <x v="264"/>
    <n v="28970"/>
    <n v="9.7950998550000001"/>
    <n v="103181"/>
    <x v="1"/>
    <x v="290"/>
    <d v="2024-01-14T21:49:06"/>
    <s v="NULL"/>
    <s v="NULL"/>
    <x v="0"/>
    <x v="11"/>
    <x v="76"/>
    <n v="10.194899915000001"/>
    <n v="0.51000000161580794"/>
    <x v="3"/>
  </r>
  <r>
    <n v="96175"/>
    <x v="290"/>
    <x v="265"/>
    <n v="14000"/>
    <n v="4.0052698739999997"/>
    <n v="259554"/>
    <x v="0"/>
    <x v="291"/>
    <d v="2024-01-14T18:06:05"/>
    <d v="2024-01-14T18:06:05"/>
    <s v="NULL"/>
    <x v="0"/>
    <x v="11"/>
    <x v="44"/>
    <n v="2.9847298970000002"/>
    <n v="0.42699999925364807"/>
    <x v="3"/>
  </r>
  <r>
    <n v="14089"/>
    <x v="291"/>
    <x v="266"/>
    <n v="15088"/>
    <n v="41.819999979999999"/>
    <n v="38032"/>
    <x v="1"/>
    <x v="292"/>
    <d v="2024-01-14T15:43:57"/>
    <s v="NULL"/>
    <s v="NULL"/>
    <x v="0"/>
    <x v="11"/>
    <x v="142"/>
    <n v="40.180000020000001"/>
    <n v="0.49000000024390244"/>
    <x v="3"/>
  </r>
  <r>
    <n v="21007"/>
    <x v="292"/>
    <x v="267"/>
    <n v="14215"/>
    <n v="10.81066042"/>
    <n v="56681"/>
    <x v="0"/>
    <x v="293"/>
    <d v="2024-01-14T14:04:01"/>
    <d v="2024-01-14T14:04:01"/>
    <s v="NULL"/>
    <x v="0"/>
    <x v="11"/>
    <x v="143"/>
    <n v="10.05934042"/>
    <n v="0.4820000007244849"/>
    <x v="3"/>
  </r>
  <r>
    <n v="174682"/>
    <x v="293"/>
    <x v="268"/>
    <n v="12690"/>
    <n v="23.543999840000001"/>
    <n v="471589"/>
    <x v="0"/>
    <x v="294"/>
    <d v="2024-01-14T14:01:06"/>
    <d v="2024-01-14T14:01:06"/>
    <s v="NULL"/>
    <x v="0"/>
    <x v="11"/>
    <x v="84"/>
    <n v="30.456000159999999"/>
    <n v="0.56400000296296293"/>
    <x v="3"/>
  </r>
  <r>
    <n v="122313"/>
    <x v="294"/>
    <x v="269"/>
    <n v="387"/>
    <n v="50.309999859999998"/>
    <n v="330153"/>
    <x v="1"/>
    <x v="295"/>
    <d v="2024-01-14T13:33:51"/>
    <s v="NULL"/>
    <s v="NULL"/>
    <x v="0"/>
    <x v="11"/>
    <x v="29"/>
    <n v="39.690000140000002"/>
    <n v="0.44100000155555558"/>
    <x v="3"/>
  </r>
  <r>
    <n v="151363"/>
    <x v="295"/>
    <x v="270"/>
    <n v="9001"/>
    <n v="26.895"/>
    <n v="408645"/>
    <x v="3"/>
    <x v="296"/>
    <s v="NULL"/>
    <s v="NULL"/>
    <s v="NULL"/>
    <x v="0"/>
    <x v="11"/>
    <x v="86"/>
    <n v="28.105"/>
    <n v="0.51100000000000001"/>
    <x v="3"/>
  </r>
  <r>
    <n v="51523"/>
    <x v="296"/>
    <x v="271"/>
    <n v="12537"/>
    <n v="25.649999919999999"/>
    <n v="139034"/>
    <x v="4"/>
    <x v="297"/>
    <d v="2024-01-14T11:42:46"/>
    <d v="2024-01-14T11:42:46"/>
    <d v="2024-01-14T11:42:46"/>
    <x v="0"/>
    <x v="11"/>
    <x v="56"/>
    <n v="24.350000080000001"/>
    <n v="0.48700000160000001"/>
    <x v="3"/>
  </r>
  <r>
    <n v="42328"/>
    <x v="297"/>
    <x v="272"/>
    <n v="12603"/>
    <n v="5.7261799580000003"/>
    <n v="114204"/>
    <x v="1"/>
    <x v="298"/>
    <d v="2024-01-14T05:46:24"/>
    <s v="NULL"/>
    <s v="NULL"/>
    <x v="0"/>
    <x v="11"/>
    <x v="144"/>
    <n v="9.2638198120000013"/>
    <n v="0.61799999694062713"/>
    <x v="3"/>
  </r>
  <r>
    <n v="72248"/>
    <x v="298"/>
    <x v="273"/>
    <n v="6791"/>
    <n v="102.5639998"/>
    <n v="194924"/>
    <x v="0"/>
    <x v="299"/>
    <d v="2024-01-14T04:47:17"/>
    <d v="2024-01-14T04:47:17"/>
    <s v="NULL"/>
    <x v="0"/>
    <x v="11"/>
    <x v="145"/>
    <n v="95.436000199999995"/>
    <n v="0.48200000101010099"/>
    <x v="3"/>
  </r>
  <r>
    <n v="123364"/>
    <x v="299"/>
    <x v="274"/>
    <n v="16763"/>
    <n v="9.9394799690000006"/>
    <n v="332981"/>
    <x v="3"/>
    <x v="300"/>
    <s v="NULL"/>
    <s v="NULL"/>
    <s v="NULL"/>
    <x v="0"/>
    <x v="11"/>
    <x v="21"/>
    <n v="12.050519801"/>
    <n v="0.54799999668212818"/>
    <x v="3"/>
  </r>
  <r>
    <n v="100988"/>
    <x v="300"/>
    <x v="275"/>
    <n v="15376"/>
    <n v="10.755000020000001"/>
    <n v="272446"/>
    <x v="4"/>
    <x v="301"/>
    <d v="2024-01-14T01:25:47"/>
    <d v="2024-01-14T01:25:47"/>
    <d v="2024-01-14T01:25:47"/>
    <x v="0"/>
    <x v="11"/>
    <x v="54"/>
    <n v="11.744999979999999"/>
    <n v="0.52199999911111106"/>
    <x v="3"/>
  </r>
  <r>
    <n v="131767"/>
    <x v="301"/>
    <x v="276"/>
    <n v="12603"/>
    <n v="5.7261799580000003"/>
    <n v="355726"/>
    <x v="2"/>
    <x v="302"/>
    <s v="NULL"/>
    <s v="NULL"/>
    <s v="NULL"/>
    <x v="0"/>
    <x v="11"/>
    <x v="144"/>
    <n v="9.2638198120000013"/>
    <n v="0.61799999694062713"/>
    <x v="3"/>
  </r>
  <r>
    <n v="83460"/>
    <x v="302"/>
    <x v="277"/>
    <n v="15988"/>
    <n v="45.670499149999998"/>
    <n v="225218"/>
    <x v="0"/>
    <x v="303"/>
    <d v="2024-01-14T00:51:27"/>
    <d v="2024-01-14T00:51:27"/>
    <s v="NULL"/>
    <x v="0"/>
    <x v="11"/>
    <x v="67"/>
    <n v="55.819498750000008"/>
    <n v="0.54999999906394725"/>
    <x v="3"/>
  </r>
  <r>
    <n v="49552"/>
    <x v="303"/>
    <x v="278"/>
    <n v="28577"/>
    <n v="20.049270920000001"/>
    <n v="133658"/>
    <x v="1"/>
    <x v="304"/>
    <d v="2024-01-14T00:01:42"/>
    <s v="NULL"/>
    <s v="NULL"/>
    <x v="0"/>
    <x v="11"/>
    <x v="146"/>
    <n v="14.940730759999997"/>
    <n v="0.4270000012186338"/>
    <x v="3"/>
  </r>
  <r>
    <n v="39964"/>
    <x v="304"/>
    <x v="279"/>
    <n v="13844"/>
    <n v="12.30000001"/>
    <n v="107800"/>
    <x v="0"/>
    <x v="305"/>
    <d v="2024-01-13T23:58:59"/>
    <d v="2024-01-13T23:58:59"/>
    <s v="NULL"/>
    <x v="0"/>
    <x v="11"/>
    <x v="9"/>
    <n v="12.69999999"/>
    <n v="0.50799999959999997"/>
    <x v="3"/>
  </r>
  <r>
    <n v="162930"/>
    <x v="305"/>
    <x v="280"/>
    <n v="28357"/>
    <n v="88.130873140000006"/>
    <n v="439838"/>
    <x v="0"/>
    <x v="306"/>
    <d v="2024-01-13T23:35:09"/>
    <d v="2024-01-13T23:35:09"/>
    <s v="NULL"/>
    <x v="0"/>
    <x v="11"/>
    <x v="147"/>
    <n v="58.999131759999983"/>
    <n v="0.40099999860735402"/>
    <x v="3"/>
  </r>
  <r>
    <n v="36899"/>
    <x v="306"/>
    <x v="281"/>
    <n v="13614"/>
    <n v="12.42681986"/>
    <n v="99563"/>
    <x v="4"/>
    <x v="307"/>
    <d v="2024-01-13T22:34:19"/>
    <d v="2024-01-13T22:34:19"/>
    <d v="2024-01-13T22:34:19"/>
    <x v="0"/>
    <x v="11"/>
    <x v="148"/>
    <n v="11.563179910000001"/>
    <n v="0.48200000086952899"/>
    <x v="3"/>
  </r>
  <r>
    <n v="163857"/>
    <x v="307"/>
    <x v="282"/>
    <n v="28885"/>
    <n v="30.024000040000001"/>
    <n v="442342"/>
    <x v="3"/>
    <x v="308"/>
    <s v="NULL"/>
    <s v="NULL"/>
    <s v="NULL"/>
    <x v="0"/>
    <x v="11"/>
    <x v="84"/>
    <n v="23.975999959999999"/>
    <n v="0.44399999925925926"/>
    <x v="3"/>
  </r>
  <r>
    <n v="95602"/>
    <x v="308"/>
    <x v="283"/>
    <n v="9318"/>
    <n v="6.9302198869999998"/>
    <n v="258044"/>
    <x v="1"/>
    <x v="309"/>
    <d v="2024-01-13T11:41:10"/>
    <s v="NULL"/>
    <s v="NULL"/>
    <x v="0"/>
    <x v="11"/>
    <x v="2"/>
    <n v="5.0597798830000009"/>
    <n v="0.42199999833694746"/>
    <x v="3"/>
  </r>
  <r>
    <n v="159790"/>
    <x v="309"/>
    <x v="284"/>
    <n v="14225"/>
    <n v="5.9540398769999996"/>
    <n v="431376"/>
    <x v="1"/>
    <x v="310"/>
    <d v="2024-01-13T10:52:10"/>
    <s v="NULL"/>
    <s v="NULL"/>
    <x v="0"/>
    <x v="11"/>
    <x v="33"/>
    <n v="4.0359598940000012"/>
    <n v="0.40399999865025032"/>
    <x v="3"/>
  </r>
  <r>
    <n v="71420"/>
    <x v="310"/>
    <x v="285"/>
    <n v="9352"/>
    <n v="14.41571978"/>
    <n v="192694"/>
    <x v="1"/>
    <x v="311"/>
    <d v="2024-01-13T08:04:21"/>
    <s v="NULL"/>
    <s v="NULL"/>
    <x v="0"/>
    <x v="11"/>
    <x v="149"/>
    <n v="15.064279760000002"/>
    <n v="0.51099999983242883"/>
    <x v="3"/>
  </r>
  <r>
    <n v="74889"/>
    <x v="311"/>
    <x v="286"/>
    <n v="28921"/>
    <n v="28.096198900000001"/>
    <n v="202077"/>
    <x v="1"/>
    <x v="312"/>
    <d v="2024-01-13T07:30:04"/>
    <s v="NULL"/>
    <s v="NULL"/>
    <x v="0"/>
    <x v="11"/>
    <x v="150"/>
    <n v="42.853798049999995"/>
    <n v="0.60399999848062003"/>
    <x v="3"/>
  </r>
  <r>
    <n v="171911"/>
    <x v="312"/>
    <x v="287"/>
    <n v="12351"/>
    <n v="16.643999900000001"/>
    <n v="464120"/>
    <x v="3"/>
    <x v="313"/>
    <s v="NULL"/>
    <s v="NULL"/>
    <s v="NULL"/>
    <x v="0"/>
    <x v="11"/>
    <x v="64"/>
    <n v="21.356000099999999"/>
    <n v="0.5620000026315789"/>
    <x v="3"/>
  </r>
  <r>
    <n v="1069"/>
    <x v="313"/>
    <x v="288"/>
    <n v="9204"/>
    <n v="11.640959459999999"/>
    <n v="2932"/>
    <x v="2"/>
    <x v="314"/>
    <s v="NULL"/>
    <s v="NULL"/>
    <s v="NULL"/>
    <x v="0"/>
    <x v="11"/>
    <x v="151"/>
    <n v="8.5690396199999999"/>
    <n v="0.42400000049876302"/>
    <x v="3"/>
  </r>
  <r>
    <n v="7817"/>
    <x v="314"/>
    <x v="289"/>
    <n v="11029"/>
    <n v="23.873099549999999"/>
    <n v="21118"/>
    <x v="3"/>
    <x v="315"/>
    <s v="NULL"/>
    <s v="NULL"/>
    <s v="NULL"/>
    <x v="0"/>
    <x v="11"/>
    <x v="90"/>
    <n v="21.426899689999999"/>
    <n v="0.47300000109227375"/>
    <x v="3"/>
  </r>
  <r>
    <n v="94593"/>
    <x v="315"/>
    <x v="290"/>
    <n v="14167"/>
    <n v="14.31331975"/>
    <n v="255323"/>
    <x v="1"/>
    <x v="316"/>
    <d v="2024-01-13T02:37:03"/>
    <s v="NULL"/>
    <s v="NULL"/>
    <x v="0"/>
    <x v="11"/>
    <x v="71"/>
    <n v="18.666679790000003"/>
    <n v="0.56600000152698615"/>
    <x v="3"/>
  </r>
  <r>
    <n v="157699"/>
    <x v="316"/>
    <x v="291"/>
    <n v="12691"/>
    <n v="11.97500001"/>
    <n v="425730"/>
    <x v="0"/>
    <x v="317"/>
    <d v="2024-01-13T01:22:11"/>
    <d v="2024-01-13T01:22:11"/>
    <s v="NULL"/>
    <x v="0"/>
    <x v="11"/>
    <x v="9"/>
    <n v="13.02499999"/>
    <n v="0.52099999959999999"/>
    <x v="3"/>
  </r>
  <r>
    <n v="31068"/>
    <x v="317"/>
    <x v="292"/>
    <n v="28537"/>
    <n v="15.04000008"/>
    <n v="83734"/>
    <x v="3"/>
    <x v="318"/>
    <s v="NULL"/>
    <s v="NULL"/>
    <s v="NULL"/>
    <x v="0"/>
    <x v="11"/>
    <x v="152"/>
    <n v="16.959999920000001"/>
    <n v="0.52999999750000004"/>
    <x v="3"/>
  </r>
  <r>
    <n v="12417"/>
    <x v="318"/>
    <x v="293"/>
    <n v="13629"/>
    <n v="20.946700440000001"/>
    <n v="33494"/>
    <x v="4"/>
    <x v="319"/>
    <d v="2024-01-12T17:39:04"/>
    <d v="2024-01-12T17:39:04"/>
    <d v="2024-01-12T17:39:04"/>
    <x v="0"/>
    <x v="11"/>
    <x v="153"/>
    <n v="24.003300320000001"/>
    <n v="0.53399999809032261"/>
    <x v="3"/>
  </r>
  <r>
    <n v="141420"/>
    <x v="319"/>
    <x v="294"/>
    <n v="24963"/>
    <n v="36.782098550000001"/>
    <n v="381772"/>
    <x v="1"/>
    <x v="320"/>
    <d v="2024-01-12T16:45:34"/>
    <s v="NULL"/>
    <s v="NULL"/>
    <x v="0"/>
    <x v="11"/>
    <x v="30"/>
    <n v="40.167898399999999"/>
    <n v="0.52199999989733592"/>
    <x v="3"/>
  </r>
  <r>
    <n v="126058"/>
    <x v="257"/>
    <x v="295"/>
    <n v="28411"/>
    <n v="14.31404962"/>
    <n v="340287"/>
    <x v="4"/>
    <x v="321"/>
    <d v="2024-01-12T16:19:46"/>
    <d v="2024-01-12T16:19:46"/>
    <d v="2024-01-12T16:19:46"/>
    <x v="0"/>
    <x v="11"/>
    <x v="81"/>
    <n v="16.73594962"/>
    <n v="0.53900000095458944"/>
    <x v="3"/>
  </r>
  <r>
    <n v="105544"/>
    <x v="320"/>
    <x v="296"/>
    <n v="13566"/>
    <n v="14.15527992"/>
    <n v="284781"/>
    <x v="2"/>
    <x v="322"/>
    <s v="NULL"/>
    <s v="NULL"/>
    <s v="NULL"/>
    <x v="0"/>
    <x v="11"/>
    <x v="8"/>
    <n v="15.834719850000001"/>
    <n v="0.52799999904768258"/>
    <x v="3"/>
  </r>
  <r>
    <n v="64328"/>
    <x v="321"/>
    <x v="297"/>
    <n v="7279"/>
    <n v="1.9327599600000001"/>
    <n v="173554"/>
    <x v="1"/>
    <x v="323"/>
    <d v="2024-01-12T08:32:22"/>
    <s v="NULL"/>
    <s v="NULL"/>
    <x v="0"/>
    <x v="11"/>
    <x v="154"/>
    <n v="2.6472399639999997"/>
    <n v="0.5780000017310043"/>
    <x v="3"/>
  </r>
  <r>
    <n v="70697"/>
    <x v="322"/>
    <x v="298"/>
    <n v="12612"/>
    <n v="18.63369969"/>
    <n v="190778"/>
    <x v="3"/>
    <x v="324"/>
    <s v="NULL"/>
    <s v="NULL"/>
    <s v="NULL"/>
    <x v="0"/>
    <x v="11"/>
    <x v="71"/>
    <n v="14.346299850000001"/>
    <n v="0.43500000151910251"/>
    <x v="3"/>
  </r>
  <r>
    <n v="94248"/>
    <x v="323"/>
    <x v="299"/>
    <n v="15824"/>
    <n v="11.173859950000001"/>
    <n v="254390"/>
    <x v="3"/>
    <x v="325"/>
    <s v="NULL"/>
    <s v="NULL"/>
    <s v="NULL"/>
    <x v="0"/>
    <x v="11"/>
    <x v="59"/>
    <n v="15.81613982"/>
    <n v="0.58599999832456462"/>
    <x v="3"/>
  </r>
  <r>
    <n v="146384"/>
    <x v="324"/>
    <x v="300"/>
    <n v="5904"/>
    <n v="31.139419"/>
    <n v="395225"/>
    <x v="3"/>
    <x v="326"/>
    <s v="NULL"/>
    <s v="NULL"/>
    <s v="NULL"/>
    <x v="0"/>
    <x v="11"/>
    <x v="155"/>
    <n v="36.850578859999999"/>
    <n v="0.54200000029239592"/>
    <x v="3"/>
  </r>
  <r>
    <n v="42727"/>
    <x v="325"/>
    <x v="301"/>
    <n v="28302"/>
    <n v="13.54999999"/>
    <n v="115270"/>
    <x v="3"/>
    <x v="327"/>
    <s v="NULL"/>
    <s v="NULL"/>
    <s v="NULL"/>
    <x v="0"/>
    <x v="11"/>
    <x v="9"/>
    <n v="11.45000001"/>
    <n v="0.4580000004"/>
    <x v="3"/>
  </r>
  <r>
    <n v="69086"/>
    <x v="326"/>
    <x v="302"/>
    <n v="8935"/>
    <n v="3.4382598739999999"/>
    <n v="186394"/>
    <x v="1"/>
    <x v="328"/>
    <d v="2024-01-11T16:49:09"/>
    <s v="NULL"/>
    <s v="NULL"/>
    <x v="0"/>
    <x v="11"/>
    <x v="69"/>
    <n v="2.551739897"/>
    <n v="0.42599999909081798"/>
    <x v="3"/>
  </r>
  <r>
    <n v="165010"/>
    <x v="327"/>
    <x v="303"/>
    <n v="8876"/>
    <n v="12.00077986"/>
    <n v="445441"/>
    <x v="0"/>
    <x v="329"/>
    <d v="2024-01-11T15:53:35"/>
    <d v="2024-01-11T15:53:35"/>
    <s v="NULL"/>
    <x v="0"/>
    <x v="11"/>
    <x v="117"/>
    <n v="10.989219910000001"/>
    <n v="0.47800000086733369"/>
    <x v="3"/>
  </r>
  <r>
    <n v="52826"/>
    <x v="328"/>
    <x v="304"/>
    <n v="11783"/>
    <n v="31.223778979999999"/>
    <n v="142513"/>
    <x v="0"/>
    <x v="330"/>
    <d v="2024-01-11T15:16:23"/>
    <d v="2024-01-11T15:16:23"/>
    <s v="NULL"/>
    <x v="0"/>
    <x v="11"/>
    <x v="94"/>
    <n v="42.766218880000004"/>
    <n v="0.57800000158021358"/>
    <x v="3"/>
  </r>
  <r>
    <n v="48917"/>
    <x v="329"/>
    <x v="305"/>
    <n v="29033"/>
    <n v="17.301179730000001"/>
    <n v="131974"/>
    <x v="1"/>
    <x v="331"/>
    <d v="2024-01-11T14:32:53"/>
    <s v="NULL"/>
    <s v="NULL"/>
    <x v="0"/>
    <x v="11"/>
    <x v="1"/>
    <n v="14.67881981"/>
    <n v="0.45900000066103813"/>
    <x v="3"/>
  </r>
  <r>
    <n v="71645"/>
    <x v="330"/>
    <x v="306"/>
    <n v="9442"/>
    <n v="34.44999996"/>
    <n v="193287"/>
    <x v="3"/>
    <x v="332"/>
    <s v="NULL"/>
    <s v="NULL"/>
    <s v="NULL"/>
    <x v="0"/>
    <x v="11"/>
    <x v="66"/>
    <n v="30.55000004"/>
    <n v="0.47000000061538461"/>
    <x v="3"/>
  </r>
  <r>
    <n v="179498"/>
    <x v="331"/>
    <x v="307"/>
    <n v="6791"/>
    <n v="102.5639998"/>
    <n v="484605"/>
    <x v="1"/>
    <x v="333"/>
    <d v="2024-01-11T10:52:59"/>
    <s v="NULL"/>
    <s v="NULL"/>
    <x v="0"/>
    <x v="11"/>
    <x v="145"/>
    <n v="95.436000199999995"/>
    <n v="0.48200000101010099"/>
    <x v="3"/>
  </r>
  <r>
    <n v="164947"/>
    <x v="332"/>
    <x v="308"/>
    <n v="13937"/>
    <n v="29.975000099999999"/>
    <n v="445279"/>
    <x v="4"/>
    <x v="334"/>
    <d v="2024-01-11T06:35:23"/>
    <d v="2024-01-11T06:35:23"/>
    <d v="2024-01-11T06:35:23"/>
    <x v="0"/>
    <x v="11"/>
    <x v="86"/>
    <n v="25.024999900000001"/>
    <n v="0.45499999818181819"/>
    <x v="3"/>
  </r>
  <r>
    <n v="147635"/>
    <x v="333"/>
    <x v="309"/>
    <n v="14064"/>
    <n v="23.43000005"/>
    <n v="398574"/>
    <x v="1"/>
    <x v="335"/>
    <d v="2024-01-11T05:37:06"/>
    <s v="NULL"/>
    <s v="NULL"/>
    <x v="0"/>
    <x v="11"/>
    <x v="86"/>
    <n v="31.56999995"/>
    <n v="0.57399999909090904"/>
    <x v="3"/>
  </r>
  <r>
    <n v="117852"/>
    <x v="334"/>
    <x v="310"/>
    <n v="11027"/>
    <n v="11.192909869999999"/>
    <n v="318034"/>
    <x v="3"/>
    <x v="336"/>
    <s v="NULL"/>
    <s v="NULL"/>
    <s v="NULL"/>
    <x v="0"/>
    <x v="11"/>
    <x v="21"/>
    <n v="10.797089900000001"/>
    <n v="0.49100000058799459"/>
    <x v="3"/>
  </r>
  <r>
    <n v="114958"/>
    <x v="335"/>
    <x v="311"/>
    <n v="25122"/>
    <n v="8.4949998860000004"/>
    <n v="310250"/>
    <x v="4"/>
    <x v="337"/>
    <d v="2024-01-11T03:28:54"/>
    <d v="2024-01-11T03:28:54"/>
    <d v="2024-01-11T03:28:54"/>
    <x v="0"/>
    <x v="11"/>
    <x v="60"/>
    <n v="8.4949998840000003"/>
    <n v="0.49999999994114186"/>
    <x v="3"/>
  </r>
  <r>
    <n v="52250"/>
    <x v="336"/>
    <x v="312"/>
    <n v="24715"/>
    <n v="11.074999979999999"/>
    <n v="140964"/>
    <x v="3"/>
    <x v="338"/>
    <s v="NULL"/>
    <s v="NULL"/>
    <s v="NULL"/>
    <x v="0"/>
    <x v="11"/>
    <x v="9"/>
    <n v="13.925000020000001"/>
    <n v="0.55700000080000001"/>
    <x v="3"/>
  </r>
  <r>
    <n v="178934"/>
    <x v="337"/>
    <x v="313"/>
    <n v="8979"/>
    <n v="21.739470789999999"/>
    <n v="483110"/>
    <x v="4"/>
    <x v="339"/>
    <d v="2024-01-11T01:22:24"/>
    <d v="2024-01-11T01:22:24"/>
    <d v="2024-01-11T01:22:24"/>
    <x v="0"/>
    <x v="11"/>
    <x v="3"/>
    <n v="26.25053089"/>
    <n v="0.54699999939654098"/>
    <x v="3"/>
  </r>
  <r>
    <n v="23534"/>
    <x v="338"/>
    <x v="314"/>
    <n v="13827"/>
    <n v="21.77516078"/>
    <n v="63505"/>
    <x v="1"/>
    <x v="340"/>
    <d v="2024-01-10T10:20:49"/>
    <s v="NULL"/>
    <s v="NULL"/>
    <x v="0"/>
    <x v="11"/>
    <x v="12"/>
    <n v="23.214840899999999"/>
    <n v="0.51600000073616359"/>
    <x v="3"/>
  </r>
  <r>
    <n v="53285"/>
    <x v="339"/>
    <x v="315"/>
    <n v="15844"/>
    <n v="14.64399998"/>
    <n v="143742"/>
    <x v="0"/>
    <x v="341"/>
    <d v="2024-01-10T09:08:41"/>
    <d v="2024-01-10T09:08:41"/>
    <s v="NULL"/>
    <x v="0"/>
    <x v="11"/>
    <x v="26"/>
    <n v="13.35600002"/>
    <n v="0.47700000071428572"/>
    <x v="3"/>
  </r>
  <r>
    <n v="154479"/>
    <x v="340"/>
    <x v="316"/>
    <n v="18229"/>
    <n v="97.415999920000004"/>
    <n v="417019"/>
    <x v="1"/>
    <x v="342"/>
    <d v="2024-01-10T08:42:25"/>
    <s v="NULL"/>
    <s v="NULL"/>
    <x v="0"/>
    <x v="11"/>
    <x v="145"/>
    <n v="100.58400008"/>
    <n v="0.50800000040404036"/>
    <x v="3"/>
  </r>
  <r>
    <n v="174130"/>
    <x v="341"/>
    <x v="317"/>
    <n v="15744"/>
    <n v="41.479999829999997"/>
    <n v="470112"/>
    <x v="3"/>
    <x v="343"/>
    <s v="NULL"/>
    <s v="NULL"/>
    <s v="NULL"/>
    <x v="0"/>
    <x v="11"/>
    <x v="17"/>
    <n v="43.520000170000003"/>
    <n v="0.51200000200000007"/>
    <x v="3"/>
  </r>
  <r>
    <n v="2490"/>
    <x v="342"/>
    <x v="318"/>
    <n v="12702"/>
    <n v="37.001418100000002"/>
    <n v="6723"/>
    <x v="3"/>
    <x v="344"/>
    <s v="NULL"/>
    <s v="NULL"/>
    <s v="NULL"/>
    <x v="0"/>
    <x v="11"/>
    <x v="156"/>
    <n v="34.01857854"/>
    <n v="0.47900000210419608"/>
    <x v="3"/>
  </r>
  <r>
    <n v="78420"/>
    <x v="343"/>
    <x v="319"/>
    <n v="15499"/>
    <n v="16.644449860000002"/>
    <n v="211617"/>
    <x v="1"/>
    <x v="345"/>
    <d v="2024-01-10T00:44:50"/>
    <s v="NULL"/>
    <s v="NULL"/>
    <x v="0"/>
    <x v="11"/>
    <x v="8"/>
    <n v="13.345549909999999"/>
    <n v="0.44500000041180388"/>
    <x v="3"/>
  </r>
  <r>
    <n v="48994"/>
    <x v="344"/>
    <x v="320"/>
    <n v="14676"/>
    <n v="21.40199994"/>
    <n v="132169"/>
    <x v="3"/>
    <x v="346"/>
    <s v="NULL"/>
    <s v="NULL"/>
    <s v="NULL"/>
    <x v="0"/>
    <x v="11"/>
    <x v="157"/>
    <n v="36.598000060000004"/>
    <n v="0.63100000103448284"/>
    <x v="3"/>
  </r>
  <r>
    <n v="123555"/>
    <x v="345"/>
    <x v="321"/>
    <n v="6063"/>
    <n v="20.195960639999999"/>
    <n v="333507"/>
    <x v="2"/>
    <x v="347"/>
    <s v="NULL"/>
    <s v="NULL"/>
    <s v="NULL"/>
    <x v="0"/>
    <x v="11"/>
    <x v="127"/>
    <n v="29.79404104"/>
    <n v="0.59600000077455484"/>
    <x v="3"/>
  </r>
  <r>
    <n v="170660"/>
    <x v="346"/>
    <x v="322"/>
    <n v="17004"/>
    <n v="24.01854084"/>
    <n v="460734"/>
    <x v="3"/>
    <x v="348"/>
    <s v="NULL"/>
    <s v="NULL"/>
    <s v="NULL"/>
    <x v="0"/>
    <x v="11"/>
    <x v="112"/>
    <n v="19.971460839999999"/>
    <n v="0.45400000175676281"/>
    <x v="3"/>
  </r>
  <r>
    <n v="8058"/>
    <x v="347"/>
    <x v="323"/>
    <n v="28714"/>
    <n v="10.925000069999999"/>
    <n v="21766"/>
    <x v="1"/>
    <x v="349"/>
    <d v="2024-01-09T10:36:39"/>
    <s v="NULL"/>
    <s v="NULL"/>
    <x v="0"/>
    <x v="11"/>
    <x v="9"/>
    <n v="14.074999930000001"/>
    <n v="0.56299999720000005"/>
    <x v="3"/>
  </r>
  <r>
    <n v="150665"/>
    <x v="348"/>
    <x v="324"/>
    <n v="28411"/>
    <n v="14.31404962"/>
    <n v="406760"/>
    <x v="1"/>
    <x v="350"/>
    <d v="2024-01-09T09:38:21"/>
    <s v="NULL"/>
    <s v="NULL"/>
    <x v="0"/>
    <x v="11"/>
    <x v="81"/>
    <n v="16.73594962"/>
    <n v="0.53900000095458944"/>
    <x v="3"/>
  </r>
  <r>
    <n v="164600"/>
    <x v="349"/>
    <x v="325"/>
    <n v="13969"/>
    <n v="27.832000000000001"/>
    <n v="444339"/>
    <x v="3"/>
    <x v="351"/>
    <s v="NULL"/>
    <s v="NULL"/>
    <s v="NULL"/>
    <x v="0"/>
    <x v="11"/>
    <x v="55"/>
    <n v="21.167999999999999"/>
    <n v="0.432"/>
    <x v="3"/>
  </r>
  <r>
    <n v="179319"/>
    <x v="350"/>
    <x v="326"/>
    <n v="10298"/>
    <n v="4.0459498910000002"/>
    <n v="484118"/>
    <x v="0"/>
    <x v="352"/>
    <d v="2024-01-09T05:52:17"/>
    <d v="2024-01-09T05:52:17"/>
    <s v="NULL"/>
    <x v="0"/>
    <x v="11"/>
    <x v="33"/>
    <n v="5.9440498800000006"/>
    <n v="0.59500000162712718"/>
    <x v="3"/>
  </r>
  <r>
    <n v="90532"/>
    <x v="351"/>
    <x v="327"/>
    <n v="13913"/>
    <n v="29.77524141"/>
    <n v="244336"/>
    <x v="1"/>
    <x v="353"/>
    <d v="2024-01-09T03:00:08"/>
    <s v="NULL"/>
    <s v="NULL"/>
    <x v="0"/>
    <x v="11"/>
    <x v="48"/>
    <n v="38.204761949999998"/>
    <n v="0.5620000009073256"/>
    <x v="3"/>
  </r>
  <r>
    <n v="70516"/>
    <x v="352"/>
    <x v="328"/>
    <n v="15988"/>
    <n v="45.670499149999998"/>
    <n v="190294"/>
    <x v="4"/>
    <x v="354"/>
    <d v="2024-01-09T02:02:01"/>
    <d v="2024-01-09T02:02:01"/>
    <d v="2024-01-09T02:02:01"/>
    <x v="0"/>
    <x v="11"/>
    <x v="67"/>
    <n v="55.819498750000008"/>
    <n v="0.54999999906394725"/>
    <x v="3"/>
  </r>
  <r>
    <n v="122654"/>
    <x v="353"/>
    <x v="329"/>
    <n v="13696"/>
    <n v="19.305999920000001"/>
    <n v="331045"/>
    <x v="0"/>
    <x v="355"/>
    <d v="2024-01-09T01:32:23"/>
    <d v="2024-01-09T01:32:23"/>
    <s v="NULL"/>
    <x v="0"/>
    <x v="11"/>
    <x v="55"/>
    <n v="29.694000079999999"/>
    <n v="0.606000001632653"/>
    <x v="3"/>
  </r>
  <r>
    <n v="42104"/>
    <x v="354"/>
    <x v="330"/>
    <n v="15863"/>
    <n v="28.969000019999999"/>
    <n v="113607"/>
    <x v="3"/>
    <x v="356"/>
    <s v="NULL"/>
    <s v="NULL"/>
    <s v="NULL"/>
    <x v="0"/>
    <x v="11"/>
    <x v="141"/>
    <n v="30.030999980000001"/>
    <n v="0.50899999966101694"/>
    <x v="3"/>
  </r>
  <r>
    <n v="54590"/>
    <x v="355"/>
    <x v="331"/>
    <n v="935"/>
    <n v="61.375599110000003"/>
    <n v="147294"/>
    <x v="0"/>
    <x v="357"/>
    <d v="2024-01-09T01:05:58"/>
    <d v="2024-01-09T01:05:58"/>
    <s v="NULL"/>
    <x v="0"/>
    <x v="11"/>
    <x v="158"/>
    <n v="66.224399390000002"/>
    <n v="0.51900000132053292"/>
    <x v="3"/>
  </r>
  <r>
    <n v="27157"/>
    <x v="356"/>
    <x v="332"/>
    <n v="28970"/>
    <n v="9.7950998550000001"/>
    <n v="73237"/>
    <x v="2"/>
    <x v="358"/>
    <s v="NULL"/>
    <s v="NULL"/>
    <s v="NULL"/>
    <x v="0"/>
    <x v="11"/>
    <x v="76"/>
    <n v="10.194899915000001"/>
    <n v="0.51000000161580794"/>
    <x v="3"/>
  </r>
  <r>
    <n v="100714"/>
    <x v="357"/>
    <x v="333"/>
    <n v="28595"/>
    <n v="36.125000059999998"/>
    <n v="271717"/>
    <x v="1"/>
    <x v="359"/>
    <d v="2024-01-08T14:28:02"/>
    <s v="NULL"/>
    <s v="NULL"/>
    <x v="0"/>
    <x v="11"/>
    <x v="17"/>
    <n v="48.874999940000002"/>
    <n v="0.57499999929411771"/>
    <x v="3"/>
  </r>
  <r>
    <n v="135364"/>
    <x v="358"/>
    <x v="334"/>
    <n v="12545"/>
    <n v="35.414938730000003"/>
    <n v="365420"/>
    <x v="1"/>
    <x v="360"/>
    <d v="2024-01-08T13:59:17"/>
    <s v="NULL"/>
    <s v="NULL"/>
    <x v="0"/>
    <x v="11"/>
    <x v="159"/>
    <n v="34.57505913"/>
    <n v="0.49400000267409638"/>
    <x v="3"/>
  </r>
  <r>
    <n v="36029"/>
    <x v="359"/>
    <x v="335"/>
    <n v="6085"/>
    <n v="23.594100910000002"/>
    <n v="97214"/>
    <x v="1"/>
    <x v="361"/>
    <d v="2024-01-08T09:59:03"/>
    <s v="NULL"/>
    <s v="NULL"/>
    <x v="0"/>
    <x v="11"/>
    <x v="28"/>
    <n v="16.395900769999997"/>
    <n v="0.41000000203050746"/>
    <x v="3"/>
  </r>
  <r>
    <n v="27963"/>
    <x v="360"/>
    <x v="336"/>
    <n v="9001"/>
    <n v="26.895"/>
    <n v="75408"/>
    <x v="2"/>
    <x v="362"/>
    <s v="NULL"/>
    <s v="NULL"/>
    <s v="NULL"/>
    <x v="0"/>
    <x v="11"/>
    <x v="86"/>
    <n v="28.105"/>
    <n v="0.51100000000000001"/>
    <x v="3"/>
  </r>
  <r>
    <n v="59382"/>
    <x v="361"/>
    <x v="337"/>
    <n v="9254"/>
    <n v="19.383839559999998"/>
    <n v="160257"/>
    <x v="3"/>
    <x v="363"/>
    <s v="NULL"/>
    <s v="NULL"/>
    <s v="NULL"/>
    <x v="0"/>
    <x v="11"/>
    <x v="136"/>
    <n v="19.076159520000004"/>
    <n v="0.49599999938429545"/>
    <x v="3"/>
  </r>
  <r>
    <n v="71276"/>
    <x v="362"/>
    <x v="338"/>
    <n v="6140"/>
    <n v="5.2182698839999997"/>
    <n v="192313"/>
    <x v="2"/>
    <x v="364"/>
    <s v="NULL"/>
    <s v="NULL"/>
    <s v="NULL"/>
    <x v="0"/>
    <x v="11"/>
    <x v="160"/>
    <n v="8.771729886000001"/>
    <n v="0.62700000215939966"/>
    <x v="3"/>
  </r>
  <r>
    <n v="180524"/>
    <x v="363"/>
    <x v="339"/>
    <n v="28712"/>
    <n v="9.2249999749999994"/>
    <n v="487409"/>
    <x v="1"/>
    <x v="365"/>
    <d v="2024-01-08T06:17:17"/>
    <s v="NULL"/>
    <s v="NULL"/>
    <x v="0"/>
    <x v="11"/>
    <x v="9"/>
    <n v="15.775000025000001"/>
    <n v="0.63100000099999998"/>
    <x v="3"/>
  </r>
  <r>
    <n v="168564"/>
    <x v="364"/>
    <x v="340"/>
    <n v="24954"/>
    <n v="6.1407499080000001"/>
    <n v="455103"/>
    <x v="3"/>
    <x v="366"/>
    <s v="NULL"/>
    <s v="NULL"/>
    <s v="NULL"/>
    <x v="0"/>
    <x v="11"/>
    <x v="139"/>
    <n v="9.8092499019999995"/>
    <n v="0.61500000118181819"/>
    <x v="3"/>
  </r>
  <r>
    <n v="109244"/>
    <x v="365"/>
    <x v="341"/>
    <n v="11009"/>
    <n v="39.950000060000001"/>
    <n v="294756"/>
    <x v="1"/>
    <x v="367"/>
    <d v="2024-01-08T02:23:54"/>
    <s v="NULL"/>
    <s v="NULL"/>
    <x v="0"/>
    <x v="11"/>
    <x v="17"/>
    <n v="45.049999939999999"/>
    <n v="0.52999999929411767"/>
    <x v="3"/>
  </r>
  <r>
    <n v="55851"/>
    <x v="366"/>
    <x v="342"/>
    <n v="11029"/>
    <n v="23.873099549999999"/>
    <n v="150716"/>
    <x v="0"/>
    <x v="368"/>
    <d v="2024-01-08T00:23:19"/>
    <d v="2024-01-08T00:23:19"/>
    <s v="NULL"/>
    <x v="0"/>
    <x v="11"/>
    <x v="90"/>
    <n v="21.426899689999999"/>
    <n v="0.47300000109227375"/>
    <x v="3"/>
  </r>
  <r>
    <n v="146005"/>
    <x v="367"/>
    <x v="343"/>
    <n v="11005"/>
    <n v="18.281600730000001"/>
    <n v="394195"/>
    <x v="0"/>
    <x v="369"/>
    <d v="2024-01-08T00:04:28"/>
    <d v="2024-01-08T00:04:28"/>
    <s v="NULL"/>
    <x v="0"/>
    <x v="11"/>
    <x v="161"/>
    <n v="21.118400799999996"/>
    <n v="0.53599999949035526"/>
    <x v="3"/>
  </r>
  <r>
    <n v="69641"/>
    <x v="368"/>
    <x v="344"/>
    <n v="14159"/>
    <n v="3.1772999089999998"/>
    <n v="187914"/>
    <x v="1"/>
    <x v="370"/>
    <d v="2024-01-07T23:06:39"/>
    <s v="NULL"/>
    <s v="NULL"/>
    <x v="0"/>
    <x v="11"/>
    <x v="162"/>
    <n v="2.7726999000000006"/>
    <n v="0.46599999815226889"/>
    <x v="3"/>
  </r>
  <r>
    <n v="80293"/>
    <x v="369"/>
    <x v="345"/>
    <n v="28491"/>
    <n v="20.978459780000001"/>
    <n v="216687"/>
    <x v="1"/>
    <x v="371"/>
    <d v="2024-01-07T15:37:13"/>
    <s v="NULL"/>
    <s v="NULL"/>
    <x v="0"/>
    <x v="11"/>
    <x v="122"/>
    <n v="23.00153976"/>
    <n v="0.5230000000131878"/>
    <x v="3"/>
  </r>
  <r>
    <n v="32102"/>
    <x v="370"/>
    <x v="346"/>
    <n v="9204"/>
    <n v="11.640959459999999"/>
    <n v="86568"/>
    <x v="1"/>
    <x v="372"/>
    <d v="2024-01-07T12:18:21"/>
    <s v="NULL"/>
    <s v="NULL"/>
    <x v="0"/>
    <x v="11"/>
    <x v="151"/>
    <n v="8.5690396199999999"/>
    <n v="0.42400000049876302"/>
    <x v="3"/>
  </r>
  <r>
    <n v="140260"/>
    <x v="371"/>
    <x v="347"/>
    <n v="25989"/>
    <n v="25.789499989999999"/>
    <n v="378619"/>
    <x v="1"/>
    <x v="373"/>
    <d v="2024-01-07T11:53:52"/>
    <s v="NULL"/>
    <s v="NULL"/>
    <x v="0"/>
    <x v="11"/>
    <x v="123"/>
    <n v="23.710500010000001"/>
    <n v="0.47900000020202022"/>
    <x v="3"/>
  </r>
  <r>
    <n v="136005"/>
    <x v="372"/>
    <x v="348"/>
    <n v="16949"/>
    <n v="25.478750420000001"/>
    <n v="367141"/>
    <x v="2"/>
    <x v="374"/>
    <s v="NULL"/>
    <s v="NULL"/>
    <s v="NULL"/>
    <x v="0"/>
    <x v="11"/>
    <x v="6"/>
    <n v="34.471250339999997"/>
    <n v="0.5749999983819849"/>
    <x v="3"/>
  </r>
  <r>
    <n v="136680"/>
    <x v="373"/>
    <x v="349"/>
    <n v="6957"/>
    <n v="18.623789890000001"/>
    <n v="368947"/>
    <x v="2"/>
    <x v="375"/>
    <s v="NULL"/>
    <s v="NULL"/>
    <s v="NULL"/>
    <x v="0"/>
    <x v="11"/>
    <x v="8"/>
    <n v="11.36620988"/>
    <n v="0.37899999890530173"/>
    <x v="3"/>
  </r>
  <r>
    <n v="167103"/>
    <x v="374"/>
    <x v="350"/>
    <n v="6129"/>
    <n v="8.4843398509999997"/>
    <n v="451126"/>
    <x v="4"/>
    <x v="376"/>
    <d v="2024-01-07T07:56:59"/>
    <d v="2024-01-07T07:56:59"/>
    <d v="2024-01-07T07:56:59"/>
    <x v="0"/>
    <x v="11"/>
    <x v="25"/>
    <n v="7.5056599190000011"/>
    <n v="0.46939712488813878"/>
    <x v="3"/>
  </r>
  <r>
    <n v="32926"/>
    <x v="375"/>
    <x v="351"/>
    <n v="13923"/>
    <n v="23.1617107"/>
    <n v="88767"/>
    <x v="0"/>
    <x v="377"/>
    <d v="2024-01-07T07:43:59"/>
    <d v="2024-01-07T07:43:59"/>
    <s v="NULL"/>
    <x v="0"/>
    <x v="11"/>
    <x v="163"/>
    <n v="30.828290979999998"/>
    <n v="0.57100000038377474"/>
    <x v="3"/>
  </r>
  <r>
    <n v="3141"/>
    <x v="376"/>
    <x v="352"/>
    <n v="28700"/>
    <n v="6.7957498850000002"/>
    <n v="8464"/>
    <x v="3"/>
    <x v="378"/>
    <s v="NULL"/>
    <s v="NULL"/>
    <s v="NULL"/>
    <x v="0"/>
    <x v="11"/>
    <x v="25"/>
    <n v="9.1942498850000014"/>
    <n v="0.57500000107879934"/>
    <x v="3"/>
  </r>
  <r>
    <n v="56206"/>
    <x v="377"/>
    <x v="353"/>
    <n v="9352"/>
    <n v="14.41571978"/>
    <n v="151671"/>
    <x v="1"/>
    <x v="379"/>
    <d v="2024-01-07T06:10:11"/>
    <s v="NULL"/>
    <s v="NULL"/>
    <x v="0"/>
    <x v="11"/>
    <x v="149"/>
    <n v="15.064279760000002"/>
    <n v="0.51099999983242883"/>
    <x v="3"/>
  </r>
  <r>
    <n v="30666"/>
    <x v="378"/>
    <x v="354"/>
    <n v="8960"/>
    <n v="11.97500001"/>
    <n v="82637"/>
    <x v="3"/>
    <x v="380"/>
    <s v="NULL"/>
    <s v="NULL"/>
    <s v="NULL"/>
    <x v="0"/>
    <x v="11"/>
    <x v="9"/>
    <n v="13.02499999"/>
    <n v="0.52099999959999999"/>
    <x v="3"/>
  </r>
  <r>
    <n v="153019"/>
    <x v="379"/>
    <x v="355"/>
    <n v="12602"/>
    <n v="22.134000029999999"/>
    <n v="413082"/>
    <x v="1"/>
    <x v="381"/>
    <d v="2024-01-07T01:26:24"/>
    <s v="NULL"/>
    <s v="NULL"/>
    <x v="0"/>
    <x v="11"/>
    <x v="36"/>
    <n v="19.865999970000001"/>
    <n v="0.47299999928571429"/>
    <x v="3"/>
  </r>
  <r>
    <n v="122652"/>
    <x v="353"/>
    <x v="356"/>
    <n v="12565"/>
    <n v="14.5483004"/>
    <n v="331038"/>
    <x v="0"/>
    <x v="382"/>
    <d v="2024-01-06T23:28:08"/>
    <d v="2024-01-06T23:28:08"/>
    <s v="NULL"/>
    <x v="0"/>
    <x v="11"/>
    <x v="164"/>
    <n v="14.901700360000001"/>
    <n v="0.50599999916604421"/>
    <x v="3"/>
  </r>
  <r>
    <n v="87033"/>
    <x v="380"/>
    <x v="357"/>
    <n v="14042"/>
    <n v="7.4400000129999997"/>
    <n v="234890"/>
    <x v="4"/>
    <x v="383"/>
    <d v="2024-01-06T23:23:44"/>
    <d v="2024-01-06T23:23:44"/>
    <d v="2024-01-06T23:23:44"/>
    <x v="0"/>
    <x v="11"/>
    <x v="102"/>
    <n v="4.5599999870000003"/>
    <n v="0.37999999891666669"/>
    <x v="3"/>
  </r>
  <r>
    <n v="13275"/>
    <x v="381"/>
    <x v="358"/>
    <n v="28595"/>
    <n v="36.125000059999998"/>
    <n v="35827"/>
    <x v="2"/>
    <x v="384"/>
    <s v="NULL"/>
    <s v="NULL"/>
    <s v="NULL"/>
    <x v="0"/>
    <x v="11"/>
    <x v="17"/>
    <n v="48.874999940000002"/>
    <n v="0.57499999929411771"/>
    <x v="3"/>
  </r>
  <r>
    <n v="26095"/>
    <x v="382"/>
    <x v="359"/>
    <n v="15958"/>
    <n v="81.488000159999999"/>
    <n v="70386"/>
    <x v="3"/>
    <x v="385"/>
    <s v="NULL"/>
    <s v="NULL"/>
    <s v="NULL"/>
    <x v="0"/>
    <x v="11"/>
    <x v="50"/>
    <n v="94.511999840000001"/>
    <n v="0.53699999909090912"/>
    <x v="3"/>
  </r>
  <r>
    <n v="21555"/>
    <x v="383"/>
    <x v="360"/>
    <n v="13796"/>
    <n v="4.2560000120000003"/>
    <n v="58200"/>
    <x v="1"/>
    <x v="386"/>
    <d v="2024-01-06T13:58:50"/>
    <s v="NULL"/>
    <s v="NULL"/>
    <x v="0"/>
    <x v="11"/>
    <x v="91"/>
    <n v="3.7439999879999997"/>
    <n v="0.46799999849999996"/>
    <x v="3"/>
  </r>
  <r>
    <n v="30331"/>
    <x v="384"/>
    <x v="361"/>
    <n v="12539"/>
    <n v="40.494999919999998"/>
    <n v="81736"/>
    <x v="3"/>
    <x v="387"/>
    <s v="NULL"/>
    <s v="NULL"/>
    <s v="NULL"/>
    <x v="0"/>
    <x v="11"/>
    <x v="165"/>
    <n v="48.505000080000002"/>
    <n v="0.54500000089887646"/>
    <x v="3"/>
  </r>
  <r>
    <n v="100647"/>
    <x v="385"/>
    <x v="362"/>
    <n v="9118"/>
    <n v="19.114000019999999"/>
    <n v="271543"/>
    <x v="1"/>
    <x v="388"/>
    <d v="2024-01-06T12:11:55"/>
    <s v="NULL"/>
    <s v="NULL"/>
    <x v="0"/>
    <x v="11"/>
    <x v="64"/>
    <n v="18.885999980000001"/>
    <n v="0.49699999947368423"/>
    <x v="3"/>
  </r>
  <r>
    <n v="73809"/>
    <x v="386"/>
    <x v="363"/>
    <n v="14327"/>
    <n v="20.492999099999999"/>
    <n v="199149"/>
    <x v="4"/>
    <x v="389"/>
    <d v="2024-01-06T09:52:02"/>
    <d v="2024-01-06T09:52:02"/>
    <d v="2024-01-06T09:52:02"/>
    <x v="0"/>
    <x v="11"/>
    <x v="52"/>
    <n v="16.766999220000002"/>
    <n v="0.44999999935587764"/>
    <x v="3"/>
  </r>
  <r>
    <n v="125870"/>
    <x v="387"/>
    <x v="364"/>
    <n v="12689"/>
    <n v="28.380000070000001"/>
    <n v="339772"/>
    <x v="1"/>
    <x v="390"/>
    <d v="2024-01-06T07:52:50"/>
    <s v="NULL"/>
    <s v="NULL"/>
    <x v="0"/>
    <x v="11"/>
    <x v="42"/>
    <n v="31.619999929999999"/>
    <n v="0.52699999883333326"/>
    <x v="3"/>
  </r>
  <r>
    <n v="73807"/>
    <x v="386"/>
    <x v="258"/>
    <n v="10690"/>
    <n v="22.525950380000001"/>
    <n v="199143"/>
    <x v="4"/>
    <x v="391"/>
    <d v="2024-01-06T07:30:31"/>
    <d v="2024-01-06T07:30:31"/>
    <d v="2024-01-06T07:30:31"/>
    <x v="0"/>
    <x v="11"/>
    <x v="166"/>
    <n v="16.924050380000001"/>
    <n v="0.4290000013678073"/>
    <x v="3"/>
  </r>
  <r>
    <n v="85427"/>
    <x v="388"/>
    <x v="365"/>
    <n v="13973"/>
    <n v="10.39999999"/>
    <n v="230519"/>
    <x v="1"/>
    <x v="392"/>
    <d v="2024-01-06T06:50:07"/>
    <s v="NULL"/>
    <s v="NULL"/>
    <x v="0"/>
    <x v="11"/>
    <x v="49"/>
    <n v="9.6000000100000005"/>
    <n v="0.48000000050000002"/>
    <x v="3"/>
  </r>
  <r>
    <n v="144212"/>
    <x v="389"/>
    <x v="366"/>
    <n v="28826"/>
    <n v="31.82549852"/>
    <n v="389322"/>
    <x v="3"/>
    <x v="393"/>
    <s v="NULL"/>
    <s v="NULL"/>
    <s v="NULL"/>
    <x v="0"/>
    <x v="11"/>
    <x v="101"/>
    <n v="33.124498430000003"/>
    <n v="0.50999999977675137"/>
    <x v="3"/>
  </r>
  <r>
    <n v="66215"/>
    <x v="390"/>
    <x v="367"/>
    <n v="346"/>
    <n v="14.82576038"/>
    <n v="178664"/>
    <x v="1"/>
    <x v="394"/>
    <d v="2024-01-05T21:39:13"/>
    <s v="NULL"/>
    <s v="NULL"/>
    <x v="0"/>
    <x v="11"/>
    <x v="126"/>
    <n v="22.05424069"/>
    <n v="0.59800000135954445"/>
    <x v="3"/>
  </r>
  <r>
    <n v="15371"/>
    <x v="391"/>
    <x v="368"/>
    <n v="14258"/>
    <n v="11.67999998"/>
    <n v="41509"/>
    <x v="2"/>
    <x v="395"/>
    <s v="NULL"/>
    <s v="NULL"/>
    <s v="NULL"/>
    <x v="0"/>
    <x v="11"/>
    <x v="49"/>
    <n v="8.3200000200000002"/>
    <n v="0.41600000100000001"/>
    <x v="3"/>
  </r>
  <r>
    <n v="100410"/>
    <x v="392"/>
    <x v="369"/>
    <n v="9392"/>
    <n v="36.544000029999999"/>
    <n v="270914"/>
    <x v="0"/>
    <x v="396"/>
    <d v="2024-01-05T12:41:04"/>
    <d v="2024-01-05T12:41:04"/>
    <s v="NULL"/>
    <x v="0"/>
    <x v="11"/>
    <x v="61"/>
    <n v="27.455999970000001"/>
    <n v="0.42899999953125001"/>
    <x v="3"/>
  </r>
  <r>
    <n v="60161"/>
    <x v="393"/>
    <x v="370"/>
    <n v="28951"/>
    <n v="21.201390910000001"/>
    <n v="162364"/>
    <x v="0"/>
    <x v="397"/>
    <d v="2024-01-05T12:28:54"/>
    <d v="2024-01-05T12:28:54"/>
    <s v="NULL"/>
    <x v="0"/>
    <x v="11"/>
    <x v="16"/>
    <n v="24.788610769999998"/>
    <n v="0.53899999705327251"/>
    <x v="3"/>
  </r>
  <r>
    <n v="174461"/>
    <x v="394"/>
    <x v="371"/>
    <n v="28544"/>
    <n v="9.7219198460000005"/>
    <n v="471006"/>
    <x v="0"/>
    <x v="398"/>
    <d v="2024-01-05T11:33:31"/>
    <d v="2024-01-05T11:33:31"/>
    <s v="NULL"/>
    <x v="0"/>
    <x v="11"/>
    <x v="25"/>
    <n v="6.2680799240000002"/>
    <n v="0.39200000088555348"/>
    <x v="3"/>
  </r>
  <r>
    <n v="75946"/>
    <x v="395"/>
    <x v="372"/>
    <n v="25006"/>
    <n v="43.34999998"/>
    <n v="204928"/>
    <x v="1"/>
    <x v="399"/>
    <d v="2024-01-05T07:56:12"/>
    <s v="NULL"/>
    <s v="NULL"/>
    <x v="0"/>
    <x v="11"/>
    <x v="167"/>
    <n v="31.65000002"/>
    <n v="0.42200000026666667"/>
    <x v="3"/>
  </r>
  <r>
    <n v="55793"/>
    <x v="396"/>
    <x v="373"/>
    <n v="29071"/>
    <n v="39.575909080000002"/>
    <n v="150554"/>
    <x v="1"/>
    <x v="400"/>
    <d v="2024-01-05T05:43:08"/>
    <s v="NULL"/>
    <s v="NULL"/>
    <x v="0"/>
    <x v="11"/>
    <x v="89"/>
    <n v="44.094089089999997"/>
    <n v="0.52700000065029284"/>
    <x v="3"/>
  </r>
  <r>
    <n v="87579"/>
    <x v="397"/>
    <x v="374"/>
    <n v="13988"/>
    <n v="6.9781798940000002"/>
    <n v="236367"/>
    <x v="3"/>
    <x v="401"/>
    <s v="NULL"/>
    <s v="NULL"/>
    <s v="NULL"/>
    <x v="0"/>
    <x v="11"/>
    <x v="2"/>
    <n v="5.0118198760000006"/>
    <n v="0.41799999767639695"/>
    <x v="3"/>
  </r>
  <r>
    <n v="14076"/>
    <x v="398"/>
    <x v="375"/>
    <n v="24832"/>
    <n v="33.329350920000003"/>
    <n v="37998"/>
    <x v="3"/>
    <x v="402"/>
    <s v="NULL"/>
    <s v="NULL"/>
    <s v="NULL"/>
    <x v="0"/>
    <x v="11"/>
    <x v="40"/>
    <n v="25.660650759999996"/>
    <n v="0.4350000004949991"/>
    <x v="3"/>
  </r>
  <r>
    <n v="47175"/>
    <x v="399"/>
    <x v="376"/>
    <n v="10836"/>
    <n v="17.46752086"/>
    <n v="127266"/>
    <x v="0"/>
    <x v="403"/>
    <d v="2024-01-04T22:19:45"/>
    <d v="2024-01-04T22:19:45"/>
    <s v="NULL"/>
    <x v="0"/>
    <x v="11"/>
    <x v="73"/>
    <n v="42.522480819999998"/>
    <n v="0.70882613150811968"/>
    <x v="3"/>
  </r>
  <r>
    <n v="137600"/>
    <x v="400"/>
    <x v="377"/>
    <n v="13690"/>
    <n v="16.139789889999999"/>
    <n v="371416"/>
    <x v="2"/>
    <x v="404"/>
    <s v="NULL"/>
    <s v="NULL"/>
    <s v="NULL"/>
    <x v="0"/>
    <x v="11"/>
    <x v="43"/>
    <n v="9.8502098800000013"/>
    <n v="0.37899999873682189"/>
    <x v="3"/>
  </r>
  <r>
    <n v="171184"/>
    <x v="401"/>
    <x v="378"/>
    <n v="10935"/>
    <n v="23.096150739999999"/>
    <n v="462163"/>
    <x v="1"/>
    <x v="405"/>
    <d v="2024-01-04T11:00:22"/>
    <s v="NULL"/>
    <s v="NULL"/>
    <x v="0"/>
    <x v="11"/>
    <x v="73"/>
    <n v="36.89385094"/>
    <n v="0.61499999844640774"/>
    <x v="3"/>
  </r>
  <r>
    <n v="17940"/>
    <x v="402"/>
    <x v="378"/>
    <n v="25276"/>
    <n v="11.78606986"/>
    <n v="48436"/>
    <x v="3"/>
    <x v="406"/>
    <s v="NULL"/>
    <s v="NULL"/>
    <s v="NULL"/>
    <x v="0"/>
    <x v="11"/>
    <x v="8"/>
    <n v="18.203929909999999"/>
    <n v="0.60700000165421808"/>
    <x v="3"/>
  </r>
  <r>
    <n v="171064"/>
    <x v="403"/>
    <x v="378"/>
    <n v="9024"/>
    <n v="15.40000006"/>
    <n v="461843"/>
    <x v="1"/>
    <x v="407"/>
    <d v="2024-01-04T10:21:32"/>
    <s v="NULL"/>
    <s v="NULL"/>
    <x v="0"/>
    <x v="11"/>
    <x v="9"/>
    <n v="9.59999994"/>
    <n v="0.38399999759999998"/>
    <x v="3"/>
  </r>
  <r>
    <n v="6132"/>
    <x v="404"/>
    <x v="378"/>
    <n v="24856"/>
    <n v="23.946600289999999"/>
    <n v="16616"/>
    <x v="4"/>
    <x v="408"/>
    <d v="2024-01-04T09:15:00"/>
    <d v="2024-01-04T09:15:00"/>
    <d v="2024-01-04T09:15:00"/>
    <x v="0"/>
    <x v="11"/>
    <x v="168"/>
    <n v="32.003400470000003"/>
    <n v="0.572000000630563"/>
    <x v="3"/>
  </r>
  <r>
    <n v="155448"/>
    <x v="405"/>
    <x v="378"/>
    <n v="5845"/>
    <n v="41.860000079999999"/>
    <n v="419630"/>
    <x v="1"/>
    <x v="409"/>
    <d v="2024-01-04T07:53:03"/>
    <s v="NULL"/>
    <s v="NULL"/>
    <x v="0"/>
    <x v="11"/>
    <x v="66"/>
    <n v="23.139999920000001"/>
    <n v="0.35599999876923077"/>
    <x v="3"/>
  </r>
  <r>
    <n v="55622"/>
    <x v="406"/>
    <x v="378"/>
    <n v="5917"/>
    <n v="28.544999969999999"/>
    <n v="150093"/>
    <x v="3"/>
    <x v="410"/>
    <s v="NULL"/>
    <s v="NULL"/>
    <s v="NULL"/>
    <x v="0"/>
    <x v="11"/>
    <x v="86"/>
    <n v="26.455000030000001"/>
    <n v="0.48100000054545455"/>
    <x v="3"/>
  </r>
  <r>
    <n v="79563"/>
    <x v="407"/>
    <x v="379"/>
    <n v="9161"/>
    <n v="85.741000049999997"/>
    <n v="214730"/>
    <x v="2"/>
    <x v="411"/>
    <s v="NULL"/>
    <s v="NULL"/>
    <s v="NULL"/>
    <x v="0"/>
    <x v="11"/>
    <x v="35"/>
    <n v="93.258999950000003"/>
    <n v="0.52099999972067046"/>
    <x v="3"/>
  </r>
  <r>
    <n v="134285"/>
    <x v="408"/>
    <x v="380"/>
    <n v="13973"/>
    <n v="10.39999999"/>
    <n v="362537"/>
    <x v="1"/>
    <x v="412"/>
    <d v="2024-01-03T16:50:44"/>
    <s v="NULL"/>
    <s v="NULL"/>
    <x v="0"/>
    <x v="11"/>
    <x v="49"/>
    <n v="9.6000000100000005"/>
    <n v="0.48000000050000002"/>
    <x v="3"/>
  </r>
  <r>
    <n v="1511"/>
    <x v="409"/>
    <x v="381"/>
    <n v="28790"/>
    <n v="10.07600001"/>
    <n v="4118"/>
    <x v="1"/>
    <x v="413"/>
    <d v="2024-01-03T14:44:03"/>
    <s v="NULL"/>
    <s v="NULL"/>
    <x v="0"/>
    <x v="11"/>
    <x v="103"/>
    <n v="11.92399999"/>
    <n v="0.54199999954545452"/>
    <x v="3"/>
  </r>
  <r>
    <n v="7893"/>
    <x v="410"/>
    <x v="382"/>
    <n v="13601"/>
    <n v="25.984000049999999"/>
    <n v="21314"/>
    <x v="2"/>
    <x v="414"/>
    <s v="NULL"/>
    <s v="NULL"/>
    <s v="NULL"/>
    <x v="0"/>
    <x v="11"/>
    <x v="157"/>
    <n v="32.015999950000001"/>
    <n v="0.55199999913793107"/>
    <x v="3"/>
  </r>
  <r>
    <n v="125178"/>
    <x v="411"/>
    <x v="383"/>
    <n v="14280"/>
    <n v="21.54541979"/>
    <n v="337898"/>
    <x v="2"/>
    <x v="415"/>
    <s v="NULL"/>
    <s v="NULL"/>
    <s v="NULL"/>
    <x v="0"/>
    <x v="11"/>
    <x v="119"/>
    <n v="23.434579750000001"/>
    <n v="0.52099999977012001"/>
    <x v="3"/>
  </r>
  <r>
    <n v="40018"/>
    <x v="412"/>
    <x v="384"/>
    <n v="28509"/>
    <n v="14.599999970000001"/>
    <n v="107949"/>
    <x v="2"/>
    <x v="416"/>
    <s v="NULL"/>
    <s v="NULL"/>
    <s v="NULL"/>
    <x v="0"/>
    <x v="11"/>
    <x v="9"/>
    <n v="10.400000029999999"/>
    <n v="0.41600000119999997"/>
    <x v="3"/>
  </r>
  <r>
    <n v="1636"/>
    <x v="413"/>
    <x v="385"/>
    <n v="17043"/>
    <n v="12.02590039"/>
    <n v="4455"/>
    <x v="2"/>
    <x v="417"/>
    <s v="NULL"/>
    <s v="NULL"/>
    <s v="NULL"/>
    <x v="0"/>
    <x v="11"/>
    <x v="169"/>
    <n v="12.924100370000001"/>
    <n v="0.51799999905090188"/>
    <x v="3"/>
  </r>
  <r>
    <n v="101008"/>
    <x v="414"/>
    <x v="386"/>
    <n v="11453"/>
    <n v="19.343659410000001"/>
    <n v="272504"/>
    <x v="3"/>
    <x v="418"/>
    <s v="NULL"/>
    <s v="NULL"/>
    <s v="NULL"/>
    <x v="0"/>
    <x v="11"/>
    <x v="170"/>
    <n v="13.276339520000001"/>
    <n v="0.40699999863549963"/>
    <x v="3"/>
  </r>
  <r>
    <n v="43894"/>
    <x v="415"/>
    <x v="387"/>
    <n v="25265"/>
    <n v="11.41428984"/>
    <n v="118394"/>
    <x v="1"/>
    <x v="419"/>
    <d v="2024-01-02T16:47:46"/>
    <s v="NULL"/>
    <s v="NULL"/>
    <x v="0"/>
    <x v="11"/>
    <x v="76"/>
    <n v="8.5757099300000004"/>
    <n v="0.42900000143421713"/>
    <x v="3"/>
  </r>
  <r>
    <n v="21493"/>
    <x v="416"/>
    <x v="388"/>
    <n v="28537"/>
    <n v="15.04000008"/>
    <n v="58034"/>
    <x v="1"/>
    <x v="420"/>
    <d v="2024-01-02T11:09:19"/>
    <s v="NULL"/>
    <s v="NULL"/>
    <x v="0"/>
    <x v="11"/>
    <x v="152"/>
    <n v="16.959999920000001"/>
    <n v="0.52999999750000004"/>
    <x v="3"/>
  </r>
  <r>
    <n v="61763"/>
    <x v="417"/>
    <x v="389"/>
    <n v="29033"/>
    <n v="17.301179730000001"/>
    <n v="166669"/>
    <x v="4"/>
    <x v="421"/>
    <d v="2024-01-02T08:39:15"/>
    <d v="2024-01-02T08:39:15"/>
    <d v="2024-01-02T08:39:15"/>
    <x v="0"/>
    <x v="11"/>
    <x v="1"/>
    <n v="14.67881981"/>
    <n v="0.45900000066103813"/>
    <x v="3"/>
  </r>
  <r>
    <n v="136102"/>
    <x v="418"/>
    <x v="390"/>
    <n v="25896"/>
    <n v="25.48399998"/>
    <n v="367395"/>
    <x v="1"/>
    <x v="422"/>
    <d v="2024-01-02T08:28:13"/>
    <s v="NULL"/>
    <s v="NULL"/>
    <x v="0"/>
    <x v="11"/>
    <x v="27"/>
    <n v="20.51600002"/>
    <n v="0.44600000043478261"/>
    <x v="3"/>
  </r>
  <r>
    <n v="18199"/>
    <x v="419"/>
    <x v="391"/>
    <n v="14216"/>
    <n v="23.68485085"/>
    <n v="49146"/>
    <x v="0"/>
    <x v="423"/>
    <d v="2024-01-01T23:25:31"/>
    <d v="2024-01-01T23:25:31"/>
    <s v="NULL"/>
    <x v="0"/>
    <x v="11"/>
    <x v="16"/>
    <n v="22.305150829999999"/>
    <n v="0.48500000033050661"/>
    <x v="3"/>
  </r>
  <r>
    <n v="124590"/>
    <x v="420"/>
    <x v="392"/>
    <n v="15816"/>
    <n v="14.607100579999999"/>
    <n v="336323"/>
    <x v="0"/>
    <x v="424"/>
    <d v="2024-01-01T14:34:52"/>
    <d v="2024-01-01T14:34:52"/>
    <s v="NULL"/>
    <x v="0"/>
    <x v="11"/>
    <x v="171"/>
    <n v="19.362900639999999"/>
    <n v="0.56999999836914927"/>
    <x v="3"/>
  </r>
  <r>
    <n v="33451"/>
    <x v="421"/>
    <x v="393"/>
    <n v="28548"/>
    <n v="21.1680694"/>
    <n v="90229"/>
    <x v="0"/>
    <x v="425"/>
    <d v="2024-01-01T14:09:11"/>
    <d v="2024-01-01T14:09:11"/>
    <s v="NULL"/>
    <x v="0"/>
    <x v="11"/>
    <x v="172"/>
    <n v="30.841928920000001"/>
    <n v="0.59299999838954043"/>
    <x v="3"/>
  </r>
  <r>
    <n v="115559"/>
    <x v="422"/>
    <x v="394"/>
    <n v="9202"/>
    <n v="14.993999990000001"/>
    <n v="311871"/>
    <x v="2"/>
    <x v="426"/>
    <s v="NULL"/>
    <s v="NULL"/>
    <s v="NULL"/>
    <x v="0"/>
    <x v="11"/>
    <x v="173"/>
    <n v="16.506000010000001"/>
    <n v="0.5240000003174603"/>
    <x v="3"/>
  </r>
  <r>
    <n v="84216"/>
    <x v="423"/>
    <x v="395"/>
    <n v="25256"/>
    <n v="3.0282099040000001"/>
    <n v="227278"/>
    <x v="3"/>
    <x v="427"/>
    <s v="NULL"/>
    <s v="NULL"/>
    <s v="NULL"/>
    <x v="0"/>
    <x v="11"/>
    <x v="88"/>
    <n v="4.9617898670000002"/>
    <n v="0.62100000115256582"/>
    <x v="3"/>
  </r>
  <r>
    <n v="173949"/>
    <x v="424"/>
    <x v="396"/>
    <n v="5799"/>
    <n v="9.6128499210000005"/>
    <n v="469635"/>
    <x v="4"/>
    <x v="428"/>
    <d v="2024-01-01T06:18:00"/>
    <d v="2024-01-01T06:18:00"/>
    <d v="2024-01-01T06:18:00"/>
    <x v="0"/>
    <x v="11"/>
    <x v="78"/>
    <n v="5.3371498889999991"/>
    <n v="0.35699999711237451"/>
    <x v="3"/>
  </r>
  <r>
    <n v="157133"/>
    <x v="425"/>
    <x v="397"/>
    <n v="17004"/>
    <n v="24.01854084"/>
    <n v="424206"/>
    <x v="3"/>
    <x v="429"/>
    <s v="NULL"/>
    <s v="NULL"/>
    <s v="NULL"/>
    <x v="0"/>
    <x v="11"/>
    <x v="112"/>
    <n v="19.971460839999999"/>
    <n v="0.45400000175676281"/>
    <x v="3"/>
  </r>
  <r>
    <n v="41853"/>
    <x v="426"/>
    <x v="398"/>
    <n v="13921"/>
    <n v="10.65272989"/>
    <n v="112911"/>
    <x v="1"/>
    <x v="430"/>
    <d v="2023-12-31T23:16:22"/>
    <s v="NULL"/>
    <s v="NULL"/>
    <x v="1"/>
    <x v="0"/>
    <x v="60"/>
    <n v="6.3372698800000009"/>
    <n v="0.37299999798646266"/>
    <x v="0"/>
  </r>
  <r>
    <n v="122480"/>
    <x v="427"/>
    <x v="399"/>
    <n v="28921"/>
    <n v="28.096198900000001"/>
    <n v="330591"/>
    <x v="0"/>
    <x v="431"/>
    <d v="2023-12-31T17:20:01"/>
    <d v="2023-12-31T17:20:01"/>
    <s v="NULL"/>
    <x v="1"/>
    <x v="0"/>
    <x v="150"/>
    <n v="42.853798049999995"/>
    <n v="0.60399999848062003"/>
    <x v="0"/>
  </r>
  <r>
    <n v="89090"/>
    <x v="428"/>
    <x v="400"/>
    <n v="27270"/>
    <n v="15.62400001"/>
    <n v="240437"/>
    <x v="4"/>
    <x v="432"/>
    <d v="2023-12-31T13:54:10"/>
    <d v="2023-12-31T13:54:10"/>
    <d v="2023-12-31T13:54:10"/>
    <x v="1"/>
    <x v="0"/>
    <x v="26"/>
    <n v="12.37599999"/>
    <n v="0.44199999964285713"/>
    <x v="0"/>
  </r>
  <r>
    <n v="170333"/>
    <x v="429"/>
    <x v="401"/>
    <n v="14086"/>
    <n v="25.315780610000001"/>
    <n v="459849"/>
    <x v="2"/>
    <x v="433"/>
    <s v="NULL"/>
    <s v="NULL"/>
    <s v="NULL"/>
    <x v="1"/>
    <x v="0"/>
    <x v="73"/>
    <n v="34.674221070000002"/>
    <n v="0.5780000016496083"/>
    <x v="0"/>
  </r>
  <r>
    <n v="79905"/>
    <x v="430"/>
    <x v="402"/>
    <n v="24793"/>
    <n v="15.795000050000001"/>
    <n v="215633"/>
    <x v="0"/>
    <x v="434"/>
    <d v="2023-12-31T12:43:06"/>
    <d v="2023-12-31T12:43:06"/>
    <s v="NULL"/>
    <x v="1"/>
    <x v="0"/>
    <x v="92"/>
    <n v="23.204999950000001"/>
    <n v="0.59499999871794873"/>
    <x v="0"/>
  </r>
  <r>
    <n v="150389"/>
    <x v="431"/>
    <x v="403"/>
    <n v="15330"/>
    <n v="4.0611898819999999"/>
    <n v="406008"/>
    <x v="0"/>
    <x v="435"/>
    <d v="2023-12-31T06:27:45"/>
    <d v="2023-12-31T06:27:45"/>
    <s v="NULL"/>
    <x v="1"/>
    <x v="0"/>
    <x v="44"/>
    <n v="2.9288098890000001"/>
    <n v="0.41899999784706721"/>
    <x v="0"/>
  </r>
  <r>
    <n v="124114"/>
    <x v="432"/>
    <x v="404"/>
    <n v="26142"/>
    <n v="124.7999999"/>
    <n v="335026"/>
    <x v="1"/>
    <x v="436"/>
    <d v="2023-12-31T00:05:58"/>
    <s v="NULL"/>
    <s v="NULL"/>
    <x v="1"/>
    <x v="0"/>
    <x v="15"/>
    <n v="115.2000001"/>
    <n v="0.48000000041666663"/>
    <x v="0"/>
  </r>
  <r>
    <n v="54285"/>
    <x v="433"/>
    <x v="405"/>
    <n v="15864"/>
    <n v="29.815739019999999"/>
    <n v="146478"/>
    <x v="1"/>
    <x v="437"/>
    <d v="2023-12-30T22:27:14"/>
    <s v="NULL"/>
    <s v="NULL"/>
    <x v="1"/>
    <x v="0"/>
    <x v="159"/>
    <n v="40.174258840000007"/>
    <n v="0.57400000097671111"/>
    <x v="0"/>
  </r>
  <r>
    <n v="124112"/>
    <x v="432"/>
    <x v="406"/>
    <n v="28384"/>
    <n v="20.1845"/>
    <n v="335022"/>
    <x v="1"/>
    <x v="438"/>
    <d v="2023-12-30T22:04:59"/>
    <s v="NULL"/>
    <s v="NULL"/>
    <x v="1"/>
    <x v="0"/>
    <x v="140"/>
    <n v="19.3155"/>
    <n v="0.48899999999999999"/>
    <x v="0"/>
  </r>
  <r>
    <n v="23601"/>
    <x v="434"/>
    <x v="407"/>
    <n v="28418"/>
    <n v="10.75000004"/>
    <n v="63680"/>
    <x v="0"/>
    <x v="439"/>
    <d v="2023-12-30T21:58:33"/>
    <d v="2023-12-30T21:58:33"/>
    <s v="NULL"/>
    <x v="1"/>
    <x v="0"/>
    <x v="9"/>
    <n v="14.24999996"/>
    <n v="0.56999999840000004"/>
    <x v="0"/>
  </r>
  <r>
    <n v="67873"/>
    <x v="435"/>
    <x v="408"/>
    <n v="13943"/>
    <n v="14.25000002"/>
    <n v="183148"/>
    <x v="0"/>
    <x v="440"/>
    <d v="2023-12-30T09:07:55"/>
    <d v="2023-12-30T09:07:55"/>
    <s v="NULL"/>
    <x v="1"/>
    <x v="0"/>
    <x v="174"/>
    <n v="15.74999998"/>
    <n v="0.5249999993333333"/>
    <x v="0"/>
  </r>
  <r>
    <n v="173006"/>
    <x v="436"/>
    <x v="409"/>
    <n v="15704"/>
    <n v="6.0675998260000004"/>
    <n v="467101"/>
    <x v="0"/>
    <x v="441"/>
    <d v="2023-12-30T02:22:57"/>
    <d v="2023-12-30T02:22:57"/>
    <s v="NULL"/>
    <x v="1"/>
    <x v="0"/>
    <x v="175"/>
    <n v="9.3323997939999987"/>
    <n v="0.60600000157662337"/>
    <x v="0"/>
  </r>
  <r>
    <n v="111628"/>
    <x v="437"/>
    <x v="410"/>
    <n v="25923"/>
    <n v="13.161600050000001"/>
    <n v="301203"/>
    <x v="1"/>
    <x v="442"/>
    <d v="2023-12-30T02:07:16"/>
    <s v="NULL"/>
    <s v="NULL"/>
    <x v="1"/>
    <x v="0"/>
    <x v="176"/>
    <n v="14.258400030000001"/>
    <n v="0.51999999957695109"/>
    <x v="0"/>
  </r>
  <r>
    <n v="52900"/>
    <x v="438"/>
    <x v="411"/>
    <n v="14225"/>
    <n v="5.9540398769999996"/>
    <n v="142711"/>
    <x v="1"/>
    <x v="443"/>
    <d v="2023-12-30T00:33:58"/>
    <s v="NULL"/>
    <s v="NULL"/>
    <x v="1"/>
    <x v="0"/>
    <x v="33"/>
    <n v="4.0359598940000012"/>
    <n v="0.40399999865025032"/>
    <x v="0"/>
  </r>
  <r>
    <n v="128218"/>
    <x v="439"/>
    <x v="412"/>
    <n v="9164"/>
    <n v="20.85126077"/>
    <n v="346103"/>
    <x v="2"/>
    <x v="444"/>
    <s v="NULL"/>
    <s v="NULL"/>
    <s v="NULL"/>
    <x v="1"/>
    <x v="0"/>
    <x v="112"/>
    <n v="23.138740909999999"/>
    <n v="0.52600000059831775"/>
    <x v="0"/>
  </r>
  <r>
    <n v="162955"/>
    <x v="440"/>
    <x v="413"/>
    <n v="8876"/>
    <n v="12.00077986"/>
    <n v="439906"/>
    <x v="1"/>
    <x v="445"/>
    <d v="2023-12-29T23:30:25"/>
    <s v="NULL"/>
    <s v="NULL"/>
    <x v="1"/>
    <x v="0"/>
    <x v="117"/>
    <n v="10.989219910000001"/>
    <n v="0.47800000086733369"/>
    <x v="0"/>
  </r>
  <r>
    <n v="93740"/>
    <x v="441"/>
    <x v="414"/>
    <n v="12445"/>
    <n v="26.21536059"/>
    <n v="253010"/>
    <x v="0"/>
    <x v="446"/>
    <d v="2023-12-29T15:41:05"/>
    <d v="2023-12-29T15:41:05"/>
    <s v="NULL"/>
    <x v="1"/>
    <x v="0"/>
    <x v="177"/>
    <n v="27.504640630000001"/>
    <n v="0.51200000009977664"/>
    <x v="0"/>
  </r>
  <r>
    <n v="72916"/>
    <x v="442"/>
    <x v="415"/>
    <n v="28992"/>
    <n v="25.898400389999999"/>
    <n v="196755"/>
    <x v="4"/>
    <x v="447"/>
    <d v="2023-12-29T07:23:44"/>
    <d v="2023-12-29T07:23:44"/>
    <d v="2023-12-29T07:23:44"/>
    <x v="1"/>
    <x v="0"/>
    <x v="6"/>
    <n v="34.051600370000003"/>
    <n v="0.56799999897114262"/>
    <x v="0"/>
  </r>
  <r>
    <n v="120470"/>
    <x v="443"/>
    <x v="416"/>
    <n v="14000"/>
    <n v="4.0052698739999997"/>
    <n v="325152"/>
    <x v="3"/>
    <x v="448"/>
    <s v="NULL"/>
    <s v="NULL"/>
    <s v="NULL"/>
    <x v="1"/>
    <x v="0"/>
    <x v="44"/>
    <n v="2.9847298970000002"/>
    <n v="0.42699999925364807"/>
    <x v="0"/>
  </r>
  <r>
    <n v="169388"/>
    <x v="444"/>
    <x v="417"/>
    <n v="28370"/>
    <n v="14.49723036"/>
    <n v="457341"/>
    <x v="3"/>
    <x v="449"/>
    <s v="NULL"/>
    <s v="NULL"/>
    <s v="NULL"/>
    <x v="1"/>
    <x v="0"/>
    <x v="85"/>
    <n v="10.032770330000002"/>
    <n v="0.40900000194822667"/>
    <x v="0"/>
  </r>
  <r>
    <n v="178911"/>
    <x v="445"/>
    <x v="418"/>
    <n v="24963"/>
    <n v="36.782098550000001"/>
    <n v="483048"/>
    <x v="3"/>
    <x v="450"/>
    <s v="NULL"/>
    <s v="NULL"/>
    <s v="NULL"/>
    <x v="1"/>
    <x v="0"/>
    <x v="30"/>
    <n v="40.167898399999999"/>
    <n v="0.52199999989733592"/>
    <x v="0"/>
  </r>
  <r>
    <n v="59074"/>
    <x v="446"/>
    <x v="419"/>
    <n v="15784"/>
    <n v="30.772000120000001"/>
    <n v="159463"/>
    <x v="3"/>
    <x v="451"/>
    <s v="NULL"/>
    <s v="NULL"/>
    <s v="NULL"/>
    <x v="1"/>
    <x v="0"/>
    <x v="55"/>
    <n v="18.227999879999999"/>
    <n v="0.37199999755102037"/>
    <x v="0"/>
  </r>
  <r>
    <n v="67745"/>
    <x v="447"/>
    <x v="420"/>
    <n v="28391"/>
    <n v="36.240000100000003"/>
    <n v="182809"/>
    <x v="0"/>
    <x v="452"/>
    <d v="2023-12-28T18:31:27"/>
    <d v="2023-12-28T18:31:27"/>
    <s v="NULL"/>
    <x v="1"/>
    <x v="0"/>
    <x v="42"/>
    <n v="23.759999899999997"/>
    <n v="0.39599999833333327"/>
    <x v="0"/>
  </r>
  <r>
    <n v="4506"/>
    <x v="448"/>
    <x v="421"/>
    <n v="11834"/>
    <n v="49.679999930000001"/>
    <n v="12191"/>
    <x v="0"/>
    <x v="453"/>
    <d v="2023-12-28T11:54:30"/>
    <d v="2023-12-28T11:54:30"/>
    <s v="NULL"/>
    <x v="1"/>
    <x v="0"/>
    <x v="29"/>
    <n v="40.320000069999999"/>
    <n v="0.44800000077777774"/>
    <x v="0"/>
  </r>
  <r>
    <n v="42302"/>
    <x v="449"/>
    <x v="422"/>
    <n v="13972"/>
    <n v="34.91399981"/>
    <n v="114133"/>
    <x v="2"/>
    <x v="454"/>
    <s v="NULL"/>
    <s v="NULL"/>
    <s v="NULL"/>
    <x v="1"/>
    <x v="0"/>
    <x v="4"/>
    <n v="34.08600019"/>
    <n v="0.49400000275362321"/>
    <x v="0"/>
  </r>
  <r>
    <n v="68606"/>
    <x v="450"/>
    <x v="417"/>
    <n v="24922"/>
    <n v="11.055000189999999"/>
    <n v="185112"/>
    <x v="3"/>
    <x v="455"/>
    <s v="NULL"/>
    <s v="NULL"/>
    <s v="NULL"/>
    <x v="1"/>
    <x v="0"/>
    <x v="14"/>
    <n v="9.0450001900000014"/>
    <n v="0.45000000094527365"/>
    <x v="0"/>
  </r>
  <r>
    <n v="8012"/>
    <x v="451"/>
    <x v="423"/>
    <n v="25242"/>
    <n v="23.478520570000001"/>
    <n v="21643"/>
    <x v="1"/>
    <x v="456"/>
    <d v="2023-12-28T10:40:09"/>
    <s v="NULL"/>
    <s v="NULL"/>
    <x v="1"/>
    <x v="0"/>
    <x v="178"/>
    <n v="18.901480499999998"/>
    <n v="0.44600000053751765"/>
    <x v="0"/>
  </r>
  <r>
    <n v="127761"/>
    <x v="452"/>
    <x v="424"/>
    <n v="12439"/>
    <n v="5.6984902430000002"/>
    <n v="344894"/>
    <x v="0"/>
    <x v="457"/>
    <d v="2023-12-28T07:06:09"/>
    <d v="2023-12-28T07:06:09"/>
    <s v="NULL"/>
    <x v="1"/>
    <x v="0"/>
    <x v="179"/>
    <n v="3.1915101000000003"/>
    <n v="0.35899999739741295"/>
    <x v="0"/>
  </r>
  <r>
    <n v="33472"/>
    <x v="453"/>
    <x v="425"/>
    <n v="15499"/>
    <n v="16.644449860000002"/>
    <n v="90287"/>
    <x v="1"/>
    <x v="458"/>
    <d v="2023-12-28T06:40:51"/>
    <s v="NULL"/>
    <s v="NULL"/>
    <x v="1"/>
    <x v="0"/>
    <x v="8"/>
    <n v="13.345549909999999"/>
    <n v="0.44500000041180388"/>
    <x v="0"/>
  </r>
  <r>
    <n v="120362"/>
    <x v="454"/>
    <x v="426"/>
    <n v="6250"/>
    <n v="50.24999983"/>
    <n v="324847"/>
    <x v="3"/>
    <x v="459"/>
    <s v="NULL"/>
    <s v="NULL"/>
    <s v="NULL"/>
    <x v="1"/>
    <x v="0"/>
    <x v="180"/>
    <n v="74.750000169999993"/>
    <n v="0.59800000135999998"/>
    <x v="0"/>
  </r>
  <r>
    <n v="66875"/>
    <x v="455"/>
    <x v="427"/>
    <n v="9621"/>
    <n v="17.099999950000001"/>
    <n v="180480"/>
    <x v="2"/>
    <x v="460"/>
    <s v="NULL"/>
    <s v="NULL"/>
    <s v="NULL"/>
    <x v="1"/>
    <x v="0"/>
    <x v="93"/>
    <n v="27.900000049999999"/>
    <n v="0.62000000111111109"/>
    <x v="0"/>
  </r>
  <r>
    <n v="15758"/>
    <x v="456"/>
    <x v="428"/>
    <n v="13604"/>
    <n v="86.400000079999998"/>
    <n v="42550"/>
    <x v="0"/>
    <x v="461"/>
    <d v="2023-12-27T16:49:32"/>
    <d v="2023-12-27T16:49:32"/>
    <s v="NULL"/>
    <x v="1"/>
    <x v="0"/>
    <x v="45"/>
    <n v="93.599999920000002"/>
    <n v="0.51999999955555554"/>
    <x v="0"/>
  </r>
  <r>
    <n v="156172"/>
    <x v="457"/>
    <x v="429"/>
    <n v="15088"/>
    <n v="41.819999979999999"/>
    <n v="421591"/>
    <x v="0"/>
    <x v="462"/>
    <d v="2023-12-27T15:41:29"/>
    <d v="2023-12-27T15:41:29"/>
    <s v="NULL"/>
    <x v="1"/>
    <x v="0"/>
    <x v="142"/>
    <n v="40.180000020000001"/>
    <n v="0.49000000024390244"/>
    <x v="0"/>
  </r>
  <r>
    <n v="111881"/>
    <x v="458"/>
    <x v="430"/>
    <n v="9303"/>
    <n v="7.4899999890000002"/>
    <n v="301882"/>
    <x v="0"/>
    <x v="463"/>
    <d v="2023-12-27T15:23:15"/>
    <d v="2023-12-27T15:23:15"/>
    <s v="NULL"/>
    <x v="1"/>
    <x v="0"/>
    <x v="181"/>
    <n v="6.5100000109999998"/>
    <n v="0.4650000007857143"/>
    <x v="0"/>
  </r>
  <r>
    <n v="45156"/>
    <x v="459"/>
    <x v="431"/>
    <n v="28378"/>
    <n v="22.70240046"/>
    <n v="121813"/>
    <x v="3"/>
    <x v="464"/>
    <s v="NULL"/>
    <s v="NULL"/>
    <s v="NULL"/>
    <x v="1"/>
    <x v="0"/>
    <x v="79"/>
    <n v="17.837600459999997"/>
    <n v="0.4400000013616181"/>
    <x v="0"/>
  </r>
  <r>
    <n v="149129"/>
    <x v="460"/>
    <x v="432"/>
    <n v="28815"/>
    <n v="8.2649999859999994"/>
    <n v="402624"/>
    <x v="3"/>
    <x v="465"/>
    <s v="NULL"/>
    <s v="NULL"/>
    <s v="NULL"/>
    <x v="1"/>
    <x v="0"/>
    <x v="113"/>
    <n v="6.7350000140000006"/>
    <n v="0.44900000093333337"/>
    <x v="0"/>
  </r>
  <r>
    <n v="55092"/>
    <x v="461"/>
    <x v="433"/>
    <n v="28462"/>
    <n v="24.010000009999999"/>
    <n v="148656"/>
    <x v="1"/>
    <x v="466"/>
    <d v="2023-12-27T05:36:04"/>
    <s v="NULL"/>
    <s v="NULL"/>
    <x v="1"/>
    <x v="0"/>
    <x v="55"/>
    <n v="24.989999990000001"/>
    <n v="0.50999999979591837"/>
    <x v="0"/>
  </r>
  <r>
    <n v="158369"/>
    <x v="462"/>
    <x v="434"/>
    <n v="28803"/>
    <n v="27.555"/>
    <n v="427555"/>
    <x v="3"/>
    <x v="467"/>
    <s v="NULL"/>
    <s v="NULL"/>
    <s v="NULL"/>
    <x v="1"/>
    <x v="0"/>
    <x v="86"/>
    <n v="27.445"/>
    <n v="0.499"/>
    <x v="0"/>
  </r>
  <r>
    <n v="159265"/>
    <x v="463"/>
    <x v="435"/>
    <n v="9505"/>
    <n v="52.331999949999997"/>
    <n v="429953"/>
    <x v="0"/>
    <x v="468"/>
    <d v="2023-12-26T16:21:35"/>
    <d v="2023-12-26T16:21:35"/>
    <s v="NULL"/>
    <x v="1"/>
    <x v="0"/>
    <x v="63"/>
    <n v="45.668000050000003"/>
    <n v="0.46600000051020413"/>
    <x v="0"/>
  </r>
  <r>
    <n v="73930"/>
    <x v="464"/>
    <x v="436"/>
    <n v="25989"/>
    <n v="25.789499989999999"/>
    <n v="199472"/>
    <x v="1"/>
    <x v="469"/>
    <d v="2023-12-26T16:17:04"/>
    <s v="NULL"/>
    <s v="NULL"/>
    <x v="1"/>
    <x v="0"/>
    <x v="123"/>
    <n v="23.710500010000001"/>
    <n v="0.47900000020202022"/>
    <x v="0"/>
  </r>
  <r>
    <n v="83700"/>
    <x v="465"/>
    <x v="437"/>
    <n v="12588"/>
    <n v="20.052"/>
    <n v="225876"/>
    <x v="4"/>
    <x v="470"/>
    <d v="2023-12-26T13:30:42"/>
    <d v="2023-12-26T13:30:42"/>
    <d v="2023-12-26T13:30:42"/>
    <x v="1"/>
    <x v="0"/>
    <x v="20"/>
    <n v="15.948"/>
    <n v="0.443"/>
    <x v="0"/>
  </r>
  <r>
    <n v="320"/>
    <x v="466"/>
    <x v="438"/>
    <n v="6795"/>
    <n v="33.067759279999997"/>
    <n v="890"/>
    <x v="0"/>
    <x v="471"/>
    <d v="2023-12-26T12:53:11"/>
    <d v="2023-12-26T12:53:11"/>
    <s v="NULL"/>
    <x v="1"/>
    <x v="0"/>
    <x v="182"/>
    <n v="44.922238580000005"/>
    <n v="0.57599999759764076"/>
    <x v="0"/>
  </r>
  <r>
    <n v="119141"/>
    <x v="467"/>
    <x v="439"/>
    <n v="6085"/>
    <n v="23.594100910000002"/>
    <n v="321536"/>
    <x v="1"/>
    <x v="472"/>
    <d v="2023-12-26T04:55:22"/>
    <s v="NULL"/>
    <s v="NULL"/>
    <x v="1"/>
    <x v="0"/>
    <x v="28"/>
    <n v="16.395900769999997"/>
    <n v="0.41000000203050746"/>
    <x v="0"/>
  </r>
  <r>
    <n v="89059"/>
    <x v="468"/>
    <x v="440"/>
    <n v="15547"/>
    <n v="29.890000010000001"/>
    <n v="240353"/>
    <x v="2"/>
    <x v="473"/>
    <s v="NULL"/>
    <s v="NULL"/>
    <s v="NULL"/>
    <x v="1"/>
    <x v="0"/>
    <x v="106"/>
    <n v="31.109999989999999"/>
    <n v="0.50999999983606559"/>
    <x v="0"/>
  </r>
  <r>
    <n v="4242"/>
    <x v="469"/>
    <x v="441"/>
    <n v="15455"/>
    <n v="27.610000119999999"/>
    <n v="11471"/>
    <x v="1"/>
    <x v="474"/>
    <d v="2023-12-26T03:01:06"/>
    <s v="NULL"/>
    <s v="NULL"/>
    <x v="1"/>
    <x v="0"/>
    <x v="86"/>
    <n v="27.389999880000001"/>
    <n v="0.49799999781818183"/>
    <x v="0"/>
  </r>
  <r>
    <n v="10920"/>
    <x v="470"/>
    <x v="442"/>
    <n v="9185"/>
    <n v="18.15624085"/>
    <n v="29440"/>
    <x v="3"/>
    <x v="475"/>
    <s v="NULL"/>
    <s v="NULL"/>
    <s v="NULL"/>
    <x v="1"/>
    <x v="0"/>
    <x v="183"/>
    <n v="18.083760829999999"/>
    <n v="0.49899999977041942"/>
    <x v="0"/>
  </r>
  <r>
    <n v="152108"/>
    <x v="471"/>
    <x v="443"/>
    <n v="8935"/>
    <n v="3.4382598739999999"/>
    <n v="410614"/>
    <x v="1"/>
    <x v="476"/>
    <d v="2023-12-25T01:56:11"/>
    <s v="NULL"/>
    <s v="NULL"/>
    <x v="1"/>
    <x v="0"/>
    <x v="69"/>
    <n v="2.551739897"/>
    <n v="0.42599999909081798"/>
    <x v="0"/>
  </r>
  <r>
    <n v="125394"/>
    <x v="472"/>
    <x v="444"/>
    <n v="5917"/>
    <n v="28.544999969999999"/>
    <n v="338486"/>
    <x v="3"/>
    <x v="477"/>
    <s v="NULL"/>
    <s v="NULL"/>
    <s v="NULL"/>
    <x v="1"/>
    <x v="0"/>
    <x v="86"/>
    <n v="26.455000030000001"/>
    <n v="0.48100000054545455"/>
    <x v="0"/>
  </r>
  <r>
    <n v="113728"/>
    <x v="473"/>
    <x v="445"/>
    <n v="28668"/>
    <n v="24.5999999"/>
    <n v="306888"/>
    <x v="0"/>
    <x v="478"/>
    <d v="2023-12-24T15:07:35"/>
    <d v="2023-12-24T15:07:35"/>
    <s v="NULL"/>
    <x v="1"/>
    <x v="0"/>
    <x v="42"/>
    <n v="35.4000001"/>
    <n v="0.59000000166666666"/>
    <x v="0"/>
  </r>
  <r>
    <n v="94240"/>
    <x v="474"/>
    <x v="446"/>
    <n v="15600"/>
    <n v="28.38240128"/>
    <n v="254366"/>
    <x v="4"/>
    <x v="479"/>
    <d v="2023-12-24T12:50:21"/>
    <d v="2023-12-24T12:50:21"/>
    <d v="2023-12-24T12:50:21"/>
    <x v="1"/>
    <x v="0"/>
    <x v="70"/>
    <n v="36.417601770000005"/>
    <n v="0.56200000086265434"/>
    <x v="0"/>
  </r>
  <r>
    <n v="6840"/>
    <x v="475"/>
    <x v="447"/>
    <n v="5726"/>
    <n v="17.237219719999999"/>
    <n v="18499"/>
    <x v="2"/>
    <x v="480"/>
    <s v="NULL"/>
    <s v="NULL"/>
    <s v="NULL"/>
    <x v="1"/>
    <x v="0"/>
    <x v="1"/>
    <n v="14.742779820000003"/>
    <n v="0.46100000100250166"/>
    <x v="0"/>
  </r>
  <r>
    <n v="112978"/>
    <x v="476"/>
    <x v="448"/>
    <n v="28873"/>
    <n v="18.897539699999999"/>
    <n v="304829"/>
    <x v="0"/>
    <x v="481"/>
    <d v="2023-12-24T11:26:18"/>
    <d v="2023-12-24T11:26:18"/>
    <s v="NULL"/>
    <x v="1"/>
    <x v="0"/>
    <x v="71"/>
    <n v="14.082459840000002"/>
    <n v="0.42700000110430569"/>
    <x v="0"/>
  </r>
  <r>
    <n v="176656"/>
    <x v="477"/>
    <x v="449"/>
    <n v="13797"/>
    <n v="27.540001220000001"/>
    <n v="476936"/>
    <x v="0"/>
    <x v="482"/>
    <d v="2023-12-24T08:25:44"/>
    <d v="2023-12-24T08:25:44"/>
    <s v="NULL"/>
    <x v="1"/>
    <x v="0"/>
    <x v="70"/>
    <n v="37.26000183"/>
    <n v="0.57500000117669747"/>
    <x v="0"/>
  </r>
  <r>
    <n v="79526"/>
    <x v="478"/>
    <x v="450"/>
    <n v="28785"/>
    <n v="27.299999889999999"/>
    <n v="214625"/>
    <x v="4"/>
    <x v="483"/>
    <d v="2023-12-24T05:24:00"/>
    <d v="2023-12-24T05:24:00"/>
    <d v="2023-12-24T05:24:00"/>
    <x v="1"/>
    <x v="0"/>
    <x v="42"/>
    <n v="32.700000110000005"/>
    <n v="0.54500000183333341"/>
    <x v="0"/>
  </r>
  <r>
    <n v="101806"/>
    <x v="479"/>
    <x v="451"/>
    <n v="12691"/>
    <n v="11.97500001"/>
    <n v="274627"/>
    <x v="1"/>
    <x v="484"/>
    <d v="2023-12-24T02:40:47"/>
    <s v="NULL"/>
    <s v="NULL"/>
    <x v="1"/>
    <x v="0"/>
    <x v="9"/>
    <n v="13.02499999"/>
    <n v="0.52099999959999999"/>
    <x v="0"/>
  </r>
  <r>
    <n v="133690"/>
    <x v="480"/>
    <x v="452"/>
    <n v="15988"/>
    <n v="45.670499149999998"/>
    <n v="360911"/>
    <x v="1"/>
    <x v="485"/>
    <d v="2023-12-23T21:13:42"/>
    <s v="NULL"/>
    <s v="NULL"/>
    <x v="1"/>
    <x v="0"/>
    <x v="67"/>
    <n v="55.819498750000008"/>
    <n v="0.54999999906394725"/>
    <x v="0"/>
  </r>
  <r>
    <n v="83453"/>
    <x v="481"/>
    <x v="453"/>
    <n v="13973"/>
    <n v="10.39999999"/>
    <n v="225202"/>
    <x v="1"/>
    <x v="486"/>
    <d v="2023-12-23T11:27:26"/>
    <s v="NULL"/>
    <s v="NULL"/>
    <x v="1"/>
    <x v="0"/>
    <x v="49"/>
    <n v="9.6000000100000005"/>
    <n v="0.48000000050000002"/>
    <x v="0"/>
  </r>
  <r>
    <n v="149339"/>
    <x v="482"/>
    <x v="454"/>
    <n v="9017"/>
    <n v="23.671559389999999"/>
    <n v="403181"/>
    <x v="3"/>
    <x v="487"/>
    <s v="NULL"/>
    <s v="NULL"/>
    <s v="NULL"/>
    <x v="1"/>
    <x v="0"/>
    <x v="184"/>
    <n v="26.268439239999999"/>
    <n v="0.52599999921145368"/>
    <x v="0"/>
  </r>
  <r>
    <n v="41102"/>
    <x v="483"/>
    <x v="455"/>
    <n v="28370"/>
    <n v="14.49723036"/>
    <n v="110882"/>
    <x v="1"/>
    <x v="488"/>
    <d v="2023-12-23T07:33:17"/>
    <s v="NULL"/>
    <s v="NULL"/>
    <x v="1"/>
    <x v="0"/>
    <x v="85"/>
    <n v="10.032770330000002"/>
    <n v="0.40900000194822667"/>
    <x v="0"/>
  </r>
  <r>
    <n v="127461"/>
    <x v="484"/>
    <x v="456"/>
    <n v="11016"/>
    <n v="21.065100910000002"/>
    <n v="344076"/>
    <x v="1"/>
    <x v="489"/>
    <d v="2023-12-23T04:13:43"/>
    <s v="NULL"/>
    <s v="NULL"/>
    <x v="1"/>
    <x v="0"/>
    <x v="53"/>
    <n v="21.924900769999997"/>
    <n v="0.50999999798092577"/>
    <x v="0"/>
  </r>
  <r>
    <n v="156476"/>
    <x v="485"/>
    <x v="457"/>
    <n v="10504"/>
    <n v="12.88699997"/>
    <n v="422404"/>
    <x v="3"/>
    <x v="490"/>
    <s v="NULL"/>
    <s v="NULL"/>
    <s v="NULL"/>
    <x v="1"/>
    <x v="0"/>
    <x v="7"/>
    <n v="11.61300003"/>
    <n v="0.47400000122448982"/>
    <x v="0"/>
  </r>
  <r>
    <n v="36717"/>
    <x v="486"/>
    <x v="458"/>
    <n v="14235"/>
    <n v="2.518749991"/>
    <n v="99072"/>
    <x v="1"/>
    <x v="491"/>
    <d v="2023-12-22T20:48:19"/>
    <s v="NULL"/>
    <s v="NULL"/>
    <x v="1"/>
    <x v="0"/>
    <x v="185"/>
    <n v="3.731250009"/>
    <n v="0.59700000143999998"/>
    <x v="0"/>
  </r>
  <r>
    <n v="21083"/>
    <x v="487"/>
    <x v="459"/>
    <n v="14489"/>
    <n v="15.419689419999999"/>
    <n v="56897"/>
    <x v="1"/>
    <x v="492"/>
    <d v="2023-12-22T14:42:17"/>
    <s v="NULL"/>
    <s v="NULL"/>
    <x v="1"/>
    <x v="0"/>
    <x v="186"/>
    <n v="18.770309210000001"/>
    <n v="0.54899999889236617"/>
    <x v="0"/>
  </r>
  <r>
    <n v="128702"/>
    <x v="488"/>
    <x v="460"/>
    <n v="12684"/>
    <n v="20.084260929999999"/>
    <n v="347442"/>
    <x v="2"/>
    <x v="493"/>
    <s v="NULL"/>
    <s v="NULL"/>
    <s v="NULL"/>
    <x v="1"/>
    <x v="0"/>
    <x v="146"/>
    <n v="14.90574075"/>
    <n v="0.42600000098085161"/>
    <x v="0"/>
  </r>
  <r>
    <n v="68234"/>
    <x v="489"/>
    <x v="461"/>
    <n v="11315"/>
    <n v="12.44999999"/>
    <n v="184131"/>
    <x v="3"/>
    <x v="494"/>
    <s v="NULL"/>
    <s v="NULL"/>
    <s v="NULL"/>
    <x v="1"/>
    <x v="0"/>
    <x v="9"/>
    <n v="12.55000001"/>
    <n v="0.50200000040000003"/>
    <x v="0"/>
  </r>
  <r>
    <n v="63354"/>
    <x v="490"/>
    <x v="462"/>
    <n v="9414"/>
    <n v="29.55535042"/>
    <n v="170923"/>
    <x v="0"/>
    <x v="495"/>
    <d v="2023-12-22T08:33:25"/>
    <d v="2023-12-22T08:33:25"/>
    <s v="NULL"/>
    <x v="1"/>
    <x v="0"/>
    <x v="6"/>
    <n v="30.394650340000002"/>
    <n v="0.50699999924403671"/>
    <x v="0"/>
  </r>
  <r>
    <n v="713"/>
    <x v="491"/>
    <x v="463"/>
    <n v="15864"/>
    <n v="29.815739019999999"/>
    <n v="1963"/>
    <x v="0"/>
    <x v="496"/>
    <d v="2023-12-22T04:27:27"/>
    <d v="2023-12-22T04:27:27"/>
    <s v="NULL"/>
    <x v="1"/>
    <x v="0"/>
    <x v="159"/>
    <n v="40.174258840000007"/>
    <n v="0.57400000097671111"/>
    <x v="0"/>
  </r>
  <r>
    <n v="67180"/>
    <x v="492"/>
    <x v="464"/>
    <n v="9419"/>
    <n v="3.9003999340000002"/>
    <n v="181308"/>
    <x v="1"/>
    <x v="497"/>
    <d v="2023-12-22T01:29:35"/>
    <s v="NULL"/>
    <s v="NULL"/>
    <x v="1"/>
    <x v="0"/>
    <x v="11"/>
    <n v="6.0495998749999993"/>
    <n v="0.60799999910834168"/>
    <x v="0"/>
  </r>
  <r>
    <n v="172143"/>
    <x v="493"/>
    <x v="465"/>
    <n v="13796"/>
    <n v="4.2560000120000003"/>
    <n v="464743"/>
    <x v="1"/>
    <x v="498"/>
    <d v="2023-12-21T13:11:29"/>
    <s v="NULL"/>
    <s v="NULL"/>
    <x v="1"/>
    <x v="0"/>
    <x v="91"/>
    <n v="3.7439999879999997"/>
    <n v="0.46799999849999996"/>
    <x v="0"/>
  </r>
  <r>
    <n v="91684"/>
    <x v="494"/>
    <x v="466"/>
    <n v="14258"/>
    <n v="11.67999998"/>
    <n v="247458"/>
    <x v="0"/>
    <x v="499"/>
    <d v="2023-12-21T10:33:40"/>
    <d v="2023-12-21T10:33:40"/>
    <s v="NULL"/>
    <x v="1"/>
    <x v="0"/>
    <x v="49"/>
    <n v="8.3200000200000002"/>
    <n v="0.41600000100000001"/>
    <x v="0"/>
  </r>
  <r>
    <n v="156794"/>
    <x v="495"/>
    <x v="467"/>
    <n v="25323"/>
    <n v="69.361999890000007"/>
    <n v="423266"/>
    <x v="3"/>
    <x v="500"/>
    <s v="NULL"/>
    <s v="NULL"/>
    <s v="NULL"/>
    <x v="1"/>
    <x v="0"/>
    <x v="23"/>
    <n v="88.638000109999993"/>
    <n v="0.56100000069620248"/>
    <x v="0"/>
  </r>
  <r>
    <n v="132638"/>
    <x v="496"/>
    <x v="468"/>
    <n v="9058"/>
    <n v="48.117999859999998"/>
    <n v="358076"/>
    <x v="1"/>
    <x v="501"/>
    <d v="2023-12-21T04:31:59"/>
    <s v="NULL"/>
    <s v="NULL"/>
    <x v="1"/>
    <x v="0"/>
    <x v="63"/>
    <n v="49.882000140000002"/>
    <n v="0.50900000142857149"/>
    <x v="0"/>
  </r>
  <r>
    <n v="29450"/>
    <x v="497"/>
    <x v="469"/>
    <n v="5732"/>
    <n v="16.501679729999999"/>
    <n v="79387"/>
    <x v="4"/>
    <x v="502"/>
    <d v="2023-12-21T01:57:08"/>
    <d v="2023-12-21T01:57:08"/>
    <d v="2023-12-21T01:57:08"/>
    <x v="1"/>
    <x v="0"/>
    <x v="1"/>
    <n v="15.478319810000002"/>
    <n v="0.48400000102063795"/>
    <x v="0"/>
  </r>
  <r>
    <n v="152208"/>
    <x v="498"/>
    <x v="470"/>
    <n v="15499"/>
    <n v="16.644449860000002"/>
    <n v="410894"/>
    <x v="1"/>
    <x v="503"/>
    <d v="2023-12-20T21:43:15"/>
    <s v="NULL"/>
    <s v="NULL"/>
    <x v="1"/>
    <x v="0"/>
    <x v="8"/>
    <n v="13.345549909999999"/>
    <n v="0.44500000041180388"/>
    <x v="0"/>
  </r>
  <r>
    <n v="20939"/>
    <x v="499"/>
    <x v="471"/>
    <n v="28885"/>
    <n v="30.024000040000001"/>
    <n v="56502"/>
    <x v="1"/>
    <x v="504"/>
    <d v="2023-12-20T08:23:14"/>
    <s v="NULL"/>
    <s v="NULL"/>
    <x v="1"/>
    <x v="0"/>
    <x v="84"/>
    <n v="23.975999959999999"/>
    <n v="0.44399999925925926"/>
    <x v="0"/>
  </r>
  <r>
    <n v="48553"/>
    <x v="500"/>
    <x v="472"/>
    <n v="24793"/>
    <n v="15.795000050000001"/>
    <n v="131001"/>
    <x v="1"/>
    <x v="505"/>
    <d v="2023-12-20T07:42:22"/>
    <s v="NULL"/>
    <s v="NULL"/>
    <x v="1"/>
    <x v="0"/>
    <x v="92"/>
    <n v="23.204999950000001"/>
    <n v="0.59499999871794873"/>
    <x v="0"/>
  </r>
  <r>
    <n v="121017"/>
    <x v="501"/>
    <x v="473"/>
    <n v="28544"/>
    <n v="9.7219198460000005"/>
    <n v="326633"/>
    <x v="3"/>
    <x v="506"/>
    <s v="NULL"/>
    <s v="NULL"/>
    <s v="NULL"/>
    <x v="1"/>
    <x v="0"/>
    <x v="25"/>
    <n v="6.2680799240000002"/>
    <n v="0.39200000088555348"/>
    <x v="0"/>
  </r>
  <r>
    <n v="87776"/>
    <x v="502"/>
    <x v="474"/>
    <n v="6446"/>
    <n v="10.54577995"/>
    <n v="236899"/>
    <x v="4"/>
    <x v="507"/>
    <d v="2023-12-19T08:06:15"/>
    <d v="2023-12-19T08:06:15"/>
    <d v="2023-12-19T08:06:15"/>
    <x v="1"/>
    <x v="0"/>
    <x v="46"/>
    <n v="14.444219820000001"/>
    <n v="0.57799999811684677"/>
    <x v="0"/>
  </r>
  <r>
    <n v="168644"/>
    <x v="503"/>
    <x v="475"/>
    <n v="28815"/>
    <n v="8.2649999859999994"/>
    <n v="455309"/>
    <x v="4"/>
    <x v="508"/>
    <d v="2023-12-19T06:07:31"/>
    <d v="2023-12-19T06:07:31"/>
    <d v="2023-12-19T06:07:31"/>
    <x v="1"/>
    <x v="0"/>
    <x v="113"/>
    <n v="6.7350000140000006"/>
    <n v="0.44900000093333337"/>
    <x v="0"/>
  </r>
  <r>
    <n v="147621"/>
    <x v="504"/>
    <x v="476"/>
    <n v="13745"/>
    <n v="19.25357988"/>
    <n v="398534"/>
    <x v="3"/>
    <x v="509"/>
    <s v="NULL"/>
    <s v="NULL"/>
    <s v="NULL"/>
    <x v="1"/>
    <x v="0"/>
    <x v="8"/>
    <n v="10.736419890000001"/>
    <n v="0.35799999907769259"/>
    <x v="0"/>
  </r>
  <r>
    <n v="133861"/>
    <x v="505"/>
    <x v="477"/>
    <n v="16949"/>
    <n v="25.478750420000001"/>
    <n v="361375"/>
    <x v="1"/>
    <x v="510"/>
    <d v="2023-12-19T00:52:29"/>
    <s v="NULL"/>
    <s v="NULL"/>
    <x v="1"/>
    <x v="0"/>
    <x v="6"/>
    <n v="34.471250339999997"/>
    <n v="0.5749999983819849"/>
    <x v="0"/>
  </r>
  <r>
    <n v="76495"/>
    <x v="506"/>
    <x v="478"/>
    <n v="13769"/>
    <n v="56.430000049999997"/>
    <n v="206426"/>
    <x v="1"/>
    <x v="511"/>
    <d v="2023-12-18T23:31:49"/>
    <s v="NULL"/>
    <s v="NULL"/>
    <x v="1"/>
    <x v="0"/>
    <x v="68"/>
    <n v="38.569999950000003"/>
    <n v="0.40599999947368426"/>
    <x v="0"/>
  </r>
  <r>
    <n v="113652"/>
    <x v="507"/>
    <x v="479"/>
    <n v="9043"/>
    <n v="1.3983000109999999"/>
    <n v="306681"/>
    <x v="2"/>
    <x v="512"/>
    <s v="NULL"/>
    <s v="NULL"/>
    <s v="NULL"/>
    <x v="1"/>
    <x v="0"/>
    <x v="187"/>
    <n v="2.5517000370000003"/>
    <n v="0.64600000151696202"/>
    <x v="0"/>
  </r>
  <r>
    <n v="80098"/>
    <x v="508"/>
    <x v="480"/>
    <n v="24832"/>
    <n v="33.329350920000003"/>
    <n v="216161"/>
    <x v="2"/>
    <x v="513"/>
    <s v="NULL"/>
    <s v="NULL"/>
    <s v="NULL"/>
    <x v="1"/>
    <x v="0"/>
    <x v="40"/>
    <n v="25.660650759999996"/>
    <n v="0.4350000004949991"/>
    <x v="0"/>
  </r>
  <r>
    <n v="181064"/>
    <x v="509"/>
    <x v="481"/>
    <n v="13940"/>
    <n v="8.1958999460000008"/>
    <n v="488866"/>
    <x v="1"/>
    <x v="514"/>
    <d v="2023-12-18T09:06:48"/>
    <s v="NULL"/>
    <s v="NULL"/>
    <x v="1"/>
    <x v="0"/>
    <x v="76"/>
    <n v="11.794099824"/>
    <n v="0.58999999798399194"/>
    <x v="0"/>
  </r>
  <r>
    <n v="180612"/>
    <x v="510"/>
    <x v="482"/>
    <n v="14170"/>
    <n v="5.6519598960000001"/>
    <n v="487651"/>
    <x v="4"/>
    <x v="515"/>
    <d v="2023-12-18T08:32:40"/>
    <d v="2023-12-18T08:32:40"/>
    <d v="2023-12-18T08:32:40"/>
    <x v="1"/>
    <x v="0"/>
    <x v="160"/>
    <n v="8.3380398739999997"/>
    <n v="0.59600000079199422"/>
    <x v="0"/>
  </r>
  <r>
    <n v="95776"/>
    <x v="511"/>
    <x v="483"/>
    <n v="13972"/>
    <n v="34.91399981"/>
    <n v="258504"/>
    <x v="0"/>
    <x v="516"/>
    <d v="2023-12-17T21:42:44"/>
    <d v="2023-12-17T21:42:44"/>
    <s v="NULL"/>
    <x v="1"/>
    <x v="0"/>
    <x v="4"/>
    <n v="34.08600019"/>
    <n v="0.49400000275362321"/>
    <x v="0"/>
  </r>
  <r>
    <n v="28339"/>
    <x v="512"/>
    <x v="484"/>
    <n v="9299"/>
    <n v="40.053000019999999"/>
    <n v="76424"/>
    <x v="3"/>
    <x v="517"/>
    <s v="NULL"/>
    <s v="NULL"/>
    <s v="NULL"/>
    <x v="1"/>
    <x v="0"/>
    <x v="57"/>
    <n v="38.946999980000001"/>
    <n v="0.49299999974683545"/>
    <x v="0"/>
  </r>
  <r>
    <n v="72493"/>
    <x v="513"/>
    <x v="485"/>
    <n v="15349"/>
    <n v="19.171920759999999"/>
    <n v="195612"/>
    <x v="3"/>
    <x v="518"/>
    <s v="NULL"/>
    <s v="NULL"/>
    <s v="NULL"/>
    <x v="1"/>
    <x v="0"/>
    <x v="188"/>
    <n v="27.81808092"/>
    <n v="0.59199999841327944"/>
    <x v="0"/>
  </r>
  <r>
    <n v="85554"/>
    <x v="514"/>
    <x v="486"/>
    <n v="15836"/>
    <n v="38.610048759999998"/>
    <n v="230872"/>
    <x v="1"/>
    <x v="519"/>
    <d v="2023-12-17T13:23:18"/>
    <s v="NULL"/>
    <s v="NULL"/>
    <x v="1"/>
    <x v="0"/>
    <x v="189"/>
    <n v="49.339948190000001"/>
    <n v="0.56099999887492891"/>
    <x v="0"/>
  </r>
  <r>
    <n v="63573"/>
    <x v="515"/>
    <x v="487"/>
    <n v="9305"/>
    <n v="8.8517898759999998"/>
    <n v="171516"/>
    <x v="1"/>
    <x v="520"/>
    <d v="2023-12-17T06:48:10"/>
    <s v="NULL"/>
    <s v="NULL"/>
    <x v="1"/>
    <x v="0"/>
    <x v="60"/>
    <n v="8.1382098940000009"/>
    <n v="0.47900000024543854"/>
    <x v="0"/>
  </r>
  <r>
    <n v="75215"/>
    <x v="516"/>
    <x v="488"/>
    <n v="15692"/>
    <n v="33.215000119999999"/>
    <n v="202945"/>
    <x v="1"/>
    <x v="521"/>
    <d v="2023-12-16T09:52:05"/>
    <s v="NULL"/>
    <s v="NULL"/>
    <x v="1"/>
    <x v="0"/>
    <x v="66"/>
    <n v="31.784999880000001"/>
    <n v="0.48899999815384615"/>
    <x v="0"/>
  </r>
  <r>
    <n v="77784"/>
    <x v="517"/>
    <x v="489"/>
    <n v="13676"/>
    <n v="10.38630041"/>
    <n v="209866"/>
    <x v="4"/>
    <x v="522"/>
    <d v="2023-12-16T05:49:10"/>
    <d v="2023-12-16T05:49:10"/>
    <d v="2023-12-16T05:49:10"/>
    <x v="1"/>
    <x v="0"/>
    <x v="130"/>
    <n v="9.0637003500000013"/>
    <n v="0.46599999978611828"/>
    <x v="0"/>
  </r>
  <r>
    <n v="172809"/>
    <x v="518"/>
    <x v="490"/>
    <n v="18570"/>
    <n v="53.63819831"/>
    <n v="466562"/>
    <x v="0"/>
    <x v="523"/>
    <d v="2023-12-16T05:48:00"/>
    <d v="2023-12-16T05:48:00"/>
    <s v="NULL"/>
    <x v="1"/>
    <x v="0"/>
    <x v="190"/>
    <n v="50.311798590000002"/>
    <n v="0.48400000086964889"/>
    <x v="0"/>
  </r>
  <r>
    <n v="45806"/>
    <x v="519"/>
    <x v="491"/>
    <n v="13678"/>
    <n v="23.813999979999998"/>
    <n v="123555"/>
    <x v="4"/>
    <x v="524"/>
    <d v="2023-12-16T05:38:28"/>
    <d v="2023-12-16T05:38:28"/>
    <d v="2023-12-16T05:38:28"/>
    <x v="1"/>
    <x v="0"/>
    <x v="84"/>
    <n v="30.186000020000002"/>
    <n v="0.55900000037037045"/>
    <x v="0"/>
  </r>
  <r>
    <n v="39427"/>
    <x v="520"/>
    <x v="492"/>
    <n v="387"/>
    <n v="50.309999859999998"/>
    <n v="106361"/>
    <x v="0"/>
    <x v="525"/>
    <d v="2023-12-16T04:59:14"/>
    <d v="2023-12-16T04:59:14"/>
    <s v="NULL"/>
    <x v="1"/>
    <x v="0"/>
    <x v="29"/>
    <n v="39.690000140000002"/>
    <n v="0.44100000155555558"/>
    <x v="0"/>
  </r>
  <r>
    <n v="166650"/>
    <x v="521"/>
    <x v="493"/>
    <n v="29071"/>
    <n v="39.575909080000002"/>
    <n v="449873"/>
    <x v="1"/>
    <x v="526"/>
    <d v="2023-12-16T01:33:49"/>
    <s v="NULL"/>
    <s v="NULL"/>
    <x v="1"/>
    <x v="0"/>
    <x v="89"/>
    <n v="44.094089089999997"/>
    <n v="0.52700000065029284"/>
    <x v="0"/>
  </r>
  <r>
    <n v="3042"/>
    <x v="522"/>
    <x v="494"/>
    <n v="14192"/>
    <n v="8.7120000350000009"/>
    <n v="8196"/>
    <x v="0"/>
    <x v="527"/>
    <d v="2023-12-16T01:26:18"/>
    <d v="2023-12-16T01:26:18"/>
    <s v="NULL"/>
    <x v="1"/>
    <x v="0"/>
    <x v="103"/>
    <n v="13.287999964999999"/>
    <n v="0.60399999840909091"/>
    <x v="0"/>
  </r>
  <r>
    <n v="134148"/>
    <x v="523"/>
    <x v="495"/>
    <n v="28577"/>
    <n v="20.049270920000001"/>
    <n v="362166"/>
    <x v="3"/>
    <x v="528"/>
    <s v="NULL"/>
    <s v="NULL"/>
    <s v="NULL"/>
    <x v="1"/>
    <x v="0"/>
    <x v="146"/>
    <n v="14.940730759999997"/>
    <n v="0.4270000012186338"/>
    <x v="0"/>
  </r>
  <r>
    <n v="26481"/>
    <x v="524"/>
    <x v="496"/>
    <n v="14225"/>
    <n v="5.9540398769999996"/>
    <n v="71411"/>
    <x v="1"/>
    <x v="529"/>
    <d v="2023-12-15T23:34:53"/>
    <s v="NULL"/>
    <s v="NULL"/>
    <x v="1"/>
    <x v="0"/>
    <x v="33"/>
    <n v="4.0359598940000012"/>
    <n v="0.40399999865025032"/>
    <x v="0"/>
  </r>
  <r>
    <n v="50125"/>
    <x v="525"/>
    <x v="497"/>
    <n v="10690"/>
    <n v="22.525950380000001"/>
    <n v="135209"/>
    <x v="3"/>
    <x v="530"/>
    <s v="NULL"/>
    <s v="NULL"/>
    <s v="NULL"/>
    <x v="1"/>
    <x v="0"/>
    <x v="166"/>
    <n v="16.924050380000001"/>
    <n v="0.4290000013678073"/>
    <x v="0"/>
  </r>
  <r>
    <n v="90620"/>
    <x v="526"/>
    <x v="498"/>
    <n v="13769"/>
    <n v="56.430000049999997"/>
    <n v="244573"/>
    <x v="1"/>
    <x v="531"/>
    <d v="2023-12-15T13:56:47"/>
    <s v="NULL"/>
    <s v="NULL"/>
    <x v="1"/>
    <x v="0"/>
    <x v="68"/>
    <n v="38.569999950000003"/>
    <n v="0.40599999947368426"/>
    <x v="0"/>
  </r>
  <r>
    <n v="59593"/>
    <x v="527"/>
    <x v="499"/>
    <n v="8876"/>
    <n v="12.00077986"/>
    <n v="160834"/>
    <x v="0"/>
    <x v="532"/>
    <d v="2023-12-15T05:08:28"/>
    <d v="2023-12-15T05:08:28"/>
    <s v="NULL"/>
    <x v="1"/>
    <x v="0"/>
    <x v="117"/>
    <n v="10.989219910000001"/>
    <n v="0.47800000086733369"/>
    <x v="0"/>
  </r>
  <r>
    <n v="58015"/>
    <x v="528"/>
    <x v="500"/>
    <n v="11016"/>
    <n v="21.065100910000002"/>
    <n v="156583"/>
    <x v="0"/>
    <x v="533"/>
    <d v="2023-12-15T04:23:32"/>
    <d v="2023-12-15T04:23:32"/>
    <s v="NULL"/>
    <x v="1"/>
    <x v="0"/>
    <x v="53"/>
    <n v="21.924900769999997"/>
    <n v="0.50999999798092577"/>
    <x v="0"/>
  </r>
  <r>
    <n v="97990"/>
    <x v="529"/>
    <x v="501"/>
    <n v="15667"/>
    <n v="30.834000020000001"/>
    <n v="264363"/>
    <x v="3"/>
    <x v="534"/>
    <s v="NULL"/>
    <s v="NULL"/>
    <s v="NULL"/>
    <x v="1"/>
    <x v="0"/>
    <x v="84"/>
    <n v="23.165999979999999"/>
    <n v="0.42899999962962959"/>
    <x v="0"/>
  </r>
  <r>
    <n v="5186"/>
    <x v="530"/>
    <x v="502"/>
    <n v="28481"/>
    <n v="49.52619198"/>
    <n v="14032"/>
    <x v="1"/>
    <x v="535"/>
    <d v="2023-12-14T21:14:20"/>
    <s v="NULL"/>
    <s v="NULL"/>
    <x v="1"/>
    <x v="0"/>
    <x v="191"/>
    <n v="80.463813520000002"/>
    <n v="0.61900000088852991"/>
    <x v="0"/>
  </r>
  <r>
    <n v="28543"/>
    <x v="531"/>
    <x v="503"/>
    <n v="9026"/>
    <n v="14.53199998"/>
    <n v="76982"/>
    <x v="0"/>
    <x v="536"/>
    <d v="2023-12-14T03:39:04"/>
    <d v="2023-12-14T03:39:04"/>
    <s v="NULL"/>
    <x v="1"/>
    <x v="0"/>
    <x v="26"/>
    <n v="13.46800002"/>
    <n v="0.48100000071428572"/>
    <x v="0"/>
  </r>
  <r>
    <n v="43957"/>
    <x v="532"/>
    <x v="504"/>
    <n v="506"/>
    <n v="9.4877997789999995"/>
    <n v="118565"/>
    <x v="0"/>
    <x v="537"/>
    <d v="2023-12-14T03:34:44"/>
    <d v="2023-12-14T03:34:44"/>
    <s v="NULL"/>
    <x v="1"/>
    <x v="0"/>
    <x v="192"/>
    <n v="9.4121998409999996"/>
    <n v="0.49800000160000002"/>
    <x v="0"/>
  </r>
  <r>
    <n v="103039"/>
    <x v="533"/>
    <x v="505"/>
    <n v="13652"/>
    <n v="28.883999979999999"/>
    <n v="277982"/>
    <x v="1"/>
    <x v="538"/>
    <d v="2023-12-14T02:56:33"/>
    <s v="NULL"/>
    <s v="NULL"/>
    <x v="1"/>
    <x v="0"/>
    <x v="157"/>
    <n v="29.116000020000001"/>
    <n v="0.50200000034482761"/>
    <x v="0"/>
  </r>
  <r>
    <n v="180370"/>
    <x v="534"/>
    <x v="506"/>
    <n v="28774"/>
    <n v="38.472000049999998"/>
    <n v="486997"/>
    <x v="0"/>
    <x v="539"/>
    <d v="2023-12-14T02:34:01"/>
    <d v="2023-12-14T02:34:01"/>
    <s v="NULL"/>
    <x v="1"/>
    <x v="0"/>
    <x v="193"/>
    <n v="45.527999950000002"/>
    <n v="0.54199999940476196"/>
    <x v="0"/>
  </r>
  <r>
    <n v="25570"/>
    <x v="535"/>
    <x v="507"/>
    <n v="24808"/>
    <n v="30.98784865"/>
    <n v="68997"/>
    <x v="1"/>
    <x v="540"/>
    <d v="2023-12-14T01:41:01"/>
    <s v="NULL"/>
    <s v="NULL"/>
    <x v="1"/>
    <x v="0"/>
    <x v="99"/>
    <n v="38.962148299999996"/>
    <n v="0.55699999998355965"/>
    <x v="0"/>
  </r>
  <r>
    <n v="59524"/>
    <x v="536"/>
    <x v="508"/>
    <n v="12351"/>
    <n v="16.643999900000001"/>
    <n v="160644"/>
    <x v="1"/>
    <x v="541"/>
    <d v="2023-12-13T14:16:09"/>
    <s v="NULL"/>
    <s v="NULL"/>
    <x v="1"/>
    <x v="0"/>
    <x v="64"/>
    <n v="21.356000099999999"/>
    <n v="0.5620000026315789"/>
    <x v="0"/>
  </r>
  <r>
    <n v="121689"/>
    <x v="537"/>
    <x v="509"/>
    <n v="11782"/>
    <n v="40.77899987"/>
    <n v="328469"/>
    <x v="4"/>
    <x v="542"/>
    <d v="2023-12-13T10:49:34"/>
    <d v="2023-12-13T10:49:34"/>
    <d v="2023-12-13T10:49:34"/>
    <x v="1"/>
    <x v="0"/>
    <x v="4"/>
    <n v="28.22100013"/>
    <n v="0.409000001884058"/>
    <x v="0"/>
  </r>
  <r>
    <n v="92555"/>
    <x v="538"/>
    <x v="510"/>
    <n v="13616"/>
    <n v="25.067400360000001"/>
    <n v="249820"/>
    <x v="4"/>
    <x v="543"/>
    <d v="2023-12-13T00:35:49"/>
    <d v="2023-12-13T00:35:49"/>
    <d v="2023-12-13T00:35:49"/>
    <x v="1"/>
    <x v="0"/>
    <x v="194"/>
    <n v="25.882600400000001"/>
    <n v="0.50800000027320902"/>
    <x v="0"/>
  </r>
  <r>
    <n v="35644"/>
    <x v="539"/>
    <x v="511"/>
    <n v="12572"/>
    <n v="19.227999969999999"/>
    <n v="96161"/>
    <x v="0"/>
    <x v="544"/>
    <d v="2023-12-13T00:00:00"/>
    <d v="2023-12-13T00:00:00"/>
    <s v="NULL"/>
    <x v="1"/>
    <x v="0"/>
    <x v="64"/>
    <n v="18.772000030000001"/>
    <n v="0.4940000007894737"/>
    <x v="0"/>
  </r>
  <r>
    <n v="154551"/>
    <x v="540"/>
    <x v="512"/>
    <n v="9305"/>
    <n v="8.8517898759999998"/>
    <n v="417201"/>
    <x v="0"/>
    <x v="545"/>
    <d v="2023-12-12T23:33:24"/>
    <d v="2023-12-12T23:33:24"/>
    <s v="NULL"/>
    <x v="1"/>
    <x v="0"/>
    <x v="60"/>
    <n v="8.1382098940000009"/>
    <n v="0.47900000024543854"/>
    <x v="0"/>
  </r>
  <r>
    <n v="121655"/>
    <x v="541"/>
    <x v="513"/>
    <n v="9252"/>
    <n v="27.4021005"/>
    <n v="328375"/>
    <x v="3"/>
    <x v="546"/>
    <s v="NULL"/>
    <s v="NULL"/>
    <s v="NULL"/>
    <x v="1"/>
    <x v="0"/>
    <x v="195"/>
    <n v="15.547900260000002"/>
    <n v="0.36199999964796281"/>
    <x v="0"/>
  </r>
  <r>
    <n v="11403"/>
    <x v="542"/>
    <x v="514"/>
    <n v="15600"/>
    <n v="28.38240128"/>
    <n v="30744"/>
    <x v="2"/>
    <x v="547"/>
    <s v="NULL"/>
    <s v="NULL"/>
    <s v="NULL"/>
    <x v="1"/>
    <x v="0"/>
    <x v="70"/>
    <n v="36.417601770000005"/>
    <n v="0.56200000086265434"/>
    <x v="0"/>
  </r>
  <r>
    <n v="32355"/>
    <x v="543"/>
    <x v="515"/>
    <n v="8892"/>
    <n v="29.45900035"/>
    <n v="87245"/>
    <x v="1"/>
    <x v="548"/>
    <d v="2023-12-11T15:53:35"/>
    <s v="NULL"/>
    <s v="NULL"/>
    <x v="1"/>
    <x v="0"/>
    <x v="165"/>
    <n v="59.540999650000003"/>
    <n v="0.66899999606741578"/>
    <x v="0"/>
  </r>
  <r>
    <n v="16536"/>
    <x v="544"/>
    <x v="516"/>
    <n v="15784"/>
    <n v="30.772000120000001"/>
    <n v="44652"/>
    <x v="0"/>
    <x v="549"/>
    <d v="2023-12-11T13:18:44"/>
    <d v="2023-12-11T13:18:44"/>
    <s v="NULL"/>
    <x v="1"/>
    <x v="0"/>
    <x v="55"/>
    <n v="18.227999879999999"/>
    <n v="0.37199999755102037"/>
    <x v="0"/>
  </r>
  <r>
    <n v="62832"/>
    <x v="545"/>
    <x v="517"/>
    <n v="29025"/>
    <n v="25.550000090000001"/>
    <n v="169508"/>
    <x v="1"/>
    <x v="550"/>
    <d v="2023-12-11T10:28:00"/>
    <s v="NULL"/>
    <s v="NULL"/>
    <x v="1"/>
    <x v="0"/>
    <x v="56"/>
    <n v="24.449999909999999"/>
    <n v="0.48899999819999995"/>
    <x v="0"/>
  </r>
  <r>
    <n v="37064"/>
    <x v="546"/>
    <x v="518"/>
    <n v="12602"/>
    <n v="22.134000029999999"/>
    <n v="100006"/>
    <x v="0"/>
    <x v="551"/>
    <d v="2023-12-11T07:51:48"/>
    <d v="2023-12-11T07:51:48"/>
    <s v="NULL"/>
    <x v="1"/>
    <x v="0"/>
    <x v="36"/>
    <n v="19.865999970000001"/>
    <n v="0.47299999928571429"/>
    <x v="0"/>
  </r>
  <r>
    <n v="76591"/>
    <x v="547"/>
    <x v="519"/>
    <n v="25205"/>
    <n v="11.03639972"/>
    <n v="206688"/>
    <x v="4"/>
    <x v="552"/>
    <d v="2023-12-11T03:33:34"/>
    <d v="2023-12-11T03:33:34"/>
    <d v="2023-12-11T03:33:34"/>
    <x v="1"/>
    <x v="0"/>
    <x v="31"/>
    <n v="10.603599669999999"/>
    <n v="0.48999999856284654"/>
    <x v="0"/>
  </r>
  <r>
    <n v="173647"/>
    <x v="548"/>
    <x v="520"/>
    <n v="24808"/>
    <n v="30.98784865"/>
    <n v="468825"/>
    <x v="0"/>
    <x v="553"/>
    <d v="2023-12-11T03:29:46"/>
    <d v="2023-12-11T03:29:46"/>
    <s v="NULL"/>
    <x v="1"/>
    <x v="0"/>
    <x v="99"/>
    <n v="38.962148299999996"/>
    <n v="0.55699999998355965"/>
    <x v="0"/>
  </r>
  <r>
    <n v="154348"/>
    <x v="549"/>
    <x v="521"/>
    <n v="29071"/>
    <n v="39.575909080000002"/>
    <n v="416653"/>
    <x v="3"/>
    <x v="554"/>
    <s v="NULL"/>
    <s v="NULL"/>
    <s v="NULL"/>
    <x v="1"/>
    <x v="0"/>
    <x v="89"/>
    <n v="44.094089089999997"/>
    <n v="0.52700000065029284"/>
    <x v="0"/>
  </r>
  <r>
    <n v="95121"/>
    <x v="550"/>
    <x v="522"/>
    <n v="28577"/>
    <n v="20.049270920000001"/>
    <n v="256779"/>
    <x v="3"/>
    <x v="555"/>
    <s v="NULL"/>
    <s v="NULL"/>
    <s v="NULL"/>
    <x v="1"/>
    <x v="0"/>
    <x v="146"/>
    <n v="14.940730759999997"/>
    <n v="0.4270000012186338"/>
    <x v="0"/>
  </r>
  <r>
    <n v="123936"/>
    <x v="551"/>
    <x v="523"/>
    <n v="13629"/>
    <n v="20.946700440000001"/>
    <n v="334545"/>
    <x v="3"/>
    <x v="556"/>
    <s v="NULL"/>
    <s v="NULL"/>
    <s v="NULL"/>
    <x v="1"/>
    <x v="0"/>
    <x v="153"/>
    <n v="24.003300320000001"/>
    <n v="0.53399999809032261"/>
    <x v="0"/>
  </r>
  <r>
    <n v="128962"/>
    <x v="552"/>
    <x v="524"/>
    <n v="15030"/>
    <n v="47.68999985"/>
    <n v="348152"/>
    <x v="0"/>
    <x v="557"/>
    <d v="2023-12-10T14:08:33"/>
    <d v="2023-12-10T14:08:33"/>
    <s v="NULL"/>
    <x v="1"/>
    <x v="0"/>
    <x v="68"/>
    <n v="47.31000015"/>
    <n v="0.49800000157894736"/>
    <x v="0"/>
  </r>
  <r>
    <n v="31720"/>
    <x v="553"/>
    <x v="525"/>
    <n v="5845"/>
    <n v="41.860000079999999"/>
    <n v="85520"/>
    <x v="0"/>
    <x v="558"/>
    <d v="2023-12-10T10:39:30"/>
    <d v="2023-12-10T10:39:30"/>
    <s v="NULL"/>
    <x v="1"/>
    <x v="0"/>
    <x v="66"/>
    <n v="23.139999920000001"/>
    <n v="0.35599999876923077"/>
    <x v="0"/>
  </r>
  <r>
    <n v="38473"/>
    <x v="554"/>
    <x v="526"/>
    <n v="28384"/>
    <n v="20.1845"/>
    <n v="103791"/>
    <x v="0"/>
    <x v="559"/>
    <d v="2023-12-10T09:19:05"/>
    <d v="2023-12-10T09:19:05"/>
    <s v="NULL"/>
    <x v="1"/>
    <x v="0"/>
    <x v="140"/>
    <n v="19.3155"/>
    <n v="0.48899999999999999"/>
    <x v="0"/>
  </r>
  <r>
    <n v="29703"/>
    <x v="555"/>
    <x v="527"/>
    <n v="28599"/>
    <n v="5.9898999010000002"/>
    <n v="80060"/>
    <x v="3"/>
    <x v="560"/>
    <s v="NULL"/>
    <s v="NULL"/>
    <s v="NULL"/>
    <x v="1"/>
    <x v="0"/>
    <x v="11"/>
    <n v="3.9600999079999992"/>
    <n v="0.39799999839376876"/>
    <x v="0"/>
  </r>
  <r>
    <n v="165282"/>
    <x v="556"/>
    <x v="528"/>
    <n v="9302"/>
    <n v="32.511999959999997"/>
    <n v="446180"/>
    <x v="0"/>
    <x v="561"/>
    <d v="2023-12-10T01:20:24"/>
    <d v="2023-12-10T01:20:24"/>
    <s v="NULL"/>
    <x v="1"/>
    <x v="0"/>
    <x v="61"/>
    <n v="31.488000040000003"/>
    <n v="0.49200000062500004"/>
    <x v="0"/>
  </r>
  <r>
    <n v="112658"/>
    <x v="557"/>
    <x v="529"/>
    <n v="25923"/>
    <n v="13.161600050000001"/>
    <n v="303954"/>
    <x v="3"/>
    <x v="562"/>
    <s v="NULL"/>
    <s v="NULL"/>
    <s v="NULL"/>
    <x v="1"/>
    <x v="0"/>
    <x v="176"/>
    <n v="14.258400030000001"/>
    <n v="0.51999999957695109"/>
    <x v="0"/>
  </r>
  <r>
    <n v="149356"/>
    <x v="558"/>
    <x v="530"/>
    <n v="6145"/>
    <n v="24.66200001"/>
    <n v="403225"/>
    <x v="1"/>
    <x v="563"/>
    <d v="2023-12-09T21:03:16"/>
    <s v="NULL"/>
    <s v="NULL"/>
    <x v="1"/>
    <x v="0"/>
    <x v="64"/>
    <n v="13.33799999"/>
    <n v="0.35099999973684209"/>
    <x v="0"/>
  </r>
  <r>
    <n v="120732"/>
    <x v="559"/>
    <x v="531"/>
    <n v="28714"/>
    <n v="10.925000069999999"/>
    <n v="325850"/>
    <x v="2"/>
    <x v="564"/>
    <s v="NULL"/>
    <s v="NULL"/>
    <s v="NULL"/>
    <x v="1"/>
    <x v="0"/>
    <x v="9"/>
    <n v="14.074999930000001"/>
    <n v="0.56299999720000005"/>
    <x v="0"/>
  </r>
  <r>
    <n v="75634"/>
    <x v="560"/>
    <x v="532"/>
    <n v="12580"/>
    <n v="12.688000000000001"/>
    <n v="204077"/>
    <x v="3"/>
    <x v="565"/>
    <s v="NULL"/>
    <s v="NULL"/>
    <s v="NULL"/>
    <x v="1"/>
    <x v="0"/>
    <x v="82"/>
    <n v="13.311999999999999"/>
    <n v="0.51200000000000001"/>
    <x v="0"/>
  </r>
  <r>
    <n v="43528"/>
    <x v="561"/>
    <x v="417"/>
    <n v="28370"/>
    <n v="14.49723036"/>
    <n v="117411"/>
    <x v="3"/>
    <x v="566"/>
    <s v="NULL"/>
    <s v="NULL"/>
    <s v="NULL"/>
    <x v="1"/>
    <x v="0"/>
    <x v="85"/>
    <n v="10.032770330000002"/>
    <n v="0.40900000194822667"/>
    <x v="0"/>
  </r>
  <r>
    <n v="56862"/>
    <x v="562"/>
    <x v="533"/>
    <n v="15926"/>
    <n v="13.759200420000001"/>
    <n v="153426"/>
    <x v="4"/>
    <x v="567"/>
    <d v="2023-12-09T07:00:15"/>
    <d v="2023-12-09T07:00:15"/>
    <d v="2023-12-09T07:00:15"/>
    <x v="1"/>
    <x v="0"/>
    <x v="196"/>
    <n v="11.440800340000001"/>
    <n v="0.4539999998"/>
    <x v="0"/>
  </r>
  <r>
    <n v="60726"/>
    <x v="563"/>
    <x v="534"/>
    <n v="12554"/>
    <n v="29.422348719999999"/>
    <n v="163870"/>
    <x v="1"/>
    <x v="568"/>
    <d v="2023-12-09T05:56:49"/>
    <s v="NULL"/>
    <s v="NULL"/>
    <x v="1"/>
    <x v="0"/>
    <x v="101"/>
    <n v="35.527648229999997"/>
    <n v="0.54699999843494984"/>
    <x v="0"/>
  </r>
  <r>
    <n v="160808"/>
    <x v="564"/>
    <x v="535"/>
    <n v="28599"/>
    <n v="5.9898999010000002"/>
    <n v="434096"/>
    <x v="2"/>
    <x v="569"/>
    <s v="NULL"/>
    <s v="NULL"/>
    <s v="NULL"/>
    <x v="1"/>
    <x v="0"/>
    <x v="11"/>
    <n v="3.9600999079999992"/>
    <n v="0.39799999839376876"/>
    <x v="0"/>
  </r>
  <r>
    <n v="30994"/>
    <x v="565"/>
    <x v="536"/>
    <n v="14197"/>
    <n v="11.2943499"/>
    <n v="83524"/>
    <x v="3"/>
    <x v="570"/>
    <s v="NULL"/>
    <s v="NULL"/>
    <s v="NULL"/>
    <x v="1"/>
    <x v="0"/>
    <x v="76"/>
    <n v="8.6956498700000004"/>
    <n v="0.43499999850175086"/>
    <x v="0"/>
  </r>
  <r>
    <n v="125820"/>
    <x v="566"/>
    <x v="537"/>
    <n v="9219"/>
    <n v="37.181398629999997"/>
    <n v="339633"/>
    <x v="0"/>
    <x v="571"/>
    <d v="2023-12-08T17:29:20"/>
    <d v="2023-12-08T17:29:20"/>
    <s v="NULL"/>
    <x v="1"/>
    <x v="0"/>
    <x v="197"/>
    <n v="62.768598320000002"/>
    <n v="0.62800000235517772"/>
    <x v="0"/>
  </r>
  <r>
    <n v="121608"/>
    <x v="567"/>
    <x v="538"/>
    <n v="9498"/>
    <n v="17.626960539999999"/>
    <n v="328247"/>
    <x v="3"/>
    <x v="572"/>
    <s v="NULL"/>
    <s v="NULL"/>
    <s v="NULL"/>
    <x v="1"/>
    <x v="0"/>
    <x v="100"/>
    <n v="22.25304053"/>
    <n v="0.55799999831845537"/>
    <x v="0"/>
  </r>
  <r>
    <n v="30502"/>
    <x v="568"/>
    <x v="539"/>
    <n v="28758"/>
    <n v="16.551719840000001"/>
    <n v="82189"/>
    <x v="3"/>
    <x v="573"/>
    <s v="NULL"/>
    <s v="NULL"/>
    <s v="NULL"/>
    <x v="1"/>
    <x v="0"/>
    <x v="198"/>
    <n v="23.428279700000001"/>
    <n v="0.58599999923861934"/>
    <x v="0"/>
  </r>
  <r>
    <n v="106001"/>
    <x v="569"/>
    <x v="540"/>
    <n v="14210"/>
    <n v="30.28999988"/>
    <n v="286021"/>
    <x v="2"/>
    <x v="574"/>
    <s v="NULL"/>
    <s v="NULL"/>
    <s v="NULL"/>
    <x v="1"/>
    <x v="0"/>
    <x v="66"/>
    <n v="34.710000120000004"/>
    <n v="0.53400000184615393"/>
    <x v="0"/>
  </r>
  <r>
    <n v="144121"/>
    <x v="570"/>
    <x v="541"/>
    <n v="6130"/>
    <n v="18.51537076"/>
    <n v="389078"/>
    <x v="0"/>
    <x v="575"/>
    <d v="2023-12-08T13:42:00"/>
    <d v="2023-12-08T13:42:00"/>
    <s v="NULL"/>
    <x v="1"/>
    <x v="0"/>
    <x v="28"/>
    <n v="21.474630919999999"/>
    <n v="0.53700000044611151"/>
    <x v="0"/>
  </r>
  <r>
    <n v="69682"/>
    <x v="571"/>
    <x v="542"/>
    <n v="5857"/>
    <n v="14.70000003"/>
    <n v="188027"/>
    <x v="1"/>
    <x v="576"/>
    <d v="2023-12-08T13:36:06"/>
    <s v="NULL"/>
    <s v="NULL"/>
    <x v="1"/>
    <x v="0"/>
    <x v="9"/>
    <n v="10.29999997"/>
    <n v="0.41199999879999999"/>
    <x v="0"/>
  </r>
  <r>
    <n v="25931"/>
    <x v="572"/>
    <x v="543"/>
    <n v="12603"/>
    <n v="5.7261799580000003"/>
    <n v="69957"/>
    <x v="1"/>
    <x v="577"/>
    <d v="2023-12-08T13:14:57"/>
    <s v="NULL"/>
    <s v="NULL"/>
    <x v="1"/>
    <x v="0"/>
    <x v="144"/>
    <n v="9.2638198120000013"/>
    <n v="0.61799999694062713"/>
    <x v="0"/>
  </r>
  <r>
    <n v="77208"/>
    <x v="573"/>
    <x v="544"/>
    <n v="28551"/>
    <n v="18.864000050000001"/>
    <n v="208349"/>
    <x v="1"/>
    <x v="578"/>
    <d v="2023-12-08T09:42:22"/>
    <s v="NULL"/>
    <s v="NULL"/>
    <x v="1"/>
    <x v="0"/>
    <x v="109"/>
    <n v="29.135999949999999"/>
    <n v="0.60699999895833334"/>
    <x v="0"/>
  </r>
  <r>
    <n v="26933"/>
    <x v="574"/>
    <x v="545"/>
    <n v="17043"/>
    <n v="12.02590039"/>
    <n v="72640"/>
    <x v="1"/>
    <x v="579"/>
    <d v="2023-12-08T09:24:32"/>
    <s v="NULL"/>
    <s v="NULL"/>
    <x v="1"/>
    <x v="0"/>
    <x v="169"/>
    <n v="12.924100370000001"/>
    <n v="0.51799999905090188"/>
    <x v="0"/>
  </r>
  <r>
    <n v="171862"/>
    <x v="575"/>
    <x v="546"/>
    <n v="5745"/>
    <n v="7.1817998000000003"/>
    <n v="463993"/>
    <x v="0"/>
    <x v="580"/>
    <d v="2023-12-08T07:56:09"/>
    <d v="2023-12-08T07:56:09"/>
    <s v="NULL"/>
    <x v="1"/>
    <x v="0"/>
    <x v="199"/>
    <n v="7.7181998199999988"/>
    <n v="0.51800000113020128"/>
    <x v="0"/>
  </r>
  <r>
    <n v="178447"/>
    <x v="576"/>
    <x v="547"/>
    <n v="11000"/>
    <n v="337.4100014"/>
    <n v="481784"/>
    <x v="4"/>
    <x v="581"/>
    <d v="2023-12-08T01:52:51"/>
    <d v="2023-12-08T01:52:51"/>
    <d v="2023-12-08T01:52:51"/>
    <x v="1"/>
    <x v="0"/>
    <x v="95"/>
    <n v="477.5899986"/>
    <n v="0.58599999828220861"/>
    <x v="0"/>
  </r>
  <r>
    <n v="115044"/>
    <x v="577"/>
    <x v="548"/>
    <n v="15547"/>
    <n v="29.890000010000001"/>
    <n v="310481"/>
    <x v="1"/>
    <x v="582"/>
    <d v="2023-12-07T15:38:20"/>
    <s v="NULL"/>
    <s v="NULL"/>
    <x v="1"/>
    <x v="0"/>
    <x v="106"/>
    <n v="31.109999989999999"/>
    <n v="0.50999999983606559"/>
    <x v="0"/>
  </r>
  <r>
    <n v="128244"/>
    <x v="578"/>
    <x v="549"/>
    <n v="6148"/>
    <n v="6.1758799130000002"/>
    <n v="346176"/>
    <x v="4"/>
    <x v="583"/>
    <d v="2023-12-07T09:35:44"/>
    <d v="2023-12-07T09:35:44"/>
    <d v="2023-12-07T09:35:44"/>
    <x v="1"/>
    <x v="0"/>
    <x v="144"/>
    <n v="8.8141198570000014"/>
    <n v="0.58799999948232162"/>
    <x v="0"/>
  </r>
  <r>
    <n v="102866"/>
    <x v="579"/>
    <x v="550"/>
    <n v="9219"/>
    <n v="37.181398629999997"/>
    <n v="277505"/>
    <x v="1"/>
    <x v="584"/>
    <d v="2023-12-07T05:15:03"/>
    <s v="NULL"/>
    <s v="NULL"/>
    <x v="1"/>
    <x v="0"/>
    <x v="197"/>
    <n v="62.768598320000002"/>
    <n v="0.62800000235517772"/>
    <x v="0"/>
  </r>
  <r>
    <n v="62369"/>
    <x v="580"/>
    <x v="551"/>
    <n v="6951"/>
    <n v="4.1758198819999999"/>
    <n v="168285"/>
    <x v="4"/>
    <x v="585"/>
    <d v="2023-12-07T03:59:02"/>
    <d v="2023-12-07T03:59:02"/>
    <d v="2023-12-07T03:59:02"/>
    <x v="1"/>
    <x v="0"/>
    <x v="33"/>
    <n v="5.8141798890000009"/>
    <n v="0.58200000223003012"/>
    <x v="0"/>
  </r>
  <r>
    <n v="93544"/>
    <x v="581"/>
    <x v="552"/>
    <n v="14140"/>
    <n v="16.62738075"/>
    <n v="252490"/>
    <x v="3"/>
    <x v="586"/>
    <s v="NULL"/>
    <s v="NULL"/>
    <s v="NULL"/>
    <x v="1"/>
    <x v="0"/>
    <x v="200"/>
    <n v="19.362620929999999"/>
    <n v="0.53800000072686849"/>
    <x v="0"/>
  </r>
  <r>
    <n v="172876"/>
    <x v="582"/>
    <x v="553"/>
    <n v="9164"/>
    <n v="20.85126077"/>
    <n v="466733"/>
    <x v="4"/>
    <x v="587"/>
    <d v="2023-12-06T12:46:07"/>
    <d v="2023-12-06T12:46:07"/>
    <d v="2023-12-06T12:46:07"/>
    <x v="1"/>
    <x v="0"/>
    <x v="112"/>
    <n v="23.138740909999999"/>
    <n v="0.52600000059831775"/>
    <x v="0"/>
  </r>
  <r>
    <n v="134584"/>
    <x v="583"/>
    <x v="554"/>
    <n v="13733"/>
    <n v="14.586880580000001"/>
    <n v="363346"/>
    <x v="1"/>
    <x v="588"/>
    <d v="2023-12-06T05:47:44"/>
    <s v="NULL"/>
    <s v="NULL"/>
    <x v="1"/>
    <x v="0"/>
    <x v="201"/>
    <n v="17.973120790000003"/>
    <n v="0.55200000103685509"/>
    <x v="0"/>
  </r>
  <r>
    <n v="82343"/>
    <x v="584"/>
    <x v="555"/>
    <n v="25029"/>
    <n v="29.618710839999999"/>
    <n v="222197"/>
    <x v="2"/>
    <x v="589"/>
    <s v="NULL"/>
    <s v="NULL"/>
    <s v="NULL"/>
    <x v="1"/>
    <x v="0"/>
    <x v="202"/>
    <n v="26.37129084"/>
    <n v="0.47100000087015537"/>
    <x v="0"/>
  </r>
  <r>
    <n v="13881"/>
    <x v="585"/>
    <x v="556"/>
    <n v="12628"/>
    <n v="13.08390985"/>
    <n v="37480"/>
    <x v="0"/>
    <x v="590"/>
    <d v="2023-12-06T03:21:14"/>
    <d v="2023-12-06T03:21:14"/>
    <s v="NULL"/>
    <x v="1"/>
    <x v="0"/>
    <x v="74"/>
    <n v="18.906089919999999"/>
    <n v="0.59100000174835887"/>
    <x v="0"/>
  </r>
  <r>
    <n v="49486"/>
    <x v="586"/>
    <x v="557"/>
    <n v="28454"/>
    <n v="24.44000003"/>
    <n v="133480"/>
    <x v="0"/>
    <x v="591"/>
    <d v="2023-12-05T21:23:56"/>
    <d v="2023-12-05T21:23:56"/>
    <s v="NULL"/>
    <x v="1"/>
    <x v="0"/>
    <x v="18"/>
    <n v="27.55999997"/>
    <n v="0.52999999942307696"/>
    <x v="0"/>
  </r>
  <r>
    <n v="179247"/>
    <x v="587"/>
    <x v="558"/>
    <n v="5991"/>
    <n v="49.549201140000001"/>
    <n v="483927"/>
    <x v="3"/>
    <x v="592"/>
    <s v="NULL"/>
    <s v="NULL"/>
    <s v="NULL"/>
    <x v="1"/>
    <x v="0"/>
    <x v="203"/>
    <n v="29.350800389999996"/>
    <n v="0.37199999772927755"/>
    <x v="0"/>
  </r>
  <r>
    <n v="51224"/>
    <x v="588"/>
    <x v="559"/>
    <n v="14235"/>
    <n v="2.518749991"/>
    <n v="138236"/>
    <x v="0"/>
    <x v="593"/>
    <d v="2023-12-05T13:25:30"/>
    <d v="2023-12-05T13:25:30"/>
    <s v="NULL"/>
    <x v="1"/>
    <x v="0"/>
    <x v="185"/>
    <n v="3.731250009"/>
    <n v="0.59700000143999998"/>
    <x v="0"/>
  </r>
  <r>
    <n v="113965"/>
    <x v="589"/>
    <x v="560"/>
    <n v="6148"/>
    <n v="6.1758799130000002"/>
    <n v="307549"/>
    <x v="2"/>
    <x v="594"/>
    <s v="NULL"/>
    <s v="NULL"/>
    <s v="NULL"/>
    <x v="1"/>
    <x v="0"/>
    <x v="144"/>
    <n v="8.8141198570000014"/>
    <n v="0.58799999948232162"/>
    <x v="0"/>
  </r>
  <r>
    <n v="156752"/>
    <x v="590"/>
    <x v="561"/>
    <n v="15988"/>
    <n v="45.670499149999998"/>
    <n v="423155"/>
    <x v="1"/>
    <x v="595"/>
    <d v="2023-12-05T07:15:56"/>
    <s v="NULL"/>
    <s v="NULL"/>
    <x v="1"/>
    <x v="0"/>
    <x v="67"/>
    <n v="55.819498750000008"/>
    <n v="0.54999999906394725"/>
    <x v="0"/>
  </r>
  <r>
    <n v="30434"/>
    <x v="591"/>
    <x v="562"/>
    <n v="13937"/>
    <n v="29.975000099999999"/>
    <n v="82017"/>
    <x v="3"/>
    <x v="596"/>
    <s v="NULL"/>
    <s v="NULL"/>
    <s v="NULL"/>
    <x v="1"/>
    <x v="0"/>
    <x v="86"/>
    <n v="25.024999900000001"/>
    <n v="0.45499999818181819"/>
    <x v="0"/>
  </r>
  <r>
    <n v="20172"/>
    <x v="592"/>
    <x v="563"/>
    <n v="28705"/>
    <n v="11.074999999999999"/>
    <n v="54426"/>
    <x v="0"/>
    <x v="597"/>
    <d v="2023-12-05T04:17:14"/>
    <d v="2023-12-05T04:17:14"/>
    <s v="NULL"/>
    <x v="1"/>
    <x v="0"/>
    <x v="9"/>
    <n v="13.925000000000001"/>
    <n v="0.55700000000000005"/>
    <x v="0"/>
  </r>
  <r>
    <n v="94237"/>
    <x v="593"/>
    <x v="564"/>
    <n v="15569"/>
    <n v="10.042499940000001"/>
    <n v="254359"/>
    <x v="2"/>
    <x v="598"/>
    <s v="NULL"/>
    <s v="NULL"/>
    <s v="NULL"/>
    <x v="1"/>
    <x v="0"/>
    <x v="65"/>
    <n v="9.4575000599999992"/>
    <n v="0.48500000307692304"/>
    <x v="0"/>
  </r>
  <r>
    <n v="18357"/>
    <x v="594"/>
    <x v="565"/>
    <n v="28951"/>
    <n v="21.201390910000001"/>
    <n v="49568"/>
    <x v="0"/>
    <x v="599"/>
    <d v="2023-12-04T15:22:57"/>
    <d v="2023-12-04T15:22:57"/>
    <s v="NULL"/>
    <x v="1"/>
    <x v="0"/>
    <x v="16"/>
    <n v="24.788610769999998"/>
    <n v="0.53899999705327251"/>
    <x v="0"/>
  </r>
  <r>
    <n v="28586"/>
    <x v="595"/>
    <x v="566"/>
    <n v="12867"/>
    <n v="16.75800001"/>
    <n v="77101"/>
    <x v="2"/>
    <x v="600"/>
    <s v="NULL"/>
    <s v="NULL"/>
    <s v="NULL"/>
    <x v="1"/>
    <x v="0"/>
    <x v="204"/>
    <n v="19.99199999"/>
    <n v="0.54399999972789115"/>
    <x v="0"/>
  </r>
  <r>
    <n v="109140"/>
    <x v="596"/>
    <x v="567"/>
    <n v="10298"/>
    <n v="4.0459498910000002"/>
    <n v="294478"/>
    <x v="2"/>
    <x v="601"/>
    <s v="NULL"/>
    <s v="NULL"/>
    <s v="NULL"/>
    <x v="1"/>
    <x v="0"/>
    <x v="33"/>
    <n v="5.9440498800000006"/>
    <n v="0.59500000162712718"/>
    <x v="0"/>
  </r>
  <r>
    <n v="179984"/>
    <x v="597"/>
    <x v="568"/>
    <n v="13797"/>
    <n v="27.540001220000001"/>
    <n v="485940"/>
    <x v="3"/>
    <x v="602"/>
    <s v="NULL"/>
    <s v="NULL"/>
    <s v="NULL"/>
    <x v="1"/>
    <x v="0"/>
    <x v="70"/>
    <n v="37.26000183"/>
    <n v="0.57500000117669747"/>
    <x v="0"/>
  </r>
  <r>
    <n v="3485"/>
    <x v="598"/>
    <x v="569"/>
    <n v="12351"/>
    <n v="16.643999900000001"/>
    <n v="9425"/>
    <x v="1"/>
    <x v="603"/>
    <d v="2023-12-04T09:15:46"/>
    <s v="NULL"/>
    <s v="NULL"/>
    <x v="1"/>
    <x v="0"/>
    <x v="64"/>
    <n v="21.356000099999999"/>
    <n v="0.5620000026315789"/>
    <x v="0"/>
  </r>
  <r>
    <n v="143385"/>
    <x v="599"/>
    <x v="570"/>
    <n v="13604"/>
    <n v="86.400000079999998"/>
    <n v="387092"/>
    <x v="2"/>
    <x v="604"/>
    <s v="NULL"/>
    <s v="NULL"/>
    <s v="NULL"/>
    <x v="1"/>
    <x v="0"/>
    <x v="45"/>
    <n v="93.599999920000002"/>
    <n v="0.51999999955555554"/>
    <x v="0"/>
  </r>
  <r>
    <n v="166857"/>
    <x v="600"/>
    <x v="571"/>
    <n v="18229"/>
    <n v="97.415999920000004"/>
    <n v="450434"/>
    <x v="1"/>
    <x v="605"/>
    <d v="2023-12-04T08:02:49"/>
    <s v="NULL"/>
    <s v="NULL"/>
    <x v="1"/>
    <x v="0"/>
    <x v="145"/>
    <n v="100.58400008"/>
    <n v="0.50800000040404036"/>
    <x v="0"/>
  </r>
  <r>
    <n v="3318"/>
    <x v="601"/>
    <x v="572"/>
    <n v="25322"/>
    <n v="8.1049499180000009"/>
    <n v="8956"/>
    <x v="4"/>
    <x v="606"/>
    <d v="2023-12-04T04:15:33"/>
    <d v="2023-12-04T04:15:33"/>
    <d v="2023-12-04T04:15:33"/>
    <x v="1"/>
    <x v="0"/>
    <x v="120"/>
    <n v="5.8450498919999987"/>
    <n v="0.41899999796487447"/>
    <x v="0"/>
  </r>
  <r>
    <n v="56276"/>
    <x v="602"/>
    <x v="573"/>
    <n v="28509"/>
    <n v="14.599999970000001"/>
    <n v="151856"/>
    <x v="4"/>
    <x v="607"/>
    <d v="2023-12-03T14:14:35"/>
    <d v="2023-12-03T14:14:35"/>
    <d v="2023-12-03T14:14:35"/>
    <x v="1"/>
    <x v="0"/>
    <x v="9"/>
    <n v="10.400000029999999"/>
    <n v="0.41600000119999997"/>
    <x v="0"/>
  </r>
  <r>
    <n v="104737"/>
    <x v="603"/>
    <x v="574"/>
    <n v="24832"/>
    <n v="33.329350920000003"/>
    <n v="282587"/>
    <x v="3"/>
    <x v="608"/>
    <s v="NULL"/>
    <s v="NULL"/>
    <s v="NULL"/>
    <x v="1"/>
    <x v="0"/>
    <x v="40"/>
    <n v="25.660650759999996"/>
    <n v="0.4350000004949991"/>
    <x v="0"/>
  </r>
  <r>
    <n v="109150"/>
    <x v="604"/>
    <x v="575"/>
    <n v="28705"/>
    <n v="11.074999999999999"/>
    <n v="294504"/>
    <x v="2"/>
    <x v="609"/>
    <s v="NULL"/>
    <s v="NULL"/>
    <s v="NULL"/>
    <x v="1"/>
    <x v="0"/>
    <x v="9"/>
    <n v="13.925000000000001"/>
    <n v="0.55700000000000005"/>
    <x v="0"/>
  </r>
  <r>
    <n v="47975"/>
    <x v="605"/>
    <x v="576"/>
    <n v="25558"/>
    <n v="21.319999970000001"/>
    <n v="129431"/>
    <x v="2"/>
    <x v="610"/>
    <s v="NULL"/>
    <s v="NULL"/>
    <s v="NULL"/>
    <x v="1"/>
    <x v="0"/>
    <x v="19"/>
    <n v="18.680000029999999"/>
    <n v="0.46700000074999998"/>
    <x v="0"/>
  </r>
  <r>
    <n v="29630"/>
    <x v="606"/>
    <x v="577"/>
    <n v="15917"/>
    <n v="22.2955407"/>
    <n v="79863"/>
    <x v="3"/>
    <x v="611"/>
    <s v="NULL"/>
    <s v="NULL"/>
    <s v="NULL"/>
    <x v="1"/>
    <x v="0"/>
    <x v="127"/>
    <n v="27.694460979999999"/>
    <n v="0.55400000098579716"/>
    <x v="0"/>
  </r>
  <r>
    <n v="31903"/>
    <x v="607"/>
    <x v="578"/>
    <n v="12354"/>
    <n v="9.5250000250000006"/>
    <n v="86014"/>
    <x v="2"/>
    <x v="612"/>
    <s v="NULL"/>
    <s v="NULL"/>
    <s v="NULL"/>
    <x v="1"/>
    <x v="0"/>
    <x v="9"/>
    <n v="15.474999974999999"/>
    <n v="0.61899999900000002"/>
    <x v="0"/>
  </r>
  <r>
    <n v="3026"/>
    <x v="608"/>
    <x v="579"/>
    <n v="28922"/>
    <n v="59.993998869999999"/>
    <n v="8156"/>
    <x v="3"/>
    <x v="613"/>
    <s v="NULL"/>
    <s v="NULL"/>
    <s v="NULL"/>
    <x v="1"/>
    <x v="0"/>
    <x v="72"/>
    <n v="39.995998990000004"/>
    <n v="0.39999999845984596"/>
    <x v="0"/>
  </r>
  <r>
    <n v="181611"/>
    <x v="609"/>
    <x v="580"/>
    <n v="12613"/>
    <n v="29.035999990000001"/>
    <n v="490294"/>
    <x v="2"/>
    <x v="614"/>
    <s v="NULL"/>
    <s v="NULL"/>
    <s v="NULL"/>
    <x v="1"/>
    <x v="0"/>
    <x v="135"/>
    <n v="30.464000009999999"/>
    <n v="0.51200000016806724"/>
    <x v="0"/>
  </r>
  <r>
    <n v="93470"/>
    <x v="610"/>
    <x v="138"/>
    <n v="28913"/>
    <n v="15.126179929999999"/>
    <n v="252295"/>
    <x v="4"/>
    <x v="615"/>
    <d v="2023-12-03T07:38:33"/>
    <d v="2023-12-03T07:38:33"/>
    <d v="2023-12-03T07:38:33"/>
    <x v="1"/>
    <x v="0"/>
    <x v="43"/>
    <n v="10.863819840000001"/>
    <n v="0.41799999754290112"/>
    <x v="0"/>
  </r>
  <r>
    <n v="126884"/>
    <x v="611"/>
    <x v="581"/>
    <n v="13604"/>
    <n v="86.400000079999998"/>
    <n v="342521"/>
    <x v="1"/>
    <x v="616"/>
    <d v="2023-12-02T16:12:23"/>
    <s v="NULL"/>
    <s v="NULL"/>
    <x v="1"/>
    <x v="0"/>
    <x v="45"/>
    <n v="93.599999920000002"/>
    <n v="0.51999999955555554"/>
    <x v="0"/>
  </r>
  <r>
    <n v="136663"/>
    <x v="612"/>
    <x v="582"/>
    <n v="10836"/>
    <n v="17.46752086"/>
    <n v="368891"/>
    <x v="1"/>
    <x v="617"/>
    <d v="2023-12-02T13:45:45"/>
    <s v="NULL"/>
    <s v="NULL"/>
    <x v="1"/>
    <x v="0"/>
    <x v="176"/>
    <n v="9.9524792200000007"/>
    <n v="0.36296423015911239"/>
    <x v="0"/>
  </r>
  <r>
    <n v="27737"/>
    <x v="613"/>
    <x v="583"/>
    <n v="12646"/>
    <n v="13.78944003"/>
    <n v="74791"/>
    <x v="0"/>
    <x v="618"/>
    <d v="2023-12-02T13:26:49"/>
    <d v="2023-12-02T13:26:49"/>
    <s v="NULL"/>
    <x v="1"/>
    <x v="0"/>
    <x v="13"/>
    <n v="18.13056005"/>
    <n v="0.56800000014285712"/>
    <x v="0"/>
  </r>
  <r>
    <n v="160083"/>
    <x v="614"/>
    <x v="584"/>
    <n v="25923"/>
    <n v="13.161600050000001"/>
    <n v="432144"/>
    <x v="0"/>
    <x v="619"/>
    <d v="2023-12-02T11:48:02"/>
    <d v="2023-12-02T11:48:02"/>
    <s v="NULL"/>
    <x v="1"/>
    <x v="0"/>
    <x v="176"/>
    <n v="14.258400030000001"/>
    <n v="0.51999999957695109"/>
    <x v="0"/>
  </r>
  <r>
    <n v="148372"/>
    <x v="615"/>
    <x v="585"/>
    <n v="12551"/>
    <n v="39.375901849999998"/>
    <n v="400570"/>
    <x v="3"/>
    <x v="620"/>
    <s v="NULL"/>
    <s v="NULL"/>
    <s v="NULL"/>
    <x v="1"/>
    <x v="0"/>
    <x v="37"/>
    <n v="25.924101200000003"/>
    <n v="0.39699999983384382"/>
    <x v="0"/>
  </r>
  <r>
    <n v="115264"/>
    <x v="616"/>
    <x v="586"/>
    <n v="12603"/>
    <n v="5.7261799580000003"/>
    <n v="311078"/>
    <x v="3"/>
    <x v="621"/>
    <s v="NULL"/>
    <s v="NULL"/>
    <s v="NULL"/>
    <x v="1"/>
    <x v="0"/>
    <x v="144"/>
    <n v="9.2638198120000013"/>
    <n v="0.61799999694062713"/>
    <x v="0"/>
  </r>
  <r>
    <n v="126984"/>
    <x v="617"/>
    <x v="587"/>
    <n v="6103"/>
    <n v="7.7805002720000003"/>
    <n v="342783"/>
    <x v="3"/>
    <x v="622"/>
    <s v="NULL"/>
    <s v="NULL"/>
    <s v="NULL"/>
    <x v="1"/>
    <x v="0"/>
    <x v="205"/>
    <n v="12.169500488000001"/>
    <n v="0.61000000122305753"/>
    <x v="0"/>
  </r>
  <r>
    <n v="18924"/>
    <x v="618"/>
    <x v="588"/>
    <n v="15334"/>
    <n v="27.255200370000001"/>
    <n v="51086"/>
    <x v="0"/>
    <x v="623"/>
    <d v="2023-12-01T16:34:53"/>
    <d v="2023-12-01T16:34:53"/>
    <s v="NULL"/>
    <x v="1"/>
    <x v="0"/>
    <x v="97"/>
    <n v="27.694800390000001"/>
    <n v="0.50400000012666057"/>
    <x v="0"/>
  </r>
  <r>
    <n v="29454"/>
    <x v="619"/>
    <x v="589"/>
    <n v="13629"/>
    <n v="20.946700440000001"/>
    <n v="79396"/>
    <x v="1"/>
    <x v="624"/>
    <d v="2023-12-01T15:45:51"/>
    <s v="NULL"/>
    <s v="NULL"/>
    <x v="1"/>
    <x v="0"/>
    <x v="153"/>
    <n v="24.003300320000001"/>
    <n v="0.53399999809032261"/>
    <x v="0"/>
  </r>
  <r>
    <n v="168000"/>
    <x v="620"/>
    <x v="590"/>
    <n v="25165"/>
    <n v="14.04999997"/>
    <n v="453567"/>
    <x v="0"/>
    <x v="625"/>
    <d v="2023-12-01T15:16:44"/>
    <d v="2023-12-01T15:16:44"/>
    <s v="NULL"/>
    <x v="1"/>
    <x v="0"/>
    <x v="9"/>
    <n v="10.95000003"/>
    <n v="0.43800000119999999"/>
    <x v="0"/>
  </r>
  <r>
    <n v="104421"/>
    <x v="621"/>
    <x v="591"/>
    <n v="28384"/>
    <n v="20.1845"/>
    <n v="281753"/>
    <x v="0"/>
    <x v="626"/>
    <d v="2023-12-01T02:40:11"/>
    <d v="2023-12-01T02:40:11"/>
    <s v="NULL"/>
    <x v="1"/>
    <x v="0"/>
    <x v="140"/>
    <n v="19.3155"/>
    <n v="0.48899999999999999"/>
    <x v="0"/>
  </r>
  <r>
    <n v="161243"/>
    <x v="622"/>
    <x v="592"/>
    <n v="15816"/>
    <n v="14.607100579999999"/>
    <n v="435264"/>
    <x v="2"/>
    <x v="627"/>
    <s v="NULL"/>
    <s v="NULL"/>
    <s v="NULL"/>
    <x v="1"/>
    <x v="1"/>
    <x v="171"/>
    <n v="19.362900639999999"/>
    <n v="0.56999999836914927"/>
    <x v="0"/>
  </r>
  <r>
    <n v="129790"/>
    <x v="623"/>
    <x v="593"/>
    <n v="24715"/>
    <n v="11.074999979999999"/>
    <n v="350389"/>
    <x v="1"/>
    <x v="628"/>
    <d v="2023-11-29T10:39:11"/>
    <s v="NULL"/>
    <s v="NULL"/>
    <x v="1"/>
    <x v="1"/>
    <x v="9"/>
    <n v="13.925000020000001"/>
    <n v="0.55700000080000001"/>
    <x v="0"/>
  </r>
  <r>
    <n v="175884"/>
    <x v="624"/>
    <x v="594"/>
    <n v="12435"/>
    <n v="15.400000049999999"/>
    <n v="474834"/>
    <x v="0"/>
    <x v="629"/>
    <d v="2023-11-28T23:32:41"/>
    <d v="2023-11-28T23:32:41"/>
    <s v="NULL"/>
    <x v="1"/>
    <x v="1"/>
    <x v="206"/>
    <n v="19.599999950000001"/>
    <n v="0.55999999857142857"/>
    <x v="0"/>
  </r>
  <r>
    <n v="51317"/>
    <x v="625"/>
    <x v="595"/>
    <n v="15580"/>
    <n v="15.595580099999999"/>
    <n v="138480"/>
    <x v="0"/>
    <x v="630"/>
    <d v="2023-11-28T21:49:15"/>
    <d v="2023-11-28T21:49:15"/>
    <s v="NULL"/>
    <x v="1"/>
    <x v="1"/>
    <x v="115"/>
    <n v="13.66442013"/>
    <n v="0.46700000077204373"/>
    <x v="0"/>
  </r>
  <r>
    <n v="23202"/>
    <x v="626"/>
    <x v="596"/>
    <n v="15088"/>
    <n v="41.819999979999999"/>
    <n v="62609"/>
    <x v="2"/>
    <x v="631"/>
    <s v="NULL"/>
    <s v="NULL"/>
    <s v="NULL"/>
    <x v="1"/>
    <x v="1"/>
    <x v="142"/>
    <n v="40.180000020000001"/>
    <n v="0.49000000024390244"/>
    <x v="0"/>
  </r>
  <r>
    <n v="7213"/>
    <x v="627"/>
    <x v="597"/>
    <n v="13827"/>
    <n v="21.77516078"/>
    <n v="19498"/>
    <x v="0"/>
    <x v="632"/>
    <d v="2023-11-28T13:22:02"/>
    <d v="2023-11-28T13:22:02"/>
    <s v="NULL"/>
    <x v="1"/>
    <x v="1"/>
    <x v="12"/>
    <n v="23.214840899999999"/>
    <n v="0.51600000073616359"/>
    <x v="0"/>
  </r>
  <r>
    <n v="27354"/>
    <x v="628"/>
    <x v="598"/>
    <n v="28595"/>
    <n v="36.125000059999998"/>
    <n v="73748"/>
    <x v="4"/>
    <x v="633"/>
    <d v="2023-11-28T12:35:30"/>
    <d v="2023-11-28T12:35:30"/>
    <d v="2023-11-28T12:35:30"/>
    <x v="1"/>
    <x v="1"/>
    <x v="17"/>
    <n v="48.874999940000002"/>
    <n v="0.57499999929411771"/>
    <x v="0"/>
  </r>
  <r>
    <n v="56396"/>
    <x v="629"/>
    <x v="599"/>
    <n v="12612"/>
    <n v="18.63369969"/>
    <n v="152181"/>
    <x v="0"/>
    <x v="634"/>
    <d v="2023-11-28T11:29:01"/>
    <d v="2023-11-28T11:29:01"/>
    <s v="NULL"/>
    <x v="1"/>
    <x v="1"/>
    <x v="71"/>
    <n v="14.346299850000001"/>
    <n v="0.43500000151910251"/>
    <x v="0"/>
  </r>
  <r>
    <n v="56511"/>
    <x v="630"/>
    <x v="600"/>
    <n v="14268"/>
    <n v="32.270401499999998"/>
    <n v="152490"/>
    <x v="1"/>
    <x v="635"/>
    <d v="2023-11-28T08:25:22"/>
    <s v="NULL"/>
    <s v="NULL"/>
    <x v="1"/>
    <x v="1"/>
    <x v="70"/>
    <n v="32.529601550000002"/>
    <n v="0.50200000029166669"/>
    <x v="0"/>
  </r>
  <r>
    <n v="85047"/>
    <x v="631"/>
    <x v="601"/>
    <n v="11201"/>
    <n v="10.327079879999999"/>
    <n v="229522"/>
    <x v="1"/>
    <x v="636"/>
    <d v="2023-11-28T06:48:42"/>
    <s v="NULL"/>
    <s v="NULL"/>
    <x v="1"/>
    <x v="1"/>
    <x v="75"/>
    <n v="10.662919890000001"/>
    <n v="0.50800000032586956"/>
    <x v="0"/>
  </r>
  <r>
    <n v="93039"/>
    <x v="632"/>
    <x v="602"/>
    <n v="28557"/>
    <n v="44.154478760000003"/>
    <n v="251146"/>
    <x v="3"/>
    <x v="637"/>
    <s v="NULL"/>
    <s v="NULL"/>
    <s v="NULL"/>
    <x v="1"/>
    <x v="1"/>
    <x v="125"/>
    <n v="35.835519099999999"/>
    <n v="0.44800000073409174"/>
    <x v="0"/>
  </r>
  <r>
    <n v="17617"/>
    <x v="633"/>
    <x v="603"/>
    <n v="8987"/>
    <n v="13.530000039999999"/>
    <n v="47564"/>
    <x v="4"/>
    <x v="638"/>
    <d v="2023-11-28T03:06:05"/>
    <d v="2023-11-28T03:06:05"/>
    <d v="2023-11-28T03:06:05"/>
    <x v="1"/>
    <x v="1"/>
    <x v="174"/>
    <n v="16.469999960000003"/>
    <n v="0.54899999866666671"/>
    <x v="0"/>
  </r>
  <r>
    <n v="51315"/>
    <x v="625"/>
    <x v="604"/>
    <n v="9252"/>
    <n v="27.4021005"/>
    <n v="138476"/>
    <x v="0"/>
    <x v="639"/>
    <d v="2023-11-28T00:51:09"/>
    <d v="2023-11-28T00:51:09"/>
    <s v="NULL"/>
    <x v="1"/>
    <x v="1"/>
    <x v="195"/>
    <n v="15.547900260000002"/>
    <n v="0.36199999964796281"/>
    <x v="0"/>
  </r>
  <r>
    <n v="57363"/>
    <x v="634"/>
    <x v="605"/>
    <n v="28395"/>
    <n v="9.0954498600000004"/>
    <n v="154797"/>
    <x v="4"/>
    <x v="640"/>
    <d v="2023-11-27T23:20:28"/>
    <d v="2023-11-27T23:20:28"/>
    <d v="2023-11-27T23:20:28"/>
    <x v="1"/>
    <x v="1"/>
    <x v="76"/>
    <n v="10.89454991"/>
    <n v="0.54500000176838426"/>
    <x v="0"/>
  </r>
  <r>
    <n v="162153"/>
    <x v="635"/>
    <x v="606"/>
    <n v="24572"/>
    <n v="42.829288290000001"/>
    <n v="437749"/>
    <x v="1"/>
    <x v="641"/>
    <d v="2023-11-27T14:04:09"/>
    <s v="NULL"/>
    <s v="NULL"/>
    <x v="1"/>
    <x v="1"/>
    <x v="207"/>
    <n v="38.440708350000001"/>
    <n v="0.47299999925286079"/>
    <x v="0"/>
  </r>
  <r>
    <n v="54952"/>
    <x v="636"/>
    <x v="607"/>
    <n v="13937"/>
    <n v="29.975000099999999"/>
    <n v="148270"/>
    <x v="0"/>
    <x v="642"/>
    <d v="2023-11-27T08:30:52"/>
    <d v="2023-11-27T08:30:52"/>
    <s v="NULL"/>
    <x v="1"/>
    <x v="1"/>
    <x v="86"/>
    <n v="25.024999900000001"/>
    <n v="0.45499999818181819"/>
    <x v="0"/>
  </r>
  <r>
    <n v="35766"/>
    <x v="637"/>
    <x v="608"/>
    <n v="13827"/>
    <n v="21.77516078"/>
    <n v="96498"/>
    <x v="0"/>
    <x v="643"/>
    <d v="2023-11-26T06:43:47"/>
    <d v="2023-11-26T06:43:47"/>
    <s v="NULL"/>
    <x v="1"/>
    <x v="1"/>
    <x v="12"/>
    <n v="23.214840899999999"/>
    <n v="0.51600000073616359"/>
    <x v="0"/>
  </r>
  <r>
    <n v="109672"/>
    <x v="638"/>
    <x v="609"/>
    <n v="13789"/>
    <n v="21.504000040000001"/>
    <n v="295925"/>
    <x v="4"/>
    <x v="644"/>
    <d v="2023-11-26T06:13:03"/>
    <d v="2023-11-26T06:13:03"/>
    <d v="2023-11-26T06:13:03"/>
    <x v="1"/>
    <x v="1"/>
    <x v="109"/>
    <n v="26.495999959999999"/>
    <n v="0.55199999916666664"/>
    <x v="0"/>
  </r>
  <r>
    <n v="48082"/>
    <x v="639"/>
    <x v="610"/>
    <n v="15575"/>
    <n v="15.203999939999999"/>
    <n v="129717"/>
    <x v="4"/>
    <x v="645"/>
    <d v="2023-11-26T04:33:30"/>
    <d v="2023-11-26T04:33:30"/>
    <d v="2023-11-26T04:33:30"/>
    <x v="1"/>
    <x v="1"/>
    <x v="26"/>
    <n v="12.796000060000001"/>
    <n v="0.45700000214285719"/>
    <x v="0"/>
  </r>
  <r>
    <n v="49917"/>
    <x v="640"/>
    <x v="611"/>
    <n v="12588"/>
    <n v="20.052"/>
    <n v="134649"/>
    <x v="1"/>
    <x v="646"/>
    <d v="2023-11-25T09:02:57"/>
    <s v="NULL"/>
    <s v="NULL"/>
    <x v="1"/>
    <x v="1"/>
    <x v="20"/>
    <n v="15.948"/>
    <n v="0.443"/>
    <x v="0"/>
  </r>
  <r>
    <n v="65364"/>
    <x v="641"/>
    <x v="612"/>
    <n v="12588"/>
    <n v="20.052"/>
    <n v="176378"/>
    <x v="1"/>
    <x v="647"/>
    <d v="2023-11-25T08:32:56"/>
    <s v="NULL"/>
    <s v="NULL"/>
    <x v="1"/>
    <x v="1"/>
    <x v="20"/>
    <n v="15.948"/>
    <n v="0.443"/>
    <x v="0"/>
  </r>
  <r>
    <n v="107773"/>
    <x v="642"/>
    <x v="613"/>
    <n v="13566"/>
    <n v="14.15527992"/>
    <n v="290770"/>
    <x v="4"/>
    <x v="648"/>
    <d v="2023-11-25T07:18:44"/>
    <d v="2023-11-25T07:18:44"/>
    <d v="2023-11-25T07:18:44"/>
    <x v="1"/>
    <x v="1"/>
    <x v="8"/>
    <n v="15.834719850000001"/>
    <n v="0.52799999904768258"/>
    <x v="0"/>
  </r>
  <r>
    <n v="146845"/>
    <x v="643"/>
    <x v="614"/>
    <n v="6339"/>
    <n v="5.0141398869999998"/>
    <n v="396447"/>
    <x v="0"/>
    <x v="649"/>
    <d v="2023-11-25T02:10:47"/>
    <d v="2023-11-25T02:10:47"/>
    <s v="NULL"/>
    <x v="1"/>
    <x v="1"/>
    <x v="104"/>
    <n v="7.9758598830000009"/>
    <n v="0.6140000018645112"/>
    <x v="0"/>
  </r>
  <r>
    <n v="55581"/>
    <x v="644"/>
    <x v="615"/>
    <n v="13719"/>
    <n v="6.3000000040000002"/>
    <n v="149972"/>
    <x v="1"/>
    <x v="650"/>
    <d v="2023-11-25T01:03:07"/>
    <s v="NULL"/>
    <s v="NULL"/>
    <x v="1"/>
    <x v="1"/>
    <x v="102"/>
    <n v="5.6999999959999998"/>
    <n v="0.47499999966666667"/>
    <x v="0"/>
  </r>
  <r>
    <n v="80080"/>
    <x v="645"/>
    <x v="616"/>
    <n v="6339"/>
    <n v="5.0141398869999998"/>
    <n v="216108"/>
    <x v="4"/>
    <x v="651"/>
    <d v="2023-11-25T01:00:23"/>
    <d v="2023-11-25T01:00:23"/>
    <d v="2023-11-25T01:00:23"/>
    <x v="1"/>
    <x v="1"/>
    <x v="104"/>
    <n v="7.9758598830000009"/>
    <n v="0.6140000018645112"/>
    <x v="0"/>
  </r>
  <r>
    <n v="147246"/>
    <x v="646"/>
    <x v="617"/>
    <n v="29064"/>
    <n v="22.824000120000001"/>
    <n v="397525"/>
    <x v="1"/>
    <x v="652"/>
    <d v="2023-11-24T08:52:45"/>
    <s v="NULL"/>
    <s v="NULL"/>
    <x v="1"/>
    <x v="1"/>
    <x v="20"/>
    <n v="13.175999879999999"/>
    <n v="0.36599999666666666"/>
    <x v="0"/>
  </r>
  <r>
    <n v="157508"/>
    <x v="647"/>
    <x v="618"/>
    <n v="28577"/>
    <n v="20.049270920000001"/>
    <n v="425207"/>
    <x v="1"/>
    <x v="653"/>
    <d v="2023-11-24T07:31:36"/>
    <s v="NULL"/>
    <s v="NULL"/>
    <x v="1"/>
    <x v="1"/>
    <x v="146"/>
    <n v="14.940730759999997"/>
    <n v="0.4270000012186338"/>
    <x v="0"/>
  </r>
  <r>
    <n v="93153"/>
    <x v="648"/>
    <x v="619"/>
    <n v="28972"/>
    <n v="11.57613991"/>
    <n v="251448"/>
    <x v="1"/>
    <x v="654"/>
    <d v="2023-11-24T04:00:40"/>
    <s v="NULL"/>
    <s v="NULL"/>
    <x v="1"/>
    <x v="1"/>
    <x v="8"/>
    <n v="18.413859860000002"/>
    <n v="0.61400000004068034"/>
    <x v="0"/>
  </r>
  <r>
    <n v="10102"/>
    <x v="649"/>
    <x v="620"/>
    <n v="15248"/>
    <n v="8.5573401120000003"/>
    <n v="27245"/>
    <x v="1"/>
    <x v="655"/>
    <d v="2023-11-24T01:21:08"/>
    <s v="NULL"/>
    <s v="NULL"/>
    <x v="1"/>
    <x v="1"/>
    <x v="41"/>
    <n v="12.782660038000001"/>
    <n v="0.59899999757029054"/>
    <x v="0"/>
  </r>
  <r>
    <n v="121073"/>
    <x v="650"/>
    <x v="621"/>
    <n v="24963"/>
    <n v="36.782098550000001"/>
    <n v="326776"/>
    <x v="2"/>
    <x v="656"/>
    <s v="NULL"/>
    <s v="NULL"/>
    <s v="NULL"/>
    <x v="1"/>
    <x v="1"/>
    <x v="30"/>
    <n v="40.167898399999999"/>
    <n v="0.52199999989733592"/>
    <x v="0"/>
  </r>
  <r>
    <n v="106507"/>
    <x v="651"/>
    <x v="605"/>
    <n v="28395"/>
    <n v="9.0954498600000004"/>
    <n v="287375"/>
    <x v="4"/>
    <x v="657"/>
    <d v="2023-11-23T14:49:26"/>
    <d v="2023-11-23T14:49:26"/>
    <d v="2023-11-23T14:49:26"/>
    <x v="1"/>
    <x v="1"/>
    <x v="76"/>
    <n v="10.89454991"/>
    <n v="0.54500000176838426"/>
    <x v="0"/>
  </r>
  <r>
    <n v="28698"/>
    <x v="652"/>
    <x v="622"/>
    <n v="24856"/>
    <n v="23.946600289999999"/>
    <n v="77396"/>
    <x v="0"/>
    <x v="658"/>
    <d v="2023-11-23T12:32:02"/>
    <d v="2023-11-23T12:32:02"/>
    <s v="NULL"/>
    <x v="1"/>
    <x v="1"/>
    <x v="168"/>
    <n v="32.003400470000003"/>
    <n v="0.572000000630563"/>
    <x v="0"/>
  </r>
  <r>
    <n v="122193"/>
    <x v="653"/>
    <x v="623"/>
    <n v="8929"/>
    <n v="15.17057986"/>
    <n v="329843"/>
    <x v="0"/>
    <x v="659"/>
    <d v="2023-11-23T09:41:24"/>
    <d v="2023-11-23T09:41:24"/>
    <s v="NULL"/>
    <x v="1"/>
    <x v="1"/>
    <x v="116"/>
    <n v="12.819419910000001"/>
    <n v="0.4580000005480529"/>
    <x v="0"/>
  </r>
  <r>
    <n v="35882"/>
    <x v="654"/>
    <x v="624"/>
    <n v="12536"/>
    <n v="30.636169290000002"/>
    <n v="96821"/>
    <x v="0"/>
    <x v="660"/>
    <d v="2023-11-23T04:34:36"/>
    <d v="2023-11-23T04:34:36"/>
    <s v="NULL"/>
    <x v="1"/>
    <x v="1"/>
    <x v="125"/>
    <n v="49.353828570000005"/>
    <n v="0.61699999862957866"/>
    <x v="0"/>
  </r>
  <r>
    <n v="88427"/>
    <x v="655"/>
    <x v="625"/>
    <n v="14336"/>
    <n v="3.1199999900000002"/>
    <n v="238669"/>
    <x v="0"/>
    <x v="661"/>
    <d v="2023-11-23T03:34:29"/>
    <d v="2023-11-23T03:34:29"/>
    <s v="NULL"/>
    <x v="1"/>
    <x v="1"/>
    <x v="91"/>
    <n v="4.8800000099999998"/>
    <n v="0.61000000124999998"/>
    <x v="0"/>
  </r>
  <r>
    <n v="173430"/>
    <x v="656"/>
    <x v="625"/>
    <n v="15330"/>
    <n v="4.0611898819999999"/>
    <n v="468247"/>
    <x v="3"/>
    <x v="662"/>
    <s v="NULL"/>
    <s v="NULL"/>
    <s v="NULL"/>
    <x v="1"/>
    <x v="1"/>
    <x v="44"/>
    <n v="2.9288098890000001"/>
    <n v="0.41899999784706721"/>
    <x v="0"/>
  </r>
  <r>
    <n v="164930"/>
    <x v="657"/>
    <x v="625"/>
    <n v="9031"/>
    <n v="21.881999990000001"/>
    <n v="445230"/>
    <x v="2"/>
    <x v="663"/>
    <s v="NULL"/>
    <s v="NULL"/>
    <s v="NULL"/>
    <x v="1"/>
    <x v="1"/>
    <x v="36"/>
    <n v="20.118000009999999"/>
    <n v="0.47900000023809525"/>
    <x v="0"/>
  </r>
  <r>
    <n v="70070"/>
    <x v="658"/>
    <x v="625"/>
    <n v="14073"/>
    <n v="6.2267801199999999"/>
    <n v="189093"/>
    <x v="2"/>
    <x v="664"/>
    <s v="NULL"/>
    <s v="NULL"/>
    <s v="NULL"/>
    <x v="1"/>
    <x v="1"/>
    <x v="208"/>
    <n v="5.0332201099999994"/>
    <n v="0.44700000063854345"/>
    <x v="0"/>
  </r>
  <r>
    <n v="100421"/>
    <x v="659"/>
    <x v="625"/>
    <n v="6156"/>
    <n v="39.303000169999997"/>
    <n v="270943"/>
    <x v="0"/>
    <x v="665"/>
    <d v="2023-11-22T15:27:53"/>
    <d v="2023-11-22T15:27:53"/>
    <s v="NULL"/>
    <x v="1"/>
    <x v="1"/>
    <x v="131"/>
    <n v="59.696999830000003"/>
    <n v="0.60299999828282835"/>
    <x v="0"/>
  </r>
  <r>
    <n v="39211"/>
    <x v="660"/>
    <x v="625"/>
    <n v="5917"/>
    <n v="28.544999969999999"/>
    <n v="105777"/>
    <x v="4"/>
    <x v="666"/>
    <d v="2023-11-22T11:06:25"/>
    <d v="2023-11-22T11:06:25"/>
    <d v="2023-11-22T11:06:25"/>
    <x v="1"/>
    <x v="1"/>
    <x v="86"/>
    <n v="26.455000030000001"/>
    <n v="0.48100000054545455"/>
    <x v="0"/>
  </r>
  <r>
    <n v="10695"/>
    <x v="661"/>
    <x v="626"/>
    <n v="15455"/>
    <n v="27.610000119999999"/>
    <n v="28846"/>
    <x v="2"/>
    <x v="667"/>
    <s v="NULL"/>
    <s v="NULL"/>
    <s v="NULL"/>
    <x v="1"/>
    <x v="1"/>
    <x v="86"/>
    <n v="27.389999880000001"/>
    <n v="0.49799999781818183"/>
    <x v="0"/>
  </r>
  <r>
    <n v="142358"/>
    <x v="662"/>
    <x v="627"/>
    <n v="9043"/>
    <n v="1.3983000109999999"/>
    <n v="384301"/>
    <x v="2"/>
    <x v="668"/>
    <s v="NULL"/>
    <s v="NULL"/>
    <s v="NULL"/>
    <x v="1"/>
    <x v="1"/>
    <x v="187"/>
    <n v="2.5517000370000003"/>
    <n v="0.64600000151696202"/>
    <x v="0"/>
  </r>
  <r>
    <n v="16841"/>
    <x v="663"/>
    <x v="628"/>
    <n v="13862"/>
    <n v="25.714000469999998"/>
    <n v="45496"/>
    <x v="0"/>
    <x v="669"/>
    <d v="2023-11-21T21:43:20"/>
    <d v="2023-11-21T21:43:20"/>
    <s v="NULL"/>
    <x v="1"/>
    <x v="1"/>
    <x v="209"/>
    <n v="23.736000290000003"/>
    <n v="0.47999999848736102"/>
    <x v="0"/>
  </r>
  <r>
    <n v="68254"/>
    <x v="664"/>
    <x v="629"/>
    <n v="6271"/>
    <n v="8.3249999960000007"/>
    <n v="184183"/>
    <x v="0"/>
    <x v="670"/>
    <d v="2023-11-21T18:48:10"/>
    <d v="2023-11-21T18:48:10"/>
    <s v="NULL"/>
    <x v="1"/>
    <x v="1"/>
    <x v="113"/>
    <n v="6.6750000039999993"/>
    <n v="0.44500000026666664"/>
    <x v="0"/>
  </r>
  <r>
    <n v="175222"/>
    <x v="665"/>
    <x v="630"/>
    <n v="25151"/>
    <n v="18.235440740000001"/>
    <n v="473041"/>
    <x v="4"/>
    <x v="671"/>
    <d v="2023-11-21T15:24:06"/>
    <d v="2023-11-21T15:24:06"/>
    <d v="2023-11-21T15:24:06"/>
    <x v="1"/>
    <x v="1"/>
    <x v="28"/>
    <n v="21.754560939999998"/>
    <n v="0.54400000065216292"/>
    <x v="0"/>
  </r>
  <r>
    <n v="153768"/>
    <x v="666"/>
    <x v="631"/>
    <n v="15571"/>
    <n v="40.75500014"/>
    <n v="415092"/>
    <x v="3"/>
    <x v="672"/>
    <s v="NULL"/>
    <s v="NULL"/>
    <s v="NULL"/>
    <x v="1"/>
    <x v="1"/>
    <x v="66"/>
    <n v="24.24499986"/>
    <n v="0.37299999784615384"/>
    <x v="0"/>
  </r>
  <r>
    <n v="66629"/>
    <x v="667"/>
    <x v="632"/>
    <n v="29033"/>
    <n v="17.301179730000001"/>
    <n v="179787"/>
    <x v="3"/>
    <x v="673"/>
    <s v="NULL"/>
    <s v="NULL"/>
    <s v="NULL"/>
    <x v="1"/>
    <x v="1"/>
    <x v="1"/>
    <n v="14.67881981"/>
    <n v="0.45900000066103813"/>
    <x v="0"/>
  </r>
  <r>
    <n v="92262"/>
    <x v="668"/>
    <x v="633"/>
    <n v="12354"/>
    <n v="9.5250000250000006"/>
    <n v="249022"/>
    <x v="0"/>
    <x v="674"/>
    <d v="2023-11-21T06:16:58"/>
    <d v="2023-11-21T06:16:58"/>
    <s v="NULL"/>
    <x v="1"/>
    <x v="1"/>
    <x v="9"/>
    <n v="15.474999974999999"/>
    <n v="0.61899999900000002"/>
    <x v="0"/>
  </r>
  <r>
    <n v="2933"/>
    <x v="669"/>
    <x v="634"/>
    <n v="25323"/>
    <n v="69.361999890000007"/>
    <n v="7915"/>
    <x v="3"/>
    <x v="675"/>
    <s v="NULL"/>
    <s v="NULL"/>
    <s v="NULL"/>
    <x v="1"/>
    <x v="1"/>
    <x v="23"/>
    <n v="88.638000109999993"/>
    <n v="0.56100000069620248"/>
    <x v="0"/>
  </r>
  <r>
    <n v="33701"/>
    <x v="670"/>
    <x v="635"/>
    <n v="13810"/>
    <n v="25.339599589999999"/>
    <n v="90903"/>
    <x v="1"/>
    <x v="676"/>
    <d v="2023-11-21T01:42:34"/>
    <s v="NULL"/>
    <s v="NULL"/>
    <x v="1"/>
    <x v="1"/>
    <x v="210"/>
    <n v="18.960399649999999"/>
    <n v="0.42799999944198647"/>
    <x v="0"/>
  </r>
  <r>
    <n v="129329"/>
    <x v="671"/>
    <x v="636"/>
    <n v="12527"/>
    <n v="33.8525992"/>
    <n v="349141"/>
    <x v="3"/>
    <x v="677"/>
    <s v="NULL"/>
    <s v="NULL"/>
    <s v="NULL"/>
    <x v="1"/>
    <x v="1"/>
    <x v="107"/>
    <n v="28.837399429999998"/>
    <n v="0.46000000096028076"/>
    <x v="0"/>
  </r>
  <r>
    <n v="659"/>
    <x v="672"/>
    <x v="637"/>
    <n v="5986"/>
    <n v="20.352"/>
    <n v="1815"/>
    <x v="4"/>
    <x v="678"/>
    <d v="2023-11-20T15:31:39"/>
    <d v="2023-11-20T15:31:39"/>
    <d v="2023-11-20T15:31:39"/>
    <x v="1"/>
    <x v="1"/>
    <x v="152"/>
    <n v="11.648"/>
    <n v="0.36399999999999999"/>
    <x v="0"/>
  </r>
  <r>
    <n v="9104"/>
    <x v="673"/>
    <x v="638"/>
    <n v="6115"/>
    <n v="29.370000099999999"/>
    <n v="24575"/>
    <x v="0"/>
    <x v="679"/>
    <d v="2023-11-20T08:44:35"/>
    <d v="2023-11-20T08:44:35"/>
    <s v="NULL"/>
    <x v="1"/>
    <x v="1"/>
    <x v="86"/>
    <n v="25.629999900000001"/>
    <n v="0.4659999981818182"/>
    <x v="0"/>
  </r>
  <r>
    <n v="29694"/>
    <x v="674"/>
    <x v="639"/>
    <n v="29112"/>
    <n v="21.495000839999999"/>
    <n v="80033"/>
    <x v="1"/>
    <x v="680"/>
    <d v="2023-11-20T08:17:01"/>
    <s v="NULL"/>
    <s v="NULL"/>
    <x v="1"/>
    <x v="1"/>
    <x v="53"/>
    <n v="21.495000839999999"/>
    <n v="0.5"/>
    <x v="0"/>
  </r>
  <r>
    <n v="34306"/>
    <x v="675"/>
    <x v="640"/>
    <n v="9024"/>
    <n v="15.40000006"/>
    <n v="92566"/>
    <x v="4"/>
    <x v="681"/>
    <d v="2023-11-19T10:25:08"/>
    <d v="2023-11-19T10:25:08"/>
    <d v="2023-11-19T10:25:08"/>
    <x v="1"/>
    <x v="1"/>
    <x v="9"/>
    <n v="9.59999994"/>
    <n v="0.38399999759999998"/>
    <x v="0"/>
  </r>
  <r>
    <n v="68559"/>
    <x v="676"/>
    <x v="641"/>
    <n v="25046"/>
    <n v="16.808399680000001"/>
    <n v="184987"/>
    <x v="3"/>
    <x v="682"/>
    <s v="NULL"/>
    <s v="NULL"/>
    <s v="NULL"/>
    <x v="1"/>
    <x v="1"/>
    <x v="110"/>
    <n v="12.171599860000001"/>
    <n v="0.42000000183574882"/>
    <x v="0"/>
  </r>
  <r>
    <n v="142771"/>
    <x v="677"/>
    <x v="642"/>
    <n v="13928"/>
    <n v="21.224099160000002"/>
    <n v="385432"/>
    <x v="0"/>
    <x v="683"/>
    <d v="2023-11-19T07:37:13"/>
    <d v="2023-11-19T07:37:13"/>
    <s v="NULL"/>
    <x v="1"/>
    <x v="1"/>
    <x v="77"/>
    <n v="19.125899310000001"/>
    <n v="0.47400000087286248"/>
    <x v="0"/>
  </r>
  <r>
    <n v="133594"/>
    <x v="678"/>
    <x v="643"/>
    <n v="15432"/>
    <n v="25.51499995"/>
    <n v="360654"/>
    <x v="4"/>
    <x v="684"/>
    <d v="2023-11-19T07:15:31"/>
    <d v="2023-11-19T07:15:31"/>
    <d v="2023-11-19T07:15:31"/>
    <x v="1"/>
    <x v="1"/>
    <x v="93"/>
    <n v="19.48500005"/>
    <n v="0.43300000111111109"/>
    <x v="0"/>
  </r>
  <r>
    <n v="119933"/>
    <x v="679"/>
    <x v="644"/>
    <n v="13791"/>
    <n v="30.87750003"/>
    <n v="323682"/>
    <x v="0"/>
    <x v="685"/>
    <d v="2023-11-19T02:27:39"/>
    <d v="2023-11-19T02:27:39"/>
    <s v="NULL"/>
    <x v="1"/>
    <x v="1"/>
    <x v="211"/>
    <n v="26.62249997"/>
    <n v="0.46299999947826087"/>
    <x v="0"/>
  </r>
  <r>
    <n v="99226"/>
    <x v="680"/>
    <x v="645"/>
    <n v="5745"/>
    <n v="7.1817998000000003"/>
    <n v="267729"/>
    <x v="3"/>
    <x v="686"/>
    <s v="NULL"/>
    <s v="NULL"/>
    <s v="NULL"/>
    <x v="1"/>
    <x v="1"/>
    <x v="199"/>
    <n v="7.7181998199999988"/>
    <n v="0.51800000113020128"/>
    <x v="0"/>
  </r>
  <r>
    <n v="127747"/>
    <x v="681"/>
    <x v="646"/>
    <n v="6957"/>
    <n v="18.623789890000001"/>
    <n v="344859"/>
    <x v="4"/>
    <x v="687"/>
    <d v="2023-11-19T01:39:20"/>
    <d v="2023-11-19T01:39:20"/>
    <d v="2023-11-19T01:39:20"/>
    <x v="1"/>
    <x v="1"/>
    <x v="8"/>
    <n v="11.36620988"/>
    <n v="0.37899999890530173"/>
    <x v="0"/>
  </r>
  <r>
    <n v="62113"/>
    <x v="682"/>
    <x v="601"/>
    <n v="13778"/>
    <n v="96.42750049"/>
    <n v="167609"/>
    <x v="1"/>
    <x v="688"/>
    <d v="2023-11-18T16:53:59"/>
    <s v="NULL"/>
    <s v="NULL"/>
    <x v="1"/>
    <x v="1"/>
    <x v="212"/>
    <n v="53.07249951"/>
    <n v="0.35499999672240801"/>
    <x v="0"/>
  </r>
  <r>
    <n v="59904"/>
    <x v="683"/>
    <x v="647"/>
    <n v="3049"/>
    <n v="2.083760045"/>
    <n v="161687"/>
    <x v="3"/>
    <x v="689"/>
    <s v="NULL"/>
    <s v="NULL"/>
    <s v="NULL"/>
    <x v="1"/>
    <x v="1"/>
    <x v="128"/>
    <n v="2.7962400689999996"/>
    <n v="0.57300000075368851"/>
    <x v="0"/>
  </r>
  <r>
    <n v="41723"/>
    <x v="684"/>
    <x v="648"/>
    <n v="14248"/>
    <n v="14.322669919999999"/>
    <n v="112561"/>
    <x v="1"/>
    <x v="690"/>
    <d v="2023-11-17T09:19:17"/>
    <s v="NULL"/>
    <s v="NULL"/>
    <x v="1"/>
    <x v="1"/>
    <x v="213"/>
    <n v="15.087329929999999"/>
    <n v="0.5130000002363142"/>
    <x v="0"/>
  </r>
  <r>
    <n v="180892"/>
    <x v="685"/>
    <x v="649"/>
    <n v="13678"/>
    <n v="23.813999979999998"/>
    <n v="488399"/>
    <x v="1"/>
    <x v="691"/>
    <d v="2023-11-17T07:28:53"/>
    <s v="NULL"/>
    <s v="NULL"/>
    <x v="1"/>
    <x v="1"/>
    <x v="84"/>
    <n v="30.186000020000002"/>
    <n v="0.55900000037037045"/>
    <x v="0"/>
  </r>
  <r>
    <n v="174476"/>
    <x v="686"/>
    <x v="650"/>
    <n v="9464"/>
    <n v="8.1770000310000004"/>
    <n v="471045"/>
    <x v="4"/>
    <x v="692"/>
    <d v="2023-11-16T21:42:26"/>
    <d v="2023-11-16T21:42:26"/>
    <d v="2023-11-16T21:42:26"/>
    <x v="1"/>
    <x v="1"/>
    <x v="214"/>
    <n v="10.322999969"/>
    <n v="0.55799999832432434"/>
    <x v="0"/>
  </r>
  <r>
    <n v="108011"/>
    <x v="687"/>
    <x v="651"/>
    <n v="15402"/>
    <n v="21.559999959999999"/>
    <n v="291415"/>
    <x v="2"/>
    <x v="693"/>
    <s v="NULL"/>
    <s v="NULL"/>
    <s v="NULL"/>
    <x v="1"/>
    <x v="1"/>
    <x v="19"/>
    <n v="18.440000040000001"/>
    <n v="0.46100000100000005"/>
    <x v="0"/>
  </r>
  <r>
    <n v="79100"/>
    <x v="688"/>
    <x v="652"/>
    <n v="9318"/>
    <n v="6.9302198869999998"/>
    <n v="213464"/>
    <x v="4"/>
    <x v="694"/>
    <d v="2023-11-16T14:58:19"/>
    <d v="2023-11-16T14:58:19"/>
    <d v="2023-11-16T14:58:19"/>
    <x v="1"/>
    <x v="1"/>
    <x v="2"/>
    <n v="5.0597798830000009"/>
    <n v="0.42199999833694746"/>
    <x v="0"/>
  </r>
  <r>
    <n v="66839"/>
    <x v="689"/>
    <x v="653"/>
    <n v="13944"/>
    <n v="15.58400005"/>
    <n v="180375"/>
    <x v="3"/>
    <x v="695"/>
    <s v="NULL"/>
    <s v="NULL"/>
    <s v="NULL"/>
    <x v="1"/>
    <x v="1"/>
    <x v="152"/>
    <n v="16.41599995"/>
    <n v="0.51299999843749999"/>
    <x v="0"/>
  </r>
  <r>
    <n v="105331"/>
    <x v="690"/>
    <x v="654"/>
    <n v="15332"/>
    <n v="25.587950960000001"/>
    <n v="284202"/>
    <x v="3"/>
    <x v="696"/>
    <s v="NULL"/>
    <s v="NULL"/>
    <s v="NULL"/>
    <x v="1"/>
    <x v="1"/>
    <x v="111"/>
    <n v="17.562050569999997"/>
    <n v="0.40699999877844728"/>
    <x v="0"/>
  </r>
  <r>
    <n v="65297"/>
    <x v="691"/>
    <x v="655"/>
    <n v="28803"/>
    <n v="27.555"/>
    <n v="176194"/>
    <x v="2"/>
    <x v="697"/>
    <s v="NULL"/>
    <s v="NULL"/>
    <s v="NULL"/>
    <x v="1"/>
    <x v="1"/>
    <x v="86"/>
    <n v="27.445"/>
    <n v="0.499"/>
    <x v="0"/>
  </r>
  <r>
    <n v="103638"/>
    <x v="692"/>
    <x v="656"/>
    <n v="13857"/>
    <n v="45.389999920000001"/>
    <n v="279617"/>
    <x v="3"/>
    <x v="698"/>
    <s v="NULL"/>
    <s v="NULL"/>
    <s v="NULL"/>
    <x v="1"/>
    <x v="1"/>
    <x v="17"/>
    <n v="39.610000079999999"/>
    <n v="0.46600000094117644"/>
    <x v="0"/>
  </r>
  <r>
    <n v="60907"/>
    <x v="693"/>
    <x v="657"/>
    <n v="17004"/>
    <n v="24.01854084"/>
    <n v="164361"/>
    <x v="0"/>
    <x v="699"/>
    <d v="2023-11-16T02:04:25"/>
    <d v="2023-11-16T02:04:25"/>
    <s v="NULL"/>
    <x v="1"/>
    <x v="1"/>
    <x v="112"/>
    <n v="19.971460839999999"/>
    <n v="0.45400000175676281"/>
    <x v="0"/>
  </r>
  <r>
    <n v="42121"/>
    <x v="694"/>
    <x v="658"/>
    <n v="28715"/>
    <n v="18.265040509999999"/>
    <n v="113651"/>
    <x v="3"/>
    <x v="700"/>
    <s v="NULL"/>
    <s v="NULL"/>
    <s v="NULL"/>
    <x v="1"/>
    <x v="1"/>
    <x v="100"/>
    <n v="21.61496056"/>
    <n v="0.5419999995"/>
    <x v="0"/>
  </r>
  <r>
    <n v="247"/>
    <x v="695"/>
    <x v="659"/>
    <n v="5930"/>
    <n v="26.617800460000002"/>
    <n v="690"/>
    <x v="0"/>
    <x v="701"/>
    <d v="2023-11-16T00:27:45"/>
    <d v="2023-11-16T00:27:45"/>
    <s v="NULL"/>
    <x v="1"/>
    <x v="1"/>
    <x v="6"/>
    <n v="33.332200299999997"/>
    <n v="0.5559999979556296"/>
    <x v="0"/>
  </r>
  <r>
    <n v="101889"/>
    <x v="696"/>
    <x v="660"/>
    <n v="28826"/>
    <n v="31.82549852"/>
    <n v="274853"/>
    <x v="1"/>
    <x v="702"/>
    <d v="2023-11-15T22:54:40"/>
    <s v="NULL"/>
    <s v="NULL"/>
    <x v="1"/>
    <x v="1"/>
    <x v="101"/>
    <n v="33.124498430000003"/>
    <n v="0.50999999977675137"/>
    <x v="0"/>
  </r>
  <r>
    <n v="104812"/>
    <x v="697"/>
    <x v="661"/>
    <n v="12565"/>
    <n v="14.5483004"/>
    <n v="282786"/>
    <x v="2"/>
    <x v="703"/>
    <s v="NULL"/>
    <s v="NULL"/>
    <s v="NULL"/>
    <x v="1"/>
    <x v="1"/>
    <x v="164"/>
    <n v="14.901700360000001"/>
    <n v="0.50599999916604421"/>
    <x v="0"/>
  </r>
  <r>
    <n v="13891"/>
    <x v="698"/>
    <x v="662"/>
    <n v="6115"/>
    <n v="29.370000099999999"/>
    <n v="37503"/>
    <x v="2"/>
    <x v="704"/>
    <s v="NULL"/>
    <s v="NULL"/>
    <s v="NULL"/>
    <x v="1"/>
    <x v="1"/>
    <x v="86"/>
    <n v="25.629999900000001"/>
    <n v="0.4659999981818182"/>
    <x v="0"/>
  </r>
  <r>
    <n v="37741"/>
    <x v="699"/>
    <x v="663"/>
    <n v="13844"/>
    <n v="12.30000001"/>
    <n v="101827"/>
    <x v="1"/>
    <x v="705"/>
    <d v="2023-11-15T13:49:09"/>
    <s v="NULL"/>
    <s v="NULL"/>
    <x v="1"/>
    <x v="1"/>
    <x v="9"/>
    <n v="12.69999999"/>
    <n v="0.50799999959999997"/>
    <x v="0"/>
  </r>
  <r>
    <n v="47867"/>
    <x v="700"/>
    <x v="664"/>
    <n v="28537"/>
    <n v="15.04000008"/>
    <n v="129142"/>
    <x v="1"/>
    <x v="706"/>
    <d v="2023-11-15T12:17:55"/>
    <s v="NULL"/>
    <s v="NULL"/>
    <x v="1"/>
    <x v="1"/>
    <x v="152"/>
    <n v="16.959999920000001"/>
    <n v="0.52999999750000004"/>
    <x v="0"/>
  </r>
  <r>
    <n v="2798"/>
    <x v="701"/>
    <x v="665"/>
    <n v="14336"/>
    <n v="3.1199999900000002"/>
    <n v="7538"/>
    <x v="0"/>
    <x v="707"/>
    <d v="2023-11-15T04:12:35"/>
    <d v="2023-11-15T04:12:35"/>
    <s v="NULL"/>
    <x v="1"/>
    <x v="1"/>
    <x v="91"/>
    <n v="4.8800000099999998"/>
    <n v="0.61000000124999998"/>
    <x v="0"/>
  </r>
  <r>
    <n v="53599"/>
    <x v="702"/>
    <x v="666"/>
    <n v="5745"/>
    <n v="7.1817998000000003"/>
    <n v="144620"/>
    <x v="0"/>
    <x v="708"/>
    <d v="2023-11-14T21:50:01"/>
    <d v="2023-11-14T21:50:01"/>
    <s v="NULL"/>
    <x v="1"/>
    <x v="1"/>
    <x v="199"/>
    <n v="7.7181998199999988"/>
    <n v="0.51800000113020128"/>
    <x v="0"/>
  </r>
  <r>
    <n v="161295"/>
    <x v="703"/>
    <x v="667"/>
    <n v="3049"/>
    <n v="2.083760045"/>
    <n v="435403"/>
    <x v="2"/>
    <x v="709"/>
    <s v="NULL"/>
    <s v="NULL"/>
    <s v="NULL"/>
    <x v="1"/>
    <x v="1"/>
    <x v="128"/>
    <n v="2.7962400689999996"/>
    <n v="0.57300000075368851"/>
    <x v="0"/>
  </r>
  <r>
    <n v="73000"/>
    <x v="704"/>
    <x v="668"/>
    <n v="13870"/>
    <n v="28.271999820000001"/>
    <n v="196991"/>
    <x v="0"/>
    <x v="710"/>
    <d v="2023-11-14T07:33:06"/>
    <d v="2023-11-14T07:33:06"/>
    <s v="NULL"/>
    <x v="1"/>
    <x v="1"/>
    <x v="98"/>
    <n v="47.728000179999995"/>
    <n v="0.62800000236842102"/>
    <x v="0"/>
  </r>
  <r>
    <n v="135116"/>
    <x v="705"/>
    <x v="669"/>
    <n v="5851"/>
    <n v="82.440000100000006"/>
    <n v="364759"/>
    <x v="0"/>
    <x v="711"/>
    <d v="2023-11-14T03:23:40"/>
    <d v="2023-11-14T03:23:40"/>
    <s v="NULL"/>
    <x v="1"/>
    <x v="1"/>
    <x v="45"/>
    <n v="97.559999899999994"/>
    <n v="0.54199999944444444"/>
    <x v="0"/>
  </r>
  <r>
    <n v="97897"/>
    <x v="706"/>
    <x v="670"/>
    <n v="9419"/>
    <n v="3.9003999340000002"/>
    <n v="264122"/>
    <x v="1"/>
    <x v="712"/>
    <d v="2023-11-14T00:31:16"/>
    <s v="NULL"/>
    <s v="NULL"/>
    <x v="1"/>
    <x v="1"/>
    <x v="11"/>
    <n v="6.0495998749999993"/>
    <n v="0.60799999910834168"/>
    <x v="0"/>
  </r>
  <r>
    <n v="113310"/>
    <x v="707"/>
    <x v="671"/>
    <n v="12580"/>
    <n v="12.688000000000001"/>
    <n v="305735"/>
    <x v="3"/>
    <x v="713"/>
    <s v="NULL"/>
    <s v="NULL"/>
    <s v="NULL"/>
    <x v="1"/>
    <x v="1"/>
    <x v="82"/>
    <n v="13.311999999999999"/>
    <n v="0.51200000000000001"/>
    <x v="0"/>
  </r>
  <r>
    <n v="141285"/>
    <x v="708"/>
    <x v="672"/>
    <n v="13801"/>
    <n v="22.896000040000001"/>
    <n v="381395"/>
    <x v="1"/>
    <x v="714"/>
    <d v="2023-11-13T13:25:09"/>
    <s v="NULL"/>
    <s v="NULL"/>
    <x v="1"/>
    <x v="1"/>
    <x v="109"/>
    <n v="25.103999959999999"/>
    <n v="0.52299999916666662"/>
    <x v="0"/>
  </r>
  <r>
    <n v="17903"/>
    <x v="709"/>
    <x v="673"/>
    <n v="25276"/>
    <n v="11.78606986"/>
    <n v="48336"/>
    <x v="4"/>
    <x v="715"/>
    <d v="2023-11-13T13:24:43"/>
    <d v="2023-11-13T13:24:43"/>
    <d v="2023-11-13T13:24:43"/>
    <x v="1"/>
    <x v="1"/>
    <x v="8"/>
    <n v="18.203929909999999"/>
    <n v="0.60700000165421808"/>
    <x v="0"/>
  </r>
  <r>
    <n v="112882"/>
    <x v="710"/>
    <x v="674"/>
    <n v="10690"/>
    <n v="22.525950380000001"/>
    <n v="304565"/>
    <x v="0"/>
    <x v="716"/>
    <d v="2023-11-13T12:48:28"/>
    <d v="2023-11-13T12:48:28"/>
    <s v="NULL"/>
    <x v="1"/>
    <x v="1"/>
    <x v="166"/>
    <n v="16.924050380000001"/>
    <n v="0.4290000013678073"/>
    <x v="0"/>
  </r>
  <r>
    <n v="57665"/>
    <x v="711"/>
    <x v="675"/>
    <n v="15349"/>
    <n v="19.171920759999999"/>
    <n v="155611"/>
    <x v="0"/>
    <x v="717"/>
    <d v="2023-11-13T07:35:34"/>
    <d v="2023-11-13T07:35:34"/>
    <s v="NULL"/>
    <x v="1"/>
    <x v="1"/>
    <x v="188"/>
    <n v="27.81808092"/>
    <n v="0.59199999841327944"/>
    <x v="0"/>
  </r>
  <r>
    <n v="139191"/>
    <x v="712"/>
    <x v="676"/>
    <n v="9220"/>
    <n v="17.14163963"/>
    <n v="375692"/>
    <x v="2"/>
    <x v="718"/>
    <s v="NULL"/>
    <s v="NULL"/>
    <s v="NULL"/>
    <x v="1"/>
    <x v="1"/>
    <x v="215"/>
    <n v="23.478359300000001"/>
    <n v="0.57799999799261448"/>
    <x v="0"/>
  </r>
  <r>
    <n v="111748"/>
    <x v="713"/>
    <x v="677"/>
    <n v="25006"/>
    <n v="43.34999998"/>
    <n v="301526"/>
    <x v="1"/>
    <x v="719"/>
    <d v="2023-11-13T04:07:11"/>
    <s v="NULL"/>
    <s v="NULL"/>
    <x v="1"/>
    <x v="1"/>
    <x v="167"/>
    <n v="31.65000002"/>
    <n v="0.42200000026666667"/>
    <x v="0"/>
  </r>
  <r>
    <n v="30508"/>
    <x v="714"/>
    <x v="678"/>
    <n v="10504"/>
    <n v="12.88699997"/>
    <n v="82207"/>
    <x v="1"/>
    <x v="720"/>
    <d v="2023-11-13T01:55:49"/>
    <s v="NULL"/>
    <s v="NULL"/>
    <x v="1"/>
    <x v="1"/>
    <x v="7"/>
    <n v="11.61300003"/>
    <n v="0.47400000122448982"/>
    <x v="0"/>
  </r>
  <r>
    <n v="147144"/>
    <x v="715"/>
    <x v="679"/>
    <n v="662"/>
    <n v="18.45000009"/>
    <n v="397260"/>
    <x v="2"/>
    <x v="721"/>
    <s v="NULL"/>
    <s v="NULL"/>
    <s v="NULL"/>
    <x v="1"/>
    <x v="1"/>
    <x v="93"/>
    <n v="26.54999991"/>
    <n v="0.58999999800000003"/>
    <x v="0"/>
  </r>
  <r>
    <n v="5857"/>
    <x v="716"/>
    <x v="680"/>
    <n v="24922"/>
    <n v="11.055000189999999"/>
    <n v="15885"/>
    <x v="1"/>
    <x v="722"/>
    <d v="2023-11-12T16:34:45"/>
    <s v="NULL"/>
    <s v="NULL"/>
    <x v="1"/>
    <x v="1"/>
    <x v="14"/>
    <n v="9.0450001900000014"/>
    <n v="0.45000000094527365"/>
    <x v="0"/>
  </r>
  <r>
    <n v="166339"/>
    <x v="717"/>
    <x v="681"/>
    <n v="15472"/>
    <n v="45.891298319999997"/>
    <n v="449039"/>
    <x v="2"/>
    <x v="723"/>
    <s v="NULL"/>
    <s v="NULL"/>
    <s v="NULL"/>
    <x v="1"/>
    <x v="1"/>
    <x v="38"/>
    <n v="34.058698630000002"/>
    <n v="0.4259999991156973"/>
    <x v="0"/>
  </r>
  <r>
    <n v="69296"/>
    <x v="718"/>
    <x v="682"/>
    <n v="6063"/>
    <n v="20.195960639999999"/>
    <n v="186949"/>
    <x v="1"/>
    <x v="724"/>
    <d v="2023-11-12T15:00:09"/>
    <s v="NULL"/>
    <s v="NULL"/>
    <x v="1"/>
    <x v="1"/>
    <x v="127"/>
    <n v="29.79404104"/>
    <n v="0.59600000077455484"/>
    <x v="0"/>
  </r>
  <r>
    <n v="122761"/>
    <x v="719"/>
    <x v="683"/>
    <n v="12435"/>
    <n v="15.400000049999999"/>
    <n v="331351"/>
    <x v="2"/>
    <x v="725"/>
    <s v="NULL"/>
    <s v="NULL"/>
    <s v="NULL"/>
    <x v="1"/>
    <x v="1"/>
    <x v="206"/>
    <n v="19.599999950000001"/>
    <n v="0.55999999857142857"/>
    <x v="0"/>
  </r>
  <r>
    <n v="9736"/>
    <x v="720"/>
    <x v="684"/>
    <n v="28530"/>
    <n v="10.134929870000001"/>
    <n v="26261"/>
    <x v="0"/>
    <x v="726"/>
    <d v="2023-11-12T11:19:47"/>
    <d v="2023-11-12T11:19:47"/>
    <s v="NULL"/>
    <x v="1"/>
    <x v="1"/>
    <x v="76"/>
    <n v="9.8550699000000002"/>
    <n v="0.4930000006698349"/>
    <x v="0"/>
  </r>
  <r>
    <n v="42240"/>
    <x v="721"/>
    <x v="685"/>
    <n v="6088"/>
    <n v="13.775000070000001"/>
    <n v="113966"/>
    <x v="1"/>
    <x v="727"/>
    <d v="2023-11-12T10:41:21"/>
    <s v="NULL"/>
    <s v="NULL"/>
    <x v="1"/>
    <x v="1"/>
    <x v="9"/>
    <n v="11.224999929999999"/>
    <n v="0.44899999719999995"/>
    <x v="0"/>
  </r>
  <r>
    <n v="164359"/>
    <x v="722"/>
    <x v="686"/>
    <n v="12689"/>
    <n v="28.380000070000001"/>
    <n v="443702"/>
    <x v="2"/>
    <x v="728"/>
    <s v="NULL"/>
    <s v="NULL"/>
    <s v="NULL"/>
    <x v="1"/>
    <x v="1"/>
    <x v="42"/>
    <n v="31.619999929999999"/>
    <n v="0.52699999883333326"/>
    <x v="0"/>
  </r>
  <r>
    <n v="113970"/>
    <x v="723"/>
    <x v="687"/>
    <n v="15248"/>
    <n v="8.5573401120000003"/>
    <n v="307564"/>
    <x v="1"/>
    <x v="729"/>
    <d v="2023-11-12T06:38:14"/>
    <s v="NULL"/>
    <s v="NULL"/>
    <x v="1"/>
    <x v="1"/>
    <x v="41"/>
    <n v="12.782660038000001"/>
    <n v="0.59899999757029054"/>
    <x v="0"/>
  </r>
  <r>
    <n v="9434"/>
    <x v="724"/>
    <x v="688"/>
    <n v="5972"/>
    <n v="31.001809089999998"/>
    <n v="25462"/>
    <x v="4"/>
    <x v="730"/>
    <d v="2023-11-11T13:19:57"/>
    <d v="2023-11-11T13:19:57"/>
    <d v="2023-11-11T13:19:57"/>
    <x v="1"/>
    <x v="1"/>
    <x v="94"/>
    <n v="42.988188770000008"/>
    <n v="0.58100000018029474"/>
    <x v="0"/>
  </r>
  <r>
    <n v="133800"/>
    <x v="725"/>
    <x v="689"/>
    <n v="14086"/>
    <n v="25.315780610000001"/>
    <n v="361203"/>
    <x v="3"/>
    <x v="731"/>
    <s v="NULL"/>
    <s v="NULL"/>
    <s v="NULL"/>
    <x v="1"/>
    <x v="1"/>
    <x v="73"/>
    <n v="34.674221070000002"/>
    <n v="0.5780000016496083"/>
    <x v="0"/>
  </r>
  <r>
    <n v="143953"/>
    <x v="726"/>
    <x v="690"/>
    <n v="26020"/>
    <n v="7.8680000379999999"/>
    <n v="388626"/>
    <x v="1"/>
    <x v="732"/>
    <d v="2023-11-11T02:26:59"/>
    <s v="NULL"/>
    <s v="NULL"/>
    <x v="1"/>
    <x v="1"/>
    <x v="181"/>
    <n v="6.1319999620000001"/>
    <n v="0.43799999728571432"/>
    <x v="0"/>
  </r>
  <r>
    <n v="64089"/>
    <x v="727"/>
    <x v="691"/>
    <n v="5745"/>
    <n v="7.1817998000000003"/>
    <n v="172921"/>
    <x v="1"/>
    <x v="733"/>
    <d v="2023-11-10T15:29:56"/>
    <s v="NULL"/>
    <s v="NULL"/>
    <x v="1"/>
    <x v="1"/>
    <x v="199"/>
    <n v="7.7181998199999988"/>
    <n v="0.51800000113020128"/>
    <x v="0"/>
  </r>
  <r>
    <n v="161296"/>
    <x v="703"/>
    <x v="692"/>
    <n v="12665"/>
    <n v="31.8059999"/>
    <n v="435405"/>
    <x v="2"/>
    <x v="734"/>
    <s v="NULL"/>
    <s v="NULL"/>
    <s v="NULL"/>
    <x v="1"/>
    <x v="1"/>
    <x v="32"/>
    <n v="30.1940001"/>
    <n v="0.48700000161290324"/>
    <x v="0"/>
  </r>
  <r>
    <n v="21271"/>
    <x v="728"/>
    <x v="693"/>
    <n v="24856"/>
    <n v="23.946600289999999"/>
    <n v="57422"/>
    <x v="3"/>
    <x v="735"/>
    <s v="NULL"/>
    <s v="NULL"/>
    <s v="NULL"/>
    <x v="1"/>
    <x v="1"/>
    <x v="168"/>
    <n v="32.003400470000003"/>
    <n v="0.572000000630563"/>
    <x v="0"/>
  </r>
  <r>
    <n v="102700"/>
    <x v="729"/>
    <x v="694"/>
    <n v="12350"/>
    <n v="73.278448499999996"/>
    <n v="277058"/>
    <x v="3"/>
    <x v="736"/>
    <s v="NULL"/>
    <s v="NULL"/>
    <s v="NULL"/>
    <x v="1"/>
    <x v="1"/>
    <x v="108"/>
    <n v="62.171548400000006"/>
    <n v="0.45899999869250646"/>
    <x v="0"/>
  </r>
  <r>
    <n v="2428"/>
    <x v="730"/>
    <x v="695"/>
    <n v="29033"/>
    <n v="17.301179730000001"/>
    <n v="6561"/>
    <x v="2"/>
    <x v="737"/>
    <s v="NULL"/>
    <s v="NULL"/>
    <s v="NULL"/>
    <x v="1"/>
    <x v="1"/>
    <x v="1"/>
    <n v="14.67881981"/>
    <n v="0.45900000066103813"/>
    <x v="0"/>
  </r>
  <r>
    <n v="174114"/>
    <x v="731"/>
    <x v="696"/>
    <n v="9410"/>
    <n v="19.388490730000001"/>
    <n v="470069"/>
    <x v="1"/>
    <x v="738"/>
    <d v="2023-11-10T03:56:52"/>
    <s v="NULL"/>
    <s v="NULL"/>
    <x v="1"/>
    <x v="1"/>
    <x v="53"/>
    <n v="23.601510949999998"/>
    <n v="0.54900000064387056"/>
    <x v="0"/>
  </r>
  <r>
    <n v="113100"/>
    <x v="732"/>
    <x v="697"/>
    <n v="12545"/>
    <n v="35.414938730000003"/>
    <n v="305156"/>
    <x v="3"/>
    <x v="739"/>
    <s v="NULL"/>
    <s v="NULL"/>
    <s v="NULL"/>
    <x v="1"/>
    <x v="1"/>
    <x v="159"/>
    <n v="34.57505913"/>
    <n v="0.49400000267409638"/>
    <x v="0"/>
  </r>
  <r>
    <n v="9525"/>
    <x v="733"/>
    <x v="698"/>
    <n v="24905"/>
    <n v="26.571999999999999"/>
    <n v="25706"/>
    <x v="4"/>
    <x v="740"/>
    <d v="2023-11-09T22:08:15"/>
    <d v="2023-11-09T22:08:15"/>
    <d v="2023-11-09T22:08:15"/>
    <x v="1"/>
    <x v="1"/>
    <x v="18"/>
    <n v="25.428000000000001"/>
    <n v="0.48899999999999999"/>
    <x v="0"/>
  </r>
  <r>
    <n v="181222"/>
    <x v="734"/>
    <x v="699"/>
    <n v="26020"/>
    <n v="7.8680000379999999"/>
    <n v="489271"/>
    <x v="2"/>
    <x v="741"/>
    <s v="NULL"/>
    <s v="NULL"/>
    <s v="NULL"/>
    <x v="1"/>
    <x v="1"/>
    <x v="181"/>
    <n v="6.1319999620000001"/>
    <n v="0.43799999728571432"/>
    <x v="0"/>
  </r>
  <r>
    <n v="133842"/>
    <x v="735"/>
    <x v="700"/>
    <n v="9306"/>
    <n v="17.038500410000001"/>
    <n v="361322"/>
    <x v="1"/>
    <x v="742"/>
    <d v="2023-11-09T15:54:25"/>
    <s v="NULL"/>
    <s v="NULL"/>
    <x v="1"/>
    <x v="1"/>
    <x v="216"/>
    <n v="13.661500350000001"/>
    <n v="0.44500000038436482"/>
    <x v="0"/>
  </r>
  <r>
    <n v="10887"/>
    <x v="736"/>
    <x v="701"/>
    <n v="6115"/>
    <n v="29.370000099999999"/>
    <n v="29353"/>
    <x v="4"/>
    <x v="743"/>
    <d v="2023-11-09T14:17:12"/>
    <d v="2023-11-09T14:17:12"/>
    <d v="2023-11-09T14:17:12"/>
    <x v="1"/>
    <x v="1"/>
    <x v="86"/>
    <n v="25.629999900000001"/>
    <n v="0.4659999981818182"/>
    <x v="0"/>
  </r>
  <r>
    <n v="25253"/>
    <x v="737"/>
    <x v="702"/>
    <n v="9392"/>
    <n v="36.544000029999999"/>
    <n v="68141"/>
    <x v="0"/>
    <x v="744"/>
    <d v="2023-11-09T13:09:39"/>
    <d v="2023-11-09T13:09:39"/>
    <s v="NULL"/>
    <x v="1"/>
    <x v="1"/>
    <x v="61"/>
    <n v="27.455999970000001"/>
    <n v="0.42899999953125001"/>
    <x v="0"/>
  </r>
  <r>
    <n v="71260"/>
    <x v="738"/>
    <x v="703"/>
    <n v="8935"/>
    <n v="3.4382598739999999"/>
    <n v="192273"/>
    <x v="1"/>
    <x v="745"/>
    <d v="2023-11-09T01:43:52"/>
    <s v="NULL"/>
    <s v="NULL"/>
    <x v="1"/>
    <x v="1"/>
    <x v="69"/>
    <n v="2.551739897"/>
    <n v="0.42599999909081798"/>
    <x v="0"/>
  </r>
  <r>
    <n v="158422"/>
    <x v="739"/>
    <x v="704"/>
    <n v="14258"/>
    <n v="11.67999998"/>
    <n v="427694"/>
    <x v="2"/>
    <x v="746"/>
    <s v="NULL"/>
    <s v="NULL"/>
    <s v="NULL"/>
    <x v="1"/>
    <x v="1"/>
    <x v="49"/>
    <n v="8.3200000200000002"/>
    <n v="0.41600000100000001"/>
    <x v="0"/>
  </r>
  <r>
    <n v="23390"/>
    <x v="740"/>
    <x v="705"/>
    <n v="13662"/>
    <n v="30.312000130000001"/>
    <n v="63114"/>
    <x v="1"/>
    <x v="747"/>
    <d v="2023-11-08T05:28:07"/>
    <s v="NULL"/>
    <s v="NULL"/>
    <x v="1"/>
    <x v="1"/>
    <x v="114"/>
    <n v="41.687999869999999"/>
    <n v="0.57899999819444448"/>
    <x v="0"/>
  </r>
  <r>
    <n v="1863"/>
    <x v="741"/>
    <x v="706"/>
    <n v="14170"/>
    <n v="5.6519598960000001"/>
    <n v="5069"/>
    <x v="3"/>
    <x v="748"/>
    <s v="NULL"/>
    <s v="NULL"/>
    <s v="NULL"/>
    <x v="1"/>
    <x v="1"/>
    <x v="160"/>
    <n v="8.3380398739999997"/>
    <n v="0.59600000079199422"/>
    <x v="0"/>
  </r>
  <r>
    <n v="6266"/>
    <x v="742"/>
    <x v="707"/>
    <n v="25923"/>
    <n v="13.161600050000001"/>
    <n v="16970"/>
    <x v="1"/>
    <x v="749"/>
    <d v="2023-11-08T04:17:06"/>
    <s v="NULL"/>
    <s v="NULL"/>
    <x v="1"/>
    <x v="1"/>
    <x v="176"/>
    <n v="14.258400030000001"/>
    <n v="0.51999999957695109"/>
    <x v="0"/>
  </r>
  <r>
    <n v="174783"/>
    <x v="743"/>
    <x v="708"/>
    <n v="24922"/>
    <n v="11.055000189999999"/>
    <n v="471857"/>
    <x v="3"/>
    <x v="750"/>
    <s v="NULL"/>
    <s v="NULL"/>
    <s v="NULL"/>
    <x v="1"/>
    <x v="1"/>
    <x v="14"/>
    <n v="9.0450001900000014"/>
    <n v="0.45000000094527365"/>
    <x v="0"/>
  </r>
  <r>
    <n v="1862"/>
    <x v="741"/>
    <x v="709"/>
    <n v="15402"/>
    <n v="21.559999959999999"/>
    <n v="5067"/>
    <x v="3"/>
    <x v="751"/>
    <s v="NULL"/>
    <s v="NULL"/>
    <s v="NULL"/>
    <x v="1"/>
    <x v="1"/>
    <x v="19"/>
    <n v="18.440000040000001"/>
    <n v="0.46100000100000005"/>
    <x v="0"/>
  </r>
  <r>
    <n v="77300"/>
    <x v="744"/>
    <x v="710"/>
    <n v="7279"/>
    <n v="1.9327599600000001"/>
    <n v="208597"/>
    <x v="0"/>
    <x v="752"/>
    <d v="2023-11-07T22:55:02"/>
    <d v="2023-11-07T22:55:02"/>
    <s v="NULL"/>
    <x v="1"/>
    <x v="1"/>
    <x v="154"/>
    <n v="2.6472399639999997"/>
    <n v="0.5780000017310043"/>
    <x v="0"/>
  </r>
  <r>
    <n v="10116"/>
    <x v="745"/>
    <x v="711"/>
    <n v="7068"/>
    <n v="10.26410989"/>
    <n v="27282"/>
    <x v="0"/>
    <x v="753"/>
    <d v="2023-11-07T16:58:47"/>
    <d v="2023-11-07T16:58:47"/>
    <s v="NULL"/>
    <x v="1"/>
    <x v="1"/>
    <x v="75"/>
    <n v="10.72588988"/>
    <n v="0.51099999988232492"/>
    <x v="0"/>
  </r>
  <r>
    <n v="145938"/>
    <x v="746"/>
    <x v="712"/>
    <n v="13659"/>
    <n v="27.872100530000001"/>
    <n v="394011"/>
    <x v="0"/>
    <x v="754"/>
    <d v="2023-11-07T14:27:25"/>
    <d v="2023-11-07T14:27:25"/>
    <s v="NULL"/>
    <x v="1"/>
    <x v="1"/>
    <x v="5"/>
    <n v="22.077900230000001"/>
    <n v="0.44199999787947952"/>
    <x v="0"/>
  </r>
  <r>
    <n v="77236"/>
    <x v="747"/>
    <x v="713"/>
    <n v="13943"/>
    <n v="14.25000002"/>
    <n v="208431"/>
    <x v="1"/>
    <x v="755"/>
    <d v="2023-11-07T07:41:27"/>
    <s v="NULL"/>
    <s v="NULL"/>
    <x v="1"/>
    <x v="1"/>
    <x v="174"/>
    <n v="15.74999998"/>
    <n v="0.5249999993333333"/>
    <x v="0"/>
  </r>
  <r>
    <n v="90254"/>
    <x v="748"/>
    <x v="714"/>
    <n v="15843"/>
    <n v="19.952130960000002"/>
    <n v="243582"/>
    <x v="3"/>
    <x v="756"/>
    <s v="NULL"/>
    <s v="NULL"/>
    <s v="NULL"/>
    <x v="1"/>
    <x v="1"/>
    <x v="217"/>
    <n v="14.037870719999997"/>
    <n v="0.413000000769638"/>
    <x v="0"/>
  </r>
  <r>
    <n v="146934"/>
    <x v="749"/>
    <x v="715"/>
    <n v="14192"/>
    <n v="8.7120000350000009"/>
    <n v="396687"/>
    <x v="1"/>
    <x v="757"/>
    <d v="2023-11-07T05:33:04"/>
    <s v="NULL"/>
    <s v="NULL"/>
    <x v="1"/>
    <x v="1"/>
    <x v="103"/>
    <n v="13.287999964999999"/>
    <n v="0.60399999840909091"/>
    <x v="0"/>
  </r>
  <r>
    <n v="20405"/>
    <x v="750"/>
    <x v="716"/>
    <n v="28803"/>
    <n v="27.555"/>
    <n v="55042"/>
    <x v="1"/>
    <x v="758"/>
    <d v="2023-11-06T23:03:06"/>
    <s v="NULL"/>
    <s v="NULL"/>
    <x v="1"/>
    <x v="1"/>
    <x v="86"/>
    <n v="27.445"/>
    <n v="0.499"/>
    <x v="0"/>
  </r>
  <r>
    <n v="121014"/>
    <x v="751"/>
    <x v="717"/>
    <n v="13719"/>
    <n v="6.3000000040000002"/>
    <n v="326625"/>
    <x v="1"/>
    <x v="759"/>
    <d v="2023-11-06T07:43:47"/>
    <s v="NULL"/>
    <s v="NULL"/>
    <x v="1"/>
    <x v="1"/>
    <x v="102"/>
    <n v="5.6999999959999998"/>
    <n v="0.47499999966666667"/>
    <x v="0"/>
  </r>
  <r>
    <n v="96616"/>
    <x v="752"/>
    <x v="718"/>
    <n v="29026"/>
    <n v="9.7800000009999994"/>
    <n v="260715"/>
    <x v="3"/>
    <x v="760"/>
    <s v="NULL"/>
    <s v="NULL"/>
    <s v="NULL"/>
    <x v="1"/>
    <x v="1"/>
    <x v="49"/>
    <n v="10.219999999000001"/>
    <n v="0.51099999995000001"/>
    <x v="0"/>
  </r>
  <r>
    <n v="95788"/>
    <x v="753"/>
    <x v="719"/>
    <n v="5892"/>
    <n v="11.18627002"/>
    <n v="258530"/>
    <x v="1"/>
    <x v="761"/>
    <d v="2023-11-06T02:23:50"/>
    <s v="NULL"/>
    <s v="NULL"/>
    <x v="1"/>
    <x v="1"/>
    <x v="8"/>
    <n v="18.803729750000002"/>
    <n v="0.62699999647249083"/>
    <x v="0"/>
  </r>
  <r>
    <n v="81138"/>
    <x v="754"/>
    <x v="720"/>
    <n v="5930"/>
    <n v="26.617800460000002"/>
    <n v="218965"/>
    <x v="3"/>
    <x v="762"/>
    <s v="NULL"/>
    <s v="NULL"/>
    <s v="NULL"/>
    <x v="1"/>
    <x v="1"/>
    <x v="6"/>
    <n v="33.332200299999997"/>
    <n v="0.5559999979556296"/>
    <x v="0"/>
  </r>
  <r>
    <n v="152487"/>
    <x v="755"/>
    <x v="721"/>
    <n v="28951"/>
    <n v="21.201390910000001"/>
    <n v="411645"/>
    <x v="1"/>
    <x v="763"/>
    <d v="2023-11-05T14:31:50"/>
    <s v="NULL"/>
    <s v="NULL"/>
    <x v="1"/>
    <x v="1"/>
    <x v="16"/>
    <n v="24.788610769999998"/>
    <n v="0.53899999705327251"/>
    <x v="0"/>
  </r>
  <r>
    <n v="135254"/>
    <x v="756"/>
    <x v="722"/>
    <n v="15575"/>
    <n v="15.203999939999999"/>
    <n v="365137"/>
    <x v="0"/>
    <x v="764"/>
    <d v="2023-11-05T13:26:10"/>
    <d v="2023-11-05T13:26:10"/>
    <s v="NULL"/>
    <x v="1"/>
    <x v="1"/>
    <x v="26"/>
    <n v="12.796000060000001"/>
    <n v="0.45700000214285719"/>
    <x v="0"/>
  </r>
  <r>
    <n v="166328"/>
    <x v="757"/>
    <x v="723"/>
    <n v="28785"/>
    <n v="27.299999889999999"/>
    <n v="449009"/>
    <x v="4"/>
    <x v="765"/>
    <d v="2023-11-05T12:51:43"/>
    <d v="2023-11-05T12:51:43"/>
    <d v="2023-11-05T12:51:43"/>
    <x v="1"/>
    <x v="1"/>
    <x v="42"/>
    <n v="32.700000110000005"/>
    <n v="0.54500000183333341"/>
    <x v="0"/>
  </r>
  <r>
    <n v="95915"/>
    <x v="758"/>
    <x v="724"/>
    <n v="14489"/>
    <n v="15.419689419999999"/>
    <n v="258875"/>
    <x v="3"/>
    <x v="766"/>
    <s v="NULL"/>
    <s v="NULL"/>
    <s v="NULL"/>
    <x v="1"/>
    <x v="1"/>
    <x v="186"/>
    <n v="18.770309210000001"/>
    <n v="0.54899999889236617"/>
    <x v="0"/>
  </r>
  <r>
    <n v="72748"/>
    <x v="759"/>
    <x v="725"/>
    <n v="15402"/>
    <n v="21.559999959999999"/>
    <n v="196296"/>
    <x v="3"/>
    <x v="767"/>
    <s v="NULL"/>
    <s v="NULL"/>
    <s v="NULL"/>
    <x v="1"/>
    <x v="1"/>
    <x v="19"/>
    <n v="18.440000040000001"/>
    <n v="0.46100000100000005"/>
    <x v="0"/>
  </r>
  <r>
    <n v="3576"/>
    <x v="760"/>
    <x v="726"/>
    <n v="16949"/>
    <n v="25.478750420000001"/>
    <n v="9664"/>
    <x v="3"/>
    <x v="768"/>
    <s v="NULL"/>
    <s v="NULL"/>
    <s v="NULL"/>
    <x v="1"/>
    <x v="1"/>
    <x v="6"/>
    <n v="34.471250339999997"/>
    <n v="0.5749999983819849"/>
    <x v="0"/>
  </r>
  <r>
    <n v="112231"/>
    <x v="761"/>
    <x v="727"/>
    <n v="28418"/>
    <n v="10.75000004"/>
    <n v="302826"/>
    <x v="0"/>
    <x v="769"/>
    <d v="2023-11-04T07:30:14"/>
    <d v="2023-11-04T07:30:14"/>
    <s v="NULL"/>
    <x v="1"/>
    <x v="1"/>
    <x v="9"/>
    <n v="14.24999996"/>
    <n v="0.56999999840000004"/>
    <x v="0"/>
  </r>
  <r>
    <n v="117438"/>
    <x v="762"/>
    <x v="728"/>
    <n v="12536"/>
    <n v="30.636169290000002"/>
    <n v="316927"/>
    <x v="3"/>
    <x v="770"/>
    <s v="NULL"/>
    <s v="NULL"/>
    <s v="NULL"/>
    <x v="1"/>
    <x v="1"/>
    <x v="125"/>
    <n v="49.353828570000005"/>
    <n v="0.61699999862957866"/>
    <x v="0"/>
  </r>
  <r>
    <n v="59407"/>
    <x v="763"/>
    <x v="729"/>
    <n v="13943"/>
    <n v="14.25000002"/>
    <n v="160331"/>
    <x v="2"/>
    <x v="771"/>
    <s v="NULL"/>
    <s v="NULL"/>
    <s v="NULL"/>
    <x v="1"/>
    <x v="1"/>
    <x v="174"/>
    <n v="15.74999998"/>
    <n v="0.5249999993333333"/>
    <x v="0"/>
  </r>
  <r>
    <n v="165225"/>
    <x v="764"/>
    <x v="730"/>
    <n v="5982"/>
    <n v="8.0429698849999998"/>
    <n v="446031"/>
    <x v="0"/>
    <x v="772"/>
    <d v="2023-11-03T06:30:43"/>
    <d v="2023-11-03T06:30:43"/>
    <s v="NULL"/>
    <x v="1"/>
    <x v="1"/>
    <x v="25"/>
    <n v="7.947029885000001"/>
    <n v="0.49699999995684807"/>
    <x v="0"/>
  </r>
  <r>
    <n v="77743"/>
    <x v="765"/>
    <x v="731"/>
    <n v="14167"/>
    <n v="14.31331975"/>
    <n v="209759"/>
    <x v="3"/>
    <x v="773"/>
    <s v="NULL"/>
    <s v="NULL"/>
    <s v="NULL"/>
    <x v="1"/>
    <x v="1"/>
    <x v="71"/>
    <n v="18.666679790000003"/>
    <n v="0.56600000152698615"/>
    <x v="0"/>
  </r>
  <r>
    <n v="2609"/>
    <x v="766"/>
    <x v="732"/>
    <n v="6139"/>
    <n v="5.5844098759999996"/>
    <n v="7043"/>
    <x v="0"/>
    <x v="774"/>
    <d v="2023-11-02T13:21:56"/>
    <d v="2023-11-02T13:21:56"/>
    <s v="NULL"/>
    <x v="1"/>
    <x v="1"/>
    <x v="33"/>
    <n v="4.4055898950000012"/>
    <n v="0.44099999959849856"/>
    <x v="0"/>
  </r>
  <r>
    <n v="181579"/>
    <x v="767"/>
    <x v="733"/>
    <n v="12539"/>
    <n v="40.494999919999998"/>
    <n v="490205"/>
    <x v="3"/>
    <x v="775"/>
    <s v="NULL"/>
    <s v="NULL"/>
    <s v="NULL"/>
    <x v="1"/>
    <x v="1"/>
    <x v="165"/>
    <n v="48.505000080000002"/>
    <n v="0.54500000089887646"/>
    <x v="0"/>
  </r>
  <r>
    <n v="173086"/>
    <x v="768"/>
    <x v="734"/>
    <n v="6790"/>
    <n v="77.524999989999998"/>
    <n v="467324"/>
    <x v="0"/>
    <x v="776"/>
    <d v="2023-11-02T10:52:41"/>
    <d v="2023-11-02T10:52:41"/>
    <s v="NULL"/>
    <x v="1"/>
    <x v="1"/>
    <x v="132"/>
    <n v="97.475000010000002"/>
    <n v="0.5570000000571429"/>
    <x v="0"/>
  </r>
  <r>
    <n v="168144"/>
    <x v="769"/>
    <x v="735"/>
    <n v="12628"/>
    <n v="13.08390985"/>
    <n v="453957"/>
    <x v="1"/>
    <x v="777"/>
    <d v="2023-11-02T01:57:45"/>
    <s v="NULL"/>
    <s v="NULL"/>
    <x v="1"/>
    <x v="1"/>
    <x v="74"/>
    <n v="18.906089919999999"/>
    <n v="0.59100000174835887"/>
    <x v="0"/>
  </r>
  <r>
    <n v="143944"/>
    <x v="770"/>
    <x v="736"/>
    <n v="6129"/>
    <n v="8.4843398509999997"/>
    <n v="388603"/>
    <x v="1"/>
    <x v="778"/>
    <d v="2023-11-01T22:06:16"/>
    <s v="NULL"/>
    <s v="NULL"/>
    <x v="1"/>
    <x v="1"/>
    <x v="146"/>
    <n v="26.505661828999997"/>
    <n v="0.75752102190239157"/>
    <x v="0"/>
  </r>
  <r>
    <n v="100388"/>
    <x v="771"/>
    <x v="737"/>
    <n v="12527"/>
    <n v="33.8525992"/>
    <n v="270852"/>
    <x v="2"/>
    <x v="779"/>
    <s v="NULL"/>
    <s v="NULL"/>
    <s v="NULL"/>
    <x v="1"/>
    <x v="1"/>
    <x v="107"/>
    <n v="28.837399429999998"/>
    <n v="0.46000000096028076"/>
    <x v="0"/>
  </r>
  <r>
    <n v="166831"/>
    <x v="772"/>
    <x v="738"/>
    <n v="29028"/>
    <n v="18.474720850000001"/>
    <n v="450359"/>
    <x v="1"/>
    <x v="780"/>
    <d v="2023-11-01T02:09:14"/>
    <s v="NULL"/>
    <s v="NULL"/>
    <x v="1"/>
    <x v="1"/>
    <x v="146"/>
    <n v="16.515280829999998"/>
    <n v="0.47200000105858808"/>
    <x v="0"/>
  </r>
  <r>
    <n v="129"/>
    <x v="773"/>
    <x v="739"/>
    <n v="25923"/>
    <n v="13.161600050000001"/>
    <n v="367"/>
    <x v="0"/>
    <x v="781"/>
    <d v="2023-10-31T16:25:56"/>
    <d v="2023-10-31T16:25:56"/>
    <s v="NULL"/>
    <x v="1"/>
    <x v="2"/>
    <x v="176"/>
    <n v="14.258400030000001"/>
    <n v="0.51999999957695109"/>
    <x v="0"/>
  </r>
  <r>
    <n v="106975"/>
    <x v="774"/>
    <x v="740"/>
    <n v="15349"/>
    <n v="19.171920759999999"/>
    <n v="288620"/>
    <x v="3"/>
    <x v="782"/>
    <s v="NULL"/>
    <s v="NULL"/>
    <s v="NULL"/>
    <x v="1"/>
    <x v="2"/>
    <x v="188"/>
    <n v="27.81808092"/>
    <n v="0.59199999841327944"/>
    <x v="0"/>
  </r>
  <r>
    <n v="166505"/>
    <x v="775"/>
    <x v="741"/>
    <n v="28607"/>
    <n v="28.870799649999999"/>
    <n v="449500"/>
    <x v="3"/>
    <x v="783"/>
    <s v="NULL"/>
    <s v="NULL"/>
    <s v="NULL"/>
    <x v="1"/>
    <x v="2"/>
    <x v="218"/>
    <n v="29.92919959"/>
    <n v="0.50899999960612241"/>
    <x v="0"/>
  </r>
  <r>
    <n v="103200"/>
    <x v="776"/>
    <x v="742"/>
    <n v="6003"/>
    <n v="13.112000030000001"/>
    <n v="278427"/>
    <x v="1"/>
    <x v="784"/>
    <d v="2023-10-31T05:19:56"/>
    <s v="NULL"/>
    <s v="NULL"/>
    <x v="1"/>
    <x v="2"/>
    <x v="103"/>
    <n v="8.8879999699999992"/>
    <n v="0.4039999986363636"/>
    <x v="0"/>
  </r>
  <r>
    <n v="101447"/>
    <x v="777"/>
    <x v="743"/>
    <n v="28951"/>
    <n v="21.201390910000001"/>
    <n v="273674"/>
    <x v="2"/>
    <x v="785"/>
    <s v="NULL"/>
    <s v="NULL"/>
    <s v="NULL"/>
    <x v="1"/>
    <x v="2"/>
    <x v="16"/>
    <n v="24.788610769999998"/>
    <n v="0.53899999705327251"/>
    <x v="0"/>
  </r>
  <r>
    <n v="128327"/>
    <x v="778"/>
    <x v="744"/>
    <n v="28613"/>
    <n v="14.594159879999999"/>
    <n v="346393"/>
    <x v="3"/>
    <x v="786"/>
    <s v="NULL"/>
    <s v="NULL"/>
    <s v="NULL"/>
    <x v="1"/>
    <x v="2"/>
    <x v="46"/>
    <n v="10.395839890000001"/>
    <n v="0.4159999994269708"/>
    <x v="0"/>
  </r>
  <r>
    <n v="73460"/>
    <x v="779"/>
    <x v="745"/>
    <n v="13690"/>
    <n v="16.139789889999999"/>
    <n v="198233"/>
    <x v="3"/>
    <x v="787"/>
    <s v="NULL"/>
    <s v="NULL"/>
    <s v="NULL"/>
    <x v="1"/>
    <x v="2"/>
    <x v="43"/>
    <n v="9.8502098800000013"/>
    <n v="0.37899999873682189"/>
    <x v="0"/>
  </r>
  <r>
    <n v="81769"/>
    <x v="780"/>
    <x v="746"/>
    <n v="28992"/>
    <n v="25.898400389999999"/>
    <n v="220675"/>
    <x v="3"/>
    <x v="788"/>
    <s v="NULL"/>
    <s v="NULL"/>
    <s v="NULL"/>
    <x v="1"/>
    <x v="2"/>
    <x v="6"/>
    <n v="34.051600370000003"/>
    <n v="0.56799999897114262"/>
    <x v="0"/>
  </r>
  <r>
    <n v="135105"/>
    <x v="781"/>
    <x v="747"/>
    <n v="8929"/>
    <n v="15.17057986"/>
    <n v="364731"/>
    <x v="2"/>
    <x v="789"/>
    <s v="NULL"/>
    <s v="NULL"/>
    <s v="NULL"/>
    <x v="1"/>
    <x v="2"/>
    <x v="116"/>
    <n v="12.819419910000001"/>
    <n v="0.4580000005480529"/>
    <x v="0"/>
  </r>
  <r>
    <n v="126063"/>
    <x v="782"/>
    <x v="748"/>
    <n v="11577"/>
    <n v="23.495300820000001"/>
    <n v="340300"/>
    <x v="1"/>
    <x v="790"/>
    <d v="2023-10-30T06:58:24"/>
    <s v="NULL"/>
    <s v="NULL"/>
    <x v="1"/>
    <x v="2"/>
    <x v="127"/>
    <n v="26.494700859999998"/>
    <n v="0.52999999939187836"/>
    <x v="0"/>
  </r>
  <r>
    <n v="177632"/>
    <x v="783"/>
    <x v="749"/>
    <n v="13937"/>
    <n v="29.975000099999999"/>
    <n v="479608"/>
    <x v="0"/>
    <x v="791"/>
    <d v="2023-10-30T04:55:21"/>
    <d v="2023-10-30T04:55:21"/>
    <s v="NULL"/>
    <x v="1"/>
    <x v="2"/>
    <x v="86"/>
    <n v="25.024999900000001"/>
    <n v="0.45499999818181819"/>
    <x v="0"/>
  </r>
  <r>
    <n v="14678"/>
    <x v="784"/>
    <x v="750"/>
    <n v="13937"/>
    <n v="29.975000099999999"/>
    <n v="39637"/>
    <x v="2"/>
    <x v="792"/>
    <s v="NULL"/>
    <s v="NULL"/>
    <s v="NULL"/>
    <x v="1"/>
    <x v="2"/>
    <x v="86"/>
    <n v="25.024999900000001"/>
    <n v="0.45499999818181819"/>
    <x v="0"/>
  </r>
  <r>
    <n v="24890"/>
    <x v="785"/>
    <x v="751"/>
    <n v="6536"/>
    <n v="12.09999998"/>
    <n v="67187"/>
    <x v="3"/>
    <x v="793"/>
    <s v="NULL"/>
    <s v="NULL"/>
    <s v="NULL"/>
    <x v="1"/>
    <x v="2"/>
    <x v="9"/>
    <n v="12.90000002"/>
    <n v="0.51600000079999997"/>
    <x v="0"/>
  </r>
  <r>
    <n v="85394"/>
    <x v="786"/>
    <x v="752"/>
    <n v="6139"/>
    <n v="5.5844098759999996"/>
    <n v="230430"/>
    <x v="1"/>
    <x v="794"/>
    <d v="2023-10-29T13:59:21"/>
    <s v="NULL"/>
    <s v="NULL"/>
    <x v="1"/>
    <x v="2"/>
    <x v="33"/>
    <n v="4.4055898950000012"/>
    <n v="0.44099999959849856"/>
    <x v="0"/>
  </r>
  <r>
    <n v="28239"/>
    <x v="787"/>
    <x v="98"/>
    <n v="14159"/>
    <n v="3.1772999089999998"/>
    <n v="76146"/>
    <x v="1"/>
    <x v="795"/>
    <d v="2023-10-29T08:08:40"/>
    <s v="NULL"/>
    <s v="NULL"/>
    <x v="1"/>
    <x v="2"/>
    <x v="162"/>
    <n v="2.7726999000000006"/>
    <n v="0.46599999815226889"/>
    <x v="0"/>
  </r>
  <r>
    <n v="93862"/>
    <x v="788"/>
    <x v="753"/>
    <n v="18229"/>
    <n v="97.415999920000004"/>
    <n v="253337"/>
    <x v="4"/>
    <x v="796"/>
    <d v="2023-10-29T07:08:55"/>
    <d v="2023-10-29T07:08:55"/>
    <d v="2023-10-29T07:08:55"/>
    <x v="1"/>
    <x v="2"/>
    <x v="145"/>
    <n v="100.58400008"/>
    <n v="0.50800000040404036"/>
    <x v="0"/>
  </r>
  <r>
    <n v="132644"/>
    <x v="789"/>
    <x v="754"/>
    <n v="10298"/>
    <n v="4.0459498910000002"/>
    <n v="358090"/>
    <x v="1"/>
    <x v="797"/>
    <d v="2023-10-29T06:10:39"/>
    <s v="NULL"/>
    <s v="NULL"/>
    <x v="1"/>
    <x v="2"/>
    <x v="33"/>
    <n v="5.9440498800000006"/>
    <n v="0.59500000162712718"/>
    <x v="0"/>
  </r>
  <r>
    <n v="30441"/>
    <x v="790"/>
    <x v="755"/>
    <n v="9118"/>
    <n v="19.114000019999999"/>
    <n v="82034"/>
    <x v="3"/>
    <x v="798"/>
    <s v="NULL"/>
    <s v="NULL"/>
    <s v="NULL"/>
    <x v="1"/>
    <x v="2"/>
    <x v="64"/>
    <n v="18.885999980000001"/>
    <n v="0.49699999947368423"/>
    <x v="0"/>
  </r>
  <r>
    <n v="134164"/>
    <x v="791"/>
    <x v="756"/>
    <n v="13719"/>
    <n v="6.3000000040000002"/>
    <n v="362205"/>
    <x v="1"/>
    <x v="799"/>
    <d v="2023-10-28T04:37:39"/>
    <s v="NULL"/>
    <s v="NULL"/>
    <x v="1"/>
    <x v="2"/>
    <x v="102"/>
    <n v="5.6999999959999998"/>
    <n v="0.47499999966666667"/>
    <x v="0"/>
  </r>
  <r>
    <n v="62546"/>
    <x v="792"/>
    <x v="757"/>
    <n v="28446"/>
    <n v="18.042359909999998"/>
    <n v="168750"/>
    <x v="4"/>
    <x v="800"/>
    <d v="2023-10-27T22:59:53"/>
    <d v="2023-10-27T22:59:53"/>
    <d v="2023-10-27T22:59:53"/>
    <x v="1"/>
    <x v="2"/>
    <x v="74"/>
    <n v="13.947639860000002"/>
    <n v="0.43599999875836204"/>
    <x v="0"/>
  </r>
  <r>
    <n v="60487"/>
    <x v="793"/>
    <x v="758"/>
    <n v="9407"/>
    <n v="16.546249970000002"/>
    <n v="163250"/>
    <x v="1"/>
    <x v="801"/>
    <d v="2023-10-27T17:18:27"/>
    <s v="NULL"/>
    <s v="NULL"/>
    <x v="1"/>
    <x v="2"/>
    <x v="219"/>
    <n v="22.203750029999998"/>
    <n v="0.57300000077419355"/>
    <x v="0"/>
  </r>
  <r>
    <n v="55528"/>
    <x v="794"/>
    <x v="759"/>
    <n v="15569"/>
    <n v="10.042499940000001"/>
    <n v="149836"/>
    <x v="0"/>
    <x v="802"/>
    <d v="2023-10-27T15:36:23"/>
    <d v="2023-10-27T15:36:23"/>
    <s v="NULL"/>
    <x v="1"/>
    <x v="2"/>
    <x v="65"/>
    <n v="9.4575000599999992"/>
    <n v="0.48500000307692304"/>
    <x v="0"/>
  </r>
  <r>
    <n v="122428"/>
    <x v="795"/>
    <x v="760"/>
    <n v="28785"/>
    <n v="27.299999889999999"/>
    <n v="330459"/>
    <x v="3"/>
    <x v="803"/>
    <s v="NULL"/>
    <s v="NULL"/>
    <s v="NULL"/>
    <x v="1"/>
    <x v="2"/>
    <x v="42"/>
    <n v="32.700000110000005"/>
    <n v="0.54500000183333341"/>
    <x v="0"/>
  </r>
  <r>
    <n v="153058"/>
    <x v="796"/>
    <x v="761"/>
    <n v="15402"/>
    <n v="21.559999959999999"/>
    <n v="413187"/>
    <x v="0"/>
    <x v="804"/>
    <d v="2023-10-27T13:30:51"/>
    <d v="2023-10-27T13:30:51"/>
    <s v="NULL"/>
    <x v="1"/>
    <x v="2"/>
    <x v="19"/>
    <n v="18.440000040000001"/>
    <n v="0.46100000100000005"/>
    <x v="0"/>
  </r>
  <r>
    <n v="51918"/>
    <x v="797"/>
    <x v="762"/>
    <n v="29026"/>
    <n v="9.7800000009999994"/>
    <n v="140086"/>
    <x v="0"/>
    <x v="805"/>
    <d v="2023-10-27T09:52:52"/>
    <d v="2023-10-27T09:52:52"/>
    <s v="NULL"/>
    <x v="1"/>
    <x v="2"/>
    <x v="49"/>
    <n v="10.219999999000001"/>
    <n v="0.51099999995000001"/>
    <x v="0"/>
  </r>
  <r>
    <n v="59801"/>
    <x v="798"/>
    <x v="763"/>
    <n v="13606"/>
    <n v="37.7541011"/>
    <n v="161411"/>
    <x v="2"/>
    <x v="806"/>
    <s v="NULL"/>
    <s v="NULL"/>
    <s v="NULL"/>
    <x v="1"/>
    <x v="2"/>
    <x v="220"/>
    <n v="26.235900579999999"/>
    <n v="0.40999999829973438"/>
    <x v="0"/>
  </r>
  <r>
    <n v="42383"/>
    <x v="799"/>
    <x v="763"/>
    <n v="3049"/>
    <n v="2.083760045"/>
    <n v="114350"/>
    <x v="1"/>
    <x v="807"/>
    <d v="2023-10-27T04:35:47"/>
    <s v="NULL"/>
    <s v="NULL"/>
    <x v="1"/>
    <x v="2"/>
    <x v="128"/>
    <n v="2.7962400689999996"/>
    <n v="0.57300000075368851"/>
    <x v="0"/>
  </r>
  <r>
    <n v="67815"/>
    <x v="800"/>
    <x v="764"/>
    <n v="7154"/>
    <n v="15.88546082"/>
    <n v="182994"/>
    <x v="0"/>
    <x v="808"/>
    <d v="2023-10-27T03:03:15"/>
    <d v="2023-10-27T03:03:15"/>
    <s v="NULL"/>
    <x v="1"/>
    <x v="2"/>
    <x v="9"/>
    <n v="9.1145391799999995"/>
    <n v="0.36458156719999996"/>
    <x v="0"/>
  </r>
  <r>
    <n v="115622"/>
    <x v="801"/>
    <x v="765"/>
    <n v="15455"/>
    <n v="27.610000119999999"/>
    <n v="312041"/>
    <x v="1"/>
    <x v="809"/>
    <d v="2023-10-27T02:41:54"/>
    <s v="NULL"/>
    <s v="NULL"/>
    <x v="1"/>
    <x v="2"/>
    <x v="86"/>
    <n v="27.389999880000001"/>
    <n v="0.49799999781818183"/>
    <x v="0"/>
  </r>
  <r>
    <n v="80353"/>
    <x v="802"/>
    <x v="766"/>
    <n v="25165"/>
    <n v="14.04999997"/>
    <n v="216855"/>
    <x v="1"/>
    <x v="810"/>
    <d v="2023-10-26T11:44:21"/>
    <s v="NULL"/>
    <s v="NULL"/>
    <x v="1"/>
    <x v="2"/>
    <x v="9"/>
    <n v="10.95000003"/>
    <n v="0.43800000119999999"/>
    <x v="0"/>
  </r>
  <r>
    <n v="171688"/>
    <x v="803"/>
    <x v="767"/>
    <n v="13870"/>
    <n v="28.271999820000001"/>
    <n v="463544"/>
    <x v="2"/>
    <x v="811"/>
    <s v="NULL"/>
    <s v="NULL"/>
    <s v="NULL"/>
    <x v="1"/>
    <x v="2"/>
    <x v="98"/>
    <n v="47.728000179999995"/>
    <n v="0.62800000236842102"/>
    <x v="0"/>
  </r>
  <r>
    <n v="77448"/>
    <x v="804"/>
    <x v="768"/>
    <n v="15917"/>
    <n v="22.2955407"/>
    <n v="208979"/>
    <x v="3"/>
    <x v="812"/>
    <s v="NULL"/>
    <s v="NULL"/>
    <s v="NULL"/>
    <x v="1"/>
    <x v="2"/>
    <x v="127"/>
    <n v="27.694460979999999"/>
    <n v="0.55400000098579716"/>
    <x v="0"/>
  </r>
  <r>
    <n v="14179"/>
    <x v="805"/>
    <x v="769"/>
    <n v="15788"/>
    <n v="20.65041072"/>
    <n v="38280"/>
    <x v="1"/>
    <x v="813"/>
    <d v="2023-10-25T05:19:42"/>
    <s v="NULL"/>
    <s v="NULL"/>
    <x v="1"/>
    <x v="2"/>
    <x v="12"/>
    <n v="24.339590959999999"/>
    <n v="0.54100000113625246"/>
    <x v="0"/>
  </r>
  <r>
    <n v="53648"/>
    <x v="806"/>
    <x v="770"/>
    <n v="15402"/>
    <n v="21.559999959999999"/>
    <n v="144756"/>
    <x v="2"/>
    <x v="814"/>
    <s v="NULL"/>
    <s v="NULL"/>
    <s v="NULL"/>
    <x v="1"/>
    <x v="2"/>
    <x v="19"/>
    <n v="18.440000040000001"/>
    <n v="0.46100000100000005"/>
    <x v="0"/>
  </r>
  <r>
    <n v="27330"/>
    <x v="807"/>
    <x v="771"/>
    <n v="12665"/>
    <n v="31.8059999"/>
    <n v="73687"/>
    <x v="3"/>
    <x v="815"/>
    <s v="NULL"/>
    <s v="NULL"/>
    <s v="NULL"/>
    <x v="1"/>
    <x v="2"/>
    <x v="32"/>
    <n v="30.1940001"/>
    <n v="0.48700000161290324"/>
    <x v="0"/>
  </r>
  <r>
    <n v="538"/>
    <x v="808"/>
    <x v="772"/>
    <n v="12612"/>
    <n v="18.63369969"/>
    <n v="1501"/>
    <x v="2"/>
    <x v="816"/>
    <s v="NULL"/>
    <s v="NULL"/>
    <s v="NULL"/>
    <x v="1"/>
    <x v="2"/>
    <x v="71"/>
    <n v="14.346299850000001"/>
    <n v="0.43500000151910251"/>
    <x v="0"/>
  </r>
  <r>
    <n v="171105"/>
    <x v="809"/>
    <x v="773"/>
    <n v="28454"/>
    <n v="24.44000003"/>
    <n v="461958"/>
    <x v="2"/>
    <x v="817"/>
    <s v="NULL"/>
    <s v="NULL"/>
    <s v="NULL"/>
    <x v="1"/>
    <x v="2"/>
    <x v="18"/>
    <n v="27.55999997"/>
    <n v="0.52999999942307696"/>
    <x v="0"/>
  </r>
  <r>
    <n v="110150"/>
    <x v="810"/>
    <x v="774"/>
    <n v="28457"/>
    <n v="33.617500020000001"/>
    <n v="297220"/>
    <x v="0"/>
    <x v="818"/>
    <d v="2023-10-23T06:48:37"/>
    <d v="2023-10-23T06:48:37"/>
    <s v="NULL"/>
    <x v="1"/>
    <x v="2"/>
    <x v="135"/>
    <n v="25.882499979999999"/>
    <n v="0.43499999966386554"/>
    <x v="0"/>
  </r>
  <r>
    <n v="68242"/>
    <x v="811"/>
    <x v="673"/>
    <n v="12265"/>
    <n v="27.085500190000001"/>
    <n v="184151"/>
    <x v="4"/>
    <x v="819"/>
    <d v="2023-10-23T04:35:57"/>
    <d v="2023-10-23T04:35:57"/>
    <d v="2023-10-23T04:35:57"/>
    <x v="1"/>
    <x v="2"/>
    <x v="0"/>
    <n v="31.414499809999999"/>
    <n v="0.53699999675213672"/>
    <x v="0"/>
  </r>
  <r>
    <n v="52899"/>
    <x v="812"/>
    <x v="775"/>
    <n v="9318"/>
    <n v="6.9302198869999998"/>
    <n v="142709"/>
    <x v="3"/>
    <x v="820"/>
    <s v="NULL"/>
    <s v="NULL"/>
    <s v="NULL"/>
    <x v="1"/>
    <x v="2"/>
    <x v="2"/>
    <n v="5.0597798830000009"/>
    <n v="0.42199999833694746"/>
    <x v="0"/>
  </r>
  <r>
    <n v="91235"/>
    <x v="813"/>
    <x v="776"/>
    <n v="28548"/>
    <n v="21.1680694"/>
    <n v="246234"/>
    <x v="0"/>
    <x v="821"/>
    <d v="2023-10-22T17:10:26"/>
    <d v="2023-10-22T17:10:26"/>
    <s v="NULL"/>
    <x v="1"/>
    <x v="2"/>
    <x v="172"/>
    <n v="30.841928920000001"/>
    <n v="0.59299999838954043"/>
    <x v="0"/>
  </r>
  <r>
    <n v="62283"/>
    <x v="814"/>
    <x v="777"/>
    <n v="28446"/>
    <n v="18.042359909999998"/>
    <n v="168068"/>
    <x v="3"/>
    <x v="822"/>
    <s v="NULL"/>
    <s v="NULL"/>
    <s v="NULL"/>
    <x v="1"/>
    <x v="2"/>
    <x v="74"/>
    <n v="13.947639860000002"/>
    <n v="0.43599999875836204"/>
    <x v="0"/>
  </r>
  <r>
    <n v="30139"/>
    <x v="815"/>
    <x v="778"/>
    <n v="15571"/>
    <n v="40.75500014"/>
    <n v="81204"/>
    <x v="1"/>
    <x v="823"/>
    <d v="2023-10-22T07:02:56"/>
    <s v="NULL"/>
    <s v="NULL"/>
    <x v="1"/>
    <x v="2"/>
    <x v="66"/>
    <n v="24.24499986"/>
    <n v="0.37299999784615384"/>
    <x v="0"/>
  </r>
  <r>
    <n v="62044"/>
    <x v="816"/>
    <x v="779"/>
    <n v="17043"/>
    <n v="12.02590039"/>
    <n v="167419"/>
    <x v="1"/>
    <x v="824"/>
    <d v="2023-10-22T03:48:22"/>
    <s v="NULL"/>
    <s v="NULL"/>
    <x v="1"/>
    <x v="2"/>
    <x v="169"/>
    <n v="12.924100370000001"/>
    <n v="0.51799999905090188"/>
    <x v="0"/>
  </r>
  <r>
    <n v="91391"/>
    <x v="817"/>
    <x v="445"/>
    <n v="14248"/>
    <n v="14.322669919999999"/>
    <n v="246657"/>
    <x v="0"/>
    <x v="825"/>
    <d v="2023-10-22T03:18:02"/>
    <d v="2023-10-22T03:18:02"/>
    <s v="NULL"/>
    <x v="1"/>
    <x v="2"/>
    <x v="213"/>
    <n v="15.087329929999999"/>
    <n v="0.5130000002363142"/>
    <x v="0"/>
  </r>
  <r>
    <n v="450"/>
    <x v="818"/>
    <x v="780"/>
    <n v="15878"/>
    <n v="32.040068869999999"/>
    <n v="1258"/>
    <x v="2"/>
    <x v="826"/>
    <s v="NULL"/>
    <s v="NULL"/>
    <s v="NULL"/>
    <x v="1"/>
    <x v="2"/>
    <x v="221"/>
    <n v="32.949928990000004"/>
    <n v="0.50700000115371602"/>
    <x v="0"/>
  </r>
  <r>
    <n v="89677"/>
    <x v="819"/>
    <x v="781"/>
    <n v="9252"/>
    <n v="27.4021005"/>
    <n v="242027"/>
    <x v="3"/>
    <x v="827"/>
    <s v="NULL"/>
    <s v="NULL"/>
    <s v="NULL"/>
    <x v="1"/>
    <x v="2"/>
    <x v="195"/>
    <n v="15.547900260000002"/>
    <n v="0.36199999964796281"/>
    <x v="0"/>
  </r>
  <r>
    <n v="81675"/>
    <x v="820"/>
    <x v="782"/>
    <n v="15958"/>
    <n v="81.488000159999999"/>
    <n v="220422"/>
    <x v="1"/>
    <x v="828"/>
    <d v="2023-10-21T10:46:52"/>
    <s v="NULL"/>
    <s v="NULL"/>
    <x v="1"/>
    <x v="2"/>
    <x v="50"/>
    <n v="94.511999840000001"/>
    <n v="0.53699999909090912"/>
    <x v="0"/>
  </r>
  <r>
    <n v="175274"/>
    <x v="821"/>
    <x v="783"/>
    <n v="13662"/>
    <n v="30.312000130000001"/>
    <n v="473180"/>
    <x v="2"/>
    <x v="829"/>
    <s v="NULL"/>
    <s v="NULL"/>
    <s v="NULL"/>
    <x v="1"/>
    <x v="2"/>
    <x v="114"/>
    <n v="41.687999869999999"/>
    <n v="0.57899999819444448"/>
    <x v="0"/>
  </r>
  <r>
    <n v="168099"/>
    <x v="822"/>
    <x v="784"/>
    <n v="11029"/>
    <n v="23.873099549999999"/>
    <n v="453839"/>
    <x v="1"/>
    <x v="830"/>
    <d v="2023-10-21T00:23:38"/>
    <s v="NULL"/>
    <s v="NULL"/>
    <x v="1"/>
    <x v="2"/>
    <x v="90"/>
    <n v="21.426899689999999"/>
    <n v="0.47300000109227375"/>
    <x v="0"/>
  </r>
  <r>
    <n v="144411"/>
    <x v="823"/>
    <x v="785"/>
    <n v="13913"/>
    <n v="29.77524141"/>
    <n v="389888"/>
    <x v="4"/>
    <x v="831"/>
    <d v="2023-10-20T22:04:28"/>
    <d v="2023-10-20T22:04:28"/>
    <d v="2023-10-20T22:04:28"/>
    <x v="1"/>
    <x v="2"/>
    <x v="48"/>
    <n v="38.204761949999998"/>
    <n v="0.5620000009073256"/>
    <x v="0"/>
  </r>
  <r>
    <n v="43843"/>
    <x v="824"/>
    <x v="786"/>
    <n v="28896"/>
    <n v="13.300000020000001"/>
    <n v="118256"/>
    <x v="1"/>
    <x v="832"/>
    <d v="2023-10-20T17:45:42"/>
    <s v="NULL"/>
    <s v="NULL"/>
    <x v="1"/>
    <x v="2"/>
    <x v="26"/>
    <n v="14.699999979999999"/>
    <n v="0.52499999928571428"/>
    <x v="0"/>
  </r>
  <r>
    <n v="144108"/>
    <x v="825"/>
    <x v="787"/>
    <n v="10298"/>
    <n v="4.0459498910000002"/>
    <n v="389047"/>
    <x v="2"/>
    <x v="833"/>
    <s v="NULL"/>
    <s v="NULL"/>
    <s v="NULL"/>
    <x v="1"/>
    <x v="2"/>
    <x v="33"/>
    <n v="5.9440498800000006"/>
    <n v="0.59500000162712718"/>
    <x v="0"/>
  </r>
  <r>
    <n v="124476"/>
    <x v="826"/>
    <x v="788"/>
    <n v="13778"/>
    <n v="96.42750049"/>
    <n v="336021"/>
    <x v="0"/>
    <x v="834"/>
    <d v="2023-10-20T12:13:27"/>
    <d v="2023-10-20T12:13:27"/>
    <s v="NULL"/>
    <x v="1"/>
    <x v="2"/>
    <x v="212"/>
    <n v="53.07249951"/>
    <n v="0.35499999672240801"/>
    <x v="0"/>
  </r>
  <r>
    <n v="101469"/>
    <x v="827"/>
    <x v="789"/>
    <n v="28913"/>
    <n v="15.126179929999999"/>
    <n v="273732"/>
    <x v="1"/>
    <x v="835"/>
    <d v="2023-10-20T01:44:58"/>
    <s v="NULL"/>
    <s v="NULL"/>
    <x v="1"/>
    <x v="2"/>
    <x v="43"/>
    <n v="10.863819840000001"/>
    <n v="0.41799999754290112"/>
    <x v="0"/>
  </r>
  <r>
    <n v="165181"/>
    <x v="828"/>
    <x v="790"/>
    <n v="10504"/>
    <n v="12.88699997"/>
    <n v="445907"/>
    <x v="1"/>
    <x v="836"/>
    <d v="2023-10-20T00:08:41"/>
    <s v="NULL"/>
    <s v="NULL"/>
    <x v="1"/>
    <x v="2"/>
    <x v="7"/>
    <n v="11.61300003"/>
    <n v="0.47400000122448982"/>
    <x v="0"/>
  </r>
  <r>
    <n v="77067"/>
    <x v="829"/>
    <x v="791"/>
    <n v="15816"/>
    <n v="14.607100579999999"/>
    <n v="207969"/>
    <x v="0"/>
    <x v="837"/>
    <d v="2023-10-20T00:07:14"/>
    <d v="2023-10-20T00:07:14"/>
    <s v="NULL"/>
    <x v="1"/>
    <x v="2"/>
    <x v="171"/>
    <n v="19.362900639999999"/>
    <n v="0.56999999836914927"/>
    <x v="0"/>
  </r>
  <r>
    <n v="82955"/>
    <x v="830"/>
    <x v="792"/>
    <n v="6243"/>
    <n v="44.292148320000003"/>
    <n v="223854"/>
    <x v="4"/>
    <x v="838"/>
    <d v="2023-10-19T23:59:18"/>
    <d v="2023-10-19T23:59:18"/>
    <d v="2023-10-19T23:59:18"/>
    <x v="1"/>
    <x v="2"/>
    <x v="207"/>
    <n v="36.97784832"/>
    <n v="0.45499999813953479"/>
    <x v="0"/>
  </r>
  <r>
    <n v="85806"/>
    <x v="831"/>
    <x v="793"/>
    <n v="28411"/>
    <n v="14.31404962"/>
    <n v="231551"/>
    <x v="3"/>
    <x v="839"/>
    <s v="NULL"/>
    <s v="NULL"/>
    <s v="NULL"/>
    <x v="1"/>
    <x v="2"/>
    <x v="81"/>
    <n v="16.73594962"/>
    <n v="0.53900000095458944"/>
    <x v="0"/>
  </r>
  <r>
    <n v="66095"/>
    <x v="832"/>
    <x v="794"/>
    <n v="18719"/>
    <n v="8.0400000509999998"/>
    <n v="178349"/>
    <x v="2"/>
    <x v="840"/>
    <s v="NULL"/>
    <s v="NULL"/>
    <s v="NULL"/>
    <x v="1"/>
    <x v="2"/>
    <x v="49"/>
    <n v="11.959999949"/>
    <n v="0.59799999744999999"/>
    <x v="0"/>
  </r>
  <r>
    <n v="142867"/>
    <x v="833"/>
    <x v="795"/>
    <n v="15260"/>
    <n v="19.650000009999999"/>
    <n v="385680"/>
    <x v="4"/>
    <x v="841"/>
    <d v="2023-10-18T13:58:53"/>
    <d v="2023-10-18T13:58:53"/>
    <d v="2023-10-18T13:58:53"/>
    <x v="1"/>
    <x v="2"/>
    <x v="222"/>
    <n v="17.849999990000001"/>
    <n v="0.47599999973333335"/>
    <x v="0"/>
  </r>
  <r>
    <n v="155356"/>
    <x v="834"/>
    <x v="796"/>
    <n v="5845"/>
    <n v="41.860000079999999"/>
    <n v="419380"/>
    <x v="1"/>
    <x v="842"/>
    <d v="2023-10-18T11:38:29"/>
    <s v="NULL"/>
    <s v="NULL"/>
    <x v="1"/>
    <x v="2"/>
    <x v="66"/>
    <n v="23.139999920000001"/>
    <n v="0.35599999876923077"/>
    <x v="0"/>
  </r>
  <r>
    <n v="33970"/>
    <x v="835"/>
    <x v="797"/>
    <n v="6790"/>
    <n v="77.524999989999998"/>
    <n v="91644"/>
    <x v="2"/>
    <x v="843"/>
    <s v="NULL"/>
    <s v="NULL"/>
    <s v="NULL"/>
    <x v="1"/>
    <x v="2"/>
    <x v="132"/>
    <n v="97.475000010000002"/>
    <n v="0.5570000000571429"/>
    <x v="0"/>
  </r>
  <r>
    <n v="78846"/>
    <x v="836"/>
    <x v="798"/>
    <n v="5972"/>
    <n v="31.001809089999998"/>
    <n v="212764"/>
    <x v="4"/>
    <x v="844"/>
    <d v="2023-10-18T08:01:21"/>
    <d v="2023-10-18T08:01:21"/>
    <d v="2023-10-18T08:01:21"/>
    <x v="1"/>
    <x v="2"/>
    <x v="94"/>
    <n v="42.988188770000008"/>
    <n v="0.58100000018029474"/>
    <x v="0"/>
  </r>
  <r>
    <n v="42093"/>
    <x v="837"/>
    <x v="799"/>
    <n v="24833"/>
    <n v="20.126230549999999"/>
    <n v="113577"/>
    <x v="1"/>
    <x v="845"/>
    <d v="2023-10-17T22:52:07"/>
    <s v="NULL"/>
    <s v="NULL"/>
    <x v="1"/>
    <x v="2"/>
    <x v="223"/>
    <n v="18.50377052"/>
    <n v="0.47900000019337302"/>
    <x v="0"/>
  </r>
  <r>
    <n v="16775"/>
    <x v="838"/>
    <x v="800"/>
    <n v="29028"/>
    <n v="18.474720850000001"/>
    <n v="45314"/>
    <x v="1"/>
    <x v="846"/>
    <d v="2023-10-17T16:56:55"/>
    <s v="NULL"/>
    <s v="NULL"/>
    <x v="1"/>
    <x v="2"/>
    <x v="146"/>
    <n v="16.515280829999998"/>
    <n v="0.47200000105858808"/>
    <x v="0"/>
  </r>
  <r>
    <n v="27718"/>
    <x v="839"/>
    <x v="801"/>
    <n v="28391"/>
    <n v="36.240000100000003"/>
    <n v="74736"/>
    <x v="3"/>
    <x v="847"/>
    <s v="NULL"/>
    <s v="NULL"/>
    <s v="NULL"/>
    <x v="1"/>
    <x v="2"/>
    <x v="42"/>
    <n v="23.759999899999997"/>
    <n v="0.39599999833333327"/>
    <x v="0"/>
  </r>
  <r>
    <n v="94115"/>
    <x v="840"/>
    <x v="802"/>
    <n v="13665"/>
    <n v="16.835790710000001"/>
    <n v="254032"/>
    <x v="3"/>
    <x v="848"/>
    <s v="NULL"/>
    <s v="NULL"/>
    <s v="NULL"/>
    <x v="1"/>
    <x v="2"/>
    <x v="28"/>
    <n v="23.154210969999998"/>
    <n v="0.57899999993198292"/>
    <x v="0"/>
  </r>
  <r>
    <n v="46186"/>
    <x v="841"/>
    <x v="803"/>
    <n v="15926"/>
    <n v="13.759200420000001"/>
    <n v="124587"/>
    <x v="0"/>
    <x v="849"/>
    <d v="2023-10-17T09:51:11"/>
    <d v="2023-10-17T09:51:11"/>
    <s v="NULL"/>
    <x v="1"/>
    <x v="2"/>
    <x v="196"/>
    <n v="11.440800340000001"/>
    <n v="0.4539999998"/>
    <x v="0"/>
  </r>
  <r>
    <n v="104918"/>
    <x v="842"/>
    <x v="804"/>
    <n v="14197"/>
    <n v="11.2943499"/>
    <n v="283076"/>
    <x v="0"/>
    <x v="850"/>
    <d v="2023-10-17T08:58:43"/>
    <d v="2023-10-17T08:58:43"/>
    <s v="NULL"/>
    <x v="1"/>
    <x v="2"/>
    <x v="76"/>
    <n v="8.6956498700000004"/>
    <n v="0.43499999850175086"/>
    <x v="0"/>
  </r>
  <r>
    <n v="85883"/>
    <x v="843"/>
    <x v="805"/>
    <n v="15376"/>
    <n v="10.755000020000001"/>
    <n v="231770"/>
    <x v="4"/>
    <x v="851"/>
    <d v="2023-10-17T06:49:50"/>
    <d v="2023-10-17T06:49:50"/>
    <d v="2023-10-17T06:49:50"/>
    <x v="1"/>
    <x v="2"/>
    <x v="54"/>
    <n v="11.744999979999999"/>
    <n v="0.52199999911111106"/>
    <x v="0"/>
  </r>
  <r>
    <n v="103288"/>
    <x v="844"/>
    <x v="806"/>
    <n v="12702"/>
    <n v="37.001418100000002"/>
    <n v="278646"/>
    <x v="2"/>
    <x v="852"/>
    <s v="NULL"/>
    <s v="NULL"/>
    <s v="NULL"/>
    <x v="1"/>
    <x v="2"/>
    <x v="156"/>
    <n v="34.01857854"/>
    <n v="0.47900000210419608"/>
    <x v="0"/>
  </r>
  <r>
    <n v="178635"/>
    <x v="845"/>
    <x v="807"/>
    <n v="15834"/>
    <n v="9.7440000130000008"/>
    <n v="482313"/>
    <x v="1"/>
    <x v="853"/>
    <d v="2023-10-16T14:40:02"/>
    <s v="NULL"/>
    <s v="NULL"/>
    <x v="1"/>
    <x v="2"/>
    <x v="133"/>
    <n v="11.255999986999999"/>
    <n v="0.53599999938095233"/>
    <x v="0"/>
  </r>
  <r>
    <n v="63430"/>
    <x v="846"/>
    <x v="808"/>
    <n v="15917"/>
    <n v="22.2955407"/>
    <n v="171126"/>
    <x v="4"/>
    <x v="854"/>
    <d v="2023-10-16T03:40:25"/>
    <d v="2023-10-16T03:40:25"/>
    <d v="2023-10-16T03:40:25"/>
    <x v="1"/>
    <x v="2"/>
    <x v="127"/>
    <n v="27.694460979999999"/>
    <n v="0.55400000098579716"/>
    <x v="0"/>
  </r>
  <r>
    <n v="37917"/>
    <x v="847"/>
    <x v="628"/>
    <n v="13862"/>
    <n v="25.714000469999998"/>
    <n v="102295"/>
    <x v="2"/>
    <x v="855"/>
    <s v="NULL"/>
    <s v="NULL"/>
    <s v="NULL"/>
    <x v="1"/>
    <x v="2"/>
    <x v="209"/>
    <n v="23.736000290000003"/>
    <n v="0.47999999848736102"/>
    <x v="0"/>
  </r>
  <r>
    <n v="43270"/>
    <x v="848"/>
    <x v="809"/>
    <n v="12554"/>
    <n v="29.422348719999999"/>
    <n v="116710"/>
    <x v="3"/>
    <x v="856"/>
    <s v="NULL"/>
    <s v="NULL"/>
    <s v="NULL"/>
    <x v="1"/>
    <x v="2"/>
    <x v="101"/>
    <n v="35.527648229999997"/>
    <n v="0.54699999843494984"/>
    <x v="0"/>
  </r>
  <r>
    <n v="23658"/>
    <x v="849"/>
    <x v="810"/>
    <n v="13796"/>
    <n v="4.2560000120000003"/>
    <n v="63839"/>
    <x v="0"/>
    <x v="857"/>
    <d v="2023-10-15T12:26:13"/>
    <d v="2023-10-15T12:26:13"/>
    <s v="NULL"/>
    <x v="1"/>
    <x v="2"/>
    <x v="91"/>
    <n v="3.7439999879999997"/>
    <n v="0.46799999849999996"/>
    <x v="0"/>
  </r>
  <r>
    <n v="28690"/>
    <x v="850"/>
    <x v="811"/>
    <n v="13979"/>
    <n v="15.73273977"/>
    <n v="77373"/>
    <x v="3"/>
    <x v="858"/>
    <s v="NULL"/>
    <s v="NULL"/>
    <s v="NULL"/>
    <x v="1"/>
    <x v="2"/>
    <x v="124"/>
    <n v="18.247259769999999"/>
    <n v="0.53700000050088281"/>
    <x v="0"/>
  </r>
  <r>
    <n v="108781"/>
    <x v="851"/>
    <x v="812"/>
    <n v="15260"/>
    <n v="19.650000009999999"/>
    <n v="293491"/>
    <x v="1"/>
    <x v="859"/>
    <d v="2023-10-15T06:35:14"/>
    <s v="NULL"/>
    <s v="NULL"/>
    <x v="1"/>
    <x v="2"/>
    <x v="222"/>
    <n v="17.849999990000001"/>
    <n v="0.47599999973333335"/>
    <x v="0"/>
  </r>
  <r>
    <n v="18967"/>
    <x v="852"/>
    <x v="813"/>
    <n v="28892"/>
    <n v="25.525499969999998"/>
    <n v="51205"/>
    <x v="0"/>
    <x v="860"/>
    <d v="2023-10-15T04:38:54"/>
    <d v="2023-10-15T04:38:54"/>
    <s v="NULL"/>
    <x v="1"/>
    <x v="2"/>
    <x v="135"/>
    <n v="33.974500030000002"/>
    <n v="0.57100000050420174"/>
    <x v="0"/>
  </r>
  <r>
    <n v="46888"/>
    <x v="853"/>
    <x v="814"/>
    <n v="28344"/>
    <n v="34.085128939999997"/>
    <n v="126503"/>
    <x v="1"/>
    <x v="861"/>
    <d v="2023-10-15T01:43:41"/>
    <s v="NULL"/>
    <s v="NULL"/>
    <x v="1"/>
    <x v="2"/>
    <x v="159"/>
    <n v="35.904868920000006"/>
    <n v="0.5130000002546079"/>
    <x v="0"/>
  </r>
  <r>
    <n v="142045"/>
    <x v="854"/>
    <x v="815"/>
    <n v="10504"/>
    <n v="12.88699997"/>
    <n v="383469"/>
    <x v="0"/>
    <x v="862"/>
    <d v="2023-10-14T16:59:47"/>
    <d v="2023-10-14T16:59:47"/>
    <s v="NULL"/>
    <x v="1"/>
    <x v="2"/>
    <x v="7"/>
    <n v="11.61300003"/>
    <n v="0.47400000122448982"/>
    <x v="0"/>
  </r>
  <r>
    <n v="132430"/>
    <x v="855"/>
    <x v="816"/>
    <n v="27270"/>
    <n v="15.62400001"/>
    <n v="357519"/>
    <x v="1"/>
    <x v="863"/>
    <d v="2023-10-14T11:18:16"/>
    <s v="NULL"/>
    <s v="NULL"/>
    <x v="1"/>
    <x v="2"/>
    <x v="26"/>
    <n v="12.37599999"/>
    <n v="0.44199999964285713"/>
    <x v="0"/>
  </r>
  <r>
    <n v="72860"/>
    <x v="856"/>
    <x v="817"/>
    <n v="25165"/>
    <n v="14.04999997"/>
    <n v="196610"/>
    <x v="0"/>
    <x v="864"/>
    <d v="2023-10-14T10:52:08"/>
    <d v="2023-10-14T10:52:08"/>
    <s v="NULL"/>
    <x v="1"/>
    <x v="2"/>
    <x v="9"/>
    <n v="10.95000003"/>
    <n v="0.43800000119999999"/>
    <x v="0"/>
  </r>
  <r>
    <n v="22245"/>
    <x v="857"/>
    <x v="818"/>
    <n v="24824"/>
    <n v="13.089999969999999"/>
    <n v="60050"/>
    <x v="0"/>
    <x v="865"/>
    <d v="2023-10-14T04:38:40"/>
    <d v="2023-10-14T04:38:40"/>
    <s v="NULL"/>
    <x v="1"/>
    <x v="2"/>
    <x v="103"/>
    <n v="8.9100000300000008"/>
    <n v="0.4050000013636364"/>
    <x v="0"/>
  </r>
  <r>
    <n v="108879"/>
    <x v="858"/>
    <x v="819"/>
    <n v="5849"/>
    <n v="15.55200007"/>
    <n v="293765"/>
    <x v="0"/>
    <x v="866"/>
    <d v="2023-10-13T16:53:49"/>
    <d v="2023-10-13T16:53:49"/>
    <s v="NULL"/>
    <x v="1"/>
    <x v="2"/>
    <x v="20"/>
    <n v="20.447999930000002"/>
    <n v="0.56799999805555557"/>
    <x v="0"/>
  </r>
  <r>
    <n v="167767"/>
    <x v="859"/>
    <x v="820"/>
    <n v="15432"/>
    <n v="25.51499995"/>
    <n v="452943"/>
    <x v="1"/>
    <x v="867"/>
    <d v="2023-10-13T15:57:03"/>
    <s v="NULL"/>
    <s v="NULL"/>
    <x v="1"/>
    <x v="2"/>
    <x v="93"/>
    <n v="19.48500005"/>
    <n v="0.43300000111111109"/>
    <x v="0"/>
  </r>
  <r>
    <n v="11043"/>
    <x v="860"/>
    <x v="821"/>
    <n v="28747"/>
    <n v="55.36999995"/>
    <n v="29758"/>
    <x v="1"/>
    <x v="868"/>
    <d v="2023-10-13T14:26:36"/>
    <s v="NULL"/>
    <s v="NULL"/>
    <x v="1"/>
    <x v="2"/>
    <x v="63"/>
    <n v="42.63000005"/>
    <n v="0.4350000005102041"/>
    <x v="0"/>
  </r>
  <r>
    <n v="170550"/>
    <x v="861"/>
    <x v="822"/>
    <n v="14274"/>
    <n v="17.453940660000001"/>
    <n v="460445"/>
    <x v="1"/>
    <x v="869"/>
    <d v="2023-10-13T14:21:02"/>
    <s v="NULL"/>
    <s v="NULL"/>
    <x v="1"/>
    <x v="2"/>
    <x v="53"/>
    <n v="25.536061019999998"/>
    <n v="0.5940000005136078"/>
    <x v="0"/>
  </r>
  <r>
    <n v="152353"/>
    <x v="862"/>
    <x v="823"/>
    <n v="24916"/>
    <n v="37.737000090000002"/>
    <n v="411280"/>
    <x v="0"/>
    <x v="870"/>
    <d v="2023-10-13T10:44:13"/>
    <d v="2023-10-13T10:44:13"/>
    <s v="NULL"/>
    <x v="1"/>
    <x v="2"/>
    <x v="224"/>
    <n v="25.262999909999998"/>
    <n v="0.40099999857142854"/>
    <x v="0"/>
  </r>
  <r>
    <n v="142854"/>
    <x v="863"/>
    <x v="824"/>
    <n v="28700"/>
    <n v="6.7957498850000002"/>
    <n v="385646"/>
    <x v="4"/>
    <x v="871"/>
    <d v="2023-10-13T06:08:29"/>
    <d v="2023-10-13T06:08:29"/>
    <d v="2023-10-13T06:08:29"/>
    <x v="1"/>
    <x v="2"/>
    <x v="25"/>
    <n v="9.1942498850000014"/>
    <n v="0.57500000107879934"/>
    <x v="0"/>
  </r>
  <r>
    <n v="66866"/>
    <x v="864"/>
    <x v="825"/>
    <n v="8892"/>
    <n v="29.45900035"/>
    <n v="180457"/>
    <x v="0"/>
    <x v="872"/>
    <d v="2023-10-12T15:35:01"/>
    <d v="2023-10-12T15:35:01"/>
    <s v="NULL"/>
    <x v="1"/>
    <x v="2"/>
    <x v="165"/>
    <n v="59.540999650000003"/>
    <n v="0.66899999606741578"/>
    <x v="0"/>
  </r>
  <r>
    <n v="148360"/>
    <x v="865"/>
    <x v="826"/>
    <n v="28951"/>
    <n v="21.201390910000001"/>
    <n v="400543"/>
    <x v="3"/>
    <x v="873"/>
    <s v="NULL"/>
    <s v="NULL"/>
    <s v="NULL"/>
    <x v="1"/>
    <x v="2"/>
    <x v="16"/>
    <n v="24.788610769999998"/>
    <n v="0.53899999705327251"/>
    <x v="0"/>
  </r>
  <r>
    <n v="143741"/>
    <x v="866"/>
    <x v="827"/>
    <n v="25276"/>
    <n v="11.78606986"/>
    <n v="388041"/>
    <x v="4"/>
    <x v="874"/>
    <d v="2023-10-12T10:44:26"/>
    <d v="2023-10-12T10:44:26"/>
    <d v="2023-10-12T10:44:26"/>
    <x v="1"/>
    <x v="2"/>
    <x v="8"/>
    <n v="18.203929909999999"/>
    <n v="0.60700000165421808"/>
    <x v="0"/>
  </r>
  <r>
    <n v="126328"/>
    <x v="867"/>
    <x v="828"/>
    <n v="9164"/>
    <n v="20.85126077"/>
    <n v="341019"/>
    <x v="3"/>
    <x v="875"/>
    <s v="NULL"/>
    <s v="NULL"/>
    <s v="NULL"/>
    <x v="1"/>
    <x v="2"/>
    <x v="112"/>
    <n v="23.138740909999999"/>
    <n v="0.52600000059831775"/>
    <x v="0"/>
  </r>
  <r>
    <n v="29994"/>
    <x v="868"/>
    <x v="829"/>
    <n v="13943"/>
    <n v="14.25000002"/>
    <n v="80822"/>
    <x v="1"/>
    <x v="876"/>
    <d v="2023-10-12T05:50:59"/>
    <s v="NULL"/>
    <s v="NULL"/>
    <x v="1"/>
    <x v="2"/>
    <x v="174"/>
    <n v="15.74999998"/>
    <n v="0.5249999993333333"/>
    <x v="0"/>
  </r>
  <r>
    <n v="38341"/>
    <x v="869"/>
    <x v="830"/>
    <n v="28690"/>
    <n v="50.50799988"/>
    <n v="103436"/>
    <x v="2"/>
    <x v="877"/>
    <s v="NULL"/>
    <s v="NULL"/>
    <s v="NULL"/>
    <x v="1"/>
    <x v="2"/>
    <x v="225"/>
    <n v="41.49200012"/>
    <n v="0.45100000130434781"/>
    <x v="0"/>
  </r>
  <r>
    <n v="67024"/>
    <x v="870"/>
    <x v="831"/>
    <n v="12350"/>
    <n v="73.278448499999996"/>
    <n v="180865"/>
    <x v="1"/>
    <x v="878"/>
    <d v="2023-10-12T02:04:15"/>
    <s v="NULL"/>
    <s v="NULL"/>
    <x v="1"/>
    <x v="2"/>
    <x v="108"/>
    <n v="62.171548400000006"/>
    <n v="0.45899999869250646"/>
    <x v="0"/>
  </r>
  <r>
    <n v="54320"/>
    <x v="871"/>
    <x v="832"/>
    <n v="13656"/>
    <n v="27.134399439999999"/>
    <n v="146573"/>
    <x v="0"/>
    <x v="879"/>
    <d v="2023-10-12T01:48:39"/>
    <d v="2023-10-12T01:48:39"/>
    <s v="NULL"/>
    <x v="1"/>
    <x v="2"/>
    <x v="105"/>
    <n v="29.39559934"/>
    <n v="0.51999999954714315"/>
    <x v="0"/>
  </r>
  <r>
    <n v="158903"/>
    <x v="872"/>
    <x v="833"/>
    <n v="13810"/>
    <n v="25.339599589999999"/>
    <n v="428974"/>
    <x v="1"/>
    <x v="880"/>
    <d v="2023-10-11T22:04:56"/>
    <s v="NULL"/>
    <s v="NULL"/>
    <x v="1"/>
    <x v="2"/>
    <x v="210"/>
    <n v="18.960399649999999"/>
    <n v="0.42799999944198647"/>
    <x v="0"/>
  </r>
  <r>
    <n v="157174"/>
    <x v="873"/>
    <x v="834"/>
    <n v="13840"/>
    <n v="26.977500410000001"/>
    <n v="424304"/>
    <x v="3"/>
    <x v="881"/>
    <s v="NULL"/>
    <s v="NULL"/>
    <s v="NULL"/>
    <x v="1"/>
    <x v="2"/>
    <x v="6"/>
    <n v="32.972500350000004"/>
    <n v="0.54999999886572148"/>
    <x v="0"/>
  </r>
  <r>
    <n v="65351"/>
    <x v="874"/>
    <x v="835"/>
    <n v="9398"/>
    <n v="12.23334011"/>
    <n v="176342"/>
    <x v="0"/>
    <x v="882"/>
    <d v="2023-10-11T11:17:35"/>
    <d v="2023-10-11T11:17:35"/>
    <s v="NULL"/>
    <x v="1"/>
    <x v="2"/>
    <x v="226"/>
    <n v="15.6966602"/>
    <n v="0.56200000092302183"/>
    <x v="0"/>
  </r>
  <r>
    <n v="99367"/>
    <x v="875"/>
    <x v="836"/>
    <n v="11213"/>
    <n v="6.5275000590000003"/>
    <n v="268112"/>
    <x v="0"/>
    <x v="883"/>
    <d v="2023-10-11T10:10:03"/>
    <d v="2023-10-11T10:10:03"/>
    <s v="NULL"/>
    <x v="1"/>
    <x v="2"/>
    <x v="227"/>
    <n v="10.972499940999999"/>
    <n v="0.62699999662857131"/>
    <x v="0"/>
  </r>
  <r>
    <n v="159100"/>
    <x v="876"/>
    <x v="412"/>
    <n v="15884"/>
    <n v="29.43079973"/>
    <n v="429498"/>
    <x v="2"/>
    <x v="884"/>
    <s v="NULL"/>
    <s v="NULL"/>
    <s v="NULL"/>
    <x v="1"/>
    <x v="2"/>
    <x v="228"/>
    <n v="34.549199810000005"/>
    <n v="0.54000000091278533"/>
    <x v="0"/>
  </r>
  <r>
    <n v="118462"/>
    <x v="877"/>
    <x v="837"/>
    <n v="5857"/>
    <n v="14.70000003"/>
    <n v="319683"/>
    <x v="0"/>
    <x v="885"/>
    <d v="2023-10-11T06:02:11"/>
    <d v="2023-10-11T06:02:11"/>
    <s v="NULL"/>
    <x v="1"/>
    <x v="2"/>
    <x v="9"/>
    <n v="10.29999997"/>
    <n v="0.41199999879999999"/>
    <x v="0"/>
  </r>
  <r>
    <n v="28624"/>
    <x v="878"/>
    <x v="838"/>
    <n v="15897"/>
    <n v="20.771999919999999"/>
    <n v="77198"/>
    <x v="0"/>
    <x v="886"/>
    <d v="2023-10-10T08:05:04"/>
    <d v="2023-10-10T08:05:04"/>
    <s v="NULL"/>
    <x v="1"/>
    <x v="2"/>
    <x v="20"/>
    <n v="15.228000080000001"/>
    <n v="0.42300000222222223"/>
    <x v="0"/>
  </r>
  <r>
    <n v="45288"/>
    <x v="879"/>
    <x v="839"/>
    <n v="6790"/>
    <n v="77.524999989999998"/>
    <n v="122165"/>
    <x v="0"/>
    <x v="887"/>
    <d v="2023-10-10T08:02:43"/>
    <d v="2023-10-10T08:02:43"/>
    <s v="NULL"/>
    <x v="1"/>
    <x v="2"/>
    <x v="132"/>
    <n v="97.475000010000002"/>
    <n v="0.5570000000571429"/>
    <x v="0"/>
  </r>
  <r>
    <n v="167573"/>
    <x v="880"/>
    <x v="840"/>
    <n v="28384"/>
    <n v="20.1845"/>
    <n v="452424"/>
    <x v="0"/>
    <x v="888"/>
    <d v="2023-10-10T07:33:35"/>
    <d v="2023-10-10T07:33:35"/>
    <s v="NULL"/>
    <x v="1"/>
    <x v="2"/>
    <x v="140"/>
    <n v="19.3155"/>
    <n v="0.48899999999999999"/>
    <x v="0"/>
  </r>
  <r>
    <n v="13436"/>
    <x v="881"/>
    <x v="841"/>
    <n v="12603"/>
    <n v="5.7261799580000003"/>
    <n v="36256"/>
    <x v="3"/>
    <x v="889"/>
    <s v="NULL"/>
    <s v="NULL"/>
    <s v="NULL"/>
    <x v="1"/>
    <x v="2"/>
    <x v="144"/>
    <n v="9.2638198120000013"/>
    <n v="0.61799999694062713"/>
    <x v="0"/>
  </r>
  <r>
    <n v="33038"/>
    <x v="882"/>
    <x v="842"/>
    <n v="9044"/>
    <n v="47.640600910000003"/>
    <n v="89083"/>
    <x v="4"/>
    <x v="890"/>
    <d v="2023-10-09T09:02:46"/>
    <d v="2023-10-09T09:02:46"/>
    <d v="2023-10-09T09:02:46"/>
    <x v="1"/>
    <x v="2"/>
    <x v="39"/>
    <n v="35.939400919999997"/>
    <n v="0.43000000159248619"/>
    <x v="0"/>
  </r>
  <r>
    <n v="64345"/>
    <x v="883"/>
    <x v="843"/>
    <n v="24833"/>
    <n v="20.126230549999999"/>
    <n v="173602"/>
    <x v="2"/>
    <x v="891"/>
    <s v="NULL"/>
    <s v="NULL"/>
    <s v="NULL"/>
    <x v="1"/>
    <x v="2"/>
    <x v="223"/>
    <n v="18.50377052"/>
    <n v="0.47900000019337302"/>
    <x v="0"/>
  </r>
  <r>
    <n v="63697"/>
    <x v="884"/>
    <x v="286"/>
    <n v="28862"/>
    <n v="20.496350469999999"/>
    <n v="171862"/>
    <x v="1"/>
    <x v="892"/>
    <d v="2023-10-09T06:13:54"/>
    <s v="NULL"/>
    <s v="NULL"/>
    <x v="1"/>
    <x v="2"/>
    <x v="97"/>
    <n v="34.453650289999999"/>
    <n v="0.62699999660564154"/>
    <x v="0"/>
  </r>
  <r>
    <n v="1803"/>
    <x v="885"/>
    <x v="844"/>
    <n v="13789"/>
    <n v="21.504000040000001"/>
    <n v="4913"/>
    <x v="0"/>
    <x v="893"/>
    <d v="2023-10-09T05:25:20"/>
    <d v="2023-10-09T05:25:20"/>
    <s v="NULL"/>
    <x v="1"/>
    <x v="2"/>
    <x v="109"/>
    <n v="26.495999959999999"/>
    <n v="0.55199999916666664"/>
    <x v="0"/>
  </r>
  <r>
    <n v="38199"/>
    <x v="886"/>
    <x v="845"/>
    <n v="28454"/>
    <n v="24.44000003"/>
    <n v="103054"/>
    <x v="3"/>
    <x v="894"/>
    <s v="NULL"/>
    <s v="NULL"/>
    <s v="NULL"/>
    <x v="1"/>
    <x v="2"/>
    <x v="18"/>
    <n v="27.55999997"/>
    <n v="0.52999999942307696"/>
    <x v="0"/>
  </r>
  <r>
    <n v="3112"/>
    <x v="887"/>
    <x v="846"/>
    <n v="25265"/>
    <n v="11.41428984"/>
    <n v="8386"/>
    <x v="0"/>
    <x v="895"/>
    <d v="2023-10-09T05:05:01"/>
    <d v="2023-10-09T05:05:01"/>
    <s v="NULL"/>
    <x v="1"/>
    <x v="2"/>
    <x v="76"/>
    <n v="8.5757099300000004"/>
    <n v="0.42900000143421713"/>
    <x v="0"/>
  </r>
  <r>
    <n v="6824"/>
    <x v="888"/>
    <x v="847"/>
    <n v="28344"/>
    <n v="34.085128939999997"/>
    <n v="18461"/>
    <x v="0"/>
    <x v="896"/>
    <d v="2023-10-09T03:00:35"/>
    <d v="2023-10-09T03:00:35"/>
    <s v="NULL"/>
    <x v="1"/>
    <x v="2"/>
    <x v="159"/>
    <n v="35.904868920000006"/>
    <n v="0.5130000002546079"/>
    <x v="0"/>
  </r>
  <r>
    <n v="757"/>
    <x v="889"/>
    <x v="848"/>
    <n v="662"/>
    <n v="18.45000009"/>
    <n v="2082"/>
    <x v="2"/>
    <x v="897"/>
    <s v="NULL"/>
    <s v="NULL"/>
    <s v="NULL"/>
    <x v="1"/>
    <x v="2"/>
    <x v="93"/>
    <n v="26.54999991"/>
    <n v="0.58999999800000003"/>
    <x v="0"/>
  </r>
  <r>
    <n v="139539"/>
    <x v="890"/>
    <x v="849"/>
    <n v="9318"/>
    <n v="6.9302198869999998"/>
    <n v="376647"/>
    <x v="0"/>
    <x v="898"/>
    <d v="2023-10-08T17:01:33"/>
    <d v="2023-10-08T17:01:33"/>
    <s v="NULL"/>
    <x v="1"/>
    <x v="2"/>
    <x v="2"/>
    <n v="5.0597798830000009"/>
    <n v="0.42199999833694746"/>
    <x v="0"/>
  </r>
  <r>
    <n v="81594"/>
    <x v="891"/>
    <x v="850"/>
    <n v="13659"/>
    <n v="27.872100530000001"/>
    <n v="220214"/>
    <x v="1"/>
    <x v="899"/>
    <d v="2023-10-08T14:03:37"/>
    <s v="NULL"/>
    <s v="NULL"/>
    <x v="1"/>
    <x v="2"/>
    <x v="5"/>
    <n v="22.077900230000001"/>
    <n v="0.44199999787947952"/>
    <x v="0"/>
  </r>
  <r>
    <n v="122182"/>
    <x v="892"/>
    <x v="851"/>
    <n v="15332"/>
    <n v="25.587950960000001"/>
    <n v="329813"/>
    <x v="0"/>
    <x v="900"/>
    <d v="2023-10-08T12:48:46"/>
    <d v="2023-10-08T12:48:46"/>
    <s v="NULL"/>
    <x v="1"/>
    <x v="2"/>
    <x v="111"/>
    <n v="17.562050569999997"/>
    <n v="0.40699999877844728"/>
    <x v="0"/>
  </r>
  <r>
    <n v="16984"/>
    <x v="893"/>
    <x v="852"/>
    <n v="15598"/>
    <n v="18.111600859999999"/>
    <n v="45872"/>
    <x v="4"/>
    <x v="901"/>
    <d v="2023-10-07T17:44:51"/>
    <d v="2023-10-07T17:44:51"/>
    <d v="2023-10-07T17:44:51"/>
    <x v="1"/>
    <x v="2"/>
    <x v="229"/>
    <n v="14.288400669999998"/>
    <n v="0.44099999985401234"/>
    <x v="0"/>
  </r>
  <r>
    <n v="167662"/>
    <x v="894"/>
    <x v="853"/>
    <n v="13842"/>
    <n v="23.673601099999999"/>
    <n v="452664"/>
    <x v="0"/>
    <x v="902"/>
    <d v="2023-10-07T16:21:27"/>
    <d v="2023-10-07T16:21:27"/>
    <s v="NULL"/>
    <x v="1"/>
    <x v="2"/>
    <x v="230"/>
    <n v="13.31640058"/>
    <n v="0.35999999932954857"/>
    <x v="0"/>
  </r>
  <r>
    <n v="54668"/>
    <x v="895"/>
    <x v="854"/>
    <n v="28446"/>
    <n v="18.042359909999998"/>
    <n v="147492"/>
    <x v="1"/>
    <x v="903"/>
    <d v="2023-10-07T10:31:14"/>
    <s v="NULL"/>
    <s v="NULL"/>
    <x v="1"/>
    <x v="2"/>
    <x v="74"/>
    <n v="13.947639860000002"/>
    <n v="0.43599999875836204"/>
    <x v="0"/>
  </r>
  <r>
    <n v="74102"/>
    <x v="896"/>
    <x v="855"/>
    <n v="12565"/>
    <n v="14.5483004"/>
    <n v="199943"/>
    <x v="3"/>
    <x v="904"/>
    <s v="NULL"/>
    <s v="NULL"/>
    <s v="NULL"/>
    <x v="1"/>
    <x v="2"/>
    <x v="164"/>
    <n v="14.901700360000001"/>
    <n v="0.50599999916604421"/>
    <x v="0"/>
  </r>
  <r>
    <n v="43778"/>
    <x v="897"/>
    <x v="856"/>
    <n v="13988"/>
    <n v="6.9781798940000002"/>
    <n v="118077"/>
    <x v="2"/>
    <x v="905"/>
    <s v="NULL"/>
    <s v="NULL"/>
    <s v="NULL"/>
    <x v="1"/>
    <x v="2"/>
    <x v="2"/>
    <n v="5.0118198760000006"/>
    <n v="0.41799999767639695"/>
    <x v="0"/>
  </r>
  <r>
    <n v="67460"/>
    <x v="898"/>
    <x v="857"/>
    <n v="15575"/>
    <n v="15.203999939999999"/>
    <n v="182043"/>
    <x v="2"/>
    <x v="906"/>
    <s v="NULL"/>
    <s v="NULL"/>
    <s v="NULL"/>
    <x v="1"/>
    <x v="2"/>
    <x v="26"/>
    <n v="12.796000060000001"/>
    <n v="0.45700000214285719"/>
    <x v="0"/>
  </r>
  <r>
    <n v="151045"/>
    <x v="899"/>
    <x v="858"/>
    <n v="28595"/>
    <n v="36.125000059999998"/>
    <n v="407792"/>
    <x v="3"/>
    <x v="907"/>
    <s v="NULL"/>
    <s v="NULL"/>
    <s v="NULL"/>
    <x v="1"/>
    <x v="2"/>
    <x v="17"/>
    <n v="48.874999940000002"/>
    <n v="0.57499999929411771"/>
    <x v="0"/>
  </r>
  <r>
    <n v="142787"/>
    <x v="900"/>
    <x v="859"/>
    <n v="24832"/>
    <n v="33.329350920000003"/>
    <n v="385474"/>
    <x v="1"/>
    <x v="908"/>
    <d v="2023-10-06T08:52:20"/>
    <s v="NULL"/>
    <s v="NULL"/>
    <x v="1"/>
    <x v="2"/>
    <x v="40"/>
    <n v="25.660650759999996"/>
    <n v="0.4350000004949991"/>
    <x v="0"/>
  </r>
  <r>
    <n v="169659"/>
    <x v="901"/>
    <x v="860"/>
    <n v="11213"/>
    <n v="6.5275000590000003"/>
    <n v="458070"/>
    <x v="4"/>
    <x v="909"/>
    <d v="2023-10-06T05:32:23"/>
    <d v="2023-10-06T05:32:23"/>
    <d v="2023-10-06T05:32:23"/>
    <x v="1"/>
    <x v="2"/>
    <x v="227"/>
    <n v="10.972499940999999"/>
    <n v="0.62699999662857131"/>
    <x v="0"/>
  </r>
  <r>
    <n v="160134"/>
    <x v="902"/>
    <x v="861"/>
    <n v="15667"/>
    <n v="30.834000020000001"/>
    <n v="432276"/>
    <x v="1"/>
    <x v="910"/>
    <d v="2023-10-06T01:33:46"/>
    <s v="NULL"/>
    <s v="NULL"/>
    <x v="1"/>
    <x v="2"/>
    <x v="84"/>
    <n v="23.165999979999999"/>
    <n v="0.42899999962962959"/>
    <x v="0"/>
  </r>
  <r>
    <n v="89694"/>
    <x v="903"/>
    <x v="862"/>
    <n v="14140"/>
    <n v="16.62738075"/>
    <n v="242072"/>
    <x v="1"/>
    <x v="911"/>
    <d v="2023-10-05T23:39:44"/>
    <s v="NULL"/>
    <s v="NULL"/>
    <x v="1"/>
    <x v="2"/>
    <x v="200"/>
    <n v="19.362620929999999"/>
    <n v="0.53800000072686849"/>
    <x v="0"/>
  </r>
  <r>
    <n v="58296"/>
    <x v="904"/>
    <x v="863"/>
    <n v="11016"/>
    <n v="21.065100910000002"/>
    <n v="157360"/>
    <x v="1"/>
    <x v="912"/>
    <d v="2023-10-05T16:06:52"/>
    <s v="NULL"/>
    <s v="NULL"/>
    <x v="1"/>
    <x v="2"/>
    <x v="53"/>
    <n v="21.924900769999997"/>
    <n v="0.50999999798092577"/>
    <x v="0"/>
  </r>
  <r>
    <n v="125664"/>
    <x v="905"/>
    <x v="864"/>
    <n v="9044"/>
    <n v="47.640600910000003"/>
    <n v="339198"/>
    <x v="2"/>
    <x v="913"/>
    <s v="NULL"/>
    <s v="NULL"/>
    <s v="NULL"/>
    <x v="1"/>
    <x v="2"/>
    <x v="39"/>
    <n v="35.939400919999997"/>
    <n v="0.43000000159248619"/>
    <x v="0"/>
  </r>
  <r>
    <n v="147184"/>
    <x v="906"/>
    <x v="865"/>
    <n v="12350"/>
    <n v="73.278448499999996"/>
    <n v="397359"/>
    <x v="0"/>
    <x v="914"/>
    <d v="2023-10-05T09:53:16"/>
    <d v="2023-10-05T09:53:16"/>
    <s v="NULL"/>
    <x v="1"/>
    <x v="2"/>
    <x v="108"/>
    <n v="62.171548400000006"/>
    <n v="0.45899999869250646"/>
    <x v="0"/>
  </r>
  <r>
    <n v="116088"/>
    <x v="907"/>
    <x v="866"/>
    <n v="13969"/>
    <n v="27.832000000000001"/>
    <n v="313292"/>
    <x v="4"/>
    <x v="915"/>
    <d v="2023-10-05T08:21:44"/>
    <d v="2023-10-05T08:21:44"/>
    <d v="2023-10-05T08:21:44"/>
    <x v="1"/>
    <x v="2"/>
    <x v="55"/>
    <n v="21.167999999999999"/>
    <n v="0.432"/>
    <x v="0"/>
  </r>
  <r>
    <n v="139092"/>
    <x v="908"/>
    <x v="867"/>
    <n v="14215"/>
    <n v="10.81066042"/>
    <n v="375421"/>
    <x v="1"/>
    <x v="916"/>
    <d v="2023-10-05T07:34:57"/>
    <s v="NULL"/>
    <s v="NULL"/>
    <x v="1"/>
    <x v="2"/>
    <x v="143"/>
    <n v="10.05934042"/>
    <n v="0.4820000007244849"/>
    <x v="0"/>
  </r>
  <r>
    <n v="75936"/>
    <x v="909"/>
    <x v="868"/>
    <n v="9414"/>
    <n v="29.55535042"/>
    <n v="204898"/>
    <x v="0"/>
    <x v="917"/>
    <d v="2023-10-05T06:48:51"/>
    <d v="2023-10-05T06:48:51"/>
    <s v="NULL"/>
    <x v="1"/>
    <x v="2"/>
    <x v="6"/>
    <n v="30.394650340000002"/>
    <n v="0.50699999924403671"/>
    <x v="0"/>
  </r>
  <r>
    <n v="76117"/>
    <x v="910"/>
    <x v="601"/>
    <n v="15571"/>
    <n v="40.75500014"/>
    <n v="205392"/>
    <x v="1"/>
    <x v="918"/>
    <d v="2023-10-05T04:22:41"/>
    <s v="NULL"/>
    <s v="NULL"/>
    <x v="1"/>
    <x v="2"/>
    <x v="66"/>
    <n v="24.24499986"/>
    <n v="0.37299999784615384"/>
    <x v="0"/>
  </r>
  <r>
    <n v="70656"/>
    <x v="911"/>
    <x v="869"/>
    <n v="13928"/>
    <n v="21.224099160000002"/>
    <n v="190665"/>
    <x v="3"/>
    <x v="919"/>
    <s v="NULL"/>
    <s v="NULL"/>
    <s v="NULL"/>
    <x v="1"/>
    <x v="2"/>
    <x v="77"/>
    <n v="19.125899310000001"/>
    <n v="0.47400000087286248"/>
    <x v="0"/>
  </r>
  <r>
    <n v="120453"/>
    <x v="912"/>
    <x v="870"/>
    <n v="24963"/>
    <n v="36.782098550000001"/>
    <n v="325103"/>
    <x v="2"/>
    <x v="920"/>
    <s v="NULL"/>
    <s v="NULL"/>
    <s v="NULL"/>
    <x v="1"/>
    <x v="2"/>
    <x v="30"/>
    <n v="40.167898399999999"/>
    <n v="0.52199999989733592"/>
    <x v="0"/>
  </r>
  <r>
    <n v="88697"/>
    <x v="913"/>
    <x v="871"/>
    <n v="12689"/>
    <n v="28.380000070000001"/>
    <n v="239403"/>
    <x v="0"/>
    <x v="921"/>
    <d v="2023-10-04T14:14:12"/>
    <d v="2023-10-04T14:14:12"/>
    <s v="NULL"/>
    <x v="1"/>
    <x v="2"/>
    <x v="42"/>
    <n v="31.619999929999999"/>
    <n v="0.52699999883333326"/>
    <x v="0"/>
  </r>
  <r>
    <n v="48636"/>
    <x v="914"/>
    <x v="872"/>
    <n v="9306"/>
    <n v="17.038500410000001"/>
    <n v="131223"/>
    <x v="3"/>
    <x v="922"/>
    <s v="NULL"/>
    <s v="NULL"/>
    <s v="NULL"/>
    <x v="1"/>
    <x v="2"/>
    <x v="216"/>
    <n v="13.661500350000001"/>
    <n v="0.44500000038436482"/>
    <x v="0"/>
  </r>
  <r>
    <n v="106562"/>
    <x v="915"/>
    <x v="873"/>
    <n v="13606"/>
    <n v="37.7541011"/>
    <n v="287521"/>
    <x v="1"/>
    <x v="923"/>
    <d v="2023-10-04T12:09:15"/>
    <s v="NULL"/>
    <s v="NULL"/>
    <x v="1"/>
    <x v="2"/>
    <x v="220"/>
    <n v="26.235900579999999"/>
    <n v="0.40999999829973438"/>
    <x v="0"/>
  </r>
  <r>
    <n v="149770"/>
    <x v="916"/>
    <x v="874"/>
    <n v="15499"/>
    <n v="16.644449860000002"/>
    <n v="404349"/>
    <x v="2"/>
    <x v="924"/>
    <s v="NULL"/>
    <s v="NULL"/>
    <s v="NULL"/>
    <x v="1"/>
    <x v="2"/>
    <x v="8"/>
    <n v="13.345549909999999"/>
    <n v="0.44500000041180388"/>
    <x v="0"/>
  </r>
  <r>
    <n v="105874"/>
    <x v="917"/>
    <x v="875"/>
    <n v="9240"/>
    <n v="55.276021210000003"/>
    <n v="285688"/>
    <x v="1"/>
    <x v="925"/>
    <d v="2023-10-04T05:50:59"/>
    <s v="NULL"/>
    <s v="NULL"/>
    <x v="1"/>
    <x v="2"/>
    <x v="231"/>
    <n v="65.413981189999987"/>
    <n v="0.5419999990819454"/>
    <x v="0"/>
  </r>
  <r>
    <n v="117894"/>
    <x v="918"/>
    <x v="876"/>
    <n v="28983"/>
    <n v="32.886000099999997"/>
    <n v="318154"/>
    <x v="1"/>
    <x v="926"/>
    <d v="2023-10-04T02:52:25"/>
    <s v="NULL"/>
    <s v="NULL"/>
    <x v="1"/>
    <x v="2"/>
    <x v="157"/>
    <n v="25.113999900000003"/>
    <n v="0.43299999827586211"/>
    <x v="0"/>
  </r>
  <r>
    <n v="53129"/>
    <x v="919"/>
    <x v="877"/>
    <n v="6243"/>
    <n v="44.292148320000003"/>
    <n v="143325"/>
    <x v="0"/>
    <x v="927"/>
    <d v="2023-10-03T16:53:31"/>
    <d v="2023-10-03T16:53:31"/>
    <s v="NULL"/>
    <x v="1"/>
    <x v="2"/>
    <x v="207"/>
    <n v="36.97784832"/>
    <n v="0.45499999813953479"/>
    <x v="0"/>
  </r>
  <r>
    <n v="5521"/>
    <x v="920"/>
    <x v="878"/>
    <n v="28370"/>
    <n v="14.49723036"/>
    <n v="14981"/>
    <x v="0"/>
    <x v="928"/>
    <d v="2023-10-03T14:27:54"/>
    <d v="2023-10-03T14:27:54"/>
    <s v="NULL"/>
    <x v="1"/>
    <x v="2"/>
    <x v="85"/>
    <n v="10.032770330000002"/>
    <n v="0.40900000194822667"/>
    <x v="0"/>
  </r>
  <r>
    <n v="76374"/>
    <x v="921"/>
    <x v="879"/>
    <n v="13796"/>
    <n v="4.2560000120000003"/>
    <n v="206095"/>
    <x v="0"/>
    <x v="929"/>
    <d v="2023-10-03T10:52:50"/>
    <d v="2023-10-03T10:52:50"/>
    <s v="NULL"/>
    <x v="1"/>
    <x v="2"/>
    <x v="91"/>
    <n v="3.7439999879999997"/>
    <n v="0.46799999849999996"/>
    <x v="0"/>
  </r>
  <r>
    <n v="122169"/>
    <x v="922"/>
    <x v="880"/>
    <n v="6937"/>
    <n v="19.559999999999999"/>
    <n v="329776"/>
    <x v="1"/>
    <x v="930"/>
    <d v="2023-10-02T22:01:47"/>
    <s v="NULL"/>
    <s v="NULL"/>
    <x v="1"/>
    <x v="2"/>
    <x v="19"/>
    <n v="20.440000000000001"/>
    <n v="0.51100000000000001"/>
    <x v="0"/>
  </r>
  <r>
    <n v="71395"/>
    <x v="923"/>
    <x v="881"/>
    <n v="28711"/>
    <n v="39.267500030000001"/>
    <n v="192632"/>
    <x v="3"/>
    <x v="931"/>
    <s v="NULL"/>
    <s v="NULL"/>
    <s v="NULL"/>
    <x v="1"/>
    <x v="2"/>
    <x v="62"/>
    <n v="30.232499969999999"/>
    <n v="0.43499999956834529"/>
    <x v="0"/>
  </r>
  <r>
    <n v="131250"/>
    <x v="924"/>
    <x v="882"/>
    <n v="28395"/>
    <n v="9.0954498600000004"/>
    <n v="354326"/>
    <x v="2"/>
    <x v="932"/>
    <s v="NULL"/>
    <s v="NULL"/>
    <s v="NULL"/>
    <x v="1"/>
    <x v="2"/>
    <x v="76"/>
    <n v="10.89454991"/>
    <n v="0.54500000176838426"/>
    <x v="0"/>
  </r>
  <r>
    <n v="77246"/>
    <x v="925"/>
    <x v="883"/>
    <n v="15030"/>
    <n v="47.68999985"/>
    <n v="208457"/>
    <x v="3"/>
    <x v="933"/>
    <s v="NULL"/>
    <s v="NULL"/>
    <s v="NULL"/>
    <x v="1"/>
    <x v="2"/>
    <x v="68"/>
    <n v="47.31000015"/>
    <n v="0.49800000157894736"/>
    <x v="0"/>
  </r>
  <r>
    <n v="156560"/>
    <x v="926"/>
    <x v="884"/>
    <n v="28848"/>
    <n v="19.844999919999999"/>
    <n v="422642"/>
    <x v="0"/>
    <x v="934"/>
    <d v="2023-10-02T05:24:47"/>
    <d v="2023-10-02T05:24:47"/>
    <s v="NULL"/>
    <x v="1"/>
    <x v="2"/>
    <x v="55"/>
    <n v="29.155000080000001"/>
    <n v="0.5950000016326531"/>
    <x v="0"/>
  </r>
  <r>
    <n v="103302"/>
    <x v="927"/>
    <x v="885"/>
    <n v="6145"/>
    <n v="24.66200001"/>
    <n v="278688"/>
    <x v="0"/>
    <x v="935"/>
    <d v="2023-10-02T04:17:56"/>
    <d v="2023-10-02T04:17:56"/>
    <s v="NULL"/>
    <x v="1"/>
    <x v="2"/>
    <x v="64"/>
    <n v="13.33799999"/>
    <n v="0.35099999973684209"/>
    <x v="0"/>
  </r>
  <r>
    <n v="140750"/>
    <x v="928"/>
    <x v="886"/>
    <n v="24843"/>
    <n v="35.617398340000001"/>
    <n v="379953"/>
    <x v="0"/>
    <x v="936"/>
    <d v="2023-10-02T02:28:24"/>
    <d v="2023-10-02T02:28:24"/>
    <s v="NULL"/>
    <x v="1"/>
    <x v="2"/>
    <x v="121"/>
    <n v="31.332598609999998"/>
    <n v="0.46800000055862584"/>
    <x v="0"/>
  </r>
  <r>
    <n v="5522"/>
    <x v="929"/>
    <x v="887"/>
    <n v="13988"/>
    <n v="6.9781798940000002"/>
    <n v="14985"/>
    <x v="0"/>
    <x v="937"/>
    <d v="2023-10-02T00:53:37"/>
    <d v="2023-10-02T00:53:37"/>
    <s v="NULL"/>
    <x v="1"/>
    <x v="2"/>
    <x v="2"/>
    <n v="5.0118198760000006"/>
    <n v="0.41799999767639695"/>
    <x v="0"/>
  </r>
  <r>
    <n v="109688"/>
    <x v="930"/>
    <x v="888"/>
    <n v="9318"/>
    <n v="6.9302198869999998"/>
    <n v="295969"/>
    <x v="0"/>
    <x v="938"/>
    <d v="2023-10-01T12:20:29"/>
    <d v="2023-10-01T12:20:29"/>
    <s v="NULL"/>
    <x v="1"/>
    <x v="2"/>
    <x v="2"/>
    <n v="5.0597798830000009"/>
    <n v="0.42199999833694746"/>
    <x v="0"/>
  </r>
  <r>
    <n v="74440"/>
    <x v="931"/>
    <x v="889"/>
    <n v="13791"/>
    <n v="30.87750003"/>
    <n v="200851"/>
    <x v="3"/>
    <x v="939"/>
    <s v="NULL"/>
    <s v="NULL"/>
    <s v="NULL"/>
    <x v="1"/>
    <x v="2"/>
    <x v="211"/>
    <n v="26.62249997"/>
    <n v="0.46299999947826087"/>
    <x v="0"/>
  </r>
  <r>
    <n v="120100"/>
    <x v="932"/>
    <x v="890"/>
    <n v="7279"/>
    <n v="1.9327599600000001"/>
    <n v="324134"/>
    <x v="4"/>
    <x v="940"/>
    <d v="2023-10-01T00:38:17"/>
    <d v="2023-10-01T00:38:17"/>
    <d v="2023-10-01T00:38:17"/>
    <x v="1"/>
    <x v="2"/>
    <x v="154"/>
    <n v="2.6472399639999997"/>
    <n v="0.5780000017310043"/>
    <x v="0"/>
  </r>
  <r>
    <n v="90539"/>
    <x v="933"/>
    <x v="891"/>
    <n v="15499"/>
    <n v="16.644449860000002"/>
    <n v="244352"/>
    <x v="0"/>
    <x v="941"/>
    <d v="2023-09-30T23:23:22"/>
    <d v="2023-09-30T23:23:22"/>
    <s v="NULL"/>
    <x v="1"/>
    <x v="3"/>
    <x v="8"/>
    <n v="13.345549909999999"/>
    <n v="0.44500000041180388"/>
    <x v="1"/>
  </r>
  <r>
    <n v="102468"/>
    <x v="934"/>
    <x v="892"/>
    <n v="6951"/>
    <n v="4.1758198819999999"/>
    <n v="276430"/>
    <x v="1"/>
    <x v="942"/>
    <d v="2023-09-30T12:38:12"/>
    <s v="NULL"/>
    <s v="NULL"/>
    <x v="1"/>
    <x v="3"/>
    <x v="33"/>
    <n v="5.8141798890000009"/>
    <n v="0.58200000223003012"/>
    <x v="1"/>
  </r>
  <r>
    <n v="32810"/>
    <x v="935"/>
    <x v="893"/>
    <n v="15834"/>
    <n v="9.7440000130000008"/>
    <n v="88471"/>
    <x v="4"/>
    <x v="943"/>
    <d v="2023-09-30T08:58:32"/>
    <d v="2023-09-30T08:58:32"/>
    <d v="2023-09-30T08:58:32"/>
    <x v="1"/>
    <x v="3"/>
    <x v="133"/>
    <n v="11.255999986999999"/>
    <n v="0.53599999938095233"/>
    <x v="1"/>
  </r>
  <r>
    <n v="13620"/>
    <x v="936"/>
    <x v="894"/>
    <n v="12667"/>
    <n v="12.149520109999999"/>
    <n v="36762"/>
    <x v="1"/>
    <x v="944"/>
    <d v="2023-09-30T05:45:50"/>
    <s v="NULL"/>
    <s v="NULL"/>
    <x v="1"/>
    <x v="3"/>
    <x v="232"/>
    <n v="9.8604801200000001"/>
    <n v="0.44800000077055885"/>
    <x v="1"/>
  </r>
  <r>
    <n v="163524"/>
    <x v="937"/>
    <x v="895"/>
    <n v="12580"/>
    <n v="12.688000000000001"/>
    <n v="441446"/>
    <x v="0"/>
    <x v="945"/>
    <d v="2023-09-30T00:09:50"/>
    <d v="2023-09-30T00:09:50"/>
    <s v="NULL"/>
    <x v="1"/>
    <x v="3"/>
    <x v="82"/>
    <n v="13.311999999999999"/>
    <n v="0.51200000000000001"/>
    <x v="1"/>
  </r>
  <r>
    <n v="111741"/>
    <x v="938"/>
    <x v="896"/>
    <n v="9347"/>
    <n v="55.12999988"/>
    <n v="301505"/>
    <x v="1"/>
    <x v="946"/>
    <d v="2023-09-29T14:30:15"/>
    <s v="NULL"/>
    <s v="NULL"/>
    <x v="1"/>
    <x v="3"/>
    <x v="233"/>
    <n v="93.87000012"/>
    <n v="0.63000000080536911"/>
    <x v="1"/>
  </r>
  <r>
    <n v="140350"/>
    <x v="939"/>
    <x v="897"/>
    <n v="14326"/>
    <n v="31.69366123"/>
    <n v="378866"/>
    <x v="0"/>
    <x v="947"/>
    <d v="2023-09-29T13:56:52"/>
    <d v="2023-09-29T13:56:52"/>
    <s v="NULL"/>
    <x v="1"/>
    <x v="3"/>
    <x v="127"/>
    <n v="18.296340449999999"/>
    <n v="0.36599999670174044"/>
    <x v="1"/>
  </r>
  <r>
    <n v="15368"/>
    <x v="940"/>
    <x v="898"/>
    <n v="13616"/>
    <n v="25.067400360000001"/>
    <n v="41501"/>
    <x v="1"/>
    <x v="948"/>
    <d v="2023-09-29T09:49:19"/>
    <s v="NULL"/>
    <s v="NULL"/>
    <x v="1"/>
    <x v="3"/>
    <x v="194"/>
    <n v="25.882600400000001"/>
    <n v="0.50800000027320902"/>
    <x v="1"/>
  </r>
  <r>
    <n v="32279"/>
    <x v="941"/>
    <x v="899"/>
    <n v="15864"/>
    <n v="29.815739019999999"/>
    <n v="87038"/>
    <x v="4"/>
    <x v="949"/>
    <d v="2023-09-29T09:26:11"/>
    <d v="2023-09-29T09:26:11"/>
    <d v="2023-09-29T09:26:11"/>
    <x v="1"/>
    <x v="3"/>
    <x v="159"/>
    <n v="40.174258840000007"/>
    <n v="0.57400000097671111"/>
    <x v="1"/>
  </r>
  <r>
    <n v="110996"/>
    <x v="942"/>
    <x v="900"/>
    <n v="9407"/>
    <n v="16.546249970000002"/>
    <n v="299498"/>
    <x v="3"/>
    <x v="950"/>
    <s v="NULL"/>
    <s v="NULL"/>
    <s v="NULL"/>
    <x v="1"/>
    <x v="3"/>
    <x v="219"/>
    <n v="22.203750029999998"/>
    <n v="0.57300000077419355"/>
    <x v="1"/>
  </r>
  <r>
    <n v="94965"/>
    <x v="943"/>
    <x v="901"/>
    <n v="28892"/>
    <n v="25.525499969999998"/>
    <n v="256334"/>
    <x v="0"/>
    <x v="951"/>
    <d v="2023-09-29T04:24:08"/>
    <d v="2023-09-29T04:24:08"/>
    <s v="NULL"/>
    <x v="1"/>
    <x v="3"/>
    <x v="135"/>
    <n v="33.974500030000002"/>
    <n v="0.57100000050420174"/>
    <x v="1"/>
  </r>
  <r>
    <n v="5198"/>
    <x v="944"/>
    <x v="902"/>
    <n v="5896"/>
    <n v="13.57398008"/>
    <n v="14068"/>
    <x v="0"/>
    <x v="952"/>
    <d v="2023-09-29T03:23:26"/>
    <d v="2023-09-29T03:23:26"/>
    <s v="NULL"/>
    <x v="1"/>
    <x v="3"/>
    <x v="226"/>
    <n v="14.35602023"/>
    <n v="0.51400000252989619"/>
    <x v="1"/>
  </r>
  <r>
    <n v="165082"/>
    <x v="945"/>
    <x v="903"/>
    <n v="13722"/>
    <n v="44.40192064"/>
    <n v="445639"/>
    <x v="1"/>
    <x v="953"/>
    <d v="2023-09-28T23:15:18"/>
    <s v="NULL"/>
    <s v="NULL"/>
    <x v="1"/>
    <x v="3"/>
    <x v="234"/>
    <n v="74.638080259999995"/>
    <n v="0.62699999744371637"/>
    <x v="1"/>
  </r>
  <r>
    <n v="74302"/>
    <x v="946"/>
    <x v="904"/>
    <n v="8892"/>
    <n v="29.45900035"/>
    <n v="200473"/>
    <x v="3"/>
    <x v="954"/>
    <s v="NULL"/>
    <s v="NULL"/>
    <s v="NULL"/>
    <x v="1"/>
    <x v="3"/>
    <x v="165"/>
    <n v="59.540999650000003"/>
    <n v="0.66899999606741578"/>
    <x v="1"/>
  </r>
  <r>
    <n v="140135"/>
    <x v="947"/>
    <x v="905"/>
    <n v="346"/>
    <n v="14.82576038"/>
    <n v="378277"/>
    <x v="0"/>
    <x v="955"/>
    <d v="2023-09-28T06:26:35"/>
    <d v="2023-09-28T06:26:35"/>
    <s v="NULL"/>
    <x v="1"/>
    <x v="3"/>
    <x v="126"/>
    <n v="22.05424069"/>
    <n v="0.59800000135954445"/>
    <x v="1"/>
  </r>
  <r>
    <n v="71870"/>
    <x v="948"/>
    <x v="906"/>
    <n v="12554"/>
    <n v="29.422348719999999"/>
    <n v="193896"/>
    <x v="1"/>
    <x v="956"/>
    <d v="2023-09-27T22:43:22"/>
    <s v="NULL"/>
    <s v="NULL"/>
    <x v="1"/>
    <x v="3"/>
    <x v="101"/>
    <n v="35.527648229999997"/>
    <n v="0.54699999843494984"/>
    <x v="1"/>
  </r>
  <r>
    <n v="121566"/>
    <x v="949"/>
    <x v="907"/>
    <n v="5847"/>
    <n v="24.700000079999999"/>
    <n v="328129"/>
    <x v="1"/>
    <x v="957"/>
    <d v="2023-09-27T15:49:10"/>
    <s v="NULL"/>
    <s v="NULL"/>
    <x v="1"/>
    <x v="3"/>
    <x v="64"/>
    <n v="13.299999920000001"/>
    <n v="0.34999999789473685"/>
    <x v="1"/>
  </r>
  <r>
    <n v="88558"/>
    <x v="950"/>
    <x v="908"/>
    <n v="13780"/>
    <n v="26.2447509"/>
    <n v="239022"/>
    <x v="4"/>
    <x v="958"/>
    <d v="2023-09-27T15:30:21"/>
    <d v="2023-09-27T15:30:21"/>
    <d v="2023-09-27T15:30:21"/>
    <x v="1"/>
    <x v="3"/>
    <x v="127"/>
    <n v="23.745250779999999"/>
    <n v="0.47499999963992801"/>
    <x v="1"/>
  </r>
  <r>
    <n v="132928"/>
    <x v="951"/>
    <x v="412"/>
    <n v="29112"/>
    <n v="21.495000839999999"/>
    <n v="358884"/>
    <x v="2"/>
    <x v="959"/>
    <s v="NULL"/>
    <s v="NULL"/>
    <s v="NULL"/>
    <x v="1"/>
    <x v="3"/>
    <x v="53"/>
    <n v="21.495000839999999"/>
    <n v="0.5"/>
    <x v="1"/>
  </r>
  <r>
    <n v="91493"/>
    <x v="952"/>
    <x v="909"/>
    <n v="11453"/>
    <n v="19.343659410000001"/>
    <n v="246929"/>
    <x v="2"/>
    <x v="960"/>
    <s v="NULL"/>
    <s v="NULL"/>
    <s v="NULL"/>
    <x v="1"/>
    <x v="3"/>
    <x v="170"/>
    <n v="13.276339520000001"/>
    <n v="0.40699999863549963"/>
    <x v="1"/>
  </r>
  <r>
    <n v="137628"/>
    <x v="953"/>
    <x v="910"/>
    <n v="24954"/>
    <n v="6.1407499080000001"/>
    <n v="371494"/>
    <x v="3"/>
    <x v="961"/>
    <s v="NULL"/>
    <s v="NULL"/>
    <s v="NULL"/>
    <x v="1"/>
    <x v="3"/>
    <x v="139"/>
    <n v="9.8092499019999995"/>
    <n v="0.61500000118181819"/>
    <x v="1"/>
  </r>
  <r>
    <n v="176970"/>
    <x v="954"/>
    <x v="911"/>
    <n v="25323"/>
    <n v="69.361999890000007"/>
    <n v="477787"/>
    <x v="1"/>
    <x v="962"/>
    <d v="2023-09-27T10:53:25"/>
    <s v="NULL"/>
    <s v="NULL"/>
    <x v="1"/>
    <x v="3"/>
    <x v="23"/>
    <n v="88.638000109999993"/>
    <n v="0.56100000069620248"/>
    <x v="1"/>
  </r>
  <r>
    <n v="14286"/>
    <x v="955"/>
    <x v="912"/>
    <n v="24954"/>
    <n v="6.1407499080000001"/>
    <n v="38570"/>
    <x v="2"/>
    <x v="963"/>
    <s v="NULL"/>
    <s v="NULL"/>
    <s v="NULL"/>
    <x v="1"/>
    <x v="3"/>
    <x v="139"/>
    <n v="9.8092499019999995"/>
    <n v="0.61500000118181819"/>
    <x v="1"/>
  </r>
  <r>
    <n v="12995"/>
    <x v="956"/>
    <x v="912"/>
    <n v="28790"/>
    <n v="10.07600001"/>
    <n v="35056"/>
    <x v="2"/>
    <x v="964"/>
    <s v="NULL"/>
    <s v="NULL"/>
    <s v="NULL"/>
    <x v="1"/>
    <x v="3"/>
    <x v="103"/>
    <n v="11.92399999"/>
    <n v="0.54199999954545452"/>
    <x v="1"/>
  </r>
  <r>
    <n v="178654"/>
    <x v="957"/>
    <x v="912"/>
    <n v="28921"/>
    <n v="28.096198900000001"/>
    <n v="482360"/>
    <x v="0"/>
    <x v="965"/>
    <d v="2023-09-27T06:12:18"/>
    <d v="2023-09-27T06:12:18"/>
    <s v="NULL"/>
    <x v="1"/>
    <x v="3"/>
    <x v="150"/>
    <n v="42.853798049999995"/>
    <n v="0.60399999848062003"/>
    <x v="1"/>
  </r>
  <r>
    <n v="29568"/>
    <x v="958"/>
    <x v="912"/>
    <n v="9202"/>
    <n v="14.993999990000001"/>
    <n v="79702"/>
    <x v="3"/>
    <x v="966"/>
    <s v="NULL"/>
    <s v="NULL"/>
    <s v="NULL"/>
    <x v="1"/>
    <x v="3"/>
    <x v="173"/>
    <n v="16.506000010000001"/>
    <n v="0.5240000003174603"/>
    <x v="1"/>
  </r>
  <r>
    <n v="162460"/>
    <x v="959"/>
    <x v="912"/>
    <n v="13923"/>
    <n v="23.1617107"/>
    <n v="438576"/>
    <x v="2"/>
    <x v="967"/>
    <s v="NULL"/>
    <s v="NULL"/>
    <s v="NULL"/>
    <x v="1"/>
    <x v="3"/>
    <x v="163"/>
    <n v="30.828290979999998"/>
    <n v="0.57100000038377474"/>
    <x v="1"/>
  </r>
  <r>
    <n v="10432"/>
    <x v="960"/>
    <x v="913"/>
    <n v="12690"/>
    <n v="23.543999840000001"/>
    <n v="28138"/>
    <x v="1"/>
    <x v="968"/>
    <d v="2023-09-26T21:18:52"/>
    <s v="NULL"/>
    <s v="NULL"/>
    <x v="1"/>
    <x v="3"/>
    <x v="84"/>
    <n v="30.456000159999999"/>
    <n v="0.56400000296296293"/>
    <x v="1"/>
  </r>
  <r>
    <n v="57559"/>
    <x v="961"/>
    <x v="914"/>
    <n v="15667"/>
    <n v="30.834000020000001"/>
    <n v="155312"/>
    <x v="0"/>
    <x v="969"/>
    <d v="2023-09-26T12:15:36"/>
    <d v="2023-09-26T12:15:36"/>
    <s v="NULL"/>
    <x v="1"/>
    <x v="3"/>
    <x v="84"/>
    <n v="23.165999979999999"/>
    <n v="0.42899999962962959"/>
    <x v="1"/>
  </r>
  <r>
    <n v="126171"/>
    <x v="962"/>
    <x v="915"/>
    <n v="12602"/>
    <n v="22.134000029999999"/>
    <n v="340599"/>
    <x v="2"/>
    <x v="970"/>
    <s v="NULL"/>
    <s v="NULL"/>
    <s v="NULL"/>
    <x v="1"/>
    <x v="3"/>
    <x v="36"/>
    <n v="19.865999970000001"/>
    <n v="0.47299999928571429"/>
    <x v="1"/>
  </r>
  <r>
    <n v="26347"/>
    <x v="963"/>
    <x v="916"/>
    <n v="28424"/>
    <n v="53.279498529999998"/>
    <n v="71064"/>
    <x v="1"/>
    <x v="971"/>
    <d v="2023-09-26T01:46:05"/>
    <s v="NULL"/>
    <s v="NULL"/>
    <x v="1"/>
    <x v="3"/>
    <x v="138"/>
    <n v="76.670498370000004"/>
    <n v="0.59000000153135823"/>
    <x v="1"/>
  </r>
  <r>
    <n v="164295"/>
    <x v="964"/>
    <x v="917"/>
    <n v="13810"/>
    <n v="25.339599589999999"/>
    <n v="443529"/>
    <x v="2"/>
    <x v="972"/>
    <s v="NULL"/>
    <s v="NULL"/>
    <s v="NULL"/>
    <x v="1"/>
    <x v="3"/>
    <x v="210"/>
    <n v="18.960399649999999"/>
    <n v="0.42799999944198647"/>
    <x v="1"/>
  </r>
  <r>
    <n v="26003"/>
    <x v="965"/>
    <x v="918"/>
    <n v="15863"/>
    <n v="28.969000019999999"/>
    <n v="70149"/>
    <x v="0"/>
    <x v="973"/>
    <d v="2023-09-24T13:29:19"/>
    <d v="2023-09-24T13:29:19"/>
    <s v="NULL"/>
    <x v="1"/>
    <x v="3"/>
    <x v="141"/>
    <n v="30.030999980000001"/>
    <n v="0.50899999966101694"/>
    <x v="1"/>
  </r>
  <r>
    <n v="22222"/>
    <x v="966"/>
    <x v="919"/>
    <n v="14489"/>
    <n v="15.419689419999999"/>
    <n v="59982"/>
    <x v="1"/>
    <x v="974"/>
    <d v="2023-09-24T10:36:35"/>
    <s v="NULL"/>
    <s v="NULL"/>
    <x v="1"/>
    <x v="3"/>
    <x v="186"/>
    <n v="18.770309210000001"/>
    <n v="0.54899999889236617"/>
    <x v="1"/>
  </r>
  <r>
    <n v="12281"/>
    <x v="967"/>
    <x v="920"/>
    <n v="9118"/>
    <n v="19.114000019999999"/>
    <n v="33120"/>
    <x v="0"/>
    <x v="975"/>
    <d v="2023-09-24T03:16:03"/>
    <d v="2023-09-24T03:16:03"/>
    <s v="NULL"/>
    <x v="1"/>
    <x v="3"/>
    <x v="64"/>
    <n v="18.885999980000001"/>
    <n v="0.49699999947368423"/>
    <x v="1"/>
  </r>
  <r>
    <n v="82058"/>
    <x v="968"/>
    <x v="921"/>
    <n v="15324"/>
    <n v="9.1688797169999994"/>
    <n v="221443"/>
    <x v="0"/>
    <x v="976"/>
    <d v="2023-09-24T00:06:39"/>
    <d v="2023-09-24T00:06:39"/>
    <s v="NULL"/>
    <x v="1"/>
    <x v="3"/>
    <x v="235"/>
    <n v="14.221119673"/>
    <n v="0.60800000187601544"/>
    <x v="1"/>
  </r>
  <r>
    <n v="11312"/>
    <x v="969"/>
    <x v="922"/>
    <n v="14327"/>
    <n v="20.492999099999999"/>
    <n v="30493"/>
    <x v="3"/>
    <x v="977"/>
    <s v="NULL"/>
    <s v="NULL"/>
    <s v="NULL"/>
    <x v="1"/>
    <x v="3"/>
    <x v="52"/>
    <n v="16.766999220000002"/>
    <n v="0.44999999935587764"/>
    <x v="1"/>
  </r>
  <r>
    <n v="113290"/>
    <x v="970"/>
    <x v="923"/>
    <n v="5857"/>
    <n v="14.70000003"/>
    <n v="305683"/>
    <x v="1"/>
    <x v="978"/>
    <d v="2023-09-23T05:31:46"/>
    <s v="NULL"/>
    <s v="NULL"/>
    <x v="1"/>
    <x v="3"/>
    <x v="9"/>
    <n v="10.29999997"/>
    <n v="0.41199999879999999"/>
    <x v="1"/>
  </r>
  <r>
    <n v="54497"/>
    <x v="971"/>
    <x v="924"/>
    <n v="5904"/>
    <n v="31.139419"/>
    <n v="147044"/>
    <x v="4"/>
    <x v="979"/>
    <d v="2023-09-22T23:51:44"/>
    <d v="2023-09-22T23:51:44"/>
    <d v="2023-09-22T23:51:44"/>
    <x v="1"/>
    <x v="3"/>
    <x v="155"/>
    <n v="36.850578859999999"/>
    <n v="0.54200000029239592"/>
    <x v="1"/>
  </r>
  <r>
    <n v="54498"/>
    <x v="971"/>
    <x v="925"/>
    <n v="10690"/>
    <n v="22.525950380000001"/>
    <n v="147046"/>
    <x v="4"/>
    <x v="980"/>
    <d v="2023-09-22T20:48:27"/>
    <d v="2023-09-22T20:48:27"/>
    <d v="2023-09-22T20:48:27"/>
    <x v="1"/>
    <x v="3"/>
    <x v="166"/>
    <n v="16.924050380000001"/>
    <n v="0.4290000013678073"/>
    <x v="1"/>
  </r>
  <r>
    <n v="111509"/>
    <x v="972"/>
    <x v="926"/>
    <n v="13769"/>
    <n v="56.430000049999997"/>
    <n v="300879"/>
    <x v="1"/>
    <x v="981"/>
    <d v="2023-09-22T15:22:09"/>
    <s v="NULL"/>
    <s v="NULL"/>
    <x v="1"/>
    <x v="3"/>
    <x v="68"/>
    <n v="38.569999950000003"/>
    <n v="0.40599999947368426"/>
    <x v="1"/>
  </r>
  <r>
    <n v="167397"/>
    <x v="973"/>
    <x v="927"/>
    <n v="11577"/>
    <n v="23.495300820000001"/>
    <n v="451934"/>
    <x v="1"/>
    <x v="982"/>
    <d v="2023-09-22T13:15:42"/>
    <s v="NULL"/>
    <s v="NULL"/>
    <x v="1"/>
    <x v="3"/>
    <x v="127"/>
    <n v="26.494700859999998"/>
    <n v="0.52999999939187836"/>
    <x v="1"/>
  </r>
  <r>
    <n v="58384"/>
    <x v="974"/>
    <x v="928"/>
    <n v="13923"/>
    <n v="23.1617107"/>
    <n v="157584"/>
    <x v="1"/>
    <x v="983"/>
    <d v="2023-09-22T09:10:53"/>
    <s v="NULL"/>
    <s v="NULL"/>
    <x v="1"/>
    <x v="3"/>
    <x v="163"/>
    <n v="30.828290979999998"/>
    <n v="0.57100000038377474"/>
    <x v="1"/>
  </r>
  <r>
    <n v="6086"/>
    <x v="975"/>
    <x v="929"/>
    <n v="141"/>
    <n v="10.13858989"/>
    <n v="16494"/>
    <x v="0"/>
    <x v="984"/>
    <d v="2023-09-22T01:03:56"/>
    <d v="2023-09-22T01:03:56"/>
    <s v="NULL"/>
    <x v="1"/>
    <x v="3"/>
    <x v="117"/>
    <n v="12.85140988"/>
    <n v="0.55900000037277076"/>
    <x v="1"/>
  </r>
  <r>
    <n v="30753"/>
    <x v="976"/>
    <x v="930"/>
    <n v="13929"/>
    <n v="30.927499959999999"/>
    <n v="82876"/>
    <x v="4"/>
    <x v="985"/>
    <d v="2023-09-21T15:52:25"/>
    <d v="2023-09-21T15:52:25"/>
    <d v="2023-09-21T15:52:25"/>
    <x v="1"/>
    <x v="3"/>
    <x v="62"/>
    <n v="38.572500040000001"/>
    <n v="0.55500000057553955"/>
    <x v="1"/>
  </r>
  <r>
    <n v="26325"/>
    <x v="977"/>
    <x v="931"/>
    <n v="13972"/>
    <n v="34.91399981"/>
    <n v="71009"/>
    <x v="0"/>
    <x v="986"/>
    <d v="2023-09-21T09:36:05"/>
    <d v="2023-09-21T09:36:05"/>
    <s v="NULL"/>
    <x v="1"/>
    <x v="3"/>
    <x v="4"/>
    <n v="34.08600019"/>
    <n v="0.49400000275362321"/>
    <x v="1"/>
  </r>
  <r>
    <n v="158822"/>
    <x v="978"/>
    <x v="932"/>
    <n v="24713"/>
    <n v="13.891500000000001"/>
    <n v="428762"/>
    <x v="1"/>
    <x v="987"/>
    <d v="2023-09-21T00:21:54"/>
    <s v="NULL"/>
    <s v="NULL"/>
    <x v="1"/>
    <x v="3"/>
    <x v="7"/>
    <n v="10.608499999999999"/>
    <n v="0.433"/>
    <x v="1"/>
  </r>
  <r>
    <n v="92356"/>
    <x v="979"/>
    <x v="933"/>
    <n v="28454"/>
    <n v="24.44000003"/>
    <n v="249273"/>
    <x v="1"/>
    <x v="988"/>
    <d v="2023-09-20T23:14:56"/>
    <s v="NULL"/>
    <s v="NULL"/>
    <x v="1"/>
    <x v="3"/>
    <x v="18"/>
    <n v="27.55999997"/>
    <n v="0.52999999942307696"/>
    <x v="1"/>
  </r>
  <r>
    <n v="168352"/>
    <x v="980"/>
    <x v="934"/>
    <n v="9026"/>
    <n v="14.53199998"/>
    <n v="454524"/>
    <x v="1"/>
    <x v="989"/>
    <d v="2023-09-20T12:25:44"/>
    <s v="NULL"/>
    <s v="NULL"/>
    <x v="1"/>
    <x v="3"/>
    <x v="26"/>
    <n v="13.46800002"/>
    <n v="0.48100000071428572"/>
    <x v="1"/>
  </r>
  <r>
    <n v="180688"/>
    <x v="981"/>
    <x v="935"/>
    <n v="5732"/>
    <n v="16.501679729999999"/>
    <n v="487847"/>
    <x v="3"/>
    <x v="990"/>
    <s v="NULL"/>
    <s v="NULL"/>
    <s v="NULL"/>
    <x v="1"/>
    <x v="3"/>
    <x v="1"/>
    <n v="15.478319810000002"/>
    <n v="0.48400000102063795"/>
    <x v="1"/>
  </r>
  <r>
    <n v="23249"/>
    <x v="982"/>
    <x v="936"/>
    <n v="29026"/>
    <n v="9.7800000009999994"/>
    <n v="62739"/>
    <x v="2"/>
    <x v="991"/>
    <s v="NULL"/>
    <s v="NULL"/>
    <s v="NULL"/>
    <x v="1"/>
    <x v="3"/>
    <x v="49"/>
    <n v="10.219999999000001"/>
    <n v="0.51099999995000001"/>
    <x v="1"/>
  </r>
  <r>
    <n v="111183"/>
    <x v="983"/>
    <x v="937"/>
    <n v="10938"/>
    <n v="11.29547988"/>
    <n v="300020"/>
    <x v="3"/>
    <x v="992"/>
    <s v="NULL"/>
    <s v="NULL"/>
    <s v="NULL"/>
    <x v="1"/>
    <x v="3"/>
    <x v="46"/>
    <n v="13.69451989"/>
    <n v="0.54800000064185672"/>
    <x v="1"/>
  </r>
  <r>
    <n v="46057"/>
    <x v="984"/>
    <x v="938"/>
    <n v="5804"/>
    <n v="13.01565991"/>
    <n v="124245"/>
    <x v="1"/>
    <x v="993"/>
    <d v="2023-09-19T13:37:50"/>
    <s v="NULL"/>
    <s v="NULL"/>
    <x v="1"/>
    <x v="3"/>
    <x v="8"/>
    <n v="16.974339860000001"/>
    <n v="0.56599999967255754"/>
    <x v="1"/>
  </r>
  <r>
    <n v="162577"/>
    <x v="985"/>
    <x v="939"/>
    <n v="28780"/>
    <n v="8.7850000020000003"/>
    <n v="438891"/>
    <x v="0"/>
    <x v="994"/>
    <d v="2023-09-19T11:22:09"/>
    <d v="2023-09-19T11:22:09"/>
    <s v="NULL"/>
    <x v="1"/>
    <x v="3"/>
    <x v="227"/>
    <n v="8.7149999979999997"/>
    <n v="0.49799999988571425"/>
    <x v="1"/>
  </r>
  <r>
    <n v="154022"/>
    <x v="986"/>
    <x v="940"/>
    <n v="14235"/>
    <n v="2.518749991"/>
    <n v="415780"/>
    <x v="1"/>
    <x v="995"/>
    <d v="2023-09-19T09:13:08"/>
    <s v="NULL"/>
    <s v="NULL"/>
    <x v="1"/>
    <x v="3"/>
    <x v="185"/>
    <n v="3.731250009"/>
    <n v="0.59700000143999998"/>
    <x v="1"/>
  </r>
  <r>
    <n v="108927"/>
    <x v="987"/>
    <x v="941"/>
    <n v="6115"/>
    <n v="29.370000099999999"/>
    <n v="293895"/>
    <x v="1"/>
    <x v="996"/>
    <d v="2023-09-19T09:01:57"/>
    <s v="NULL"/>
    <s v="NULL"/>
    <x v="1"/>
    <x v="3"/>
    <x v="86"/>
    <n v="25.629999900000001"/>
    <n v="0.4659999981818182"/>
    <x v="1"/>
  </r>
  <r>
    <n v="87862"/>
    <x v="988"/>
    <x v="942"/>
    <n v="5934"/>
    <n v="19.403999970000001"/>
    <n v="237142"/>
    <x v="0"/>
    <x v="997"/>
    <d v="2023-09-19T02:12:04"/>
    <d v="2023-09-19T02:12:04"/>
    <s v="NULL"/>
    <x v="1"/>
    <x v="3"/>
    <x v="36"/>
    <n v="22.596000029999999"/>
    <n v="0.53800000071428566"/>
    <x v="1"/>
  </r>
  <r>
    <n v="110567"/>
    <x v="989"/>
    <x v="943"/>
    <n v="13719"/>
    <n v="6.3000000040000002"/>
    <n v="298358"/>
    <x v="2"/>
    <x v="998"/>
    <s v="NULL"/>
    <s v="NULL"/>
    <s v="NULL"/>
    <x v="1"/>
    <x v="3"/>
    <x v="102"/>
    <n v="5.6999999959999998"/>
    <n v="0.47499999966666667"/>
    <x v="1"/>
  </r>
  <r>
    <n v="53696"/>
    <x v="990"/>
    <x v="944"/>
    <n v="28970"/>
    <n v="9.7950998550000001"/>
    <n v="144887"/>
    <x v="1"/>
    <x v="999"/>
    <d v="2023-09-18T05:46:09"/>
    <s v="NULL"/>
    <s v="NULL"/>
    <x v="1"/>
    <x v="3"/>
    <x v="76"/>
    <n v="10.194899915000001"/>
    <n v="0.51000000161580794"/>
    <x v="1"/>
  </r>
  <r>
    <n v="90555"/>
    <x v="991"/>
    <x v="945"/>
    <n v="25029"/>
    <n v="29.618710839999999"/>
    <n v="244398"/>
    <x v="3"/>
    <x v="1000"/>
    <s v="NULL"/>
    <s v="NULL"/>
    <s v="NULL"/>
    <x v="1"/>
    <x v="3"/>
    <x v="202"/>
    <n v="26.37129084"/>
    <n v="0.47100000087015537"/>
    <x v="1"/>
  </r>
  <r>
    <n v="148572"/>
    <x v="992"/>
    <x v="409"/>
    <n v="13870"/>
    <n v="28.271999820000001"/>
    <n v="401114"/>
    <x v="0"/>
    <x v="1001"/>
    <d v="2023-09-17T22:19:17"/>
    <d v="2023-09-17T22:19:17"/>
    <s v="NULL"/>
    <x v="1"/>
    <x v="3"/>
    <x v="98"/>
    <n v="47.728000179999995"/>
    <n v="0.62800000236842102"/>
    <x v="1"/>
  </r>
  <r>
    <n v="38588"/>
    <x v="993"/>
    <x v="946"/>
    <n v="11009"/>
    <n v="39.950000060000001"/>
    <n v="104086"/>
    <x v="0"/>
    <x v="1002"/>
    <d v="2023-09-17T22:06:06"/>
    <d v="2023-09-17T22:06:06"/>
    <s v="NULL"/>
    <x v="1"/>
    <x v="3"/>
    <x v="17"/>
    <n v="45.049999939999999"/>
    <n v="0.52999999929411767"/>
    <x v="1"/>
  </r>
  <r>
    <n v="175583"/>
    <x v="994"/>
    <x v="947"/>
    <n v="24660"/>
    <n v="55.317121329999999"/>
    <n v="474028"/>
    <x v="1"/>
    <x v="1003"/>
    <d v="2023-09-17T15:14:21"/>
    <s v="NULL"/>
    <s v="NULL"/>
    <x v="1"/>
    <x v="3"/>
    <x v="236"/>
    <n v="42.762880500000001"/>
    <n v="0.43599999696288749"/>
    <x v="1"/>
  </r>
  <r>
    <n v="161206"/>
    <x v="995"/>
    <x v="948"/>
    <n v="9414"/>
    <n v="29.55535042"/>
    <n v="435157"/>
    <x v="2"/>
    <x v="1004"/>
    <s v="NULL"/>
    <s v="NULL"/>
    <s v="NULL"/>
    <x v="1"/>
    <x v="3"/>
    <x v="6"/>
    <n v="30.394650340000002"/>
    <n v="0.50699999924403671"/>
    <x v="1"/>
  </r>
  <r>
    <n v="41259"/>
    <x v="996"/>
    <x v="949"/>
    <n v="25265"/>
    <n v="11.41428984"/>
    <n v="111326"/>
    <x v="1"/>
    <x v="1005"/>
    <d v="2023-09-17T00:19:57"/>
    <s v="NULL"/>
    <s v="NULL"/>
    <x v="1"/>
    <x v="3"/>
    <x v="76"/>
    <n v="8.5757099300000004"/>
    <n v="0.42900000143421713"/>
    <x v="1"/>
  </r>
  <r>
    <n v="100050"/>
    <x v="997"/>
    <x v="950"/>
    <n v="28575"/>
    <n v="9.3138499039999996"/>
    <n v="269965"/>
    <x v="0"/>
    <x v="1006"/>
    <d v="2023-09-16T08:53:50"/>
    <d v="2023-09-16T08:53:50"/>
    <s v="NULL"/>
    <x v="1"/>
    <x v="3"/>
    <x v="78"/>
    <n v="5.636149906"/>
    <n v="0.37699999850367893"/>
    <x v="1"/>
  </r>
  <r>
    <n v="160598"/>
    <x v="998"/>
    <x v="951"/>
    <n v="5917"/>
    <n v="28.544999969999999"/>
    <n v="433516"/>
    <x v="2"/>
    <x v="1007"/>
    <s v="NULL"/>
    <s v="NULL"/>
    <s v="NULL"/>
    <x v="1"/>
    <x v="3"/>
    <x v="86"/>
    <n v="26.455000030000001"/>
    <n v="0.48100000054545455"/>
    <x v="1"/>
  </r>
  <r>
    <n v="117672"/>
    <x v="999"/>
    <x v="952"/>
    <n v="25006"/>
    <n v="43.34999998"/>
    <n v="317570"/>
    <x v="3"/>
    <x v="1008"/>
    <s v="NULL"/>
    <s v="NULL"/>
    <s v="NULL"/>
    <x v="1"/>
    <x v="3"/>
    <x v="167"/>
    <n v="31.65000002"/>
    <n v="0.42200000026666667"/>
    <x v="1"/>
  </r>
  <r>
    <n v="129360"/>
    <x v="1000"/>
    <x v="953"/>
    <n v="24856"/>
    <n v="23.946600289999999"/>
    <n v="349226"/>
    <x v="3"/>
    <x v="1009"/>
    <s v="NULL"/>
    <s v="NULL"/>
    <s v="NULL"/>
    <x v="1"/>
    <x v="3"/>
    <x v="168"/>
    <n v="32.003400470000003"/>
    <n v="0.572000000630563"/>
    <x v="1"/>
  </r>
  <r>
    <n v="102817"/>
    <x v="1001"/>
    <x v="954"/>
    <n v="8987"/>
    <n v="13.530000039999999"/>
    <n v="277370"/>
    <x v="4"/>
    <x v="1010"/>
    <d v="2023-09-15T05:58:59"/>
    <d v="2023-09-15T05:58:59"/>
    <d v="2023-09-15T05:58:59"/>
    <x v="1"/>
    <x v="3"/>
    <x v="174"/>
    <n v="16.469999960000003"/>
    <n v="0.54899999866666671"/>
    <x v="1"/>
  </r>
  <r>
    <n v="139666"/>
    <x v="1002"/>
    <x v="955"/>
    <n v="28530"/>
    <n v="10.134929870000001"/>
    <n v="376989"/>
    <x v="1"/>
    <x v="1011"/>
    <d v="2023-09-15T05:48:36"/>
    <s v="NULL"/>
    <s v="NULL"/>
    <x v="1"/>
    <x v="3"/>
    <x v="76"/>
    <n v="9.8550699000000002"/>
    <n v="0.4930000006698349"/>
    <x v="1"/>
  </r>
  <r>
    <n v="98315"/>
    <x v="1003"/>
    <x v="445"/>
    <n v="28668"/>
    <n v="24.5999999"/>
    <n v="265246"/>
    <x v="0"/>
    <x v="1012"/>
    <d v="2023-09-15T03:33:03"/>
    <d v="2023-09-15T03:33:03"/>
    <s v="NULL"/>
    <x v="1"/>
    <x v="3"/>
    <x v="42"/>
    <n v="35.4000001"/>
    <n v="0.59000000166666666"/>
    <x v="1"/>
  </r>
  <r>
    <n v="122774"/>
    <x v="1004"/>
    <x v="956"/>
    <n v="15926"/>
    <n v="13.759200420000001"/>
    <n v="331388"/>
    <x v="1"/>
    <x v="1013"/>
    <d v="2023-09-15T02:24:28"/>
    <s v="NULL"/>
    <s v="NULL"/>
    <x v="1"/>
    <x v="3"/>
    <x v="196"/>
    <n v="11.440800340000001"/>
    <n v="0.4539999998"/>
    <x v="1"/>
  </r>
  <r>
    <n v="44594"/>
    <x v="1005"/>
    <x v="957"/>
    <n v="13937"/>
    <n v="29.975000099999999"/>
    <n v="120304"/>
    <x v="3"/>
    <x v="1014"/>
    <s v="NULL"/>
    <s v="NULL"/>
    <s v="NULL"/>
    <x v="1"/>
    <x v="3"/>
    <x v="86"/>
    <n v="25.024999900000001"/>
    <n v="0.45499999818181819"/>
    <x v="1"/>
  </r>
  <r>
    <n v="84603"/>
    <x v="1006"/>
    <x v="958"/>
    <n v="28970"/>
    <n v="9.7950998550000001"/>
    <n v="228315"/>
    <x v="4"/>
    <x v="1015"/>
    <d v="2023-09-14T07:09:31"/>
    <d v="2023-09-14T07:09:31"/>
    <d v="2023-09-14T07:09:31"/>
    <x v="1"/>
    <x v="3"/>
    <x v="76"/>
    <n v="10.194899915000001"/>
    <n v="0.51000000161580794"/>
    <x v="1"/>
  </r>
  <r>
    <n v="36215"/>
    <x v="1007"/>
    <x v="959"/>
    <n v="12545"/>
    <n v="35.414938730000003"/>
    <n v="97718"/>
    <x v="3"/>
    <x v="1016"/>
    <s v="NULL"/>
    <s v="NULL"/>
    <s v="NULL"/>
    <x v="1"/>
    <x v="3"/>
    <x v="159"/>
    <n v="34.57505913"/>
    <n v="0.49400000267409638"/>
    <x v="1"/>
  </r>
  <r>
    <n v="26748"/>
    <x v="1008"/>
    <x v="960"/>
    <n v="12527"/>
    <n v="33.8525992"/>
    <n v="72146"/>
    <x v="4"/>
    <x v="1017"/>
    <d v="2023-09-13T18:03:30"/>
    <d v="2023-09-13T18:03:30"/>
    <d v="2023-09-13T18:03:30"/>
    <x v="1"/>
    <x v="3"/>
    <x v="107"/>
    <n v="28.837399429999998"/>
    <n v="0.46000000096028076"/>
    <x v="1"/>
  </r>
  <r>
    <n v="170034"/>
    <x v="1009"/>
    <x v="961"/>
    <n v="10935"/>
    <n v="23.096150739999999"/>
    <n v="459069"/>
    <x v="1"/>
    <x v="1018"/>
    <d v="2023-09-13T06:19:44"/>
    <s v="NULL"/>
    <s v="NULL"/>
    <x v="1"/>
    <x v="3"/>
    <x v="73"/>
    <n v="36.89385094"/>
    <n v="0.61499999844640774"/>
    <x v="1"/>
  </r>
  <r>
    <n v="176883"/>
    <x v="1010"/>
    <x v="962"/>
    <n v="24905"/>
    <n v="26.571999999999999"/>
    <n v="477555"/>
    <x v="2"/>
    <x v="1019"/>
    <s v="NULL"/>
    <s v="NULL"/>
    <s v="NULL"/>
    <x v="1"/>
    <x v="3"/>
    <x v="18"/>
    <n v="25.428000000000001"/>
    <n v="0.48899999999999999"/>
    <x v="1"/>
  </r>
  <r>
    <n v="64107"/>
    <x v="1011"/>
    <x v="963"/>
    <n v="24963"/>
    <n v="36.782098550000001"/>
    <n v="172974"/>
    <x v="2"/>
    <x v="1020"/>
    <s v="NULL"/>
    <s v="NULL"/>
    <s v="NULL"/>
    <x v="1"/>
    <x v="3"/>
    <x v="30"/>
    <n v="40.167898399999999"/>
    <n v="0.52199999989733592"/>
    <x v="1"/>
  </r>
  <r>
    <n v="59436"/>
    <x v="1012"/>
    <x v="964"/>
    <n v="28481"/>
    <n v="49.52619198"/>
    <n v="160405"/>
    <x v="1"/>
    <x v="1021"/>
    <d v="2023-09-12T23:28:51"/>
    <s v="NULL"/>
    <s v="NULL"/>
    <x v="1"/>
    <x v="3"/>
    <x v="191"/>
    <n v="80.463813520000002"/>
    <n v="0.61900000088852991"/>
    <x v="1"/>
  </r>
  <r>
    <n v="38578"/>
    <x v="1013"/>
    <x v="965"/>
    <n v="5760"/>
    <n v="6.3412298839999997"/>
    <n v="104056"/>
    <x v="3"/>
    <x v="1022"/>
    <s v="NULL"/>
    <s v="NULL"/>
    <s v="NULL"/>
    <x v="1"/>
    <x v="3"/>
    <x v="237"/>
    <n v="4.6487698860000011"/>
    <n v="0.42299999847952691"/>
    <x v="1"/>
  </r>
  <r>
    <n v="174257"/>
    <x v="1014"/>
    <x v="966"/>
    <n v="8987"/>
    <n v="13.530000039999999"/>
    <n v="470456"/>
    <x v="1"/>
    <x v="1023"/>
    <d v="2023-09-12T14:18:35"/>
    <s v="NULL"/>
    <s v="NULL"/>
    <x v="1"/>
    <x v="3"/>
    <x v="174"/>
    <n v="16.469999960000003"/>
    <n v="0.54899999866666671"/>
    <x v="1"/>
  </r>
  <r>
    <n v="66373"/>
    <x v="1015"/>
    <x v="967"/>
    <n v="13706"/>
    <n v="12.935999989999999"/>
    <n v="179095"/>
    <x v="0"/>
    <x v="1024"/>
    <d v="2023-09-12T11:24:32"/>
    <d v="2023-09-12T11:24:32"/>
    <s v="NULL"/>
    <x v="1"/>
    <x v="3"/>
    <x v="103"/>
    <n v="9.0640000100000009"/>
    <n v="0.41200000045454549"/>
    <x v="1"/>
  </r>
  <r>
    <n v="175596"/>
    <x v="1016"/>
    <x v="968"/>
    <n v="6271"/>
    <n v="8.3249999960000007"/>
    <n v="474060"/>
    <x v="0"/>
    <x v="1025"/>
    <d v="2023-09-12T03:15:18"/>
    <d v="2023-09-12T03:15:18"/>
    <s v="NULL"/>
    <x v="1"/>
    <x v="3"/>
    <x v="113"/>
    <n v="6.6750000039999993"/>
    <n v="0.44500000026666664"/>
    <x v="1"/>
  </r>
  <r>
    <n v="109024"/>
    <x v="1017"/>
    <x v="969"/>
    <n v="11577"/>
    <n v="23.495300820000001"/>
    <n v="294165"/>
    <x v="0"/>
    <x v="1026"/>
    <d v="2023-09-11T23:43:30"/>
    <d v="2023-09-11T23:43:30"/>
    <s v="NULL"/>
    <x v="1"/>
    <x v="3"/>
    <x v="127"/>
    <n v="26.494700859999998"/>
    <n v="0.52999999939187836"/>
    <x v="1"/>
  </r>
  <r>
    <n v="81139"/>
    <x v="1018"/>
    <x v="970"/>
    <n v="14008"/>
    <n v="23.857999939999999"/>
    <n v="218968"/>
    <x v="3"/>
    <x v="1027"/>
    <s v="NULL"/>
    <s v="NULL"/>
    <s v="NULL"/>
    <x v="1"/>
    <x v="3"/>
    <x v="140"/>
    <n v="15.642000060000001"/>
    <n v="0.39600000151898734"/>
    <x v="1"/>
  </r>
  <r>
    <n v="111795"/>
    <x v="1019"/>
    <x v="970"/>
    <n v="7279"/>
    <n v="1.9327599600000001"/>
    <n v="301647"/>
    <x v="3"/>
    <x v="1028"/>
    <s v="NULL"/>
    <s v="NULL"/>
    <s v="NULL"/>
    <x v="1"/>
    <x v="3"/>
    <x v="154"/>
    <n v="2.6472399639999997"/>
    <n v="0.5780000017310043"/>
    <x v="1"/>
  </r>
  <r>
    <n v="12526"/>
    <x v="1020"/>
    <x v="970"/>
    <n v="15824"/>
    <n v="11.173859950000001"/>
    <n v="33794"/>
    <x v="3"/>
    <x v="1029"/>
    <s v="NULL"/>
    <s v="NULL"/>
    <s v="NULL"/>
    <x v="1"/>
    <x v="3"/>
    <x v="59"/>
    <n v="15.81613982"/>
    <n v="0.58599999832456462"/>
    <x v="1"/>
  </r>
  <r>
    <n v="56575"/>
    <x v="1021"/>
    <x v="970"/>
    <n v="5847"/>
    <n v="24.700000079999999"/>
    <n v="152664"/>
    <x v="2"/>
    <x v="1030"/>
    <s v="NULL"/>
    <s v="NULL"/>
    <s v="NULL"/>
    <x v="1"/>
    <x v="3"/>
    <x v="64"/>
    <n v="13.299999920000001"/>
    <n v="0.34999999789473685"/>
    <x v="1"/>
  </r>
  <r>
    <n v="137056"/>
    <x v="1022"/>
    <x v="970"/>
    <n v="12667"/>
    <n v="12.149520109999999"/>
    <n v="369973"/>
    <x v="1"/>
    <x v="1031"/>
    <d v="2023-09-10T02:51:17"/>
    <s v="NULL"/>
    <s v="NULL"/>
    <x v="1"/>
    <x v="3"/>
    <x v="232"/>
    <n v="9.8604801200000001"/>
    <n v="0.44800000077055885"/>
    <x v="1"/>
  </r>
  <r>
    <n v="97302"/>
    <x v="1023"/>
    <x v="970"/>
    <n v="10836"/>
    <n v="17.46752086"/>
    <n v="262529"/>
    <x v="0"/>
    <x v="1032"/>
    <d v="2023-09-09T06:44:14"/>
    <d v="2023-09-09T06:44:14"/>
    <s v="NULL"/>
    <x v="1"/>
    <x v="3"/>
    <x v="64"/>
    <n v="20.53247914"/>
    <n v="0.54032839842105262"/>
    <x v="1"/>
  </r>
  <r>
    <n v="133536"/>
    <x v="1024"/>
    <x v="971"/>
    <n v="12657"/>
    <n v="7.4720000100000004"/>
    <n v="360497"/>
    <x v="4"/>
    <x v="1033"/>
    <d v="2023-09-09T04:52:18"/>
    <d v="2023-09-09T04:52:18"/>
    <d v="2023-09-09T04:52:18"/>
    <x v="1"/>
    <x v="3"/>
    <x v="58"/>
    <n v="8.5279999899999996"/>
    <n v="0.53299999937499998"/>
    <x v="1"/>
  </r>
  <r>
    <n v="113690"/>
    <x v="1025"/>
    <x v="972"/>
    <n v="9227"/>
    <n v="17.670000030000001"/>
    <n v="306790"/>
    <x v="0"/>
    <x v="1034"/>
    <d v="2023-09-09T02:18:19"/>
    <d v="2023-09-09T02:18:19"/>
    <s v="NULL"/>
    <x v="1"/>
    <x v="3"/>
    <x v="64"/>
    <n v="20.329999969999999"/>
    <n v="0.53499999921052632"/>
    <x v="1"/>
  </r>
  <r>
    <n v="43150"/>
    <x v="1026"/>
    <x v="973"/>
    <n v="11201"/>
    <n v="10.327079879999999"/>
    <n v="116380"/>
    <x v="3"/>
    <x v="1035"/>
    <s v="NULL"/>
    <s v="NULL"/>
    <s v="NULL"/>
    <x v="1"/>
    <x v="3"/>
    <x v="75"/>
    <n v="10.662919890000001"/>
    <n v="0.50800000032586956"/>
    <x v="1"/>
  </r>
  <r>
    <n v="145548"/>
    <x v="1027"/>
    <x v="974"/>
    <n v="28885"/>
    <n v="30.024000040000001"/>
    <n v="392965"/>
    <x v="1"/>
    <x v="1036"/>
    <d v="2023-09-09T01:13:04"/>
    <s v="NULL"/>
    <s v="NULL"/>
    <x v="1"/>
    <x v="3"/>
    <x v="84"/>
    <n v="23.975999959999999"/>
    <n v="0.44399999925925926"/>
    <x v="1"/>
  </r>
  <r>
    <n v="46276"/>
    <x v="1028"/>
    <x v="975"/>
    <n v="9219"/>
    <n v="37.181398629999997"/>
    <n v="124832"/>
    <x v="3"/>
    <x v="1037"/>
    <s v="NULL"/>
    <s v="NULL"/>
    <s v="NULL"/>
    <x v="1"/>
    <x v="3"/>
    <x v="197"/>
    <n v="62.768598320000002"/>
    <n v="0.62800000235517772"/>
    <x v="1"/>
  </r>
  <r>
    <n v="3814"/>
    <x v="1029"/>
    <x v="976"/>
    <n v="28690"/>
    <n v="50.50799988"/>
    <n v="10293"/>
    <x v="3"/>
    <x v="1038"/>
    <s v="NULL"/>
    <s v="NULL"/>
    <s v="NULL"/>
    <x v="1"/>
    <x v="3"/>
    <x v="225"/>
    <n v="41.49200012"/>
    <n v="0.45100000130434781"/>
    <x v="1"/>
  </r>
  <r>
    <n v="23597"/>
    <x v="1030"/>
    <x v="977"/>
    <n v="14268"/>
    <n v="32.270401499999998"/>
    <n v="63669"/>
    <x v="3"/>
    <x v="1039"/>
    <s v="NULL"/>
    <s v="NULL"/>
    <s v="NULL"/>
    <x v="1"/>
    <x v="3"/>
    <x v="70"/>
    <n v="32.529601550000002"/>
    <n v="0.50200000029166669"/>
    <x v="1"/>
  </r>
  <r>
    <n v="125349"/>
    <x v="1031"/>
    <x v="409"/>
    <n v="28712"/>
    <n v="9.2249999749999994"/>
    <n v="338362"/>
    <x v="0"/>
    <x v="1040"/>
    <d v="2023-09-08T16:04:36"/>
    <d v="2023-09-08T16:04:36"/>
    <s v="NULL"/>
    <x v="1"/>
    <x v="3"/>
    <x v="9"/>
    <n v="15.775000025000001"/>
    <n v="0.63100000099999998"/>
    <x v="1"/>
  </r>
  <r>
    <n v="113873"/>
    <x v="1032"/>
    <x v="978"/>
    <n v="15863"/>
    <n v="28.969000019999999"/>
    <n v="307291"/>
    <x v="1"/>
    <x v="1041"/>
    <d v="2023-09-08T11:39:37"/>
    <s v="NULL"/>
    <s v="NULL"/>
    <x v="1"/>
    <x v="3"/>
    <x v="141"/>
    <n v="30.030999980000001"/>
    <n v="0.50899999966101694"/>
    <x v="1"/>
  </r>
  <r>
    <n v="69521"/>
    <x v="1033"/>
    <x v="979"/>
    <n v="28712"/>
    <n v="9.2249999749999994"/>
    <n v="187583"/>
    <x v="1"/>
    <x v="1042"/>
    <d v="2023-09-08T01:15:28"/>
    <s v="NULL"/>
    <s v="NULL"/>
    <x v="1"/>
    <x v="3"/>
    <x v="9"/>
    <n v="15.775000025000001"/>
    <n v="0.63100000099999998"/>
    <x v="1"/>
  </r>
  <r>
    <n v="56574"/>
    <x v="1021"/>
    <x v="980"/>
    <n v="13801"/>
    <n v="22.896000040000001"/>
    <n v="152660"/>
    <x v="2"/>
    <x v="1043"/>
    <s v="NULL"/>
    <s v="NULL"/>
    <s v="NULL"/>
    <x v="1"/>
    <x v="3"/>
    <x v="109"/>
    <n v="25.103999959999999"/>
    <n v="0.52299999916666662"/>
    <x v="1"/>
  </r>
  <r>
    <n v="119516"/>
    <x v="1034"/>
    <x v="981"/>
    <n v="5765"/>
    <n v="3.2285298509999998"/>
    <n v="322540"/>
    <x v="0"/>
    <x v="1044"/>
    <d v="2023-09-08T00:04:29"/>
    <d v="2023-09-08T00:04:29"/>
    <s v="NULL"/>
    <x v="1"/>
    <x v="3"/>
    <x v="238"/>
    <n v="1.7614699200000001"/>
    <n v="0.35300000016773553"/>
    <x v="1"/>
  </r>
  <r>
    <n v="35967"/>
    <x v="1035"/>
    <x v="982"/>
    <n v="13778"/>
    <n v="96.42750049"/>
    <n v="97046"/>
    <x v="3"/>
    <x v="1045"/>
    <s v="NULL"/>
    <s v="NULL"/>
    <s v="NULL"/>
    <x v="1"/>
    <x v="3"/>
    <x v="212"/>
    <n v="53.07249951"/>
    <n v="0.35499999672240801"/>
    <x v="1"/>
  </r>
  <r>
    <n v="70841"/>
    <x v="1036"/>
    <x v="983"/>
    <n v="25151"/>
    <n v="18.235440740000001"/>
    <n v="191158"/>
    <x v="3"/>
    <x v="1046"/>
    <s v="NULL"/>
    <s v="NULL"/>
    <s v="NULL"/>
    <x v="1"/>
    <x v="3"/>
    <x v="28"/>
    <n v="21.754560939999998"/>
    <n v="0.54400000065216292"/>
    <x v="1"/>
  </r>
  <r>
    <n v="156404"/>
    <x v="1037"/>
    <x v="984"/>
    <n v="6140"/>
    <n v="5.2182698839999997"/>
    <n v="422210"/>
    <x v="1"/>
    <x v="1047"/>
    <d v="2023-09-07T15:40:25"/>
    <s v="NULL"/>
    <s v="NULL"/>
    <x v="1"/>
    <x v="3"/>
    <x v="160"/>
    <n v="8.771729886000001"/>
    <n v="0.62700000215939966"/>
    <x v="1"/>
  </r>
  <r>
    <n v="125206"/>
    <x v="1038"/>
    <x v="985"/>
    <n v="24808"/>
    <n v="30.98784865"/>
    <n v="337977"/>
    <x v="1"/>
    <x v="1048"/>
    <d v="2023-09-07T10:03:01"/>
    <s v="NULL"/>
    <s v="NULL"/>
    <x v="1"/>
    <x v="3"/>
    <x v="99"/>
    <n v="38.962148299999996"/>
    <n v="0.55699999998355965"/>
    <x v="1"/>
  </r>
  <r>
    <n v="1114"/>
    <x v="1039"/>
    <x v="986"/>
    <n v="11837"/>
    <n v="34.339229109999998"/>
    <n v="3047"/>
    <x v="4"/>
    <x v="1049"/>
    <d v="2023-09-06T23:05:22"/>
    <d v="2023-09-06T23:05:22"/>
    <d v="2023-09-06T23:05:22"/>
    <x v="1"/>
    <x v="3"/>
    <x v="104"/>
    <n v="-21.349229339999997"/>
    <n v="-1.6435126803701241"/>
    <x v="1"/>
  </r>
  <r>
    <n v="124285"/>
    <x v="1040"/>
    <x v="987"/>
    <n v="18719"/>
    <n v="8.0400000509999998"/>
    <n v="335499"/>
    <x v="3"/>
    <x v="1050"/>
    <s v="NULL"/>
    <s v="NULL"/>
    <s v="NULL"/>
    <x v="1"/>
    <x v="3"/>
    <x v="49"/>
    <n v="11.959999949"/>
    <n v="0.59799999744999999"/>
    <x v="1"/>
  </r>
  <r>
    <n v="55318"/>
    <x v="1041"/>
    <x v="988"/>
    <n v="28670"/>
    <n v="4.8972299179999998"/>
    <n v="149277"/>
    <x v="1"/>
    <x v="1051"/>
    <d v="2023-09-06T12:43:46"/>
    <s v="NULL"/>
    <s v="NULL"/>
    <x v="1"/>
    <x v="3"/>
    <x v="104"/>
    <n v="8.092769852"/>
    <n v="0.62299999963741337"/>
    <x v="1"/>
  </r>
  <r>
    <n v="118773"/>
    <x v="1042"/>
    <x v="989"/>
    <n v="28378"/>
    <n v="22.70240046"/>
    <n v="320537"/>
    <x v="0"/>
    <x v="1052"/>
    <d v="2023-09-06T12:39:39"/>
    <d v="2023-09-06T12:39:39"/>
    <s v="NULL"/>
    <x v="1"/>
    <x v="3"/>
    <x v="79"/>
    <n v="17.837600459999997"/>
    <n v="0.4400000013616181"/>
    <x v="1"/>
  </r>
  <r>
    <n v="136610"/>
    <x v="1043"/>
    <x v="990"/>
    <n v="14210"/>
    <n v="30.28999988"/>
    <n v="368763"/>
    <x v="3"/>
    <x v="1053"/>
    <s v="NULL"/>
    <s v="NULL"/>
    <s v="NULL"/>
    <x v="1"/>
    <x v="3"/>
    <x v="66"/>
    <n v="34.710000120000004"/>
    <n v="0.53400000184615393"/>
    <x v="1"/>
  </r>
  <r>
    <n v="160572"/>
    <x v="1044"/>
    <x v="991"/>
    <n v="25989"/>
    <n v="25.789499989999999"/>
    <n v="433446"/>
    <x v="1"/>
    <x v="1054"/>
    <d v="2023-09-06T01:48:05"/>
    <s v="NULL"/>
    <s v="NULL"/>
    <x v="1"/>
    <x v="3"/>
    <x v="123"/>
    <n v="23.710500010000001"/>
    <n v="0.47900000020202022"/>
    <x v="1"/>
  </r>
  <r>
    <n v="120254"/>
    <x v="1045"/>
    <x v="788"/>
    <n v="12613"/>
    <n v="29.035999990000001"/>
    <n v="324562"/>
    <x v="0"/>
    <x v="1055"/>
    <d v="2023-09-06T01:30:40"/>
    <d v="2023-09-06T01:30:40"/>
    <s v="NULL"/>
    <x v="1"/>
    <x v="3"/>
    <x v="135"/>
    <n v="30.464000009999999"/>
    <n v="0.51200000016806724"/>
    <x v="1"/>
  </r>
  <r>
    <n v="36648"/>
    <x v="1046"/>
    <x v="992"/>
    <n v="12665"/>
    <n v="31.8059999"/>
    <n v="98880"/>
    <x v="1"/>
    <x v="1056"/>
    <d v="2023-09-05T15:39:07"/>
    <s v="NULL"/>
    <s v="NULL"/>
    <x v="1"/>
    <x v="3"/>
    <x v="32"/>
    <n v="30.1940001"/>
    <n v="0.48700000161290324"/>
    <x v="1"/>
  </r>
  <r>
    <n v="104515"/>
    <x v="1047"/>
    <x v="993"/>
    <n v="28913"/>
    <n v="15.126179929999999"/>
    <n v="282008"/>
    <x v="3"/>
    <x v="1057"/>
    <s v="NULL"/>
    <s v="NULL"/>
    <s v="NULL"/>
    <x v="1"/>
    <x v="3"/>
    <x v="43"/>
    <n v="10.863819840000001"/>
    <n v="0.41799999754290112"/>
    <x v="1"/>
  </r>
  <r>
    <n v="13870"/>
    <x v="1048"/>
    <x v="994"/>
    <n v="15455"/>
    <n v="27.610000119999999"/>
    <n v="37449"/>
    <x v="0"/>
    <x v="1058"/>
    <d v="2023-09-05T06:31:47"/>
    <d v="2023-09-05T06:31:47"/>
    <s v="NULL"/>
    <x v="1"/>
    <x v="3"/>
    <x v="86"/>
    <n v="27.389999880000001"/>
    <n v="0.49799999781818183"/>
    <x v="1"/>
  </r>
  <r>
    <n v="178748"/>
    <x v="1049"/>
    <x v="995"/>
    <n v="11029"/>
    <n v="23.873099549999999"/>
    <n v="482610"/>
    <x v="0"/>
    <x v="1059"/>
    <d v="2023-09-05T03:57:00"/>
    <d v="2023-09-05T03:57:00"/>
    <s v="NULL"/>
    <x v="1"/>
    <x v="3"/>
    <x v="90"/>
    <n v="21.426899689999999"/>
    <n v="0.47300000109227375"/>
    <x v="1"/>
  </r>
  <r>
    <n v="43320"/>
    <x v="1050"/>
    <x v="996"/>
    <n v="9505"/>
    <n v="52.331999949999997"/>
    <n v="116841"/>
    <x v="0"/>
    <x v="1060"/>
    <d v="2023-09-05T03:56:29"/>
    <d v="2023-09-05T03:56:29"/>
    <s v="NULL"/>
    <x v="1"/>
    <x v="3"/>
    <x v="63"/>
    <n v="45.668000050000003"/>
    <n v="0.46600000051020413"/>
    <x v="1"/>
  </r>
  <r>
    <n v="67859"/>
    <x v="1051"/>
    <x v="605"/>
    <n v="11027"/>
    <n v="11.192909869999999"/>
    <n v="183111"/>
    <x v="4"/>
    <x v="1061"/>
    <d v="2023-09-03T23:56:01"/>
    <d v="2023-09-03T23:56:01"/>
    <d v="2023-09-03T23:56:01"/>
    <x v="1"/>
    <x v="3"/>
    <x v="21"/>
    <n v="10.797089900000001"/>
    <n v="0.49100000058799459"/>
    <x v="1"/>
  </r>
  <r>
    <n v="94718"/>
    <x v="1052"/>
    <x v="997"/>
    <n v="18719"/>
    <n v="8.0400000509999998"/>
    <n v="255663"/>
    <x v="0"/>
    <x v="1062"/>
    <d v="2023-09-03T16:17:33"/>
    <d v="2023-09-03T16:17:33"/>
    <s v="NULL"/>
    <x v="1"/>
    <x v="3"/>
    <x v="49"/>
    <n v="11.959999949"/>
    <n v="0.59799999744999999"/>
    <x v="1"/>
  </r>
  <r>
    <n v="9076"/>
    <x v="1053"/>
    <x v="998"/>
    <n v="28391"/>
    <n v="36.240000100000003"/>
    <n v="24491"/>
    <x v="3"/>
    <x v="1063"/>
    <s v="NULL"/>
    <s v="NULL"/>
    <s v="NULL"/>
    <x v="1"/>
    <x v="3"/>
    <x v="42"/>
    <n v="23.759999899999997"/>
    <n v="0.39599999833333327"/>
    <x v="1"/>
  </r>
  <r>
    <n v="73212"/>
    <x v="1054"/>
    <x v="999"/>
    <n v="14336"/>
    <n v="3.1199999900000002"/>
    <n v="197572"/>
    <x v="2"/>
    <x v="1064"/>
    <s v="NULL"/>
    <s v="NULL"/>
    <s v="NULL"/>
    <x v="1"/>
    <x v="3"/>
    <x v="91"/>
    <n v="4.8800000099999998"/>
    <n v="0.61000000124999998"/>
    <x v="1"/>
  </r>
  <r>
    <n v="68279"/>
    <x v="1055"/>
    <x v="1000"/>
    <n v="13676"/>
    <n v="10.38630041"/>
    <n v="184249"/>
    <x v="3"/>
    <x v="1065"/>
    <s v="NULL"/>
    <s v="NULL"/>
    <s v="NULL"/>
    <x v="1"/>
    <x v="3"/>
    <x v="130"/>
    <n v="9.0637003500000013"/>
    <n v="0.46599999978611828"/>
    <x v="1"/>
  </r>
  <r>
    <n v="96972"/>
    <x v="1056"/>
    <x v="1001"/>
    <n v="6957"/>
    <n v="18.623789890000001"/>
    <n v="261662"/>
    <x v="1"/>
    <x v="1066"/>
    <d v="2023-09-02T05:06:55"/>
    <s v="NULL"/>
    <s v="NULL"/>
    <x v="1"/>
    <x v="3"/>
    <x v="8"/>
    <n v="11.36620988"/>
    <n v="0.37899999890530173"/>
    <x v="1"/>
  </r>
  <r>
    <n v="87160"/>
    <x v="1057"/>
    <x v="1002"/>
    <n v="13870"/>
    <n v="28.271999820000001"/>
    <n v="235239"/>
    <x v="3"/>
    <x v="1067"/>
    <s v="NULL"/>
    <s v="NULL"/>
    <s v="NULL"/>
    <x v="1"/>
    <x v="3"/>
    <x v="98"/>
    <n v="47.728000179999995"/>
    <n v="0.62800000236842102"/>
    <x v="1"/>
  </r>
  <r>
    <n v="181742"/>
    <x v="1058"/>
    <x v="673"/>
    <n v="15531"/>
    <n v="8.9355298360000006"/>
    <n v="490659"/>
    <x v="3"/>
    <x v="1068"/>
    <s v="NULL"/>
    <s v="NULL"/>
    <s v="NULL"/>
    <x v="1"/>
    <x v="3"/>
    <x v="76"/>
    <n v="11.054469934"/>
    <n v="0.55300000306103059"/>
    <x v="1"/>
  </r>
  <r>
    <n v="8086"/>
    <x v="1059"/>
    <x v="1003"/>
    <n v="24824"/>
    <n v="13.089999969999999"/>
    <n v="21843"/>
    <x v="1"/>
    <x v="1069"/>
    <d v="2023-09-01T10:14:25"/>
    <s v="NULL"/>
    <s v="NULL"/>
    <x v="1"/>
    <x v="3"/>
    <x v="103"/>
    <n v="8.9100000300000008"/>
    <n v="0.4050000013636364"/>
    <x v="1"/>
  </r>
  <r>
    <n v="86757"/>
    <x v="1060"/>
    <x v="1004"/>
    <n v="6130"/>
    <n v="18.51537076"/>
    <n v="234130"/>
    <x v="1"/>
    <x v="1070"/>
    <d v="2023-09-01T09:14:08"/>
    <s v="NULL"/>
    <s v="NULL"/>
    <x v="1"/>
    <x v="3"/>
    <x v="28"/>
    <n v="21.474630919999999"/>
    <n v="0.53700000044611151"/>
    <x v="1"/>
  </r>
  <r>
    <n v="128395"/>
    <x v="1061"/>
    <x v="1005"/>
    <n v="6951"/>
    <n v="4.1758198819999999"/>
    <n v="346579"/>
    <x v="1"/>
    <x v="1071"/>
    <d v="2023-09-01T08:22:06"/>
    <s v="NULL"/>
    <s v="NULL"/>
    <x v="1"/>
    <x v="3"/>
    <x v="33"/>
    <n v="5.8141798890000009"/>
    <n v="0.58200000223003012"/>
    <x v="1"/>
  </r>
  <r>
    <n v="158780"/>
    <x v="1062"/>
    <x v="1006"/>
    <n v="28378"/>
    <n v="22.70240046"/>
    <n v="428655"/>
    <x v="4"/>
    <x v="1072"/>
    <d v="2023-09-01T06:31:53"/>
    <d v="2023-09-01T06:31:53"/>
    <d v="2023-09-01T06:31:53"/>
    <x v="1"/>
    <x v="3"/>
    <x v="79"/>
    <n v="17.837600459999997"/>
    <n v="0.4400000013616181"/>
    <x v="1"/>
  </r>
  <r>
    <n v="308"/>
    <x v="1063"/>
    <x v="1007"/>
    <n v="28454"/>
    <n v="24.44000003"/>
    <n v="855"/>
    <x v="0"/>
    <x v="1073"/>
    <d v="2023-09-01T06:00:30"/>
    <d v="2023-09-01T06:00:30"/>
    <s v="NULL"/>
    <x v="1"/>
    <x v="3"/>
    <x v="18"/>
    <n v="27.55999997"/>
    <n v="0.52999999942307696"/>
    <x v="1"/>
  </r>
  <r>
    <n v="171983"/>
    <x v="1064"/>
    <x v="1008"/>
    <n v="28548"/>
    <n v="21.1680694"/>
    <n v="464314"/>
    <x v="3"/>
    <x v="1074"/>
    <s v="NULL"/>
    <s v="NULL"/>
    <s v="NULL"/>
    <x v="1"/>
    <x v="3"/>
    <x v="172"/>
    <n v="30.841928920000001"/>
    <n v="0.59299999838954043"/>
    <x v="1"/>
  </r>
  <r>
    <n v="64491"/>
    <x v="1065"/>
    <x v="1009"/>
    <n v="24572"/>
    <n v="42.829288290000001"/>
    <n v="174002"/>
    <x v="0"/>
    <x v="1075"/>
    <d v="2023-08-31T22:55:58"/>
    <d v="2023-08-31T22:55:58"/>
    <s v="NULL"/>
    <x v="1"/>
    <x v="4"/>
    <x v="207"/>
    <n v="38.440708350000001"/>
    <n v="0.47299999925286079"/>
    <x v="1"/>
  </r>
  <r>
    <n v="81358"/>
    <x v="1066"/>
    <x v="1010"/>
    <n v="28481"/>
    <n v="49.52619198"/>
    <n v="219557"/>
    <x v="3"/>
    <x v="1076"/>
    <s v="NULL"/>
    <s v="NULL"/>
    <s v="NULL"/>
    <x v="1"/>
    <x v="4"/>
    <x v="191"/>
    <n v="80.463813520000002"/>
    <n v="0.61900000088852991"/>
    <x v="1"/>
  </r>
  <r>
    <n v="92261"/>
    <x v="1067"/>
    <x v="1011"/>
    <n v="9185"/>
    <n v="18.15624085"/>
    <n v="249019"/>
    <x v="3"/>
    <x v="1077"/>
    <s v="NULL"/>
    <s v="NULL"/>
    <s v="NULL"/>
    <x v="1"/>
    <x v="4"/>
    <x v="183"/>
    <n v="18.083760829999999"/>
    <n v="0.49899999977041942"/>
    <x v="1"/>
  </r>
  <r>
    <n v="1142"/>
    <x v="1068"/>
    <x v="1012"/>
    <n v="12567"/>
    <n v="32.549999970000002"/>
    <n v="3127"/>
    <x v="2"/>
    <x v="1078"/>
    <s v="NULL"/>
    <s v="NULL"/>
    <s v="NULL"/>
    <x v="1"/>
    <x v="4"/>
    <x v="32"/>
    <n v="29.450000029999998"/>
    <n v="0.47500000048387092"/>
    <x v="1"/>
  </r>
  <r>
    <n v="70684"/>
    <x v="1069"/>
    <x v="1013"/>
    <n v="9085"/>
    <n v="17.190199620000001"/>
    <n v="190737"/>
    <x v="1"/>
    <x v="1079"/>
    <d v="2023-08-31T06:02:39"/>
    <s v="NULL"/>
    <s v="NULL"/>
    <x v="1"/>
    <x v="4"/>
    <x v="239"/>
    <n v="29.269799460000002"/>
    <n v="0.63000000085234609"/>
    <x v="1"/>
  </r>
  <r>
    <n v="166823"/>
    <x v="1070"/>
    <x v="1014"/>
    <n v="28613"/>
    <n v="14.594159879999999"/>
    <n v="450337"/>
    <x v="3"/>
    <x v="1080"/>
    <s v="NULL"/>
    <s v="NULL"/>
    <s v="NULL"/>
    <x v="1"/>
    <x v="4"/>
    <x v="46"/>
    <n v="10.395839890000001"/>
    <n v="0.4159999994269708"/>
    <x v="1"/>
  </r>
  <r>
    <n v="152104"/>
    <x v="1071"/>
    <x v="1015"/>
    <n v="6339"/>
    <n v="5.0141398869999998"/>
    <n v="410605"/>
    <x v="1"/>
    <x v="1081"/>
    <d v="2023-08-31T02:19:23"/>
    <s v="NULL"/>
    <s v="NULL"/>
    <x v="1"/>
    <x v="4"/>
    <x v="104"/>
    <n v="7.9758598830000009"/>
    <n v="0.6140000018645112"/>
    <x v="1"/>
  </r>
  <r>
    <n v="162457"/>
    <x v="1072"/>
    <x v="1016"/>
    <n v="935"/>
    <n v="61.375599110000003"/>
    <n v="438569"/>
    <x v="4"/>
    <x v="1082"/>
    <d v="2023-08-30T14:28:50"/>
    <d v="2023-08-30T14:28:50"/>
    <d v="2023-08-30T14:28:50"/>
    <x v="1"/>
    <x v="4"/>
    <x v="158"/>
    <n v="66.224399390000002"/>
    <n v="0.51900000132053292"/>
    <x v="1"/>
  </r>
  <r>
    <n v="164568"/>
    <x v="1073"/>
    <x v="1017"/>
    <n v="10298"/>
    <n v="4.0459498910000002"/>
    <n v="444258"/>
    <x v="3"/>
    <x v="1083"/>
    <s v="NULL"/>
    <s v="NULL"/>
    <s v="NULL"/>
    <x v="1"/>
    <x v="4"/>
    <x v="33"/>
    <n v="5.9440498800000006"/>
    <n v="0.59500000162712718"/>
    <x v="1"/>
  </r>
  <r>
    <n v="164220"/>
    <x v="1074"/>
    <x v="1018"/>
    <n v="13973"/>
    <n v="10.39999999"/>
    <n v="443333"/>
    <x v="4"/>
    <x v="1084"/>
    <d v="2023-08-30T06:05:13"/>
    <d v="2023-08-30T06:05:13"/>
    <d v="2023-08-30T06:05:13"/>
    <x v="1"/>
    <x v="4"/>
    <x v="49"/>
    <n v="9.6000000100000005"/>
    <n v="0.48000000050000002"/>
    <x v="1"/>
  </r>
  <r>
    <n v="172709"/>
    <x v="1075"/>
    <x v="1019"/>
    <n v="28892"/>
    <n v="25.525499969999998"/>
    <n v="466299"/>
    <x v="2"/>
    <x v="1085"/>
    <s v="NULL"/>
    <s v="NULL"/>
    <s v="NULL"/>
    <x v="1"/>
    <x v="4"/>
    <x v="135"/>
    <n v="33.974500030000002"/>
    <n v="0.57100000050420174"/>
    <x v="1"/>
  </r>
  <r>
    <n v="9432"/>
    <x v="1076"/>
    <x v="1020"/>
    <n v="13706"/>
    <n v="12.935999989999999"/>
    <n v="25458"/>
    <x v="1"/>
    <x v="1086"/>
    <d v="2023-08-29T14:20:18"/>
    <s v="NULL"/>
    <s v="NULL"/>
    <x v="1"/>
    <x v="4"/>
    <x v="103"/>
    <n v="9.0640000100000009"/>
    <n v="0.41200000045454549"/>
    <x v="1"/>
  </r>
  <r>
    <n v="32936"/>
    <x v="1077"/>
    <x v="1021"/>
    <n v="13780"/>
    <n v="26.2447509"/>
    <n v="88792"/>
    <x v="0"/>
    <x v="1087"/>
    <d v="2023-08-29T09:31:30"/>
    <d v="2023-08-29T09:31:30"/>
    <s v="NULL"/>
    <x v="1"/>
    <x v="4"/>
    <x v="127"/>
    <n v="23.745250779999999"/>
    <n v="0.47499999963992801"/>
    <x v="1"/>
  </r>
  <r>
    <n v="86391"/>
    <x v="1078"/>
    <x v="1022"/>
    <n v="14073"/>
    <n v="6.2267801199999999"/>
    <n v="233129"/>
    <x v="1"/>
    <x v="1088"/>
    <d v="2023-08-28T21:39:32"/>
    <s v="NULL"/>
    <s v="NULL"/>
    <x v="1"/>
    <x v="4"/>
    <x v="208"/>
    <n v="5.0332201099999994"/>
    <n v="0.44700000063854345"/>
    <x v="1"/>
  </r>
  <r>
    <n v="119555"/>
    <x v="1079"/>
    <x v="788"/>
    <n v="14327"/>
    <n v="20.492999099999999"/>
    <n v="322648"/>
    <x v="0"/>
    <x v="1089"/>
    <d v="2023-08-28T15:55:33"/>
    <d v="2023-08-28T15:55:33"/>
    <s v="NULL"/>
    <x v="1"/>
    <x v="4"/>
    <x v="52"/>
    <n v="16.766999220000002"/>
    <n v="0.44999999935587764"/>
    <x v="1"/>
  </r>
  <r>
    <n v="112477"/>
    <x v="1080"/>
    <x v="1023"/>
    <n v="8876"/>
    <n v="12.00077986"/>
    <n v="303476"/>
    <x v="3"/>
    <x v="1090"/>
    <s v="NULL"/>
    <s v="NULL"/>
    <s v="NULL"/>
    <x v="1"/>
    <x v="4"/>
    <x v="117"/>
    <n v="10.989219910000001"/>
    <n v="0.47800000086733369"/>
    <x v="1"/>
  </r>
  <r>
    <n v="32239"/>
    <x v="1081"/>
    <x v="1024"/>
    <n v="28595"/>
    <n v="36.125000059999998"/>
    <n v="86926"/>
    <x v="0"/>
    <x v="1091"/>
    <d v="2023-08-28T13:01:02"/>
    <d v="2023-08-28T13:01:02"/>
    <s v="NULL"/>
    <x v="1"/>
    <x v="4"/>
    <x v="17"/>
    <n v="48.874999940000002"/>
    <n v="0.57499999929411771"/>
    <x v="1"/>
  </r>
  <r>
    <n v="46095"/>
    <x v="1082"/>
    <x v="1025"/>
    <n v="28418"/>
    <n v="10.75000004"/>
    <n v="124346"/>
    <x v="0"/>
    <x v="1092"/>
    <d v="2023-08-28T08:56:38"/>
    <d v="2023-08-28T08:56:38"/>
    <s v="NULL"/>
    <x v="1"/>
    <x v="4"/>
    <x v="9"/>
    <n v="14.24999996"/>
    <n v="0.56999999840000004"/>
    <x v="1"/>
  </r>
  <r>
    <n v="2031"/>
    <x v="1083"/>
    <x v="1026"/>
    <n v="5849"/>
    <n v="15.55200007"/>
    <n v="5519"/>
    <x v="1"/>
    <x v="1093"/>
    <d v="2023-08-28T08:51:22"/>
    <s v="NULL"/>
    <s v="NULL"/>
    <x v="1"/>
    <x v="4"/>
    <x v="20"/>
    <n v="20.447999930000002"/>
    <n v="0.56799999805555557"/>
    <x v="1"/>
  </r>
  <r>
    <n v="147075"/>
    <x v="1084"/>
    <x v="1027"/>
    <n v="9149"/>
    <n v="24.776459890000002"/>
    <n v="397060"/>
    <x v="1"/>
    <x v="1094"/>
    <d v="2023-08-28T05:41:06"/>
    <s v="NULL"/>
    <s v="NULL"/>
    <x v="1"/>
    <x v="4"/>
    <x v="240"/>
    <n v="21.883539959999997"/>
    <n v="0.46900000065045"/>
    <x v="1"/>
  </r>
  <r>
    <n v="95444"/>
    <x v="1085"/>
    <x v="1028"/>
    <n v="5934"/>
    <n v="19.403999970000001"/>
    <n v="257623"/>
    <x v="2"/>
    <x v="1095"/>
    <s v="NULL"/>
    <s v="NULL"/>
    <s v="NULL"/>
    <x v="1"/>
    <x v="4"/>
    <x v="36"/>
    <n v="22.596000029999999"/>
    <n v="0.53800000071428566"/>
    <x v="1"/>
  </r>
  <r>
    <n v="96884"/>
    <x v="1086"/>
    <x v="1029"/>
    <n v="15917"/>
    <n v="22.2955407"/>
    <n v="261429"/>
    <x v="1"/>
    <x v="1096"/>
    <d v="2023-08-26T23:47:28"/>
    <s v="NULL"/>
    <s v="NULL"/>
    <x v="1"/>
    <x v="4"/>
    <x v="127"/>
    <n v="27.694460979999999"/>
    <n v="0.55400000098579716"/>
    <x v="1"/>
  </r>
  <r>
    <n v="107943"/>
    <x v="1087"/>
    <x v="1030"/>
    <n v="9001"/>
    <n v="26.895"/>
    <n v="291226"/>
    <x v="1"/>
    <x v="1097"/>
    <d v="2023-08-26T12:27:46"/>
    <s v="NULL"/>
    <s v="NULL"/>
    <x v="1"/>
    <x v="4"/>
    <x v="86"/>
    <n v="28.105"/>
    <n v="0.51100000000000001"/>
    <x v="1"/>
  </r>
  <r>
    <n v="78607"/>
    <x v="1088"/>
    <x v="417"/>
    <n v="25265"/>
    <n v="11.41428984"/>
    <n v="212115"/>
    <x v="3"/>
    <x v="1098"/>
    <s v="NULL"/>
    <s v="NULL"/>
    <s v="NULL"/>
    <x v="1"/>
    <x v="4"/>
    <x v="76"/>
    <n v="8.5757099300000004"/>
    <n v="0.42900000143421713"/>
    <x v="1"/>
  </r>
  <r>
    <n v="43077"/>
    <x v="1089"/>
    <x v="1031"/>
    <n v="13690"/>
    <n v="16.139789889999999"/>
    <n v="116183"/>
    <x v="3"/>
    <x v="1099"/>
    <s v="NULL"/>
    <s v="NULL"/>
    <s v="NULL"/>
    <x v="1"/>
    <x v="4"/>
    <x v="43"/>
    <n v="9.8502098800000013"/>
    <n v="0.37899999873682189"/>
    <x v="1"/>
  </r>
  <r>
    <n v="127687"/>
    <x v="1090"/>
    <x v="1032"/>
    <n v="11577"/>
    <n v="23.495300820000001"/>
    <n v="344688"/>
    <x v="3"/>
    <x v="1100"/>
    <s v="NULL"/>
    <s v="NULL"/>
    <s v="NULL"/>
    <x v="1"/>
    <x v="4"/>
    <x v="127"/>
    <n v="26.494700859999998"/>
    <n v="0.52999999939187836"/>
    <x v="1"/>
  </r>
  <r>
    <n v="170986"/>
    <x v="1091"/>
    <x v="1033"/>
    <n v="11016"/>
    <n v="21.065100910000002"/>
    <n v="461629"/>
    <x v="1"/>
    <x v="1101"/>
    <d v="2023-08-25T14:07:49"/>
    <s v="NULL"/>
    <s v="NULL"/>
    <x v="1"/>
    <x v="4"/>
    <x v="53"/>
    <n v="21.924900769999997"/>
    <n v="0.50999999798092577"/>
    <x v="1"/>
  </r>
  <r>
    <n v="93988"/>
    <x v="1092"/>
    <x v="1034"/>
    <n v="28873"/>
    <n v="18.897539699999999"/>
    <n v="253684"/>
    <x v="2"/>
    <x v="1102"/>
    <s v="NULL"/>
    <s v="NULL"/>
    <s v="NULL"/>
    <x v="1"/>
    <x v="4"/>
    <x v="71"/>
    <n v="14.082459840000002"/>
    <n v="0.42700000110430569"/>
    <x v="1"/>
  </r>
  <r>
    <n v="4861"/>
    <x v="1093"/>
    <x v="1035"/>
    <n v="6446"/>
    <n v="10.54577995"/>
    <n v="13157"/>
    <x v="1"/>
    <x v="1103"/>
    <d v="2023-08-25T05:23:04"/>
    <s v="NULL"/>
    <s v="NULL"/>
    <x v="1"/>
    <x v="4"/>
    <x v="46"/>
    <n v="14.444219820000001"/>
    <n v="0.57799999811684677"/>
    <x v="1"/>
  </r>
  <r>
    <n v="62989"/>
    <x v="1094"/>
    <x v="1036"/>
    <n v="15863"/>
    <n v="28.969000019999999"/>
    <n v="169944"/>
    <x v="1"/>
    <x v="1104"/>
    <d v="2023-08-24T10:56:19"/>
    <s v="NULL"/>
    <s v="NULL"/>
    <x v="1"/>
    <x v="4"/>
    <x v="141"/>
    <n v="30.030999980000001"/>
    <n v="0.50899999966101694"/>
    <x v="1"/>
  </r>
  <r>
    <n v="119704"/>
    <x v="1095"/>
    <x v="1037"/>
    <n v="28747"/>
    <n v="55.36999995"/>
    <n v="323037"/>
    <x v="0"/>
    <x v="1105"/>
    <d v="2023-08-24T07:15:25"/>
    <d v="2023-08-24T07:15:25"/>
    <s v="NULL"/>
    <x v="1"/>
    <x v="4"/>
    <x v="63"/>
    <n v="42.63000005"/>
    <n v="0.4350000005102041"/>
    <x v="1"/>
  </r>
  <r>
    <n v="123657"/>
    <x v="1096"/>
    <x v="1038"/>
    <n v="25247"/>
    <n v="13.349999990000001"/>
    <n v="333783"/>
    <x v="0"/>
    <x v="1106"/>
    <d v="2023-08-24T06:16:47"/>
    <d v="2023-08-24T06:16:47"/>
    <s v="NULL"/>
    <x v="1"/>
    <x v="4"/>
    <x v="9"/>
    <n v="11.650000009999999"/>
    <n v="0.4660000004"/>
    <x v="1"/>
  </r>
  <r>
    <n v="12073"/>
    <x v="1097"/>
    <x v="1039"/>
    <n v="12439"/>
    <n v="5.6984902430000002"/>
    <n v="32543"/>
    <x v="1"/>
    <x v="1107"/>
    <d v="2023-08-24T02:51:20"/>
    <s v="NULL"/>
    <s v="NULL"/>
    <x v="1"/>
    <x v="4"/>
    <x v="179"/>
    <n v="3.1915101000000003"/>
    <n v="0.35899999739741295"/>
    <x v="1"/>
  </r>
  <r>
    <n v="33425"/>
    <x v="1098"/>
    <x v="1040"/>
    <n v="29028"/>
    <n v="18.474720850000001"/>
    <n v="90158"/>
    <x v="0"/>
    <x v="1108"/>
    <d v="2023-08-24T00:51:11"/>
    <d v="2023-08-24T00:51:11"/>
    <s v="NULL"/>
    <x v="1"/>
    <x v="4"/>
    <x v="146"/>
    <n v="16.515280829999998"/>
    <n v="0.47200000105858808"/>
    <x v="1"/>
  </r>
  <r>
    <n v="69105"/>
    <x v="1099"/>
    <x v="1041"/>
    <n v="28418"/>
    <n v="10.75000004"/>
    <n v="186441"/>
    <x v="4"/>
    <x v="1109"/>
    <d v="2023-08-23T13:49:26"/>
    <d v="2023-08-23T13:49:26"/>
    <d v="2023-08-23T13:49:26"/>
    <x v="1"/>
    <x v="4"/>
    <x v="9"/>
    <n v="14.24999996"/>
    <n v="0.56999999840000004"/>
    <x v="1"/>
  </r>
  <r>
    <n v="139856"/>
    <x v="1100"/>
    <x v="1042"/>
    <n v="14336"/>
    <n v="3.1199999900000002"/>
    <n v="377515"/>
    <x v="2"/>
    <x v="1110"/>
    <s v="NULL"/>
    <s v="NULL"/>
    <s v="NULL"/>
    <x v="1"/>
    <x v="4"/>
    <x v="91"/>
    <n v="4.8800000099999998"/>
    <n v="0.61000000124999998"/>
    <x v="1"/>
  </r>
  <r>
    <n v="38677"/>
    <x v="1101"/>
    <x v="1043"/>
    <n v="28378"/>
    <n v="22.70240046"/>
    <n v="104328"/>
    <x v="3"/>
    <x v="1111"/>
    <s v="NULL"/>
    <s v="NULL"/>
    <s v="NULL"/>
    <x v="1"/>
    <x v="4"/>
    <x v="79"/>
    <n v="17.837600459999997"/>
    <n v="0.4400000013616181"/>
    <x v="1"/>
  </r>
  <r>
    <n v="139253"/>
    <x v="1102"/>
    <x v="1044"/>
    <n v="15531"/>
    <n v="8.9355298360000006"/>
    <n v="375864"/>
    <x v="3"/>
    <x v="1112"/>
    <s v="NULL"/>
    <s v="NULL"/>
    <s v="NULL"/>
    <x v="1"/>
    <x v="4"/>
    <x v="76"/>
    <n v="11.054469934"/>
    <n v="0.55300000306103059"/>
    <x v="1"/>
  </r>
  <r>
    <n v="82473"/>
    <x v="1103"/>
    <x v="1045"/>
    <n v="12625"/>
    <n v="12.39930028"/>
    <n v="222556"/>
    <x v="3"/>
    <x v="1113"/>
    <s v="NULL"/>
    <s v="NULL"/>
    <s v="NULL"/>
    <x v="1"/>
    <x v="4"/>
    <x v="22"/>
    <n v="17.550700480000003"/>
    <n v="0.58600000115659434"/>
    <x v="1"/>
  </r>
  <r>
    <n v="118382"/>
    <x v="1104"/>
    <x v="1046"/>
    <n v="26337"/>
    <n v="5.3850098759999998"/>
    <n v="319458"/>
    <x v="0"/>
    <x v="1114"/>
    <d v="2023-08-22T14:24:48"/>
    <d v="2023-08-22T14:24:48"/>
    <s v="NULL"/>
    <x v="1"/>
    <x v="4"/>
    <x v="241"/>
    <n v="3.604989895000001"/>
    <n v="0.40099999853492774"/>
    <x v="1"/>
  </r>
  <r>
    <n v="99431"/>
    <x v="1105"/>
    <x v="1047"/>
    <n v="13870"/>
    <n v="28.271999820000001"/>
    <n v="268291"/>
    <x v="3"/>
    <x v="1115"/>
    <s v="NULL"/>
    <s v="NULL"/>
    <s v="NULL"/>
    <x v="1"/>
    <x v="4"/>
    <x v="98"/>
    <n v="47.728000179999995"/>
    <n v="0.62800000236842102"/>
    <x v="1"/>
  </r>
  <r>
    <n v="48764"/>
    <x v="1106"/>
    <x v="1048"/>
    <n v="28544"/>
    <n v="9.7219198460000005"/>
    <n v="131561"/>
    <x v="3"/>
    <x v="1116"/>
    <s v="NULL"/>
    <s v="NULL"/>
    <s v="NULL"/>
    <x v="1"/>
    <x v="4"/>
    <x v="25"/>
    <n v="6.2680799240000002"/>
    <n v="0.39200000088555348"/>
    <x v="1"/>
  </r>
  <r>
    <n v="3453"/>
    <x v="1107"/>
    <x v="1049"/>
    <n v="28491"/>
    <n v="20.978459780000001"/>
    <n v="9330"/>
    <x v="1"/>
    <x v="1117"/>
    <d v="2023-08-22T07:08:56"/>
    <s v="NULL"/>
    <s v="NULL"/>
    <x v="1"/>
    <x v="4"/>
    <x v="122"/>
    <n v="23.00153976"/>
    <n v="0.5230000000131878"/>
    <x v="1"/>
  </r>
  <r>
    <n v="115735"/>
    <x v="1108"/>
    <x v="1050"/>
    <n v="25006"/>
    <n v="43.34999998"/>
    <n v="312338"/>
    <x v="4"/>
    <x v="1118"/>
    <d v="2023-08-22T04:52:26"/>
    <d v="2023-08-22T04:52:26"/>
    <d v="2023-08-22T04:52:26"/>
    <x v="1"/>
    <x v="4"/>
    <x v="167"/>
    <n v="31.65000002"/>
    <n v="0.42200000026666667"/>
    <x v="1"/>
  </r>
  <r>
    <n v="125423"/>
    <x v="1109"/>
    <x v="1051"/>
    <n v="28921"/>
    <n v="28.096198900000001"/>
    <n v="338559"/>
    <x v="0"/>
    <x v="1119"/>
    <d v="2023-08-22T01:14:45"/>
    <d v="2023-08-22T01:14:45"/>
    <s v="NULL"/>
    <x v="1"/>
    <x v="4"/>
    <x v="150"/>
    <n v="42.853798049999995"/>
    <n v="0.60399999848062003"/>
    <x v="1"/>
  </r>
  <r>
    <n v="149954"/>
    <x v="1110"/>
    <x v="1052"/>
    <n v="28302"/>
    <n v="13.54999999"/>
    <n v="404836"/>
    <x v="3"/>
    <x v="1120"/>
    <s v="NULL"/>
    <s v="NULL"/>
    <s v="NULL"/>
    <x v="1"/>
    <x v="4"/>
    <x v="9"/>
    <n v="11.45000001"/>
    <n v="0.4580000004"/>
    <x v="1"/>
  </r>
  <r>
    <n v="134367"/>
    <x v="1111"/>
    <x v="412"/>
    <n v="29065"/>
    <n v="17.105219779999999"/>
    <n v="362762"/>
    <x v="2"/>
    <x v="1121"/>
    <s v="NULL"/>
    <s v="NULL"/>
    <s v="NULL"/>
    <x v="1"/>
    <x v="4"/>
    <x v="34"/>
    <n v="17.874779760000003"/>
    <n v="0.51099999985877653"/>
    <x v="1"/>
  </r>
  <r>
    <n v="25854"/>
    <x v="1112"/>
    <x v="1053"/>
    <n v="25205"/>
    <n v="11.03639972"/>
    <n v="69745"/>
    <x v="1"/>
    <x v="1122"/>
    <d v="2023-08-21T10:14:25"/>
    <s v="NULL"/>
    <s v="NULL"/>
    <x v="1"/>
    <x v="4"/>
    <x v="31"/>
    <n v="10.603599669999999"/>
    <n v="0.48999999856284654"/>
    <x v="1"/>
  </r>
  <r>
    <n v="75748"/>
    <x v="1113"/>
    <x v="1054"/>
    <n v="28599"/>
    <n v="5.9898999010000002"/>
    <n v="204391"/>
    <x v="2"/>
    <x v="1123"/>
    <s v="NULL"/>
    <s v="NULL"/>
    <s v="NULL"/>
    <x v="1"/>
    <x v="4"/>
    <x v="11"/>
    <n v="3.9600999079999992"/>
    <n v="0.39799999839376876"/>
    <x v="1"/>
  </r>
  <r>
    <n v="131809"/>
    <x v="1114"/>
    <x v="1055"/>
    <n v="9299"/>
    <n v="40.053000019999999"/>
    <n v="355840"/>
    <x v="3"/>
    <x v="1124"/>
    <s v="NULL"/>
    <s v="NULL"/>
    <s v="NULL"/>
    <x v="1"/>
    <x v="4"/>
    <x v="57"/>
    <n v="38.946999980000001"/>
    <n v="0.49299999974683545"/>
    <x v="1"/>
  </r>
  <r>
    <n v="167684"/>
    <x v="1115"/>
    <x v="1056"/>
    <n v="9043"/>
    <n v="1.3983000109999999"/>
    <n v="452724"/>
    <x v="1"/>
    <x v="1125"/>
    <d v="2023-08-20T18:08:32"/>
    <s v="NULL"/>
    <s v="NULL"/>
    <x v="1"/>
    <x v="4"/>
    <x v="187"/>
    <n v="2.5517000370000003"/>
    <n v="0.64600000151696202"/>
    <x v="1"/>
  </r>
  <r>
    <n v="130925"/>
    <x v="1116"/>
    <x v="1057"/>
    <n v="15836"/>
    <n v="38.610048759999998"/>
    <n v="353436"/>
    <x v="3"/>
    <x v="1126"/>
    <s v="NULL"/>
    <s v="NULL"/>
    <s v="NULL"/>
    <x v="1"/>
    <x v="4"/>
    <x v="189"/>
    <n v="49.339948190000001"/>
    <n v="0.56099999887492891"/>
    <x v="1"/>
  </r>
  <r>
    <n v="58678"/>
    <x v="1117"/>
    <x v="1058"/>
    <n v="14118"/>
    <n v="16.824900849999999"/>
    <n v="158382"/>
    <x v="0"/>
    <x v="1127"/>
    <d v="2023-08-20T16:33:18"/>
    <d v="2023-08-20T16:33:18"/>
    <s v="NULL"/>
    <x v="1"/>
    <x v="4"/>
    <x v="242"/>
    <n v="16.16510083"/>
    <n v="0.49000000020612305"/>
    <x v="1"/>
  </r>
  <r>
    <n v="166227"/>
    <x v="1118"/>
    <x v="1059"/>
    <n v="11782"/>
    <n v="40.77899987"/>
    <n v="448743"/>
    <x v="3"/>
    <x v="1128"/>
    <s v="NULL"/>
    <s v="NULL"/>
    <s v="NULL"/>
    <x v="1"/>
    <x v="4"/>
    <x v="4"/>
    <n v="28.22100013"/>
    <n v="0.409000001884058"/>
    <x v="1"/>
  </r>
  <r>
    <n v="106382"/>
    <x v="1119"/>
    <x v="1060"/>
    <n v="14000"/>
    <n v="4.0052698739999997"/>
    <n v="287050"/>
    <x v="0"/>
    <x v="1129"/>
    <d v="2023-08-20T08:31:08"/>
    <d v="2023-08-20T08:31:08"/>
    <s v="NULL"/>
    <x v="1"/>
    <x v="4"/>
    <x v="44"/>
    <n v="2.9847298970000002"/>
    <n v="0.42699999925364807"/>
    <x v="1"/>
  </r>
  <r>
    <n v="173991"/>
    <x v="1120"/>
    <x v="1061"/>
    <n v="15334"/>
    <n v="27.255200370000001"/>
    <n v="469752"/>
    <x v="1"/>
    <x v="1130"/>
    <d v="2023-08-20T02:25:41"/>
    <s v="NULL"/>
    <s v="NULL"/>
    <x v="1"/>
    <x v="4"/>
    <x v="97"/>
    <n v="27.694800390000001"/>
    <n v="0.50400000012666057"/>
    <x v="1"/>
  </r>
  <r>
    <n v="123560"/>
    <x v="1121"/>
    <x v="1062"/>
    <n v="11541"/>
    <n v="16.4851204"/>
    <n v="333519"/>
    <x v="0"/>
    <x v="1131"/>
    <d v="2023-08-20T02:22:39"/>
    <d v="2023-08-20T02:22:39"/>
    <s v="NULL"/>
    <x v="1"/>
    <x v="4"/>
    <x v="87"/>
    <n v="22.394880669999999"/>
    <n v="0.57600000138065843"/>
    <x v="1"/>
  </r>
  <r>
    <n v="84700"/>
    <x v="1122"/>
    <x v="1063"/>
    <n v="28826"/>
    <n v="31.82549852"/>
    <n v="228589"/>
    <x v="4"/>
    <x v="1132"/>
    <d v="2023-08-19T12:06:15"/>
    <d v="2023-08-19T12:06:15"/>
    <d v="2023-08-19T12:06:15"/>
    <x v="1"/>
    <x v="4"/>
    <x v="101"/>
    <n v="33.124498430000003"/>
    <n v="0.50999999977675137"/>
    <x v="1"/>
  </r>
  <r>
    <n v="113781"/>
    <x v="1123"/>
    <x v="1064"/>
    <n v="24808"/>
    <n v="30.98784865"/>
    <n v="307032"/>
    <x v="3"/>
    <x v="1133"/>
    <s v="NULL"/>
    <s v="NULL"/>
    <s v="NULL"/>
    <x v="1"/>
    <x v="4"/>
    <x v="99"/>
    <n v="38.962148299999996"/>
    <n v="0.55699999998355965"/>
    <x v="1"/>
  </r>
  <r>
    <n v="64355"/>
    <x v="1124"/>
    <x v="1065"/>
    <n v="9240"/>
    <n v="55.276021210000003"/>
    <n v="173629"/>
    <x v="0"/>
    <x v="1134"/>
    <d v="2023-08-18T09:42:17"/>
    <d v="2023-08-18T09:42:17"/>
    <s v="NULL"/>
    <x v="1"/>
    <x v="4"/>
    <x v="231"/>
    <n v="65.413981189999987"/>
    <n v="0.5419999990819454"/>
    <x v="1"/>
  </r>
  <r>
    <n v="14670"/>
    <x v="1125"/>
    <x v="1066"/>
    <n v="14549"/>
    <n v="38.117308919999999"/>
    <n v="39615"/>
    <x v="2"/>
    <x v="1135"/>
    <s v="NULL"/>
    <s v="NULL"/>
    <s v="NULL"/>
    <x v="1"/>
    <x v="4"/>
    <x v="96"/>
    <n v="28.872688940000003"/>
    <n v="0.43099999794506638"/>
    <x v="1"/>
  </r>
  <r>
    <n v="103550"/>
    <x v="1126"/>
    <x v="1067"/>
    <n v="662"/>
    <n v="18.45000009"/>
    <n v="279378"/>
    <x v="3"/>
    <x v="1136"/>
    <s v="NULL"/>
    <s v="NULL"/>
    <s v="NULL"/>
    <x v="1"/>
    <x v="4"/>
    <x v="93"/>
    <n v="26.54999991"/>
    <n v="0.58999999800000003"/>
    <x v="1"/>
  </r>
  <r>
    <n v="168226"/>
    <x v="1127"/>
    <x v="1068"/>
    <n v="15897"/>
    <n v="20.771999919999999"/>
    <n v="454184"/>
    <x v="3"/>
    <x v="1137"/>
    <s v="NULL"/>
    <s v="NULL"/>
    <s v="NULL"/>
    <x v="1"/>
    <x v="4"/>
    <x v="20"/>
    <n v="15.228000080000001"/>
    <n v="0.42300000222222223"/>
    <x v="1"/>
  </r>
  <r>
    <n v="143580"/>
    <x v="1128"/>
    <x v="1069"/>
    <n v="14246"/>
    <n v="9.9149397530000005"/>
    <n v="387607"/>
    <x v="1"/>
    <x v="1138"/>
    <d v="2023-08-17T05:02:34"/>
    <s v="NULL"/>
    <s v="NULL"/>
    <x v="1"/>
    <x v="4"/>
    <x v="80"/>
    <n v="13.305059556999998"/>
    <n v="0.57299999794875101"/>
    <x v="1"/>
  </r>
  <r>
    <n v="56983"/>
    <x v="1129"/>
    <x v="1070"/>
    <n v="13789"/>
    <n v="21.504000040000001"/>
    <n v="153755"/>
    <x v="0"/>
    <x v="1139"/>
    <d v="2023-08-17T04:10:56"/>
    <d v="2023-08-17T04:10:56"/>
    <s v="NULL"/>
    <x v="1"/>
    <x v="4"/>
    <x v="109"/>
    <n v="26.495999959999999"/>
    <n v="0.55199999916666664"/>
    <x v="1"/>
  </r>
  <r>
    <n v="167752"/>
    <x v="1130"/>
    <x v="1071"/>
    <n v="28852"/>
    <n v="20.876250349999999"/>
    <n v="452904"/>
    <x v="0"/>
    <x v="1140"/>
    <d v="2023-08-16T17:28:50"/>
    <d v="2023-08-16T17:28:50"/>
    <s v="NULL"/>
    <x v="1"/>
    <x v="4"/>
    <x v="24"/>
    <n v="23.073750410000002"/>
    <n v="0.52500000025028448"/>
    <x v="1"/>
  </r>
  <r>
    <n v="85724"/>
    <x v="1131"/>
    <x v="1072"/>
    <n v="9430"/>
    <n v="62.880841660000002"/>
    <n v="231332"/>
    <x v="3"/>
    <x v="1141"/>
    <s v="NULL"/>
    <s v="NULL"/>
    <s v="NULL"/>
    <x v="1"/>
    <x v="4"/>
    <x v="129"/>
    <n v="69.779162040000003"/>
    <n v="0.52600000070707065"/>
    <x v="1"/>
  </r>
  <r>
    <n v="62322"/>
    <x v="1132"/>
    <x v="1073"/>
    <n v="13656"/>
    <n v="27.134399439999999"/>
    <n v="168160"/>
    <x v="2"/>
    <x v="1142"/>
    <s v="NULL"/>
    <s v="NULL"/>
    <s v="NULL"/>
    <x v="1"/>
    <x v="4"/>
    <x v="105"/>
    <n v="29.39559934"/>
    <n v="0.51999999954714315"/>
    <x v="1"/>
  </r>
  <r>
    <n v="110725"/>
    <x v="1133"/>
    <x v="1074"/>
    <n v="14025"/>
    <n v="15.248999960000001"/>
    <n v="298767"/>
    <x v="2"/>
    <x v="1143"/>
    <s v="NULL"/>
    <s v="NULL"/>
    <s v="NULL"/>
    <x v="1"/>
    <x v="4"/>
    <x v="92"/>
    <n v="23.751000040000001"/>
    <n v="0.609000001025641"/>
    <x v="1"/>
  </r>
  <r>
    <n v="11130"/>
    <x v="1134"/>
    <x v="1075"/>
    <n v="17004"/>
    <n v="24.01854084"/>
    <n v="29981"/>
    <x v="1"/>
    <x v="1144"/>
    <d v="2023-08-15T08:49:18"/>
    <s v="NULL"/>
    <s v="NULL"/>
    <x v="1"/>
    <x v="4"/>
    <x v="112"/>
    <n v="19.971460839999999"/>
    <n v="0.45400000175676281"/>
    <x v="1"/>
  </r>
  <r>
    <n v="87625"/>
    <x v="1135"/>
    <x v="1076"/>
    <n v="9017"/>
    <n v="23.671559389999999"/>
    <n v="236501"/>
    <x v="3"/>
    <x v="1145"/>
    <s v="NULL"/>
    <s v="NULL"/>
    <s v="NULL"/>
    <x v="1"/>
    <x v="4"/>
    <x v="184"/>
    <n v="26.268439239999999"/>
    <n v="0.52599999921145368"/>
    <x v="1"/>
  </r>
  <r>
    <n v="165437"/>
    <x v="1136"/>
    <x v="1077"/>
    <n v="6110"/>
    <n v="12.82500001"/>
    <n v="446594"/>
    <x v="1"/>
    <x v="1146"/>
    <d v="2023-08-14T16:14:44"/>
    <s v="NULL"/>
    <s v="NULL"/>
    <x v="1"/>
    <x v="4"/>
    <x v="9"/>
    <n v="12.17499999"/>
    <n v="0.48699999960000001"/>
    <x v="1"/>
  </r>
  <r>
    <n v="115922"/>
    <x v="1137"/>
    <x v="1078"/>
    <n v="13801"/>
    <n v="22.896000040000001"/>
    <n v="312854"/>
    <x v="0"/>
    <x v="1147"/>
    <d v="2023-08-14T07:11:38"/>
    <d v="2023-08-14T07:11:38"/>
    <s v="NULL"/>
    <x v="1"/>
    <x v="4"/>
    <x v="109"/>
    <n v="25.103999959999999"/>
    <n v="0.52299999916666662"/>
    <x v="1"/>
  </r>
  <r>
    <n v="12962"/>
    <x v="1138"/>
    <x v="1079"/>
    <n v="28411"/>
    <n v="14.31404962"/>
    <n v="34973"/>
    <x v="3"/>
    <x v="1148"/>
    <s v="NULL"/>
    <s v="NULL"/>
    <s v="NULL"/>
    <x v="1"/>
    <x v="4"/>
    <x v="81"/>
    <n v="16.73594962"/>
    <n v="0.53900000095458944"/>
    <x v="1"/>
  </r>
  <r>
    <n v="148412"/>
    <x v="1139"/>
    <x v="1080"/>
    <n v="15232"/>
    <n v="115.72000009999999"/>
    <n v="400676"/>
    <x v="2"/>
    <x v="1149"/>
    <s v="NULL"/>
    <s v="NULL"/>
    <s v="NULL"/>
    <x v="1"/>
    <x v="4"/>
    <x v="243"/>
    <n v="104.27999990000001"/>
    <n v="0.47399999954545458"/>
    <x v="1"/>
  </r>
  <r>
    <n v="155553"/>
    <x v="1140"/>
    <x v="1081"/>
    <n v="6077"/>
    <n v="11.26000002"/>
    <n v="419912"/>
    <x v="4"/>
    <x v="1150"/>
    <d v="2023-08-13T03:39:08"/>
    <d v="2023-08-13T03:39:08"/>
    <d v="2023-08-13T03:39:08"/>
    <x v="1"/>
    <x v="4"/>
    <x v="49"/>
    <n v="8.7399999800000003"/>
    <n v="0.43699999900000003"/>
    <x v="1"/>
  </r>
  <r>
    <n v="32989"/>
    <x v="1141"/>
    <x v="1082"/>
    <n v="13696"/>
    <n v="19.305999920000001"/>
    <n v="88943"/>
    <x v="0"/>
    <x v="1151"/>
    <d v="2023-08-12T17:26:14"/>
    <d v="2023-08-12T17:26:14"/>
    <s v="NULL"/>
    <x v="1"/>
    <x v="4"/>
    <x v="55"/>
    <n v="29.694000079999999"/>
    <n v="0.606000001632653"/>
    <x v="1"/>
  </r>
  <r>
    <n v="151189"/>
    <x v="1142"/>
    <x v="1083"/>
    <n v="14258"/>
    <n v="11.67999998"/>
    <n v="408181"/>
    <x v="0"/>
    <x v="1152"/>
    <d v="2023-08-12T13:48:39"/>
    <d v="2023-08-12T13:48:39"/>
    <s v="NULL"/>
    <x v="1"/>
    <x v="4"/>
    <x v="49"/>
    <n v="8.3200000200000002"/>
    <n v="0.41600000100000001"/>
    <x v="1"/>
  </r>
  <r>
    <n v="7016"/>
    <x v="1143"/>
    <x v="1084"/>
    <n v="13604"/>
    <n v="86.400000079999998"/>
    <n v="18967"/>
    <x v="1"/>
    <x v="1153"/>
    <d v="2023-08-12T08:14:22"/>
    <s v="NULL"/>
    <s v="NULL"/>
    <x v="1"/>
    <x v="4"/>
    <x v="45"/>
    <n v="93.599999920000002"/>
    <n v="0.51999999955555554"/>
    <x v="1"/>
  </r>
  <r>
    <n v="143341"/>
    <x v="1144"/>
    <x v="1085"/>
    <n v="387"/>
    <n v="50.309999859999998"/>
    <n v="386968"/>
    <x v="1"/>
    <x v="1154"/>
    <d v="2023-08-12T07:56:28"/>
    <s v="NULL"/>
    <s v="NULL"/>
    <x v="1"/>
    <x v="4"/>
    <x v="29"/>
    <n v="39.690000140000002"/>
    <n v="0.44100000155555558"/>
    <x v="1"/>
  </r>
  <r>
    <n v="120768"/>
    <x v="1145"/>
    <x v="1086"/>
    <n v="15455"/>
    <n v="27.610000119999999"/>
    <n v="325952"/>
    <x v="0"/>
    <x v="1155"/>
    <d v="2023-08-12T04:12:00"/>
    <d v="2023-08-12T04:12:00"/>
    <s v="NULL"/>
    <x v="1"/>
    <x v="4"/>
    <x v="86"/>
    <n v="27.389999880000001"/>
    <n v="0.49799999781818183"/>
    <x v="1"/>
  </r>
  <r>
    <n v="53471"/>
    <x v="1146"/>
    <x v="1087"/>
    <n v="9035"/>
    <n v="14.982659679999999"/>
    <n v="144265"/>
    <x v="3"/>
    <x v="1156"/>
    <s v="NULL"/>
    <s v="NULL"/>
    <s v="NULL"/>
    <x v="1"/>
    <x v="4"/>
    <x v="110"/>
    <n v="13.997339860000002"/>
    <n v="0.4830000028357489"/>
    <x v="1"/>
  </r>
  <r>
    <n v="36578"/>
    <x v="1147"/>
    <x v="1088"/>
    <n v="9442"/>
    <n v="34.44999996"/>
    <n v="98698"/>
    <x v="3"/>
    <x v="1157"/>
    <s v="NULL"/>
    <s v="NULL"/>
    <s v="NULL"/>
    <x v="1"/>
    <x v="4"/>
    <x v="66"/>
    <n v="30.55000004"/>
    <n v="0.47000000061538461"/>
    <x v="1"/>
  </r>
  <r>
    <n v="38611"/>
    <x v="1148"/>
    <x v="1089"/>
    <n v="12657"/>
    <n v="7.4720000100000004"/>
    <n v="104149"/>
    <x v="1"/>
    <x v="1158"/>
    <d v="2023-08-09T10:21:42"/>
    <s v="NULL"/>
    <s v="NULL"/>
    <x v="1"/>
    <x v="4"/>
    <x v="58"/>
    <n v="8.5279999899999996"/>
    <n v="0.53299999937499998"/>
    <x v="1"/>
  </r>
  <r>
    <n v="150908"/>
    <x v="1149"/>
    <x v="1090"/>
    <n v="9264"/>
    <n v="38.640000039999997"/>
    <n v="407410"/>
    <x v="3"/>
    <x v="1159"/>
    <s v="NULL"/>
    <s v="NULL"/>
    <s v="NULL"/>
    <x v="1"/>
    <x v="4"/>
    <x v="4"/>
    <n v="30.359999960000003"/>
    <n v="0.43999999942028989"/>
    <x v="1"/>
  </r>
  <r>
    <n v="131747"/>
    <x v="1150"/>
    <x v="1091"/>
    <n v="9407"/>
    <n v="16.546249970000002"/>
    <n v="355670"/>
    <x v="1"/>
    <x v="1160"/>
    <d v="2023-08-09T00:23:04"/>
    <s v="NULL"/>
    <s v="NULL"/>
    <x v="1"/>
    <x v="4"/>
    <x v="219"/>
    <n v="22.203750029999998"/>
    <n v="0.57300000077419355"/>
    <x v="1"/>
  </r>
  <r>
    <n v="127343"/>
    <x v="1151"/>
    <x v="1092"/>
    <n v="14202"/>
    <n v="7.3674899150000002"/>
    <n v="343765"/>
    <x v="1"/>
    <x v="1161"/>
    <d v="2023-08-08T16:19:38"/>
    <s v="NULL"/>
    <s v="NULL"/>
    <x v="1"/>
    <x v="4"/>
    <x v="75"/>
    <n v="13.622509855000001"/>
    <n v="0.64900000020343018"/>
    <x v="1"/>
  </r>
  <r>
    <n v="136926"/>
    <x v="1152"/>
    <x v="1093"/>
    <n v="26142"/>
    <n v="124.7999999"/>
    <n v="369629"/>
    <x v="4"/>
    <x v="1162"/>
    <d v="2023-08-08T15:33:39"/>
    <d v="2023-08-08T15:33:39"/>
    <d v="2023-08-08T15:33:39"/>
    <x v="1"/>
    <x v="4"/>
    <x v="15"/>
    <n v="115.2000001"/>
    <n v="0.48000000041666663"/>
    <x v="1"/>
  </r>
  <r>
    <n v="154714"/>
    <x v="1153"/>
    <x v="1094"/>
    <n v="16763"/>
    <n v="9.9394799690000006"/>
    <n v="417635"/>
    <x v="0"/>
    <x v="1163"/>
    <d v="2023-08-08T13:14:39"/>
    <d v="2023-08-08T13:14:39"/>
    <s v="NULL"/>
    <x v="1"/>
    <x v="4"/>
    <x v="21"/>
    <n v="12.050519801"/>
    <n v="0.54799999668212818"/>
    <x v="1"/>
  </r>
  <r>
    <n v="150907"/>
    <x v="1149"/>
    <x v="1095"/>
    <n v="12603"/>
    <n v="5.7261799580000003"/>
    <n v="407408"/>
    <x v="3"/>
    <x v="1164"/>
    <s v="NULL"/>
    <s v="NULL"/>
    <s v="NULL"/>
    <x v="1"/>
    <x v="4"/>
    <x v="144"/>
    <n v="9.2638198120000013"/>
    <n v="0.61799999694062713"/>
    <x v="1"/>
  </r>
  <r>
    <n v="90077"/>
    <x v="1154"/>
    <x v="1096"/>
    <n v="13921"/>
    <n v="10.65272989"/>
    <n v="243102"/>
    <x v="0"/>
    <x v="1165"/>
    <d v="2023-08-08T04:18:02"/>
    <d v="2023-08-08T04:18:02"/>
    <s v="NULL"/>
    <x v="1"/>
    <x v="4"/>
    <x v="60"/>
    <n v="6.3372698800000009"/>
    <n v="0.37299999798646266"/>
    <x v="1"/>
  </r>
  <r>
    <n v="43291"/>
    <x v="1155"/>
    <x v="1097"/>
    <n v="15788"/>
    <n v="20.65041072"/>
    <n v="116763"/>
    <x v="0"/>
    <x v="1166"/>
    <d v="2023-08-08T01:48:25"/>
    <d v="2023-08-08T01:48:25"/>
    <s v="NULL"/>
    <x v="1"/>
    <x v="4"/>
    <x v="12"/>
    <n v="24.339590959999999"/>
    <n v="0.54100000113625246"/>
    <x v="1"/>
  </r>
  <r>
    <n v="86796"/>
    <x v="1156"/>
    <x v="1098"/>
    <n v="15897"/>
    <n v="20.771999919999999"/>
    <n v="234233"/>
    <x v="3"/>
    <x v="1167"/>
    <s v="NULL"/>
    <s v="NULL"/>
    <s v="NULL"/>
    <x v="1"/>
    <x v="4"/>
    <x v="20"/>
    <n v="15.228000080000001"/>
    <n v="0.42300000222222223"/>
    <x v="1"/>
  </r>
  <r>
    <n v="3284"/>
    <x v="1157"/>
    <x v="1099"/>
    <n v="12691"/>
    <n v="11.97500001"/>
    <n v="8853"/>
    <x v="3"/>
    <x v="1168"/>
    <s v="NULL"/>
    <s v="NULL"/>
    <s v="NULL"/>
    <x v="1"/>
    <x v="4"/>
    <x v="9"/>
    <n v="13.02499999"/>
    <n v="0.52099999959999999"/>
    <x v="1"/>
  </r>
  <r>
    <n v="35495"/>
    <x v="1158"/>
    <x v="1100"/>
    <n v="13796"/>
    <n v="4.2560000120000003"/>
    <n v="95756"/>
    <x v="3"/>
    <x v="1169"/>
    <s v="NULL"/>
    <s v="NULL"/>
    <s v="NULL"/>
    <x v="1"/>
    <x v="4"/>
    <x v="91"/>
    <n v="3.7439999879999997"/>
    <n v="0.46799999849999996"/>
    <x v="1"/>
  </r>
  <r>
    <n v="48638"/>
    <x v="1159"/>
    <x v="1101"/>
    <n v="13791"/>
    <n v="30.87750003"/>
    <n v="131227"/>
    <x v="0"/>
    <x v="1170"/>
    <d v="2023-08-06T11:16:18"/>
    <d v="2023-08-06T11:16:18"/>
    <s v="NULL"/>
    <x v="1"/>
    <x v="4"/>
    <x v="211"/>
    <n v="26.62249997"/>
    <n v="0.46299999947826087"/>
    <x v="1"/>
  </r>
  <r>
    <n v="97347"/>
    <x v="1160"/>
    <x v="1102"/>
    <n v="5904"/>
    <n v="31.139419"/>
    <n v="262654"/>
    <x v="0"/>
    <x v="1171"/>
    <d v="2023-08-06T07:05:37"/>
    <d v="2023-08-06T07:05:37"/>
    <s v="NULL"/>
    <x v="1"/>
    <x v="4"/>
    <x v="155"/>
    <n v="36.850578859999999"/>
    <n v="0.54200000029239592"/>
    <x v="1"/>
  </r>
  <r>
    <n v="75788"/>
    <x v="1161"/>
    <x v="1103"/>
    <n v="9035"/>
    <n v="14.982659679999999"/>
    <n v="204502"/>
    <x v="2"/>
    <x v="1172"/>
    <s v="NULL"/>
    <s v="NULL"/>
    <s v="NULL"/>
    <x v="1"/>
    <x v="4"/>
    <x v="110"/>
    <n v="13.997339860000002"/>
    <n v="0.4830000028357489"/>
    <x v="1"/>
  </r>
  <r>
    <n v="65574"/>
    <x v="1162"/>
    <x v="1104"/>
    <n v="12551"/>
    <n v="39.375901849999998"/>
    <n v="176947"/>
    <x v="2"/>
    <x v="1173"/>
    <s v="NULL"/>
    <s v="NULL"/>
    <s v="NULL"/>
    <x v="1"/>
    <x v="4"/>
    <x v="37"/>
    <n v="25.924101200000003"/>
    <n v="0.39699999983384382"/>
    <x v="1"/>
  </r>
  <r>
    <n v="156115"/>
    <x v="1163"/>
    <x v="789"/>
    <n v="13606"/>
    <n v="37.7541011"/>
    <n v="421428"/>
    <x v="4"/>
    <x v="1174"/>
    <d v="2023-08-05T14:28:49"/>
    <d v="2023-08-05T14:28:49"/>
    <d v="2023-08-05T14:28:49"/>
    <x v="1"/>
    <x v="4"/>
    <x v="220"/>
    <n v="26.235900579999999"/>
    <n v="0.40999999829973438"/>
    <x v="1"/>
  </r>
  <r>
    <n v="145413"/>
    <x v="1164"/>
    <x v="1105"/>
    <n v="8892"/>
    <n v="29.45900035"/>
    <n v="392599"/>
    <x v="3"/>
    <x v="1175"/>
    <s v="NULL"/>
    <s v="NULL"/>
    <s v="NULL"/>
    <x v="1"/>
    <x v="4"/>
    <x v="165"/>
    <n v="59.540999650000003"/>
    <n v="0.66899999606741578"/>
    <x v="1"/>
  </r>
  <r>
    <n v="143189"/>
    <x v="1165"/>
    <x v="1106"/>
    <n v="9204"/>
    <n v="11.640959459999999"/>
    <n v="386549"/>
    <x v="3"/>
    <x v="1176"/>
    <s v="NULL"/>
    <s v="NULL"/>
    <s v="NULL"/>
    <x v="1"/>
    <x v="4"/>
    <x v="151"/>
    <n v="8.5690396199999999"/>
    <n v="0.42400000049876302"/>
    <x v="1"/>
  </r>
  <r>
    <n v="31001"/>
    <x v="1166"/>
    <x v="1107"/>
    <n v="5892"/>
    <n v="11.18627002"/>
    <n v="83544"/>
    <x v="1"/>
    <x v="1177"/>
    <d v="2023-08-05T07:26:27"/>
    <s v="NULL"/>
    <s v="NULL"/>
    <x v="1"/>
    <x v="4"/>
    <x v="8"/>
    <n v="18.803729750000002"/>
    <n v="0.62699999647249083"/>
    <x v="1"/>
  </r>
  <r>
    <n v="140974"/>
    <x v="1167"/>
    <x v="1108"/>
    <n v="28913"/>
    <n v="15.126179929999999"/>
    <n v="380557"/>
    <x v="3"/>
    <x v="1178"/>
    <s v="NULL"/>
    <s v="NULL"/>
    <s v="NULL"/>
    <x v="1"/>
    <x v="4"/>
    <x v="43"/>
    <n v="10.863819840000001"/>
    <n v="0.41799999754290112"/>
    <x v="1"/>
  </r>
  <r>
    <n v="80233"/>
    <x v="1168"/>
    <x v="1109"/>
    <n v="28537"/>
    <n v="15.04000008"/>
    <n v="216519"/>
    <x v="0"/>
    <x v="1179"/>
    <d v="2023-08-05T04:17:29"/>
    <d v="2023-08-05T04:17:29"/>
    <s v="NULL"/>
    <x v="1"/>
    <x v="4"/>
    <x v="152"/>
    <n v="16.959999920000001"/>
    <n v="0.52999999750000004"/>
    <x v="1"/>
  </r>
  <r>
    <n v="34134"/>
    <x v="1169"/>
    <x v="1110"/>
    <n v="14274"/>
    <n v="17.453940660000001"/>
    <n v="92109"/>
    <x v="1"/>
    <x v="1180"/>
    <d v="2023-08-05T02:46:53"/>
    <s v="NULL"/>
    <s v="NULL"/>
    <x v="1"/>
    <x v="4"/>
    <x v="53"/>
    <n v="25.536061019999998"/>
    <n v="0.5940000005136078"/>
    <x v="1"/>
  </r>
  <r>
    <n v="98182"/>
    <x v="1170"/>
    <x v="1111"/>
    <n v="14140"/>
    <n v="16.62738075"/>
    <n v="264885"/>
    <x v="3"/>
    <x v="1181"/>
    <s v="NULL"/>
    <s v="NULL"/>
    <s v="NULL"/>
    <x v="1"/>
    <x v="4"/>
    <x v="200"/>
    <n v="19.362620929999999"/>
    <n v="0.53800000072686849"/>
    <x v="1"/>
  </r>
  <r>
    <n v="88522"/>
    <x v="1171"/>
    <x v="1112"/>
    <n v="12867"/>
    <n v="16.75800001"/>
    <n v="238927"/>
    <x v="1"/>
    <x v="1182"/>
    <d v="2023-08-05T00:07:33"/>
    <s v="NULL"/>
    <s v="NULL"/>
    <x v="1"/>
    <x v="4"/>
    <x v="204"/>
    <n v="19.99199999"/>
    <n v="0.54399999972789115"/>
    <x v="1"/>
  </r>
  <r>
    <n v="129484"/>
    <x v="1172"/>
    <x v="1113"/>
    <n v="13969"/>
    <n v="27.832000000000001"/>
    <n v="349547"/>
    <x v="4"/>
    <x v="1183"/>
    <d v="2023-08-04T16:50:01"/>
    <d v="2023-08-04T16:50:01"/>
    <d v="2023-08-04T16:50:01"/>
    <x v="1"/>
    <x v="4"/>
    <x v="55"/>
    <n v="21.167999999999999"/>
    <n v="0.432"/>
    <x v="1"/>
  </r>
  <r>
    <n v="146475"/>
    <x v="1173"/>
    <x v="1114"/>
    <n v="12602"/>
    <n v="22.134000029999999"/>
    <n v="395467"/>
    <x v="1"/>
    <x v="1184"/>
    <d v="2023-08-03T11:25:43"/>
    <s v="NULL"/>
    <s v="NULL"/>
    <x v="1"/>
    <x v="4"/>
    <x v="36"/>
    <n v="19.865999970000001"/>
    <n v="0.47299999928571429"/>
    <x v="1"/>
  </r>
  <r>
    <n v="64072"/>
    <x v="1174"/>
    <x v="1115"/>
    <n v="12628"/>
    <n v="13.08390985"/>
    <n v="172878"/>
    <x v="0"/>
    <x v="1185"/>
    <d v="2023-08-03T10:22:06"/>
    <d v="2023-08-03T10:22:06"/>
    <s v="NULL"/>
    <x v="1"/>
    <x v="4"/>
    <x v="74"/>
    <n v="18.906089919999999"/>
    <n v="0.59100000174835887"/>
    <x v="1"/>
  </r>
  <r>
    <n v="118851"/>
    <x v="1175"/>
    <x v="1116"/>
    <n v="25288"/>
    <n v="18.536160460000001"/>
    <n v="320756"/>
    <x v="4"/>
    <x v="1186"/>
    <d v="2023-08-03T03:26:03"/>
    <d v="2023-08-03T03:26:03"/>
    <d v="2023-08-03T03:26:03"/>
    <x v="1"/>
    <x v="4"/>
    <x v="244"/>
    <n v="16.503840459999996"/>
    <n v="0.4710000007614154"/>
    <x v="1"/>
  </r>
  <r>
    <n v="73841"/>
    <x v="1176"/>
    <x v="1117"/>
    <n v="6156"/>
    <n v="39.303000169999997"/>
    <n v="199234"/>
    <x v="1"/>
    <x v="1187"/>
    <d v="2023-08-03T02:17:24"/>
    <s v="NULL"/>
    <s v="NULL"/>
    <x v="1"/>
    <x v="4"/>
    <x v="131"/>
    <n v="59.696999830000003"/>
    <n v="0.60299999828282835"/>
    <x v="1"/>
  </r>
  <r>
    <n v="142101"/>
    <x v="1177"/>
    <x v="1118"/>
    <n v="28378"/>
    <n v="22.70240046"/>
    <n v="383624"/>
    <x v="2"/>
    <x v="1188"/>
    <s v="NULL"/>
    <s v="NULL"/>
    <s v="NULL"/>
    <x v="1"/>
    <x v="4"/>
    <x v="79"/>
    <n v="17.837600459999997"/>
    <n v="0.4400000013616181"/>
    <x v="1"/>
  </r>
  <r>
    <n v="63542"/>
    <x v="1178"/>
    <x v="1119"/>
    <n v="12445"/>
    <n v="26.21536059"/>
    <n v="171426"/>
    <x v="3"/>
    <x v="1189"/>
    <s v="NULL"/>
    <s v="NULL"/>
    <s v="NULL"/>
    <x v="1"/>
    <x v="4"/>
    <x v="177"/>
    <n v="27.504640630000001"/>
    <n v="0.51200000009977664"/>
    <x v="1"/>
  </r>
  <r>
    <n v="140323"/>
    <x v="1179"/>
    <x v="1120"/>
    <n v="25029"/>
    <n v="29.618710839999999"/>
    <n v="378796"/>
    <x v="0"/>
    <x v="1190"/>
    <d v="2023-08-01T11:53:28"/>
    <d v="2023-08-01T11:53:28"/>
    <s v="NULL"/>
    <x v="1"/>
    <x v="4"/>
    <x v="202"/>
    <n v="26.37129084"/>
    <n v="0.47100000087015537"/>
    <x v="1"/>
  </r>
  <r>
    <n v="4670"/>
    <x v="1180"/>
    <x v="1121"/>
    <n v="12559"/>
    <n v="24.940299620000001"/>
    <n v="12627"/>
    <x v="1"/>
    <x v="1191"/>
    <d v="2023-08-01T09:25:57"/>
    <s v="NULL"/>
    <s v="NULL"/>
    <x v="1"/>
    <x v="4"/>
    <x v="245"/>
    <n v="30.359699619999997"/>
    <n v="0.5490000006734177"/>
    <x v="1"/>
  </r>
  <r>
    <n v="126161"/>
    <x v="1181"/>
    <x v="1122"/>
    <n v="13937"/>
    <n v="29.975000099999999"/>
    <n v="340575"/>
    <x v="1"/>
    <x v="1192"/>
    <d v="2023-08-01T07:47:47"/>
    <s v="NULL"/>
    <s v="NULL"/>
    <x v="1"/>
    <x v="4"/>
    <x v="86"/>
    <n v="25.024999900000001"/>
    <n v="0.45499999818181819"/>
    <x v="1"/>
  </r>
  <r>
    <n v="95133"/>
    <x v="1182"/>
    <x v="1123"/>
    <n v="628"/>
    <n v="9.7250000570000008"/>
    <n v="256807"/>
    <x v="1"/>
    <x v="1193"/>
    <d v="2023-08-01T02:53:22"/>
    <s v="NULL"/>
    <s v="NULL"/>
    <x v="1"/>
    <x v="4"/>
    <x v="9"/>
    <n v="15.274999942999999"/>
    <n v="0.61099999772000002"/>
    <x v="1"/>
  </r>
  <r>
    <n v="138483"/>
    <x v="1183"/>
    <x v="1124"/>
    <n v="6140"/>
    <n v="5.2182698839999997"/>
    <n v="373775"/>
    <x v="4"/>
    <x v="1194"/>
    <d v="2023-08-01T02:42:13"/>
    <d v="2023-08-01T02:42:13"/>
    <d v="2023-08-01T02:42:13"/>
    <x v="1"/>
    <x v="4"/>
    <x v="160"/>
    <n v="8.771729886000001"/>
    <n v="0.62700000215939966"/>
    <x v="1"/>
  </r>
  <r>
    <n v="76882"/>
    <x v="1184"/>
    <x v="1125"/>
    <n v="28395"/>
    <n v="9.0954498600000004"/>
    <n v="207471"/>
    <x v="3"/>
    <x v="1195"/>
    <s v="NULL"/>
    <s v="NULL"/>
    <s v="NULL"/>
    <x v="1"/>
    <x v="5"/>
    <x v="76"/>
    <n v="10.89454991"/>
    <n v="0.54500000176838426"/>
    <x v="1"/>
  </r>
  <r>
    <n v="151341"/>
    <x v="1185"/>
    <x v="1126"/>
    <n v="25276"/>
    <n v="11.78606986"/>
    <n v="408584"/>
    <x v="0"/>
    <x v="1196"/>
    <d v="2023-07-31T12:31:36"/>
    <d v="2023-07-31T12:31:36"/>
    <s v="NULL"/>
    <x v="1"/>
    <x v="5"/>
    <x v="8"/>
    <n v="18.203929909999999"/>
    <n v="0.60700000165421808"/>
    <x v="1"/>
  </r>
  <r>
    <n v="105103"/>
    <x v="1186"/>
    <x v="1127"/>
    <n v="6790"/>
    <n v="77.524999989999998"/>
    <n v="283592"/>
    <x v="2"/>
    <x v="1197"/>
    <s v="NULL"/>
    <s v="NULL"/>
    <s v="NULL"/>
    <x v="1"/>
    <x v="5"/>
    <x v="132"/>
    <n v="97.475000010000002"/>
    <n v="0.5570000000571429"/>
    <x v="1"/>
  </r>
  <r>
    <n v="177399"/>
    <x v="1187"/>
    <x v="1128"/>
    <n v="13690"/>
    <n v="16.139789889999999"/>
    <n v="478974"/>
    <x v="3"/>
    <x v="1198"/>
    <s v="NULL"/>
    <s v="NULL"/>
    <s v="NULL"/>
    <x v="1"/>
    <x v="5"/>
    <x v="43"/>
    <n v="9.8502098800000013"/>
    <n v="0.37899999873682189"/>
    <x v="1"/>
  </r>
  <r>
    <n v="161713"/>
    <x v="1188"/>
    <x v="1129"/>
    <n v="14116"/>
    <n v="17.668000030000002"/>
    <n v="436559"/>
    <x v="1"/>
    <x v="1199"/>
    <d v="2023-07-30T16:37:16"/>
    <s v="NULL"/>
    <s v="NULL"/>
    <x v="1"/>
    <x v="5"/>
    <x v="26"/>
    <n v="10.331999969999998"/>
    <n v="0.36899999892857138"/>
    <x v="1"/>
  </r>
  <r>
    <n v="155386"/>
    <x v="1189"/>
    <x v="1130"/>
    <n v="8935"/>
    <n v="3.4382598739999999"/>
    <n v="419463"/>
    <x v="0"/>
    <x v="1200"/>
    <d v="2023-07-30T15:08:30"/>
    <d v="2023-07-30T15:08:30"/>
    <s v="NULL"/>
    <x v="1"/>
    <x v="5"/>
    <x v="69"/>
    <n v="2.551739897"/>
    <n v="0.42599999909081798"/>
    <x v="1"/>
  </r>
  <r>
    <n v="8375"/>
    <x v="1190"/>
    <x v="1131"/>
    <n v="9017"/>
    <n v="23.671559389999999"/>
    <n v="22616"/>
    <x v="1"/>
    <x v="1201"/>
    <d v="2023-07-30T11:04:54"/>
    <s v="NULL"/>
    <s v="NULL"/>
    <x v="1"/>
    <x v="5"/>
    <x v="184"/>
    <n v="26.268439239999999"/>
    <n v="0.52599999921145368"/>
    <x v="1"/>
  </r>
  <r>
    <n v="137819"/>
    <x v="1191"/>
    <x v="1132"/>
    <n v="6148"/>
    <n v="6.1758799130000002"/>
    <n v="372012"/>
    <x v="1"/>
    <x v="1202"/>
    <d v="2023-07-29T16:40:31"/>
    <s v="NULL"/>
    <s v="NULL"/>
    <x v="1"/>
    <x v="5"/>
    <x v="144"/>
    <n v="8.8141198570000014"/>
    <n v="0.58799999948232162"/>
    <x v="1"/>
  </r>
  <r>
    <n v="165770"/>
    <x v="1192"/>
    <x v="1133"/>
    <n v="9442"/>
    <n v="34.44999996"/>
    <n v="447499"/>
    <x v="3"/>
    <x v="1203"/>
    <s v="NULL"/>
    <s v="NULL"/>
    <s v="NULL"/>
    <x v="1"/>
    <x v="5"/>
    <x v="66"/>
    <n v="30.55000004"/>
    <n v="0.47000000061538461"/>
    <x v="1"/>
  </r>
  <r>
    <n v="97732"/>
    <x v="1193"/>
    <x v="1134"/>
    <n v="6271"/>
    <n v="8.3249999960000007"/>
    <n v="263695"/>
    <x v="1"/>
    <x v="1204"/>
    <d v="2023-07-29T07:29:20"/>
    <s v="NULL"/>
    <s v="NULL"/>
    <x v="1"/>
    <x v="5"/>
    <x v="113"/>
    <n v="6.6750000039999993"/>
    <n v="0.44500000026666664"/>
    <x v="1"/>
  </r>
  <r>
    <n v="93028"/>
    <x v="1194"/>
    <x v="1135"/>
    <n v="628"/>
    <n v="9.7250000570000008"/>
    <n v="251117"/>
    <x v="2"/>
    <x v="1205"/>
    <s v="NULL"/>
    <s v="NULL"/>
    <s v="NULL"/>
    <x v="1"/>
    <x v="5"/>
    <x v="9"/>
    <n v="15.274999942999999"/>
    <n v="0.61099999772000002"/>
    <x v="1"/>
  </r>
  <r>
    <n v="55868"/>
    <x v="1195"/>
    <x v="1136"/>
    <n v="11837"/>
    <n v="34.339229109999998"/>
    <n v="150765"/>
    <x v="1"/>
    <x v="1206"/>
    <d v="2023-07-28T12:00:05"/>
    <s v="NULL"/>
    <s v="NULL"/>
    <x v="1"/>
    <x v="5"/>
    <x v="175"/>
    <n v="-18.939229489999999"/>
    <n v="-1.2298201270994578"/>
    <x v="1"/>
  </r>
  <r>
    <n v="68777"/>
    <x v="1196"/>
    <x v="1137"/>
    <n v="25288"/>
    <n v="18.536160460000001"/>
    <n v="185555"/>
    <x v="0"/>
    <x v="1207"/>
    <d v="2023-07-28T10:18:20"/>
    <d v="2023-07-28T10:18:20"/>
    <s v="NULL"/>
    <x v="1"/>
    <x v="5"/>
    <x v="244"/>
    <n v="16.503840459999996"/>
    <n v="0.4710000007614154"/>
    <x v="1"/>
  </r>
  <r>
    <n v="25075"/>
    <x v="1197"/>
    <x v="1138"/>
    <n v="15704"/>
    <n v="6.0675998260000004"/>
    <n v="67686"/>
    <x v="1"/>
    <x v="1208"/>
    <d v="2023-07-27T16:29:03"/>
    <s v="NULL"/>
    <s v="NULL"/>
    <x v="1"/>
    <x v="5"/>
    <x v="175"/>
    <n v="9.3323997939999987"/>
    <n v="0.60600000157662337"/>
    <x v="1"/>
  </r>
  <r>
    <n v="133168"/>
    <x v="1198"/>
    <x v="1139"/>
    <n v="9185"/>
    <n v="18.15624085"/>
    <n v="359522"/>
    <x v="0"/>
    <x v="1209"/>
    <d v="2023-07-27T15:27:12"/>
    <d v="2023-07-27T15:27:12"/>
    <s v="NULL"/>
    <x v="1"/>
    <x v="5"/>
    <x v="183"/>
    <n v="18.083760829999999"/>
    <n v="0.49899999977041942"/>
    <x v="1"/>
  </r>
  <r>
    <n v="131116"/>
    <x v="1199"/>
    <x v="1140"/>
    <n v="9352"/>
    <n v="14.41571978"/>
    <n v="353945"/>
    <x v="3"/>
    <x v="1210"/>
    <s v="NULL"/>
    <s v="NULL"/>
    <s v="NULL"/>
    <x v="1"/>
    <x v="5"/>
    <x v="149"/>
    <n v="15.064279760000002"/>
    <n v="0.51099999983242883"/>
    <x v="1"/>
  </r>
  <r>
    <n v="66622"/>
    <x v="1200"/>
    <x v="1141"/>
    <n v="28815"/>
    <n v="8.2649999859999994"/>
    <n v="179770"/>
    <x v="3"/>
    <x v="1211"/>
    <s v="NULL"/>
    <s v="NULL"/>
    <s v="NULL"/>
    <x v="1"/>
    <x v="5"/>
    <x v="113"/>
    <n v="6.7350000140000006"/>
    <n v="0.44900000093333337"/>
    <x v="1"/>
  </r>
  <r>
    <n v="136426"/>
    <x v="1201"/>
    <x v="1142"/>
    <n v="12572"/>
    <n v="19.227999969999999"/>
    <n v="368277"/>
    <x v="0"/>
    <x v="1212"/>
    <d v="2023-07-27T08:24:33"/>
    <d v="2023-07-27T08:24:33"/>
    <s v="NULL"/>
    <x v="1"/>
    <x v="5"/>
    <x v="64"/>
    <n v="18.772000030000001"/>
    <n v="0.4940000007894737"/>
    <x v="1"/>
  </r>
  <r>
    <n v="31639"/>
    <x v="1202"/>
    <x v="1143"/>
    <n v="9318"/>
    <n v="6.9302198869999998"/>
    <n v="85304"/>
    <x v="4"/>
    <x v="1213"/>
    <d v="2023-07-26T16:33:28"/>
    <d v="2023-07-26T16:33:28"/>
    <d v="2023-07-26T16:33:28"/>
    <x v="1"/>
    <x v="5"/>
    <x v="2"/>
    <n v="5.0597798830000009"/>
    <n v="0.42199999833694746"/>
    <x v="1"/>
  </r>
  <r>
    <n v="19155"/>
    <x v="1203"/>
    <x v="1144"/>
    <n v="24824"/>
    <n v="13.089999969999999"/>
    <n v="51720"/>
    <x v="1"/>
    <x v="1214"/>
    <d v="2023-07-26T06:50:07"/>
    <s v="NULL"/>
    <s v="NULL"/>
    <x v="1"/>
    <x v="5"/>
    <x v="103"/>
    <n v="8.9100000300000008"/>
    <n v="0.4050000013636364"/>
    <x v="1"/>
  </r>
  <r>
    <n v="2028"/>
    <x v="1204"/>
    <x v="1145"/>
    <n v="8987"/>
    <n v="13.530000039999999"/>
    <n v="5511"/>
    <x v="1"/>
    <x v="1215"/>
    <d v="2023-07-26T03:45:53"/>
    <s v="NULL"/>
    <s v="NULL"/>
    <x v="1"/>
    <x v="5"/>
    <x v="174"/>
    <n v="16.469999960000003"/>
    <n v="0.54899999866666671"/>
    <x v="1"/>
  </r>
  <r>
    <n v="148334"/>
    <x v="1205"/>
    <x v="1146"/>
    <n v="6077"/>
    <n v="11.26000002"/>
    <n v="400462"/>
    <x v="3"/>
    <x v="1216"/>
    <s v="NULL"/>
    <s v="NULL"/>
    <s v="NULL"/>
    <x v="1"/>
    <x v="5"/>
    <x v="49"/>
    <n v="8.7399999800000003"/>
    <n v="0.43699999900000003"/>
    <x v="1"/>
  </r>
  <r>
    <n v="59487"/>
    <x v="1206"/>
    <x v="1147"/>
    <n v="15639"/>
    <n v="20.830370760000001"/>
    <n v="160544"/>
    <x v="3"/>
    <x v="1217"/>
    <s v="NULL"/>
    <s v="NULL"/>
    <s v="NULL"/>
    <x v="1"/>
    <x v="5"/>
    <x v="12"/>
    <n v="24.159630919999998"/>
    <n v="0.53700000039653251"/>
    <x v="1"/>
  </r>
  <r>
    <n v="87664"/>
    <x v="1207"/>
    <x v="1148"/>
    <n v="15704"/>
    <n v="6.0675998260000004"/>
    <n v="236600"/>
    <x v="2"/>
    <x v="1218"/>
    <s v="NULL"/>
    <s v="NULL"/>
    <s v="NULL"/>
    <x v="1"/>
    <x v="5"/>
    <x v="175"/>
    <n v="9.3323997939999987"/>
    <n v="0.60600000157662337"/>
    <x v="1"/>
  </r>
  <r>
    <n v="10225"/>
    <x v="1208"/>
    <x v="1148"/>
    <n v="12660"/>
    <n v="11.31550019"/>
    <n v="27571"/>
    <x v="0"/>
    <x v="1219"/>
    <d v="2023-07-24T09:14:12"/>
    <d v="2023-07-24T09:14:12"/>
    <s v="NULL"/>
    <x v="1"/>
    <x v="5"/>
    <x v="10"/>
    <n v="10.034500190000001"/>
    <n v="0.47000000053395785"/>
    <x v="1"/>
  </r>
  <r>
    <n v="131699"/>
    <x v="1209"/>
    <x v="1148"/>
    <n v="13972"/>
    <n v="34.91399981"/>
    <n v="355550"/>
    <x v="0"/>
    <x v="1220"/>
    <d v="2023-07-24T07:08:46"/>
    <d v="2023-07-24T07:08:46"/>
    <s v="NULL"/>
    <x v="1"/>
    <x v="5"/>
    <x v="4"/>
    <n v="34.08600019"/>
    <n v="0.49400000275362321"/>
    <x v="1"/>
  </r>
  <r>
    <n v="80023"/>
    <x v="1210"/>
    <x v="1148"/>
    <n v="29025"/>
    <n v="25.550000090000001"/>
    <n v="215952"/>
    <x v="0"/>
    <x v="1221"/>
    <d v="2023-07-24T05:31:12"/>
    <d v="2023-07-24T05:31:12"/>
    <s v="NULL"/>
    <x v="1"/>
    <x v="5"/>
    <x v="56"/>
    <n v="24.449999909999999"/>
    <n v="0.48899999819999995"/>
    <x v="1"/>
  </r>
  <r>
    <n v="95949"/>
    <x v="1211"/>
    <x v="1148"/>
    <n v="14274"/>
    <n v="17.453940660000001"/>
    <n v="258969"/>
    <x v="0"/>
    <x v="1222"/>
    <d v="2023-07-24T03:14:46"/>
    <d v="2023-07-24T03:14:46"/>
    <s v="NULL"/>
    <x v="1"/>
    <x v="5"/>
    <x v="53"/>
    <n v="25.536061019999998"/>
    <n v="0.5940000005136078"/>
    <x v="1"/>
  </r>
  <r>
    <n v="83052"/>
    <x v="1212"/>
    <x v="1148"/>
    <n v="11315"/>
    <n v="12.44999999"/>
    <n v="224113"/>
    <x v="0"/>
    <x v="1223"/>
    <d v="2023-07-23T12:48:22"/>
    <d v="2023-07-23T12:48:22"/>
    <s v="NULL"/>
    <x v="1"/>
    <x v="5"/>
    <x v="9"/>
    <n v="12.55000001"/>
    <n v="0.50200000040000003"/>
    <x v="1"/>
  </r>
  <r>
    <n v="82382"/>
    <x v="1213"/>
    <x v="1149"/>
    <n v="15844"/>
    <n v="14.64399998"/>
    <n v="222309"/>
    <x v="0"/>
    <x v="1224"/>
    <d v="2023-07-23T08:25:24"/>
    <d v="2023-07-23T08:25:24"/>
    <s v="NULL"/>
    <x v="1"/>
    <x v="5"/>
    <x v="26"/>
    <n v="13.35600002"/>
    <n v="0.47700000071428572"/>
    <x v="1"/>
  </r>
  <r>
    <n v="164368"/>
    <x v="1214"/>
    <x v="1150"/>
    <n v="5892"/>
    <n v="11.18627002"/>
    <n v="443725"/>
    <x v="0"/>
    <x v="1225"/>
    <d v="2023-07-22T12:45:10"/>
    <d v="2023-07-22T12:45:10"/>
    <s v="NULL"/>
    <x v="1"/>
    <x v="5"/>
    <x v="8"/>
    <n v="18.803729750000002"/>
    <n v="0.62699999647249083"/>
    <x v="1"/>
  </r>
  <r>
    <n v="54615"/>
    <x v="1215"/>
    <x v="1151"/>
    <n v="13780"/>
    <n v="26.2447509"/>
    <n v="147361"/>
    <x v="0"/>
    <x v="1226"/>
    <d v="2023-07-22T09:23:56"/>
    <d v="2023-07-22T09:23:56"/>
    <s v="NULL"/>
    <x v="1"/>
    <x v="5"/>
    <x v="127"/>
    <n v="23.745250779999999"/>
    <n v="0.47499999963992801"/>
    <x v="1"/>
  </r>
  <r>
    <n v="79940"/>
    <x v="1216"/>
    <x v="1152"/>
    <n v="15692"/>
    <n v="33.215000119999999"/>
    <n v="215731"/>
    <x v="0"/>
    <x v="1227"/>
    <d v="2023-07-21T22:38:52"/>
    <d v="2023-07-21T22:38:52"/>
    <s v="NULL"/>
    <x v="1"/>
    <x v="5"/>
    <x v="66"/>
    <n v="31.784999880000001"/>
    <n v="0.48899999815384615"/>
    <x v="1"/>
  </r>
  <r>
    <n v="58065"/>
    <x v="1217"/>
    <x v="1153"/>
    <n v="28785"/>
    <n v="27.299999889999999"/>
    <n v="156716"/>
    <x v="2"/>
    <x v="1228"/>
    <s v="NULL"/>
    <s v="NULL"/>
    <s v="NULL"/>
    <x v="1"/>
    <x v="5"/>
    <x v="42"/>
    <n v="32.700000110000005"/>
    <n v="0.54500000183333341"/>
    <x v="1"/>
  </r>
  <r>
    <n v="115407"/>
    <x v="1218"/>
    <x v="1154"/>
    <n v="28457"/>
    <n v="33.617500020000001"/>
    <n v="311460"/>
    <x v="3"/>
    <x v="1229"/>
    <s v="NULL"/>
    <s v="NULL"/>
    <s v="NULL"/>
    <x v="1"/>
    <x v="5"/>
    <x v="135"/>
    <n v="25.882499979999999"/>
    <n v="0.43499999966386554"/>
    <x v="1"/>
  </r>
  <r>
    <n v="20577"/>
    <x v="1219"/>
    <x v="1155"/>
    <n v="24572"/>
    <n v="42.829288290000001"/>
    <n v="55524"/>
    <x v="0"/>
    <x v="1230"/>
    <d v="2023-07-21T06:09:25"/>
    <d v="2023-07-21T06:09:25"/>
    <s v="NULL"/>
    <x v="1"/>
    <x v="5"/>
    <x v="207"/>
    <n v="38.440708350000001"/>
    <n v="0.47299999925286079"/>
    <x v="1"/>
  </r>
  <r>
    <n v="106713"/>
    <x v="1220"/>
    <x v="1156"/>
    <n v="14116"/>
    <n v="17.668000030000002"/>
    <n v="287910"/>
    <x v="2"/>
    <x v="1231"/>
    <s v="NULL"/>
    <s v="NULL"/>
    <s v="NULL"/>
    <x v="1"/>
    <x v="5"/>
    <x v="26"/>
    <n v="10.331999969999998"/>
    <n v="0.36899999892857138"/>
    <x v="1"/>
  </r>
  <r>
    <n v="168382"/>
    <x v="1221"/>
    <x v="1157"/>
    <n v="28774"/>
    <n v="38.472000049999998"/>
    <n v="454607"/>
    <x v="0"/>
    <x v="1232"/>
    <d v="2023-07-21T03:59:33"/>
    <d v="2023-07-21T03:59:33"/>
    <s v="NULL"/>
    <x v="1"/>
    <x v="5"/>
    <x v="193"/>
    <n v="45.527999950000002"/>
    <n v="0.54199999940476196"/>
    <x v="1"/>
  </r>
  <r>
    <n v="143309"/>
    <x v="1222"/>
    <x v="1158"/>
    <n v="17004"/>
    <n v="24.01854084"/>
    <n v="386878"/>
    <x v="0"/>
    <x v="1233"/>
    <d v="2023-07-20T23:20:51"/>
    <d v="2023-07-20T23:20:51"/>
    <s v="NULL"/>
    <x v="1"/>
    <x v="5"/>
    <x v="112"/>
    <n v="19.971460839999999"/>
    <n v="0.45400000175676281"/>
    <x v="1"/>
  </r>
  <r>
    <n v="11428"/>
    <x v="1223"/>
    <x v="1159"/>
    <n v="28747"/>
    <n v="55.36999995"/>
    <n v="30813"/>
    <x v="0"/>
    <x v="1234"/>
    <d v="2023-07-20T14:38:06"/>
    <d v="2023-07-20T14:38:06"/>
    <s v="NULL"/>
    <x v="1"/>
    <x v="5"/>
    <x v="63"/>
    <n v="42.63000005"/>
    <n v="0.4350000005102041"/>
    <x v="1"/>
  </r>
  <r>
    <n v="100237"/>
    <x v="1224"/>
    <x v="1160"/>
    <n v="9264"/>
    <n v="38.640000039999997"/>
    <n v="270452"/>
    <x v="0"/>
    <x v="1235"/>
    <d v="2023-07-20T13:12:55"/>
    <d v="2023-07-20T13:12:55"/>
    <s v="NULL"/>
    <x v="1"/>
    <x v="5"/>
    <x v="4"/>
    <n v="30.359999960000003"/>
    <n v="0.43999999942028989"/>
    <x v="1"/>
  </r>
  <r>
    <n v="108187"/>
    <x v="1225"/>
    <x v="1161"/>
    <n v="13972"/>
    <n v="34.91399981"/>
    <n v="291894"/>
    <x v="4"/>
    <x v="1236"/>
    <d v="2023-07-20T12:55:09"/>
    <d v="2023-07-20T12:55:09"/>
    <d v="2023-07-20T12:55:09"/>
    <x v="1"/>
    <x v="5"/>
    <x v="4"/>
    <n v="34.08600019"/>
    <n v="0.49400000275362321"/>
    <x v="1"/>
  </r>
  <r>
    <n v="105477"/>
    <x v="1226"/>
    <x v="1162"/>
    <n v="9202"/>
    <n v="14.993999990000001"/>
    <n v="284608"/>
    <x v="3"/>
    <x v="1237"/>
    <s v="NULL"/>
    <s v="NULL"/>
    <s v="NULL"/>
    <x v="1"/>
    <x v="5"/>
    <x v="173"/>
    <n v="16.506000010000001"/>
    <n v="0.5240000003174603"/>
    <x v="1"/>
  </r>
  <r>
    <n v="85129"/>
    <x v="1227"/>
    <x v="1163"/>
    <n v="5765"/>
    <n v="3.2285298509999998"/>
    <n v="229744"/>
    <x v="0"/>
    <x v="1238"/>
    <d v="2023-07-20T10:58:52"/>
    <d v="2023-07-20T10:58:52"/>
    <s v="NULL"/>
    <x v="1"/>
    <x v="5"/>
    <x v="238"/>
    <n v="1.7614699200000001"/>
    <n v="0.35300000016773553"/>
    <x v="1"/>
  </r>
  <r>
    <n v="5497"/>
    <x v="1228"/>
    <x v="1164"/>
    <n v="5896"/>
    <n v="13.57398008"/>
    <n v="14917"/>
    <x v="4"/>
    <x v="1239"/>
    <d v="2023-07-20T03:37:24"/>
    <d v="2023-07-20T03:37:24"/>
    <d v="2023-07-20T03:37:24"/>
    <x v="1"/>
    <x v="5"/>
    <x v="226"/>
    <n v="14.35602023"/>
    <n v="0.51400000252989619"/>
    <x v="1"/>
  </r>
  <r>
    <n v="179614"/>
    <x v="1229"/>
    <x v="1165"/>
    <n v="25256"/>
    <n v="3.0282099040000001"/>
    <n v="484934"/>
    <x v="1"/>
    <x v="1240"/>
    <d v="2023-07-20T01:58:12"/>
    <s v="NULL"/>
    <s v="NULL"/>
    <x v="1"/>
    <x v="5"/>
    <x v="88"/>
    <n v="4.9617898670000002"/>
    <n v="0.62100000115256582"/>
    <x v="1"/>
  </r>
  <r>
    <n v="139338"/>
    <x v="1230"/>
    <x v="1166"/>
    <n v="6106"/>
    <n v="11.937309900000001"/>
    <n v="376106"/>
    <x v="1"/>
    <x v="1241"/>
    <d v="2023-07-19T23:15:39"/>
    <s v="NULL"/>
    <s v="NULL"/>
    <x v="1"/>
    <x v="5"/>
    <x v="246"/>
    <n v="16.552689870000002"/>
    <n v="0.58100000012741315"/>
    <x v="1"/>
  </r>
  <r>
    <n v="138227"/>
    <x v="1231"/>
    <x v="1167"/>
    <n v="12667"/>
    <n v="12.149520109999999"/>
    <n v="373090"/>
    <x v="1"/>
    <x v="1242"/>
    <d v="2023-07-19T11:52:41"/>
    <s v="NULL"/>
    <s v="NULL"/>
    <x v="1"/>
    <x v="5"/>
    <x v="232"/>
    <n v="9.8604801200000001"/>
    <n v="0.44800000077055885"/>
    <x v="1"/>
  </r>
  <r>
    <n v="11501"/>
    <x v="1232"/>
    <x v="1168"/>
    <n v="12667"/>
    <n v="12.149520109999999"/>
    <n v="31022"/>
    <x v="0"/>
    <x v="1243"/>
    <d v="2023-07-18T23:27:13"/>
    <d v="2023-07-18T23:27:13"/>
    <s v="NULL"/>
    <x v="1"/>
    <x v="5"/>
    <x v="232"/>
    <n v="9.8604801200000001"/>
    <n v="0.44800000077055885"/>
    <x v="1"/>
  </r>
  <r>
    <n v="121942"/>
    <x v="1233"/>
    <x v="1169"/>
    <n v="9035"/>
    <n v="14.982659679999999"/>
    <n v="329146"/>
    <x v="1"/>
    <x v="1244"/>
    <d v="2023-07-18T17:22:08"/>
    <s v="NULL"/>
    <s v="NULL"/>
    <x v="1"/>
    <x v="5"/>
    <x v="110"/>
    <n v="13.997339860000002"/>
    <n v="0.4830000028357489"/>
    <x v="1"/>
  </r>
  <r>
    <n v="86260"/>
    <x v="1234"/>
    <x v="1170"/>
    <n v="15824"/>
    <n v="11.173859950000001"/>
    <n v="232783"/>
    <x v="1"/>
    <x v="1245"/>
    <d v="2023-07-18T15:44:11"/>
    <s v="NULL"/>
    <s v="NULL"/>
    <x v="1"/>
    <x v="5"/>
    <x v="59"/>
    <n v="15.81613982"/>
    <n v="0.58599999832456462"/>
    <x v="1"/>
  </r>
  <r>
    <n v="90915"/>
    <x v="1235"/>
    <x v="1171"/>
    <n v="13857"/>
    <n v="45.389999920000001"/>
    <n v="245372"/>
    <x v="1"/>
    <x v="1246"/>
    <d v="2023-07-18T14:59:27"/>
    <s v="NULL"/>
    <s v="NULL"/>
    <x v="1"/>
    <x v="5"/>
    <x v="17"/>
    <n v="39.610000079999999"/>
    <n v="0.46600000094117644"/>
    <x v="1"/>
  </r>
  <r>
    <n v="24708"/>
    <x v="1236"/>
    <x v="1172"/>
    <n v="9118"/>
    <n v="19.114000019999999"/>
    <n v="66683"/>
    <x v="2"/>
    <x v="1247"/>
    <s v="NULL"/>
    <s v="NULL"/>
    <s v="NULL"/>
    <x v="1"/>
    <x v="5"/>
    <x v="64"/>
    <n v="18.885999980000001"/>
    <n v="0.49699999947368423"/>
    <x v="1"/>
  </r>
  <r>
    <n v="47275"/>
    <x v="1237"/>
    <x v="1173"/>
    <n v="11005"/>
    <n v="18.281600730000001"/>
    <n v="127527"/>
    <x v="2"/>
    <x v="1248"/>
    <s v="NULL"/>
    <s v="NULL"/>
    <s v="NULL"/>
    <x v="1"/>
    <x v="5"/>
    <x v="161"/>
    <n v="21.118400799999996"/>
    <n v="0.53599999949035526"/>
    <x v="1"/>
  </r>
  <r>
    <n v="167517"/>
    <x v="1238"/>
    <x v="1174"/>
    <n v="13929"/>
    <n v="30.927499959999999"/>
    <n v="452270"/>
    <x v="1"/>
    <x v="1249"/>
    <d v="2023-07-18T11:20:52"/>
    <s v="NULL"/>
    <s v="NULL"/>
    <x v="1"/>
    <x v="5"/>
    <x v="62"/>
    <n v="38.572500040000001"/>
    <n v="0.55500000057553955"/>
    <x v="1"/>
  </r>
  <r>
    <n v="74619"/>
    <x v="1239"/>
    <x v="1175"/>
    <n v="28378"/>
    <n v="22.70240046"/>
    <n v="201334"/>
    <x v="2"/>
    <x v="1250"/>
    <s v="NULL"/>
    <s v="NULL"/>
    <s v="NULL"/>
    <x v="1"/>
    <x v="5"/>
    <x v="79"/>
    <n v="17.837600459999997"/>
    <n v="0.4400000013616181"/>
    <x v="1"/>
  </r>
  <r>
    <n v="21557"/>
    <x v="1240"/>
    <x v="1176"/>
    <n v="28391"/>
    <n v="36.240000100000003"/>
    <n v="58205"/>
    <x v="2"/>
    <x v="1251"/>
    <s v="NULL"/>
    <s v="NULL"/>
    <s v="NULL"/>
    <x v="1"/>
    <x v="5"/>
    <x v="42"/>
    <n v="23.759999899999997"/>
    <n v="0.39599999833333327"/>
    <x v="1"/>
  </r>
  <r>
    <n v="44746"/>
    <x v="1241"/>
    <x v="1177"/>
    <n v="15600"/>
    <n v="28.38240128"/>
    <n v="120716"/>
    <x v="1"/>
    <x v="1252"/>
    <d v="2023-07-17T08:18:55"/>
    <s v="NULL"/>
    <s v="NULL"/>
    <x v="1"/>
    <x v="5"/>
    <x v="70"/>
    <n v="36.417601770000005"/>
    <n v="0.56200000086265434"/>
    <x v="1"/>
  </r>
  <r>
    <n v="120860"/>
    <x v="1242"/>
    <x v="1178"/>
    <n v="15878"/>
    <n v="32.040068869999999"/>
    <n v="326214"/>
    <x v="1"/>
    <x v="1253"/>
    <d v="2023-07-17T08:16:43"/>
    <s v="NULL"/>
    <s v="NULL"/>
    <x v="1"/>
    <x v="5"/>
    <x v="221"/>
    <n v="32.949928990000004"/>
    <n v="0.50700000115371602"/>
    <x v="1"/>
  </r>
  <r>
    <n v="108527"/>
    <x v="1243"/>
    <x v="1179"/>
    <n v="6536"/>
    <n v="12.09999998"/>
    <n v="292805"/>
    <x v="3"/>
    <x v="1254"/>
    <s v="NULL"/>
    <s v="NULL"/>
    <s v="NULL"/>
    <x v="1"/>
    <x v="5"/>
    <x v="9"/>
    <n v="12.90000002"/>
    <n v="0.51600000079999997"/>
    <x v="1"/>
  </r>
  <r>
    <n v="139185"/>
    <x v="1244"/>
    <x v="1180"/>
    <n v="9227"/>
    <n v="17.670000030000001"/>
    <n v="375677"/>
    <x v="0"/>
    <x v="1255"/>
    <d v="2023-07-16T22:54:02"/>
    <d v="2023-07-16T22:54:02"/>
    <s v="NULL"/>
    <x v="1"/>
    <x v="5"/>
    <x v="64"/>
    <n v="20.329999969999999"/>
    <n v="0.53499999921052632"/>
    <x v="1"/>
  </r>
  <r>
    <n v="156621"/>
    <x v="1245"/>
    <x v="1181"/>
    <n v="13652"/>
    <n v="28.883999979999999"/>
    <n v="422802"/>
    <x v="4"/>
    <x v="1256"/>
    <d v="2023-07-16T07:36:02"/>
    <d v="2023-07-16T07:36:02"/>
    <d v="2023-07-16T07:36:02"/>
    <x v="1"/>
    <x v="5"/>
    <x v="157"/>
    <n v="29.116000020000001"/>
    <n v="0.50200000034482761"/>
    <x v="1"/>
  </r>
  <r>
    <n v="71703"/>
    <x v="1246"/>
    <x v="1182"/>
    <n v="13840"/>
    <n v="26.977500410000001"/>
    <n v="193445"/>
    <x v="1"/>
    <x v="1257"/>
    <d v="2023-07-16T05:23:44"/>
    <s v="NULL"/>
    <s v="NULL"/>
    <x v="1"/>
    <x v="5"/>
    <x v="6"/>
    <n v="32.972500350000004"/>
    <n v="0.54999999886572148"/>
    <x v="1"/>
  </r>
  <r>
    <n v="30413"/>
    <x v="1247"/>
    <x v="1183"/>
    <n v="12351"/>
    <n v="16.643999900000001"/>
    <n v="81961"/>
    <x v="1"/>
    <x v="1258"/>
    <d v="2023-07-16T01:06:58"/>
    <s v="NULL"/>
    <s v="NULL"/>
    <x v="1"/>
    <x v="5"/>
    <x v="64"/>
    <n v="21.356000099999999"/>
    <n v="0.5620000026315789"/>
    <x v="1"/>
  </r>
  <r>
    <n v="80790"/>
    <x v="1248"/>
    <x v="1184"/>
    <n v="17004"/>
    <n v="24.01854084"/>
    <n v="218035"/>
    <x v="4"/>
    <x v="1259"/>
    <d v="2023-07-15T16:54:02"/>
    <d v="2023-07-15T16:54:02"/>
    <d v="2023-07-15T16:54:02"/>
    <x v="1"/>
    <x v="5"/>
    <x v="112"/>
    <n v="19.971460839999999"/>
    <n v="0.45400000175676281"/>
    <x v="1"/>
  </r>
  <r>
    <n v="7898"/>
    <x v="1249"/>
    <x v="1185"/>
    <n v="28575"/>
    <n v="9.3138499039999996"/>
    <n v="21329"/>
    <x v="3"/>
    <x v="1260"/>
    <s v="NULL"/>
    <s v="NULL"/>
    <s v="NULL"/>
    <x v="1"/>
    <x v="5"/>
    <x v="78"/>
    <n v="5.636149906"/>
    <n v="0.37699999850367893"/>
    <x v="1"/>
  </r>
  <r>
    <n v="104413"/>
    <x v="1250"/>
    <x v="1186"/>
    <n v="28803"/>
    <n v="27.555"/>
    <n v="281731"/>
    <x v="1"/>
    <x v="1261"/>
    <d v="2023-07-15T01:35:43"/>
    <s v="NULL"/>
    <s v="NULL"/>
    <x v="1"/>
    <x v="5"/>
    <x v="86"/>
    <n v="27.445"/>
    <n v="0.499"/>
    <x v="1"/>
  </r>
  <r>
    <n v="45145"/>
    <x v="1251"/>
    <x v="1187"/>
    <n v="13696"/>
    <n v="19.305999920000001"/>
    <n v="121784"/>
    <x v="1"/>
    <x v="1262"/>
    <d v="2023-07-15T01:34:54"/>
    <s v="NULL"/>
    <s v="NULL"/>
    <x v="1"/>
    <x v="5"/>
    <x v="55"/>
    <n v="29.694000079999999"/>
    <n v="0.606000001632653"/>
    <x v="1"/>
  </r>
  <r>
    <n v="81428"/>
    <x v="1252"/>
    <x v="1188"/>
    <n v="29112"/>
    <n v="21.495000839999999"/>
    <n v="219745"/>
    <x v="0"/>
    <x v="1263"/>
    <d v="2023-07-15T00:15:12"/>
    <d v="2023-07-15T00:15:12"/>
    <s v="NULL"/>
    <x v="1"/>
    <x v="5"/>
    <x v="53"/>
    <n v="21.495000839999999"/>
    <n v="0.5"/>
    <x v="1"/>
  </r>
  <r>
    <n v="95930"/>
    <x v="1253"/>
    <x v="1189"/>
    <n v="15260"/>
    <n v="19.650000009999999"/>
    <n v="258917"/>
    <x v="1"/>
    <x v="1264"/>
    <d v="2023-07-13T17:30:34"/>
    <s v="NULL"/>
    <s v="NULL"/>
    <x v="1"/>
    <x v="5"/>
    <x v="222"/>
    <n v="17.849999990000001"/>
    <n v="0.47599999973333335"/>
    <x v="1"/>
  </r>
  <r>
    <n v="4614"/>
    <x v="1254"/>
    <x v="1190"/>
    <n v="29071"/>
    <n v="39.575909080000002"/>
    <n v="12481"/>
    <x v="3"/>
    <x v="1265"/>
    <s v="NULL"/>
    <s v="NULL"/>
    <s v="NULL"/>
    <x v="1"/>
    <x v="5"/>
    <x v="89"/>
    <n v="44.094089089999997"/>
    <n v="0.52700000065029284"/>
    <x v="1"/>
  </r>
  <r>
    <n v="142687"/>
    <x v="1255"/>
    <x v="1191"/>
    <n v="11029"/>
    <n v="23.873099549999999"/>
    <n v="385205"/>
    <x v="3"/>
    <x v="1266"/>
    <s v="NULL"/>
    <s v="NULL"/>
    <s v="NULL"/>
    <x v="1"/>
    <x v="5"/>
    <x v="90"/>
    <n v="21.426899689999999"/>
    <n v="0.47300000109227375"/>
    <x v="1"/>
  </r>
  <r>
    <n v="47694"/>
    <x v="1256"/>
    <x v="1192"/>
    <n v="28481"/>
    <n v="49.52619198"/>
    <n v="128679"/>
    <x v="3"/>
    <x v="1267"/>
    <s v="NULL"/>
    <s v="NULL"/>
    <s v="NULL"/>
    <x v="1"/>
    <x v="5"/>
    <x v="191"/>
    <n v="80.463813520000002"/>
    <n v="0.61900000088852991"/>
    <x v="1"/>
  </r>
  <r>
    <n v="90653"/>
    <x v="1257"/>
    <x v="1193"/>
    <n v="13800"/>
    <n v="3.2159400150000002"/>
    <n v="244663"/>
    <x v="3"/>
    <x v="1268"/>
    <s v="NULL"/>
    <s v="NULL"/>
    <s v="NULL"/>
    <x v="1"/>
    <x v="5"/>
    <x v="247"/>
    <n v="4.7640600040000001"/>
    <n v="0.59699999907982459"/>
    <x v="1"/>
  </r>
  <r>
    <n v="29789"/>
    <x v="1258"/>
    <x v="1194"/>
    <n v="28457"/>
    <n v="33.617500020000001"/>
    <n v="80287"/>
    <x v="1"/>
    <x v="1269"/>
    <d v="2023-07-12T05:58:50"/>
    <s v="NULL"/>
    <s v="NULL"/>
    <x v="1"/>
    <x v="5"/>
    <x v="135"/>
    <n v="25.882499979999999"/>
    <n v="0.43499999966386554"/>
    <x v="1"/>
  </r>
  <r>
    <n v="112051"/>
    <x v="1259"/>
    <x v="1195"/>
    <n v="346"/>
    <n v="14.82576038"/>
    <n v="302337"/>
    <x v="3"/>
    <x v="1270"/>
    <s v="NULL"/>
    <s v="NULL"/>
    <s v="NULL"/>
    <x v="1"/>
    <x v="5"/>
    <x v="126"/>
    <n v="22.05424069"/>
    <n v="0.59800000135954445"/>
    <x v="1"/>
  </r>
  <r>
    <n v="68106"/>
    <x v="1260"/>
    <x v="601"/>
    <n v="11201"/>
    <n v="10.327079879999999"/>
    <n v="183773"/>
    <x v="1"/>
    <x v="1271"/>
    <d v="2023-07-11T09:33:33"/>
    <s v="NULL"/>
    <s v="NULL"/>
    <x v="1"/>
    <x v="5"/>
    <x v="75"/>
    <n v="10.662919890000001"/>
    <n v="0.50800000032586956"/>
    <x v="1"/>
  </r>
  <r>
    <n v="111349"/>
    <x v="1261"/>
    <x v="1196"/>
    <n v="28424"/>
    <n v="53.279498529999998"/>
    <n v="300468"/>
    <x v="3"/>
    <x v="1272"/>
    <s v="NULL"/>
    <s v="NULL"/>
    <s v="NULL"/>
    <x v="1"/>
    <x v="5"/>
    <x v="138"/>
    <n v="76.670498370000004"/>
    <n v="0.59000000153135823"/>
    <x v="1"/>
  </r>
  <r>
    <n v="63066"/>
    <x v="1262"/>
    <x v="1197"/>
    <n v="24715"/>
    <n v="11.074999979999999"/>
    <n v="170152"/>
    <x v="1"/>
    <x v="1273"/>
    <d v="2023-07-11T04:48:25"/>
    <s v="NULL"/>
    <s v="NULL"/>
    <x v="1"/>
    <x v="5"/>
    <x v="9"/>
    <n v="13.925000020000001"/>
    <n v="0.55700000080000001"/>
    <x v="1"/>
  </r>
  <r>
    <n v="108075"/>
    <x v="1263"/>
    <x v="1198"/>
    <n v="5986"/>
    <n v="20.352"/>
    <n v="291589"/>
    <x v="0"/>
    <x v="1274"/>
    <d v="2023-07-11T02:07:52"/>
    <d v="2023-07-11T02:07:52"/>
    <s v="NULL"/>
    <x v="1"/>
    <x v="5"/>
    <x v="152"/>
    <n v="11.648"/>
    <n v="0.36399999999999999"/>
    <x v="1"/>
  </r>
  <r>
    <n v="74257"/>
    <x v="1264"/>
    <x v="1199"/>
    <n v="6339"/>
    <n v="5.0141398869999998"/>
    <n v="200359"/>
    <x v="2"/>
    <x v="1275"/>
    <s v="NULL"/>
    <s v="NULL"/>
    <s v="NULL"/>
    <x v="1"/>
    <x v="5"/>
    <x v="104"/>
    <n v="7.9758598830000009"/>
    <n v="0.6140000018645112"/>
    <x v="1"/>
  </r>
  <r>
    <n v="20799"/>
    <x v="1265"/>
    <x v="1200"/>
    <n v="25896"/>
    <n v="25.48399998"/>
    <n v="56113"/>
    <x v="4"/>
    <x v="1276"/>
    <d v="2023-07-10T11:36:38"/>
    <d v="2023-07-10T11:36:38"/>
    <d v="2023-07-10T11:36:38"/>
    <x v="1"/>
    <x v="5"/>
    <x v="27"/>
    <n v="20.51600002"/>
    <n v="0.44600000043478261"/>
    <x v="1"/>
  </r>
  <r>
    <n v="87223"/>
    <x v="1266"/>
    <x v="1201"/>
    <n v="12612"/>
    <n v="18.63369969"/>
    <n v="235414"/>
    <x v="1"/>
    <x v="1277"/>
    <d v="2023-07-10T04:01:55"/>
    <s v="NULL"/>
    <s v="NULL"/>
    <x v="1"/>
    <x v="5"/>
    <x v="71"/>
    <n v="14.346299850000001"/>
    <n v="0.43500000151910251"/>
    <x v="1"/>
  </r>
  <r>
    <n v="96344"/>
    <x v="1267"/>
    <x v="1202"/>
    <n v="12612"/>
    <n v="18.63369969"/>
    <n v="259981"/>
    <x v="1"/>
    <x v="1278"/>
    <d v="2023-07-10T02:32:41"/>
    <s v="NULL"/>
    <s v="NULL"/>
    <x v="1"/>
    <x v="5"/>
    <x v="71"/>
    <n v="14.346299850000001"/>
    <n v="0.43500000151910251"/>
    <x v="1"/>
  </r>
  <r>
    <n v="44919"/>
    <x v="1268"/>
    <x v="1203"/>
    <n v="28892"/>
    <n v="25.525499969999998"/>
    <n v="121170"/>
    <x v="3"/>
    <x v="1279"/>
    <s v="NULL"/>
    <s v="NULL"/>
    <s v="NULL"/>
    <x v="1"/>
    <x v="5"/>
    <x v="135"/>
    <n v="33.974500030000002"/>
    <n v="0.57100000050420174"/>
    <x v="1"/>
  </r>
  <r>
    <n v="127349"/>
    <x v="1269"/>
    <x v="1204"/>
    <n v="28972"/>
    <n v="11.57613991"/>
    <n v="343783"/>
    <x v="3"/>
    <x v="1280"/>
    <s v="NULL"/>
    <s v="NULL"/>
    <s v="NULL"/>
    <x v="1"/>
    <x v="5"/>
    <x v="8"/>
    <n v="18.413859860000002"/>
    <n v="0.61400000004068034"/>
    <x v="1"/>
  </r>
  <r>
    <n v="44200"/>
    <x v="1270"/>
    <x v="1205"/>
    <n v="15472"/>
    <n v="45.891298319999997"/>
    <n v="119217"/>
    <x v="2"/>
    <x v="1281"/>
    <s v="NULL"/>
    <s v="NULL"/>
    <s v="NULL"/>
    <x v="1"/>
    <x v="5"/>
    <x v="38"/>
    <n v="34.058698630000002"/>
    <n v="0.4259999991156973"/>
    <x v="1"/>
  </r>
  <r>
    <n v="68378"/>
    <x v="1271"/>
    <x v="1206"/>
    <n v="9013"/>
    <n v="12.785920429999999"/>
    <n v="184514"/>
    <x v="1"/>
    <x v="1282"/>
    <d v="2023-07-09T04:52:12"/>
    <s v="NULL"/>
    <s v="NULL"/>
    <x v="1"/>
    <x v="5"/>
    <x v="248"/>
    <n v="15.754080490000002"/>
    <n v="0.55199999937491251"/>
    <x v="1"/>
  </r>
  <r>
    <n v="122781"/>
    <x v="1272"/>
    <x v="1207"/>
    <n v="24713"/>
    <n v="13.891500000000001"/>
    <n v="331406"/>
    <x v="1"/>
    <x v="1283"/>
    <d v="2023-07-08T11:30:49"/>
    <s v="NULL"/>
    <s v="NULL"/>
    <x v="1"/>
    <x v="5"/>
    <x v="7"/>
    <n v="10.608499999999999"/>
    <n v="0.433"/>
    <x v="1"/>
  </r>
  <r>
    <n v="176303"/>
    <x v="1273"/>
    <x v="1208"/>
    <n v="17004"/>
    <n v="24.01854084"/>
    <n v="475990"/>
    <x v="1"/>
    <x v="1284"/>
    <d v="2023-07-08T03:58:26"/>
    <s v="NULL"/>
    <s v="NULL"/>
    <x v="1"/>
    <x v="5"/>
    <x v="112"/>
    <n v="19.971460839999999"/>
    <n v="0.45400000175676281"/>
    <x v="1"/>
  </r>
  <r>
    <n v="97466"/>
    <x v="1274"/>
    <x v="1209"/>
    <n v="6156"/>
    <n v="39.303000169999997"/>
    <n v="262986"/>
    <x v="4"/>
    <x v="1285"/>
    <d v="2023-07-07T13:59:56"/>
    <d v="2023-07-07T13:59:56"/>
    <d v="2023-07-07T13:59:56"/>
    <x v="1"/>
    <x v="5"/>
    <x v="131"/>
    <n v="59.696999830000003"/>
    <n v="0.60299999828282835"/>
    <x v="1"/>
  </r>
  <r>
    <n v="65120"/>
    <x v="1275"/>
    <x v="1210"/>
    <n v="13607"/>
    <n v="19.683720820000001"/>
    <n v="175709"/>
    <x v="2"/>
    <x v="1286"/>
    <s v="NULL"/>
    <s v="NULL"/>
    <s v="NULL"/>
    <x v="1"/>
    <x v="5"/>
    <x v="16"/>
    <n v="26.306280859999998"/>
    <n v="0.5719999978047402"/>
    <x v="1"/>
  </r>
  <r>
    <n v="151207"/>
    <x v="1276"/>
    <x v="1211"/>
    <n v="15569"/>
    <n v="10.042499940000001"/>
    <n v="408232"/>
    <x v="3"/>
    <x v="1287"/>
    <s v="NULL"/>
    <s v="NULL"/>
    <s v="NULL"/>
    <x v="1"/>
    <x v="5"/>
    <x v="65"/>
    <n v="9.4575000599999992"/>
    <n v="0.48500000307692304"/>
    <x v="1"/>
  </r>
  <r>
    <n v="122324"/>
    <x v="1277"/>
    <x v="893"/>
    <n v="15834"/>
    <n v="9.7440000130000008"/>
    <n v="330183"/>
    <x v="0"/>
    <x v="1288"/>
    <d v="2023-07-06T15:33:39"/>
    <d v="2023-07-06T15:33:39"/>
    <s v="NULL"/>
    <x v="1"/>
    <x v="5"/>
    <x v="133"/>
    <n v="11.255999986999999"/>
    <n v="0.53599999938095233"/>
    <x v="1"/>
  </r>
  <r>
    <n v="22092"/>
    <x v="1278"/>
    <x v="1212"/>
    <n v="8960"/>
    <n v="11.97500001"/>
    <n v="59639"/>
    <x v="4"/>
    <x v="1289"/>
    <d v="2023-07-06T14:04:45"/>
    <d v="2023-07-06T14:04:45"/>
    <d v="2023-07-06T14:04:45"/>
    <x v="1"/>
    <x v="5"/>
    <x v="9"/>
    <n v="13.02499999"/>
    <n v="0.52099999959999999"/>
    <x v="1"/>
  </r>
  <r>
    <n v="101667"/>
    <x v="1279"/>
    <x v="1213"/>
    <n v="28613"/>
    <n v="14.594159879999999"/>
    <n v="274265"/>
    <x v="0"/>
    <x v="1290"/>
    <d v="2023-07-06T10:00:38"/>
    <d v="2023-07-06T10:00:38"/>
    <s v="NULL"/>
    <x v="1"/>
    <x v="5"/>
    <x v="46"/>
    <n v="10.395839890000001"/>
    <n v="0.4159999994269708"/>
    <x v="1"/>
  </r>
  <r>
    <n v="123333"/>
    <x v="1280"/>
    <x v="1214"/>
    <n v="15897"/>
    <n v="20.771999919999999"/>
    <n v="332901"/>
    <x v="1"/>
    <x v="1291"/>
    <d v="2023-07-06T06:58:26"/>
    <s v="NULL"/>
    <s v="NULL"/>
    <x v="1"/>
    <x v="5"/>
    <x v="20"/>
    <n v="15.228000080000001"/>
    <n v="0.42300000222222223"/>
    <x v="1"/>
  </r>
  <r>
    <n v="149543"/>
    <x v="1281"/>
    <x v="1215"/>
    <n v="8892"/>
    <n v="29.45900035"/>
    <n v="403735"/>
    <x v="4"/>
    <x v="1292"/>
    <d v="2023-07-06T02:55:50"/>
    <d v="2023-07-06T02:55:50"/>
    <d v="2023-07-06T02:55:50"/>
    <x v="1"/>
    <x v="5"/>
    <x v="165"/>
    <n v="59.540999650000003"/>
    <n v="0.66899999606741578"/>
    <x v="1"/>
  </r>
  <r>
    <n v="152807"/>
    <x v="1282"/>
    <x v="1216"/>
    <n v="5934"/>
    <n v="19.403999970000001"/>
    <n v="412521"/>
    <x v="1"/>
    <x v="1293"/>
    <d v="2023-07-05T11:38:23"/>
    <s v="NULL"/>
    <s v="NULL"/>
    <x v="1"/>
    <x v="5"/>
    <x v="36"/>
    <n v="22.596000029999999"/>
    <n v="0.53800000071428566"/>
    <x v="1"/>
  </r>
  <r>
    <n v="43599"/>
    <x v="1283"/>
    <x v="1217"/>
    <n v="13810"/>
    <n v="25.339599589999999"/>
    <n v="117599"/>
    <x v="1"/>
    <x v="1294"/>
    <d v="2023-07-05T04:29:12"/>
    <s v="NULL"/>
    <s v="NULL"/>
    <x v="1"/>
    <x v="5"/>
    <x v="210"/>
    <n v="18.960399649999999"/>
    <n v="0.42799999944198647"/>
    <x v="1"/>
  </r>
  <r>
    <n v="34069"/>
    <x v="1284"/>
    <x v="1218"/>
    <n v="12657"/>
    <n v="7.4720000100000004"/>
    <n v="91920"/>
    <x v="3"/>
    <x v="1295"/>
    <s v="NULL"/>
    <s v="NULL"/>
    <s v="NULL"/>
    <x v="1"/>
    <x v="5"/>
    <x v="58"/>
    <n v="8.5279999899999996"/>
    <n v="0.53299999937499998"/>
    <x v="1"/>
  </r>
  <r>
    <n v="126953"/>
    <x v="1285"/>
    <x v="1219"/>
    <n v="9074"/>
    <n v="20.155200820000001"/>
    <n v="342703"/>
    <x v="3"/>
    <x v="1296"/>
    <s v="NULL"/>
    <s v="NULL"/>
    <s v="NULL"/>
    <x v="1"/>
    <x v="5"/>
    <x v="126"/>
    <n v="16.724800249999998"/>
    <n v="0.45349240143067054"/>
    <x v="1"/>
  </r>
  <r>
    <n v="13396"/>
    <x v="1286"/>
    <x v="1220"/>
    <n v="28544"/>
    <n v="9.7219198460000005"/>
    <n v="36150"/>
    <x v="4"/>
    <x v="1297"/>
    <d v="2023-07-02T17:44:45"/>
    <d v="2023-07-02T17:44:45"/>
    <d v="2023-07-02T17:44:45"/>
    <x v="1"/>
    <x v="5"/>
    <x v="25"/>
    <n v="6.2680799240000002"/>
    <n v="0.39200000088555348"/>
    <x v="1"/>
  </r>
  <r>
    <n v="9926"/>
    <x v="1287"/>
    <x v="1221"/>
    <n v="11201"/>
    <n v="10.327079879999999"/>
    <n v="26765"/>
    <x v="0"/>
    <x v="1298"/>
    <d v="2023-07-02T11:06:43"/>
    <d v="2023-07-02T11:06:43"/>
    <s v="NULL"/>
    <x v="1"/>
    <x v="5"/>
    <x v="75"/>
    <n v="10.662919890000001"/>
    <n v="0.50800000032586956"/>
    <x v="1"/>
  </r>
  <r>
    <n v="123880"/>
    <x v="1288"/>
    <x v="1222"/>
    <n v="13862"/>
    <n v="25.714000469999998"/>
    <n v="334397"/>
    <x v="3"/>
    <x v="1299"/>
    <s v="NULL"/>
    <s v="NULL"/>
    <s v="NULL"/>
    <x v="1"/>
    <x v="5"/>
    <x v="209"/>
    <n v="23.736000290000003"/>
    <n v="0.47999999848736102"/>
    <x v="1"/>
  </r>
  <r>
    <n v="129581"/>
    <x v="1289"/>
    <x v="1223"/>
    <n v="28418"/>
    <n v="10.75000004"/>
    <n v="349813"/>
    <x v="1"/>
    <x v="1300"/>
    <d v="2023-06-30T16:37:38"/>
    <s v="NULL"/>
    <s v="NULL"/>
    <x v="1"/>
    <x v="6"/>
    <x v="9"/>
    <n v="14.24999996"/>
    <n v="0.56999999840000004"/>
    <x v="2"/>
  </r>
  <r>
    <n v="146989"/>
    <x v="1290"/>
    <x v="1224"/>
    <n v="28963"/>
    <n v="73.984000210000005"/>
    <n v="396823"/>
    <x v="3"/>
    <x v="1301"/>
    <s v="NULL"/>
    <s v="NULL"/>
    <s v="NULL"/>
    <x v="1"/>
    <x v="6"/>
    <x v="249"/>
    <n v="54.015999789999995"/>
    <n v="0.42199999835937496"/>
    <x v="2"/>
  </r>
  <r>
    <n v="146297"/>
    <x v="1291"/>
    <x v="1225"/>
    <n v="14116"/>
    <n v="17.668000030000002"/>
    <n v="394988"/>
    <x v="1"/>
    <x v="1302"/>
    <d v="2023-06-30T05:35:40"/>
    <s v="NULL"/>
    <s v="NULL"/>
    <x v="1"/>
    <x v="6"/>
    <x v="26"/>
    <n v="10.331999969999998"/>
    <n v="0.36899999892857138"/>
    <x v="2"/>
  </r>
  <r>
    <n v="137283"/>
    <x v="1292"/>
    <x v="1226"/>
    <n v="6446"/>
    <n v="10.54577995"/>
    <n v="370562"/>
    <x v="1"/>
    <x v="1303"/>
    <d v="2023-06-29T05:10:05"/>
    <s v="NULL"/>
    <s v="NULL"/>
    <x v="1"/>
    <x v="6"/>
    <x v="46"/>
    <n v="14.444219820000001"/>
    <n v="0.57799999811684677"/>
    <x v="2"/>
  </r>
  <r>
    <n v="16589"/>
    <x v="1293"/>
    <x v="1227"/>
    <n v="28992"/>
    <n v="25.898400389999999"/>
    <n v="44797"/>
    <x v="1"/>
    <x v="1304"/>
    <d v="2023-06-28T22:38:39"/>
    <s v="NULL"/>
    <s v="NULL"/>
    <x v="1"/>
    <x v="6"/>
    <x v="6"/>
    <n v="34.051600370000003"/>
    <n v="0.56799999897114262"/>
    <x v="2"/>
  </r>
  <r>
    <n v="27913"/>
    <x v="1294"/>
    <x v="1228"/>
    <n v="29008"/>
    <n v="31.13142925"/>
    <n v="75273"/>
    <x v="3"/>
    <x v="1305"/>
    <s v="NULL"/>
    <s v="NULL"/>
    <s v="NULL"/>
    <x v="1"/>
    <x v="6"/>
    <x v="250"/>
    <n v="45.358568610000006"/>
    <n v="0.59299999841835538"/>
    <x v="2"/>
  </r>
  <r>
    <n v="116384"/>
    <x v="1295"/>
    <x v="1229"/>
    <n v="28391"/>
    <n v="36.240000100000003"/>
    <n v="314082"/>
    <x v="1"/>
    <x v="1306"/>
    <d v="2023-06-27T22:33:09"/>
    <s v="NULL"/>
    <s v="NULL"/>
    <x v="1"/>
    <x v="6"/>
    <x v="42"/>
    <n v="23.759999899999997"/>
    <n v="0.39599999833333327"/>
    <x v="2"/>
  </r>
  <r>
    <n v="119612"/>
    <x v="1296"/>
    <x v="1230"/>
    <n v="14042"/>
    <n v="7.4400000129999997"/>
    <n v="322794"/>
    <x v="0"/>
    <x v="1307"/>
    <d v="2023-06-27T15:13:21"/>
    <d v="2023-06-27T15:13:21"/>
    <s v="NULL"/>
    <x v="1"/>
    <x v="6"/>
    <x v="102"/>
    <n v="4.5599999870000003"/>
    <n v="0.37999999891666669"/>
    <x v="2"/>
  </r>
  <r>
    <n v="92865"/>
    <x v="1297"/>
    <x v="1231"/>
    <n v="15330"/>
    <n v="4.0611898819999999"/>
    <n v="250678"/>
    <x v="0"/>
    <x v="1308"/>
    <d v="2023-06-27T14:34:14"/>
    <d v="2023-06-27T14:34:14"/>
    <s v="NULL"/>
    <x v="1"/>
    <x v="6"/>
    <x v="44"/>
    <n v="2.9288098890000001"/>
    <n v="0.41899999784706721"/>
    <x v="2"/>
  </r>
  <r>
    <n v="162756"/>
    <x v="1298"/>
    <x v="1232"/>
    <n v="13870"/>
    <n v="28.271999820000001"/>
    <n v="439372"/>
    <x v="2"/>
    <x v="1309"/>
    <s v="NULL"/>
    <s v="NULL"/>
    <s v="NULL"/>
    <x v="1"/>
    <x v="6"/>
    <x v="98"/>
    <n v="47.728000179999995"/>
    <n v="0.62800000236842102"/>
    <x v="2"/>
  </r>
  <r>
    <n v="25429"/>
    <x v="1299"/>
    <x v="1233"/>
    <n v="9299"/>
    <n v="40.053000019999999"/>
    <n v="68614"/>
    <x v="3"/>
    <x v="1310"/>
    <s v="NULL"/>
    <s v="NULL"/>
    <s v="NULL"/>
    <x v="1"/>
    <x v="6"/>
    <x v="57"/>
    <n v="38.946999980000001"/>
    <n v="0.49299999974683545"/>
    <x v="2"/>
  </r>
  <r>
    <n v="142870"/>
    <x v="1300"/>
    <x v="5"/>
    <n v="15332"/>
    <n v="25.587950960000001"/>
    <n v="385686"/>
    <x v="0"/>
    <x v="1311"/>
    <d v="2023-06-26T12:26:41"/>
    <d v="2023-06-26T12:26:41"/>
    <s v="NULL"/>
    <x v="1"/>
    <x v="6"/>
    <x v="111"/>
    <n v="17.562050569999997"/>
    <n v="0.40699999877844728"/>
    <x v="2"/>
  </r>
  <r>
    <n v="177124"/>
    <x v="1301"/>
    <x v="1234"/>
    <n v="9430"/>
    <n v="62.880841660000002"/>
    <n v="478222"/>
    <x v="3"/>
    <x v="1312"/>
    <s v="NULL"/>
    <s v="NULL"/>
    <s v="NULL"/>
    <x v="1"/>
    <x v="6"/>
    <x v="129"/>
    <n v="69.779162040000003"/>
    <n v="0.52600000070707065"/>
    <x v="2"/>
  </r>
  <r>
    <n v="108260"/>
    <x v="1302"/>
    <x v="1235"/>
    <n v="387"/>
    <n v="50.309999859999998"/>
    <n v="292089"/>
    <x v="1"/>
    <x v="1313"/>
    <d v="2023-06-26T05:04:05"/>
    <s v="NULL"/>
    <s v="NULL"/>
    <x v="1"/>
    <x v="6"/>
    <x v="29"/>
    <n v="39.690000140000002"/>
    <n v="0.44100000155555558"/>
    <x v="2"/>
  </r>
  <r>
    <n v="157662"/>
    <x v="1303"/>
    <x v="1236"/>
    <n v="15863"/>
    <n v="28.969000019999999"/>
    <n v="425627"/>
    <x v="1"/>
    <x v="1314"/>
    <d v="2023-06-25T13:30:26"/>
    <s v="NULL"/>
    <s v="NULL"/>
    <x v="1"/>
    <x v="6"/>
    <x v="141"/>
    <n v="30.030999980000001"/>
    <n v="0.50899999966101694"/>
    <x v="2"/>
  </r>
  <r>
    <n v="142090"/>
    <x v="1304"/>
    <x v="1237"/>
    <n v="14298"/>
    <n v="65.095581240000001"/>
    <n v="383592"/>
    <x v="2"/>
    <x v="1315"/>
    <s v="NULL"/>
    <s v="NULL"/>
    <s v="NULL"/>
    <x v="1"/>
    <x v="6"/>
    <x v="251"/>
    <n v="94.844421159999996"/>
    <n v="0.59299999835438288"/>
    <x v="2"/>
  </r>
  <r>
    <n v="88801"/>
    <x v="1305"/>
    <x v="1238"/>
    <n v="15692"/>
    <n v="33.215000119999999"/>
    <n v="239676"/>
    <x v="4"/>
    <x v="1316"/>
    <d v="2023-06-25T08:10:39"/>
    <d v="2023-06-25T08:10:39"/>
    <d v="2023-06-25T08:10:39"/>
    <x v="1"/>
    <x v="6"/>
    <x v="66"/>
    <n v="31.784999880000001"/>
    <n v="0.48899999815384615"/>
    <x v="2"/>
  </r>
  <r>
    <n v="39971"/>
    <x v="1306"/>
    <x v="1239"/>
    <n v="12265"/>
    <n v="27.085500190000001"/>
    <n v="107819"/>
    <x v="2"/>
    <x v="1317"/>
    <s v="NULL"/>
    <s v="NULL"/>
    <s v="NULL"/>
    <x v="1"/>
    <x v="6"/>
    <x v="0"/>
    <n v="31.414499809999999"/>
    <n v="0.53699999675213672"/>
    <x v="2"/>
  </r>
  <r>
    <n v="106047"/>
    <x v="1307"/>
    <x v="1240"/>
    <n v="6937"/>
    <n v="19.559999999999999"/>
    <n v="286155"/>
    <x v="0"/>
    <x v="1318"/>
    <d v="2023-06-25T01:30:00"/>
    <d v="2023-06-25T01:30:00"/>
    <s v="NULL"/>
    <x v="1"/>
    <x v="6"/>
    <x v="19"/>
    <n v="20.440000000000001"/>
    <n v="0.51100000000000001"/>
    <x v="2"/>
  </r>
  <r>
    <n v="36257"/>
    <x v="1308"/>
    <x v="1241"/>
    <n v="9227"/>
    <n v="17.670000030000001"/>
    <n v="97833"/>
    <x v="2"/>
    <x v="1319"/>
    <s v="NULL"/>
    <s v="NULL"/>
    <s v="NULL"/>
    <x v="1"/>
    <x v="6"/>
    <x v="64"/>
    <n v="20.329999969999999"/>
    <n v="0.53499999921052632"/>
    <x v="2"/>
  </r>
  <r>
    <n v="123867"/>
    <x v="1309"/>
    <x v="1242"/>
    <n v="14327"/>
    <n v="20.492999099999999"/>
    <n v="334362"/>
    <x v="3"/>
    <x v="1320"/>
    <s v="NULL"/>
    <s v="NULL"/>
    <s v="NULL"/>
    <x v="1"/>
    <x v="6"/>
    <x v="52"/>
    <n v="16.766999220000002"/>
    <n v="0.44999999935587764"/>
    <x v="2"/>
  </r>
  <r>
    <n v="180293"/>
    <x v="1310"/>
    <x v="1243"/>
    <n v="11005"/>
    <n v="18.281600730000001"/>
    <n v="486792"/>
    <x v="1"/>
    <x v="1321"/>
    <d v="2023-06-24T05:16:58"/>
    <s v="NULL"/>
    <s v="NULL"/>
    <x v="1"/>
    <x v="6"/>
    <x v="161"/>
    <n v="21.118400799999996"/>
    <n v="0.53599999949035526"/>
    <x v="2"/>
  </r>
  <r>
    <n v="101438"/>
    <x v="1311"/>
    <x v="1243"/>
    <n v="5857"/>
    <n v="14.70000003"/>
    <n v="273648"/>
    <x v="2"/>
    <x v="1322"/>
    <s v="NULL"/>
    <s v="NULL"/>
    <s v="NULL"/>
    <x v="1"/>
    <x v="6"/>
    <x v="9"/>
    <n v="10.29999997"/>
    <n v="0.41199999879999999"/>
    <x v="2"/>
  </r>
  <r>
    <n v="12953"/>
    <x v="1312"/>
    <x v="1243"/>
    <n v="12660"/>
    <n v="11.31550019"/>
    <n v="34952"/>
    <x v="2"/>
    <x v="1323"/>
    <s v="NULL"/>
    <s v="NULL"/>
    <s v="NULL"/>
    <x v="1"/>
    <x v="6"/>
    <x v="10"/>
    <n v="10.034500190000001"/>
    <n v="0.47000000053395785"/>
    <x v="2"/>
  </r>
  <r>
    <n v="62774"/>
    <x v="1313"/>
    <x v="1243"/>
    <n v="13616"/>
    <n v="25.067400360000001"/>
    <n v="169363"/>
    <x v="2"/>
    <x v="1324"/>
    <s v="NULL"/>
    <s v="NULL"/>
    <s v="NULL"/>
    <x v="1"/>
    <x v="6"/>
    <x v="194"/>
    <n v="25.882600400000001"/>
    <n v="0.50800000027320902"/>
    <x v="2"/>
  </r>
  <r>
    <n v="2365"/>
    <x v="1314"/>
    <x v="1243"/>
    <n v="13719"/>
    <n v="6.3000000040000002"/>
    <n v="6395"/>
    <x v="2"/>
    <x v="1325"/>
    <s v="NULL"/>
    <s v="NULL"/>
    <s v="NULL"/>
    <x v="1"/>
    <x v="6"/>
    <x v="102"/>
    <n v="5.6999999959999998"/>
    <n v="0.47499999966666667"/>
    <x v="2"/>
  </r>
  <r>
    <n v="156194"/>
    <x v="1315"/>
    <x v="1243"/>
    <n v="28774"/>
    <n v="38.472000049999998"/>
    <n v="421648"/>
    <x v="3"/>
    <x v="1326"/>
    <s v="NULL"/>
    <s v="NULL"/>
    <s v="NULL"/>
    <x v="1"/>
    <x v="6"/>
    <x v="193"/>
    <n v="45.527999950000002"/>
    <n v="0.54199999940476196"/>
    <x v="2"/>
  </r>
  <r>
    <n v="67673"/>
    <x v="1316"/>
    <x v="1244"/>
    <n v="28391"/>
    <n v="36.240000100000003"/>
    <n v="182608"/>
    <x v="3"/>
    <x v="1327"/>
    <s v="NULL"/>
    <s v="NULL"/>
    <s v="NULL"/>
    <x v="1"/>
    <x v="6"/>
    <x v="42"/>
    <n v="23.759999899999997"/>
    <n v="0.39599999833333327"/>
    <x v="2"/>
  </r>
  <r>
    <n v="108743"/>
    <x v="1317"/>
    <x v="1245"/>
    <n v="28575"/>
    <n v="9.3138499039999996"/>
    <n v="293389"/>
    <x v="0"/>
    <x v="1328"/>
    <d v="2023-06-22T16:10:40"/>
    <d v="2023-06-22T16:10:40"/>
    <s v="NULL"/>
    <x v="1"/>
    <x v="6"/>
    <x v="78"/>
    <n v="5.636149906"/>
    <n v="0.37699999850367893"/>
    <x v="2"/>
  </r>
  <r>
    <n v="70140"/>
    <x v="1318"/>
    <x v="1246"/>
    <n v="13604"/>
    <n v="86.400000079999998"/>
    <n v="189285"/>
    <x v="1"/>
    <x v="1329"/>
    <d v="2023-06-22T14:22:15"/>
    <s v="NULL"/>
    <s v="NULL"/>
    <x v="1"/>
    <x v="6"/>
    <x v="45"/>
    <n v="93.599999920000002"/>
    <n v="0.51999999955555554"/>
    <x v="2"/>
  </r>
  <r>
    <n v="2363"/>
    <x v="1314"/>
    <x v="1247"/>
    <n v="10029"/>
    <n v="7.4162899019999999"/>
    <n v="6390"/>
    <x v="2"/>
    <x v="1330"/>
    <s v="NULL"/>
    <s v="NULL"/>
    <s v="NULL"/>
    <x v="1"/>
    <x v="6"/>
    <x v="76"/>
    <n v="12.573709868000002"/>
    <n v="0.629000000633817"/>
    <x v="2"/>
  </r>
  <r>
    <n v="78263"/>
    <x v="1319"/>
    <x v="1248"/>
    <n v="5795"/>
    <n v="28.079999610000002"/>
    <n v="211193"/>
    <x v="3"/>
    <x v="1331"/>
    <s v="NULL"/>
    <s v="NULL"/>
    <s v="NULL"/>
    <x v="1"/>
    <x v="6"/>
    <x v="252"/>
    <n v="18.719999629999997"/>
    <n v="0.3999999985897435"/>
    <x v="2"/>
  </r>
  <r>
    <n v="175171"/>
    <x v="1320"/>
    <x v="1249"/>
    <n v="15569"/>
    <n v="10.042499940000001"/>
    <n v="472908"/>
    <x v="2"/>
    <x v="1332"/>
    <s v="NULL"/>
    <s v="NULL"/>
    <s v="NULL"/>
    <x v="1"/>
    <x v="6"/>
    <x v="65"/>
    <n v="9.4575000599999992"/>
    <n v="0.48500000307692304"/>
    <x v="2"/>
  </r>
  <r>
    <n v="123191"/>
    <x v="1321"/>
    <x v="1250"/>
    <n v="14280"/>
    <n v="21.54541979"/>
    <n v="332527"/>
    <x v="0"/>
    <x v="1333"/>
    <d v="2023-06-21T16:12:22"/>
    <d v="2023-06-21T16:12:22"/>
    <s v="NULL"/>
    <x v="1"/>
    <x v="6"/>
    <x v="119"/>
    <n v="23.434579750000001"/>
    <n v="0.52099999977012001"/>
    <x v="2"/>
  </r>
  <r>
    <n v="133564"/>
    <x v="1322"/>
    <x v="1251"/>
    <n v="5972"/>
    <n v="31.001809089999998"/>
    <n v="360574"/>
    <x v="2"/>
    <x v="1334"/>
    <s v="NULL"/>
    <s v="NULL"/>
    <s v="NULL"/>
    <x v="1"/>
    <x v="6"/>
    <x v="94"/>
    <n v="42.988188770000008"/>
    <n v="0.58100000018029474"/>
    <x v="2"/>
  </r>
  <r>
    <n v="90701"/>
    <x v="1323"/>
    <x v="1252"/>
    <n v="9419"/>
    <n v="3.9003999340000002"/>
    <n v="244789"/>
    <x v="3"/>
    <x v="1335"/>
    <s v="NULL"/>
    <s v="NULL"/>
    <s v="NULL"/>
    <x v="1"/>
    <x v="6"/>
    <x v="11"/>
    <n v="6.0495998749999993"/>
    <n v="0.60799999910834168"/>
    <x v="2"/>
  </r>
  <r>
    <n v="154236"/>
    <x v="1324"/>
    <x v="1253"/>
    <n v="24713"/>
    <n v="13.891500000000001"/>
    <n v="416342"/>
    <x v="0"/>
    <x v="1336"/>
    <d v="2023-06-21T07:44:32"/>
    <d v="2023-06-21T07:44:32"/>
    <s v="NULL"/>
    <x v="1"/>
    <x v="6"/>
    <x v="7"/>
    <n v="10.608499999999999"/>
    <n v="0.433"/>
    <x v="2"/>
  </r>
  <r>
    <n v="43836"/>
    <x v="1325"/>
    <x v="1254"/>
    <n v="15674"/>
    <n v="11.600000039999999"/>
    <n v="118236"/>
    <x v="3"/>
    <x v="1337"/>
    <s v="NULL"/>
    <s v="NULL"/>
    <s v="NULL"/>
    <x v="1"/>
    <x v="6"/>
    <x v="9"/>
    <n v="13.399999960000001"/>
    <n v="0.53599999840000001"/>
    <x v="2"/>
  </r>
  <r>
    <n v="64339"/>
    <x v="1326"/>
    <x v="1255"/>
    <n v="13988"/>
    <n v="6.9781798940000002"/>
    <n v="173586"/>
    <x v="1"/>
    <x v="1338"/>
    <d v="2023-06-19T13:35:48"/>
    <s v="NULL"/>
    <s v="NULL"/>
    <x v="1"/>
    <x v="6"/>
    <x v="2"/>
    <n v="5.0118198760000006"/>
    <n v="0.41799999767639695"/>
    <x v="2"/>
  </r>
  <r>
    <n v="61006"/>
    <x v="1327"/>
    <x v="1256"/>
    <n v="18229"/>
    <n v="97.415999920000004"/>
    <n v="164625"/>
    <x v="2"/>
    <x v="1339"/>
    <s v="NULL"/>
    <s v="NULL"/>
    <s v="NULL"/>
    <x v="1"/>
    <x v="6"/>
    <x v="145"/>
    <n v="100.58400008"/>
    <n v="0.50800000040404036"/>
    <x v="2"/>
  </r>
  <r>
    <n v="118788"/>
    <x v="1328"/>
    <x v="1257"/>
    <n v="12702"/>
    <n v="37.001418100000002"/>
    <n v="320572"/>
    <x v="2"/>
    <x v="1340"/>
    <s v="NULL"/>
    <s v="NULL"/>
    <s v="NULL"/>
    <x v="1"/>
    <x v="6"/>
    <x v="156"/>
    <n v="34.01857854"/>
    <n v="0.47900000210419608"/>
    <x v="2"/>
  </r>
  <r>
    <n v="23108"/>
    <x v="1329"/>
    <x v="1258"/>
    <n v="14192"/>
    <n v="8.7120000350000009"/>
    <n v="62358"/>
    <x v="0"/>
    <x v="1341"/>
    <d v="2023-06-17T15:32:50"/>
    <d v="2023-06-17T15:32:50"/>
    <s v="NULL"/>
    <x v="1"/>
    <x v="6"/>
    <x v="103"/>
    <n v="13.287999964999999"/>
    <n v="0.60399999840909091"/>
    <x v="2"/>
  </r>
  <r>
    <n v="37378"/>
    <x v="1330"/>
    <x v="1259"/>
    <n v="9220"/>
    <n v="17.14163963"/>
    <n v="100843"/>
    <x v="0"/>
    <x v="1342"/>
    <d v="2023-06-17T15:31:46"/>
    <d v="2023-06-17T15:31:46"/>
    <s v="NULL"/>
    <x v="1"/>
    <x v="6"/>
    <x v="215"/>
    <n v="23.478359300000001"/>
    <n v="0.57799999799261448"/>
    <x v="2"/>
  </r>
  <r>
    <n v="72321"/>
    <x v="1331"/>
    <x v="1260"/>
    <n v="24994"/>
    <n v="27.344530840000001"/>
    <n v="195130"/>
    <x v="0"/>
    <x v="1343"/>
    <d v="2023-06-17T15:12:21"/>
    <d v="2023-06-17T15:12:21"/>
    <s v="NULL"/>
    <x v="1"/>
    <x v="6"/>
    <x v="127"/>
    <n v="22.645470839999998"/>
    <n v="0.45300000157951581"/>
    <x v="2"/>
  </r>
  <r>
    <n v="17847"/>
    <x v="1332"/>
    <x v="1261"/>
    <n v="28803"/>
    <n v="27.555"/>
    <n v="48183"/>
    <x v="0"/>
    <x v="1344"/>
    <d v="2023-06-17T08:57:44"/>
    <d v="2023-06-17T08:57:44"/>
    <s v="NULL"/>
    <x v="1"/>
    <x v="6"/>
    <x v="86"/>
    <n v="27.445"/>
    <n v="0.499"/>
    <x v="2"/>
  </r>
  <r>
    <n v="147480"/>
    <x v="1333"/>
    <x v="1262"/>
    <n v="10298"/>
    <n v="4.0459498910000002"/>
    <n v="398155"/>
    <x v="0"/>
    <x v="1345"/>
    <d v="2023-06-16T00:01:51"/>
    <d v="2023-06-16T00:01:51"/>
    <s v="NULL"/>
    <x v="1"/>
    <x v="6"/>
    <x v="33"/>
    <n v="5.9440498800000006"/>
    <n v="0.59500000162712718"/>
    <x v="2"/>
  </r>
  <r>
    <n v="25069"/>
    <x v="1334"/>
    <x v="1263"/>
    <n v="15575"/>
    <n v="15.203999939999999"/>
    <n v="67672"/>
    <x v="2"/>
    <x v="1346"/>
    <s v="NULL"/>
    <s v="NULL"/>
    <s v="NULL"/>
    <x v="1"/>
    <x v="6"/>
    <x v="26"/>
    <n v="12.796000060000001"/>
    <n v="0.45700000214285719"/>
    <x v="2"/>
  </r>
  <r>
    <n v="121028"/>
    <x v="1335"/>
    <x v="1264"/>
    <n v="14192"/>
    <n v="8.7120000350000009"/>
    <n v="326663"/>
    <x v="1"/>
    <x v="1347"/>
    <d v="2023-06-15T08:05:06"/>
    <s v="NULL"/>
    <s v="NULL"/>
    <x v="1"/>
    <x v="6"/>
    <x v="103"/>
    <n v="13.287999964999999"/>
    <n v="0.60399999840909091"/>
    <x v="2"/>
  </r>
  <r>
    <n v="105018"/>
    <x v="1336"/>
    <x v="1265"/>
    <n v="28862"/>
    <n v="20.496350469999999"/>
    <n v="283356"/>
    <x v="3"/>
    <x v="1348"/>
    <s v="NULL"/>
    <s v="NULL"/>
    <s v="NULL"/>
    <x v="1"/>
    <x v="6"/>
    <x v="97"/>
    <n v="34.453650289999999"/>
    <n v="0.62699999660564154"/>
    <x v="2"/>
  </r>
  <r>
    <n v="55959"/>
    <x v="1337"/>
    <x v="1266"/>
    <n v="12354"/>
    <n v="9.5250000250000006"/>
    <n v="151006"/>
    <x v="1"/>
    <x v="1349"/>
    <d v="2023-06-15T02:52:29"/>
    <s v="NULL"/>
    <s v="NULL"/>
    <x v="1"/>
    <x v="6"/>
    <x v="9"/>
    <n v="15.474999974999999"/>
    <n v="0.61899999900000002"/>
    <x v="2"/>
  </r>
  <r>
    <n v="71850"/>
    <x v="1338"/>
    <x v="1267"/>
    <n v="11027"/>
    <n v="11.192909869999999"/>
    <n v="193844"/>
    <x v="1"/>
    <x v="1350"/>
    <d v="2023-06-14T13:27:41"/>
    <s v="NULL"/>
    <s v="NULL"/>
    <x v="1"/>
    <x v="6"/>
    <x v="21"/>
    <n v="10.797089900000001"/>
    <n v="0.49100000058799459"/>
    <x v="2"/>
  </r>
  <r>
    <n v="120633"/>
    <x v="1339"/>
    <x v="1268"/>
    <n v="13601"/>
    <n v="25.984000049999999"/>
    <n v="325597"/>
    <x v="1"/>
    <x v="1351"/>
    <d v="2023-06-14T08:44:04"/>
    <s v="NULL"/>
    <s v="NULL"/>
    <x v="1"/>
    <x v="6"/>
    <x v="157"/>
    <n v="32.015999950000001"/>
    <n v="0.55199999913793107"/>
    <x v="2"/>
  </r>
  <r>
    <n v="90540"/>
    <x v="1340"/>
    <x v="1269"/>
    <n v="25029"/>
    <n v="29.618710839999999"/>
    <n v="244356"/>
    <x v="0"/>
    <x v="1352"/>
    <d v="2023-06-14T07:38:33"/>
    <d v="2023-06-14T07:38:33"/>
    <s v="NULL"/>
    <x v="1"/>
    <x v="6"/>
    <x v="202"/>
    <n v="26.37129084"/>
    <n v="0.47100000087015537"/>
    <x v="2"/>
  </r>
  <r>
    <n v="126706"/>
    <x v="1341"/>
    <x v="1270"/>
    <n v="6088"/>
    <n v="13.775000070000001"/>
    <n v="342046"/>
    <x v="1"/>
    <x v="1353"/>
    <d v="2023-06-13T17:47:00"/>
    <s v="NULL"/>
    <s v="NULL"/>
    <x v="1"/>
    <x v="6"/>
    <x v="9"/>
    <n v="11.224999929999999"/>
    <n v="0.44899999719999995"/>
    <x v="2"/>
  </r>
  <r>
    <n v="136927"/>
    <x v="1342"/>
    <x v="1271"/>
    <n v="28848"/>
    <n v="19.844999919999999"/>
    <n v="369631"/>
    <x v="1"/>
    <x v="1354"/>
    <d v="2023-06-13T15:15:41"/>
    <s v="NULL"/>
    <s v="NULL"/>
    <x v="1"/>
    <x v="6"/>
    <x v="55"/>
    <n v="29.155000080000001"/>
    <n v="0.5950000016326531"/>
    <x v="2"/>
  </r>
  <r>
    <n v="139924"/>
    <x v="1343"/>
    <x v="1272"/>
    <n v="5847"/>
    <n v="24.700000079999999"/>
    <n v="377695"/>
    <x v="1"/>
    <x v="1355"/>
    <d v="2023-06-13T13:46:19"/>
    <s v="NULL"/>
    <s v="NULL"/>
    <x v="1"/>
    <x v="6"/>
    <x v="64"/>
    <n v="13.299999920000001"/>
    <n v="0.34999999789473685"/>
    <x v="2"/>
  </r>
  <r>
    <n v="114743"/>
    <x v="1344"/>
    <x v="1273"/>
    <n v="25205"/>
    <n v="11.03639972"/>
    <n v="309668"/>
    <x v="1"/>
    <x v="1356"/>
    <d v="2023-06-13T12:26:41"/>
    <s v="NULL"/>
    <s v="NULL"/>
    <x v="1"/>
    <x v="6"/>
    <x v="31"/>
    <n v="10.603599669999999"/>
    <n v="0.48999999856284654"/>
    <x v="2"/>
  </r>
  <r>
    <n v="140967"/>
    <x v="1345"/>
    <x v="1274"/>
    <n v="15575"/>
    <n v="15.203999939999999"/>
    <n v="380540"/>
    <x v="0"/>
    <x v="1357"/>
    <d v="2023-06-13T10:09:28"/>
    <d v="2023-06-13T10:09:28"/>
    <s v="NULL"/>
    <x v="1"/>
    <x v="6"/>
    <x v="26"/>
    <n v="12.796000060000001"/>
    <n v="0.45700000214285719"/>
    <x v="2"/>
  </r>
  <r>
    <n v="105839"/>
    <x v="1346"/>
    <x v="1275"/>
    <n v="7279"/>
    <n v="1.9327599600000001"/>
    <n v="285590"/>
    <x v="3"/>
    <x v="1358"/>
    <s v="NULL"/>
    <s v="NULL"/>
    <s v="NULL"/>
    <x v="1"/>
    <x v="6"/>
    <x v="154"/>
    <n v="2.6472399639999997"/>
    <n v="0.5780000017310043"/>
    <x v="2"/>
  </r>
  <r>
    <n v="84251"/>
    <x v="1347"/>
    <x v="1276"/>
    <n v="12613"/>
    <n v="29.035999990000001"/>
    <n v="227374"/>
    <x v="0"/>
    <x v="1359"/>
    <d v="2023-06-13T05:10:57"/>
    <d v="2023-06-13T05:10:57"/>
    <s v="NULL"/>
    <x v="1"/>
    <x v="6"/>
    <x v="135"/>
    <n v="30.464000009999999"/>
    <n v="0.51200000016806724"/>
    <x v="2"/>
  </r>
  <r>
    <n v="157656"/>
    <x v="1348"/>
    <x v="1277"/>
    <n v="6951"/>
    <n v="4.1758198819999999"/>
    <n v="425612"/>
    <x v="3"/>
    <x v="1360"/>
    <s v="NULL"/>
    <s v="NULL"/>
    <s v="NULL"/>
    <x v="1"/>
    <x v="6"/>
    <x v="33"/>
    <n v="5.8141798890000009"/>
    <n v="0.58200000223003012"/>
    <x v="2"/>
  </r>
  <r>
    <n v="166516"/>
    <x v="1349"/>
    <x v="1278"/>
    <n v="28714"/>
    <n v="10.925000069999999"/>
    <n v="449528"/>
    <x v="0"/>
    <x v="1361"/>
    <d v="2023-06-13T00:39:43"/>
    <d v="2023-06-13T00:39:43"/>
    <s v="NULL"/>
    <x v="1"/>
    <x v="6"/>
    <x v="9"/>
    <n v="14.074999930000001"/>
    <n v="0.56299999720000005"/>
    <x v="2"/>
  </r>
  <r>
    <n v="3937"/>
    <x v="1350"/>
    <x v="1264"/>
    <n v="14192"/>
    <n v="8.7120000350000009"/>
    <n v="10634"/>
    <x v="4"/>
    <x v="1362"/>
    <d v="2023-06-12T15:31:57"/>
    <d v="2023-06-12T15:31:57"/>
    <d v="2023-06-12T15:31:57"/>
    <x v="1"/>
    <x v="6"/>
    <x v="103"/>
    <n v="13.287999964999999"/>
    <n v="0.60399999840909091"/>
    <x v="2"/>
  </r>
  <r>
    <n v="100100"/>
    <x v="1351"/>
    <x v="1279"/>
    <n v="15674"/>
    <n v="11.600000039999999"/>
    <n v="270093"/>
    <x v="0"/>
    <x v="1363"/>
    <d v="2023-06-12T15:10:47"/>
    <d v="2023-06-12T15:10:47"/>
    <s v="NULL"/>
    <x v="1"/>
    <x v="6"/>
    <x v="9"/>
    <n v="13.399999960000001"/>
    <n v="0.53599999840000001"/>
    <x v="2"/>
  </r>
  <r>
    <n v="135225"/>
    <x v="1352"/>
    <x v="1280"/>
    <n v="28575"/>
    <n v="9.3138499039999996"/>
    <n v="365061"/>
    <x v="2"/>
    <x v="1364"/>
    <s v="NULL"/>
    <s v="NULL"/>
    <s v="NULL"/>
    <x v="1"/>
    <x v="6"/>
    <x v="78"/>
    <n v="5.636149906"/>
    <n v="0.37699999850367893"/>
    <x v="2"/>
  </r>
  <r>
    <n v="55978"/>
    <x v="1353"/>
    <x v="1281"/>
    <n v="9302"/>
    <n v="32.511999959999997"/>
    <n v="151062"/>
    <x v="2"/>
    <x v="1365"/>
    <s v="NULL"/>
    <s v="NULL"/>
    <s v="NULL"/>
    <x v="1"/>
    <x v="6"/>
    <x v="61"/>
    <n v="31.488000040000003"/>
    <n v="0.49200000062500004"/>
    <x v="2"/>
  </r>
  <r>
    <n v="142702"/>
    <x v="1354"/>
    <x v="1282"/>
    <n v="28557"/>
    <n v="44.154478760000003"/>
    <n v="385247"/>
    <x v="0"/>
    <x v="1366"/>
    <d v="2023-06-12T10:59:20"/>
    <d v="2023-06-12T10:59:20"/>
    <s v="NULL"/>
    <x v="1"/>
    <x v="6"/>
    <x v="125"/>
    <n v="35.835519099999999"/>
    <n v="0.44800000073409174"/>
    <x v="2"/>
  </r>
  <r>
    <n v="64914"/>
    <x v="1355"/>
    <x v="1282"/>
    <n v="15816"/>
    <n v="14.607100579999999"/>
    <n v="175148"/>
    <x v="0"/>
    <x v="1367"/>
    <d v="2023-06-12T02:48:17"/>
    <d v="2023-06-12T02:48:17"/>
    <s v="NULL"/>
    <x v="1"/>
    <x v="6"/>
    <x v="171"/>
    <n v="19.362900639999999"/>
    <n v="0.56999999836914927"/>
    <x v="2"/>
  </r>
  <r>
    <n v="48670"/>
    <x v="1356"/>
    <x v="1282"/>
    <n v="5972"/>
    <n v="31.001809089999998"/>
    <n v="131314"/>
    <x v="1"/>
    <x v="1368"/>
    <d v="2023-06-11T21:52:59"/>
    <s v="NULL"/>
    <s v="NULL"/>
    <x v="1"/>
    <x v="6"/>
    <x v="94"/>
    <n v="42.988188770000008"/>
    <n v="0.58100000018029474"/>
    <x v="2"/>
  </r>
  <r>
    <n v="51338"/>
    <x v="1357"/>
    <x v="1282"/>
    <n v="15334"/>
    <n v="27.255200370000001"/>
    <n v="138540"/>
    <x v="0"/>
    <x v="1369"/>
    <d v="2023-06-11T11:57:24"/>
    <d v="2023-06-11T11:57:24"/>
    <s v="NULL"/>
    <x v="1"/>
    <x v="6"/>
    <x v="97"/>
    <n v="27.694800390000001"/>
    <n v="0.50400000012666057"/>
    <x v="2"/>
  </r>
  <r>
    <n v="82490"/>
    <x v="1358"/>
    <x v="1282"/>
    <n v="29065"/>
    <n v="17.105219779999999"/>
    <n v="222606"/>
    <x v="3"/>
    <x v="1370"/>
    <s v="NULL"/>
    <s v="NULL"/>
    <s v="NULL"/>
    <x v="1"/>
    <x v="6"/>
    <x v="34"/>
    <n v="17.874779760000003"/>
    <n v="0.51099999985877653"/>
    <x v="2"/>
  </r>
  <r>
    <n v="18459"/>
    <x v="1359"/>
    <x v="1283"/>
    <n v="15704"/>
    <n v="6.0675998260000004"/>
    <n v="49842"/>
    <x v="2"/>
    <x v="1371"/>
    <s v="NULL"/>
    <s v="NULL"/>
    <s v="NULL"/>
    <x v="1"/>
    <x v="6"/>
    <x v="175"/>
    <n v="9.3323997939999987"/>
    <n v="0.60600000157662337"/>
    <x v="2"/>
  </r>
  <r>
    <n v="54732"/>
    <x v="1360"/>
    <x v="1284"/>
    <n v="9240"/>
    <n v="55.276021210000003"/>
    <n v="147685"/>
    <x v="0"/>
    <x v="1372"/>
    <d v="2023-06-09T20:41:50"/>
    <d v="2023-06-09T20:41:50"/>
    <s v="NULL"/>
    <x v="1"/>
    <x v="6"/>
    <x v="231"/>
    <n v="65.413981189999987"/>
    <n v="0.5419999990819454"/>
    <x v="2"/>
  </r>
  <r>
    <n v="69252"/>
    <x v="1361"/>
    <x v="1285"/>
    <n v="9201"/>
    <n v="21.64567083"/>
    <n v="186831"/>
    <x v="1"/>
    <x v="1373"/>
    <d v="2023-06-09T10:34:09"/>
    <s v="NULL"/>
    <s v="NULL"/>
    <x v="1"/>
    <x v="6"/>
    <x v="127"/>
    <n v="28.344330849999999"/>
    <n v="0.56699999794838973"/>
    <x v="2"/>
  </r>
  <r>
    <n v="78435"/>
    <x v="1362"/>
    <x v="1286"/>
    <n v="24660"/>
    <n v="55.317121329999999"/>
    <n v="211657"/>
    <x v="1"/>
    <x v="1374"/>
    <d v="2023-06-09T09:47:38"/>
    <s v="NULL"/>
    <s v="NULL"/>
    <x v="1"/>
    <x v="6"/>
    <x v="236"/>
    <n v="42.762880500000001"/>
    <n v="0.43599999696288749"/>
    <x v="2"/>
  </r>
  <r>
    <n v="56827"/>
    <x v="1363"/>
    <x v="1287"/>
    <n v="5930"/>
    <n v="26.617800460000002"/>
    <n v="153336"/>
    <x v="3"/>
    <x v="1375"/>
    <s v="NULL"/>
    <s v="NULL"/>
    <s v="NULL"/>
    <x v="1"/>
    <x v="6"/>
    <x v="6"/>
    <n v="33.332200299999997"/>
    <n v="0.5559999979556296"/>
    <x v="2"/>
  </r>
  <r>
    <n v="67537"/>
    <x v="1364"/>
    <x v="1288"/>
    <n v="12537"/>
    <n v="25.649999919999999"/>
    <n v="182261"/>
    <x v="1"/>
    <x v="1376"/>
    <d v="2023-06-09T05:40:42"/>
    <s v="NULL"/>
    <s v="NULL"/>
    <x v="1"/>
    <x v="6"/>
    <x v="56"/>
    <n v="24.350000080000001"/>
    <n v="0.48700000160000001"/>
    <x v="2"/>
  </r>
  <r>
    <n v="23001"/>
    <x v="1365"/>
    <x v="1289"/>
    <n v="10690"/>
    <n v="22.525950380000001"/>
    <n v="62071"/>
    <x v="2"/>
    <x v="1377"/>
    <s v="NULL"/>
    <s v="NULL"/>
    <s v="NULL"/>
    <x v="1"/>
    <x v="6"/>
    <x v="166"/>
    <n v="16.924050380000001"/>
    <n v="0.4290000013678073"/>
    <x v="2"/>
  </r>
  <r>
    <n v="86428"/>
    <x v="1366"/>
    <x v="1290"/>
    <n v="28852"/>
    <n v="20.876250349999999"/>
    <n v="233230"/>
    <x v="3"/>
    <x v="1378"/>
    <s v="NULL"/>
    <s v="NULL"/>
    <s v="NULL"/>
    <x v="1"/>
    <x v="6"/>
    <x v="24"/>
    <n v="23.073750410000002"/>
    <n v="0.52500000025028448"/>
    <x v="2"/>
  </r>
  <r>
    <n v="49572"/>
    <x v="1367"/>
    <x v="1291"/>
    <n v="9017"/>
    <n v="23.671559389999999"/>
    <n v="133713"/>
    <x v="1"/>
    <x v="1379"/>
    <d v="2023-06-08T01:12:15"/>
    <s v="NULL"/>
    <s v="NULL"/>
    <x v="1"/>
    <x v="6"/>
    <x v="184"/>
    <n v="26.268439239999999"/>
    <n v="0.52599999921145368"/>
    <x v="2"/>
  </r>
  <r>
    <n v="41884"/>
    <x v="1368"/>
    <x v="1292"/>
    <n v="15878"/>
    <n v="32.040068869999999"/>
    <n v="112997"/>
    <x v="0"/>
    <x v="1380"/>
    <d v="2023-06-07T09:48:21"/>
    <d v="2023-06-07T09:48:21"/>
    <s v="NULL"/>
    <x v="1"/>
    <x v="6"/>
    <x v="221"/>
    <n v="32.949928990000004"/>
    <n v="0.50700000115371602"/>
    <x v="2"/>
  </r>
  <r>
    <n v="105898"/>
    <x v="1369"/>
    <x v="1293"/>
    <n v="15349"/>
    <n v="19.171920759999999"/>
    <n v="285749"/>
    <x v="3"/>
    <x v="1381"/>
    <s v="NULL"/>
    <s v="NULL"/>
    <s v="NULL"/>
    <x v="1"/>
    <x v="6"/>
    <x v="188"/>
    <n v="27.81808092"/>
    <n v="0.59199999841327944"/>
    <x v="2"/>
  </r>
  <r>
    <n v="1249"/>
    <x v="1370"/>
    <x v="1294"/>
    <n v="13733"/>
    <n v="14.586880580000001"/>
    <n v="3402"/>
    <x v="0"/>
    <x v="1382"/>
    <d v="2023-06-07T06:33:51"/>
    <d v="2023-06-07T06:33:51"/>
    <s v="NULL"/>
    <x v="1"/>
    <x v="6"/>
    <x v="201"/>
    <n v="17.973120790000003"/>
    <n v="0.55200000103685509"/>
    <x v="2"/>
  </r>
  <r>
    <n v="65967"/>
    <x v="1371"/>
    <x v="1295"/>
    <n v="9164"/>
    <n v="20.85126077"/>
    <n v="178009"/>
    <x v="4"/>
    <x v="1383"/>
    <d v="2023-06-07T02:47:50"/>
    <d v="2023-06-07T02:47:50"/>
    <d v="2023-06-07T02:47:50"/>
    <x v="1"/>
    <x v="6"/>
    <x v="112"/>
    <n v="23.138740909999999"/>
    <n v="0.52600000059831775"/>
    <x v="2"/>
  </r>
  <r>
    <n v="174990"/>
    <x v="1372"/>
    <x v="1296"/>
    <n v="10836"/>
    <n v="17.46752086"/>
    <n v="472422"/>
    <x v="4"/>
    <x v="1384"/>
    <d v="2023-06-06T10:45:00"/>
    <d v="2023-06-06T10:45:00"/>
    <d v="2023-06-06T10:45:00"/>
    <x v="1"/>
    <x v="6"/>
    <x v="226"/>
    <n v="10.46247945"/>
    <n v="0.37459646737827051"/>
    <x v="2"/>
  </r>
  <r>
    <n v="46706"/>
    <x v="1373"/>
    <x v="1297"/>
    <n v="6795"/>
    <n v="33.067759279999997"/>
    <n v="125993"/>
    <x v="3"/>
    <x v="1385"/>
    <s v="NULL"/>
    <s v="NULL"/>
    <s v="NULL"/>
    <x v="1"/>
    <x v="6"/>
    <x v="182"/>
    <n v="44.922238580000005"/>
    <n v="0.57599999759764076"/>
    <x v="2"/>
  </r>
  <r>
    <n v="128214"/>
    <x v="1374"/>
    <x v="1298"/>
    <n v="5896"/>
    <n v="13.57398008"/>
    <n v="346088"/>
    <x v="3"/>
    <x v="1386"/>
    <s v="NULL"/>
    <s v="NULL"/>
    <s v="NULL"/>
    <x v="1"/>
    <x v="6"/>
    <x v="226"/>
    <n v="14.35602023"/>
    <n v="0.51400000252989619"/>
    <x v="2"/>
  </r>
  <r>
    <n v="41611"/>
    <x v="1375"/>
    <x v="1299"/>
    <n v="14225"/>
    <n v="5.9540398769999996"/>
    <n v="112262"/>
    <x v="0"/>
    <x v="1387"/>
    <d v="2023-06-05T17:27:34"/>
    <d v="2023-06-05T17:27:34"/>
    <s v="NULL"/>
    <x v="1"/>
    <x v="6"/>
    <x v="33"/>
    <n v="4.0359598940000012"/>
    <n v="0.40399999865025032"/>
    <x v="2"/>
  </r>
  <r>
    <n v="80530"/>
    <x v="1376"/>
    <x v="1300"/>
    <n v="13973"/>
    <n v="10.39999999"/>
    <n v="217328"/>
    <x v="1"/>
    <x v="1388"/>
    <d v="2023-06-05T01:15:14"/>
    <s v="NULL"/>
    <s v="NULL"/>
    <x v="1"/>
    <x v="6"/>
    <x v="49"/>
    <n v="9.6000000100000005"/>
    <n v="0.48000000050000002"/>
    <x v="2"/>
  </r>
  <r>
    <n v="57822"/>
    <x v="1377"/>
    <x v="1301"/>
    <n v="15260"/>
    <n v="19.650000009999999"/>
    <n v="156048"/>
    <x v="2"/>
    <x v="1389"/>
    <s v="NULL"/>
    <s v="NULL"/>
    <s v="NULL"/>
    <x v="1"/>
    <x v="6"/>
    <x v="222"/>
    <n v="17.849999990000001"/>
    <n v="0.47599999973333335"/>
    <x v="2"/>
  </r>
  <r>
    <n v="135361"/>
    <x v="1378"/>
    <x v="1302"/>
    <n v="15816"/>
    <n v="14.607100579999999"/>
    <n v="365411"/>
    <x v="0"/>
    <x v="1390"/>
    <d v="2023-06-04T08:27:09"/>
    <d v="2023-06-04T08:27:09"/>
    <s v="NULL"/>
    <x v="1"/>
    <x v="6"/>
    <x v="171"/>
    <n v="19.362900639999999"/>
    <n v="0.56999999836914927"/>
    <x v="2"/>
  </r>
  <r>
    <n v="103099"/>
    <x v="1379"/>
    <x v="1303"/>
    <n v="15571"/>
    <n v="40.75500014"/>
    <n v="278152"/>
    <x v="3"/>
    <x v="1391"/>
    <s v="NULL"/>
    <s v="NULL"/>
    <s v="NULL"/>
    <x v="1"/>
    <x v="6"/>
    <x v="66"/>
    <n v="24.24499986"/>
    <n v="0.37299999784615384"/>
    <x v="2"/>
  </r>
  <r>
    <n v="127374"/>
    <x v="1380"/>
    <x v="1304"/>
    <n v="28992"/>
    <n v="25.898400389999999"/>
    <n v="343847"/>
    <x v="0"/>
    <x v="1392"/>
    <d v="2023-06-04T03:26:14"/>
    <d v="2023-06-04T03:26:14"/>
    <s v="NULL"/>
    <x v="1"/>
    <x v="6"/>
    <x v="6"/>
    <n v="34.051600370000003"/>
    <n v="0.56799999897114262"/>
    <x v="2"/>
  </r>
  <r>
    <n v="110464"/>
    <x v="1381"/>
    <x v="1305"/>
    <n v="15232"/>
    <n v="115.72000009999999"/>
    <n v="298074"/>
    <x v="3"/>
    <x v="1393"/>
    <s v="NULL"/>
    <s v="NULL"/>
    <s v="NULL"/>
    <x v="1"/>
    <x v="6"/>
    <x v="243"/>
    <n v="104.27999990000001"/>
    <n v="0.47399999954545458"/>
    <x v="2"/>
  </r>
  <r>
    <n v="160366"/>
    <x v="1382"/>
    <x v="1306"/>
    <n v="15088"/>
    <n v="41.819999979999999"/>
    <n v="432889"/>
    <x v="0"/>
    <x v="1394"/>
    <d v="2023-06-04T00:14:32"/>
    <d v="2023-06-04T00:14:32"/>
    <s v="NULL"/>
    <x v="1"/>
    <x v="6"/>
    <x v="142"/>
    <n v="40.180000020000001"/>
    <n v="0.49000000024390244"/>
    <x v="2"/>
  </r>
  <r>
    <n v="121087"/>
    <x v="1383"/>
    <x v="1307"/>
    <n v="13969"/>
    <n v="27.832000000000001"/>
    <n v="326813"/>
    <x v="0"/>
    <x v="1395"/>
    <d v="2023-06-03T16:08:11"/>
    <d v="2023-06-03T16:08:11"/>
    <s v="NULL"/>
    <x v="1"/>
    <x v="6"/>
    <x v="55"/>
    <n v="21.167999999999999"/>
    <n v="0.432"/>
    <x v="2"/>
  </r>
  <r>
    <n v="158910"/>
    <x v="1384"/>
    <x v="1308"/>
    <n v="26020"/>
    <n v="7.8680000379999999"/>
    <n v="428995"/>
    <x v="0"/>
    <x v="1396"/>
    <d v="2023-06-03T10:24:20"/>
    <d v="2023-06-03T10:24:20"/>
    <s v="NULL"/>
    <x v="1"/>
    <x v="6"/>
    <x v="181"/>
    <n v="6.1319999620000001"/>
    <n v="0.43799999728571432"/>
    <x v="2"/>
  </r>
  <r>
    <n v="17711"/>
    <x v="1385"/>
    <x v="1309"/>
    <n v="18570"/>
    <n v="53.63819831"/>
    <n v="47818"/>
    <x v="0"/>
    <x v="1397"/>
    <d v="2023-06-02T16:29:05"/>
    <d v="2023-06-02T16:29:05"/>
    <s v="NULL"/>
    <x v="1"/>
    <x v="6"/>
    <x v="190"/>
    <n v="50.311798590000002"/>
    <n v="0.48400000086964889"/>
    <x v="2"/>
  </r>
  <r>
    <n v="13081"/>
    <x v="1386"/>
    <x v="1310"/>
    <n v="9085"/>
    <n v="17.190199620000001"/>
    <n v="35288"/>
    <x v="1"/>
    <x v="1398"/>
    <d v="2023-06-02T14:33:50"/>
    <s v="NULL"/>
    <s v="NULL"/>
    <x v="1"/>
    <x v="6"/>
    <x v="239"/>
    <n v="29.269799460000002"/>
    <n v="0.63000000085234609"/>
    <x v="2"/>
  </r>
  <r>
    <n v="73878"/>
    <x v="1387"/>
    <x v="1311"/>
    <n v="18570"/>
    <n v="53.63819831"/>
    <n v="199331"/>
    <x v="0"/>
    <x v="1399"/>
    <d v="2023-06-02T09:58:00"/>
    <d v="2023-06-02T09:58:00"/>
    <s v="NULL"/>
    <x v="1"/>
    <x v="6"/>
    <x v="190"/>
    <n v="50.311798590000002"/>
    <n v="0.48400000086964889"/>
    <x v="2"/>
  </r>
  <r>
    <n v="85397"/>
    <x v="1388"/>
    <x v="1312"/>
    <n v="15575"/>
    <n v="15.203999939999999"/>
    <n v="230437"/>
    <x v="0"/>
    <x v="1400"/>
    <d v="2023-06-02T06:38:03"/>
    <d v="2023-06-02T06:38:03"/>
    <s v="NULL"/>
    <x v="1"/>
    <x v="6"/>
    <x v="26"/>
    <n v="12.796000060000001"/>
    <n v="0.45700000214285719"/>
    <x v="2"/>
  </r>
  <r>
    <n v="114256"/>
    <x v="1389"/>
    <x v="1313"/>
    <n v="5896"/>
    <n v="13.57398008"/>
    <n v="308330"/>
    <x v="1"/>
    <x v="1401"/>
    <d v="2023-06-02T00:38:09"/>
    <s v="NULL"/>
    <s v="NULL"/>
    <x v="1"/>
    <x v="6"/>
    <x v="226"/>
    <n v="14.35602023"/>
    <n v="0.51400000252989619"/>
    <x v="2"/>
  </r>
  <r>
    <n v="125013"/>
    <x v="1390"/>
    <x v="1314"/>
    <n v="15926"/>
    <n v="13.759200420000001"/>
    <n v="337449"/>
    <x v="4"/>
    <x v="1402"/>
    <d v="2023-06-01T15:03:45"/>
    <d v="2023-06-01T15:03:45"/>
    <d v="2023-06-01T15:03:45"/>
    <x v="1"/>
    <x v="6"/>
    <x v="196"/>
    <n v="11.440800340000001"/>
    <n v="0.4539999998"/>
    <x v="2"/>
  </r>
  <r>
    <n v="95561"/>
    <x v="1391"/>
    <x v="1315"/>
    <n v="9305"/>
    <n v="8.8517898759999998"/>
    <n v="257939"/>
    <x v="3"/>
    <x v="1403"/>
    <s v="NULL"/>
    <s v="NULL"/>
    <s v="NULL"/>
    <x v="1"/>
    <x v="6"/>
    <x v="60"/>
    <n v="8.1382098940000009"/>
    <n v="0.47900000024543854"/>
    <x v="2"/>
  </r>
  <r>
    <n v="1653"/>
    <x v="1392"/>
    <x v="1316"/>
    <n v="6096"/>
    <n v="15.54800004"/>
    <n v="4496"/>
    <x v="3"/>
    <x v="1404"/>
    <s v="NULL"/>
    <s v="NULL"/>
    <s v="NULL"/>
    <x v="1"/>
    <x v="6"/>
    <x v="82"/>
    <n v="10.45199996"/>
    <n v="0.40199999846153844"/>
    <x v="2"/>
  </r>
  <r>
    <n v="152757"/>
    <x v="1393"/>
    <x v="1317"/>
    <n v="28826"/>
    <n v="31.82549852"/>
    <n v="412387"/>
    <x v="4"/>
    <x v="1405"/>
    <d v="2023-06-01T02:38:23"/>
    <d v="2023-06-01T02:38:23"/>
    <d v="2023-06-01T02:38:23"/>
    <x v="1"/>
    <x v="6"/>
    <x v="101"/>
    <n v="33.124498430000003"/>
    <n v="0.50999999977675137"/>
    <x v="2"/>
  </r>
  <r>
    <n v="1090"/>
    <x v="1394"/>
    <x v="1318"/>
    <n v="28551"/>
    <n v="18.864000050000001"/>
    <n v="2986"/>
    <x v="3"/>
    <x v="1406"/>
    <s v="NULL"/>
    <s v="NULL"/>
    <s v="NULL"/>
    <x v="1"/>
    <x v="7"/>
    <x v="109"/>
    <n v="29.135999949999999"/>
    <n v="0.60699999895833334"/>
    <x v="2"/>
  </r>
  <r>
    <n v="51551"/>
    <x v="1395"/>
    <x v="1319"/>
    <n v="15232"/>
    <n v="115.72000009999999"/>
    <n v="139106"/>
    <x v="4"/>
    <x v="1407"/>
    <d v="2023-05-31T07:49:03"/>
    <d v="2023-05-31T07:49:03"/>
    <d v="2023-05-31T07:49:03"/>
    <x v="1"/>
    <x v="7"/>
    <x v="243"/>
    <n v="104.27999990000001"/>
    <n v="0.47399999954545458"/>
    <x v="2"/>
  </r>
  <r>
    <n v="95490"/>
    <x v="1396"/>
    <x v="1320"/>
    <n v="14000"/>
    <n v="4.0052698739999997"/>
    <n v="257750"/>
    <x v="1"/>
    <x v="1408"/>
    <d v="2023-05-30T23:15:40"/>
    <s v="NULL"/>
    <s v="NULL"/>
    <x v="1"/>
    <x v="7"/>
    <x v="44"/>
    <n v="2.9847298970000002"/>
    <n v="0.42699999925364807"/>
    <x v="2"/>
  </r>
  <r>
    <n v="41913"/>
    <x v="1397"/>
    <x v="628"/>
    <n v="13862"/>
    <n v="25.714000469999998"/>
    <n v="113076"/>
    <x v="0"/>
    <x v="1409"/>
    <d v="2023-05-30T14:35:31"/>
    <d v="2023-05-30T14:35:31"/>
    <s v="NULL"/>
    <x v="1"/>
    <x v="7"/>
    <x v="209"/>
    <n v="23.736000290000003"/>
    <n v="0.47999999848736102"/>
    <x v="2"/>
  </r>
  <r>
    <n v="65506"/>
    <x v="1398"/>
    <x v="1321"/>
    <n v="28454"/>
    <n v="24.44000003"/>
    <n v="176769"/>
    <x v="2"/>
    <x v="1410"/>
    <s v="NULL"/>
    <s v="NULL"/>
    <s v="NULL"/>
    <x v="1"/>
    <x v="7"/>
    <x v="18"/>
    <n v="27.55999997"/>
    <n v="0.52999999942307696"/>
    <x v="2"/>
  </r>
  <r>
    <n v="4583"/>
    <x v="1399"/>
    <x v="1322"/>
    <n v="13973"/>
    <n v="10.39999999"/>
    <n v="12401"/>
    <x v="3"/>
    <x v="1411"/>
    <s v="NULL"/>
    <s v="NULL"/>
    <s v="NULL"/>
    <x v="1"/>
    <x v="7"/>
    <x v="49"/>
    <n v="9.6000000100000005"/>
    <n v="0.48000000050000002"/>
    <x v="2"/>
  </r>
  <r>
    <n v="124881"/>
    <x v="1400"/>
    <x v="1323"/>
    <n v="28992"/>
    <n v="25.898400389999999"/>
    <n v="337088"/>
    <x v="1"/>
    <x v="1412"/>
    <d v="2023-05-30T04:27:47"/>
    <s v="NULL"/>
    <s v="NULL"/>
    <x v="1"/>
    <x v="7"/>
    <x v="6"/>
    <n v="34.051600370000003"/>
    <n v="0.56799999897114262"/>
    <x v="2"/>
  </r>
  <r>
    <n v="74361"/>
    <x v="1401"/>
    <x v="1324"/>
    <n v="12537"/>
    <n v="25.649999919999999"/>
    <n v="200638"/>
    <x v="4"/>
    <x v="1413"/>
    <d v="2023-05-30T02:24:27"/>
    <d v="2023-05-30T02:24:27"/>
    <d v="2023-05-30T02:24:27"/>
    <x v="1"/>
    <x v="7"/>
    <x v="56"/>
    <n v="24.350000080000001"/>
    <n v="0.48700000160000001"/>
    <x v="2"/>
  </r>
  <r>
    <n v="62015"/>
    <x v="1402"/>
    <x v="1325"/>
    <n v="11453"/>
    <n v="19.343659410000001"/>
    <n v="167341"/>
    <x v="0"/>
    <x v="1414"/>
    <d v="2023-05-29T23:20:22"/>
    <d v="2023-05-29T23:20:22"/>
    <s v="NULL"/>
    <x v="1"/>
    <x v="7"/>
    <x v="170"/>
    <n v="13.276339520000001"/>
    <n v="0.40699999863549963"/>
    <x v="2"/>
  </r>
  <r>
    <n v="101102"/>
    <x v="1403"/>
    <x v="1326"/>
    <n v="12565"/>
    <n v="14.5483004"/>
    <n v="272763"/>
    <x v="1"/>
    <x v="1415"/>
    <d v="2023-05-29T16:04:53"/>
    <s v="NULL"/>
    <s v="NULL"/>
    <x v="1"/>
    <x v="7"/>
    <x v="164"/>
    <n v="14.901700360000001"/>
    <n v="0.50599999916604421"/>
    <x v="2"/>
  </r>
  <r>
    <n v="125012"/>
    <x v="1390"/>
    <x v="1327"/>
    <n v="13944"/>
    <n v="15.58400005"/>
    <n v="337445"/>
    <x v="4"/>
    <x v="1416"/>
    <d v="2023-05-29T14:36:15"/>
    <d v="2023-05-29T14:36:15"/>
    <d v="2023-05-29T14:36:15"/>
    <x v="1"/>
    <x v="7"/>
    <x v="152"/>
    <n v="16.41599995"/>
    <n v="0.51299999843749999"/>
    <x v="2"/>
  </r>
  <r>
    <n v="156119"/>
    <x v="1404"/>
    <x v="1328"/>
    <n v="29008"/>
    <n v="31.13142925"/>
    <n v="421440"/>
    <x v="3"/>
    <x v="1417"/>
    <s v="NULL"/>
    <s v="NULL"/>
    <s v="NULL"/>
    <x v="1"/>
    <x v="7"/>
    <x v="250"/>
    <n v="45.358568610000006"/>
    <n v="0.59299999841835538"/>
    <x v="2"/>
  </r>
  <r>
    <n v="98869"/>
    <x v="1405"/>
    <x v="1329"/>
    <n v="9149"/>
    <n v="24.776459890000002"/>
    <n v="266760"/>
    <x v="4"/>
    <x v="1418"/>
    <d v="2023-05-29T05:07:18"/>
    <d v="2023-05-29T05:07:18"/>
    <d v="2023-05-29T05:07:18"/>
    <x v="1"/>
    <x v="7"/>
    <x v="240"/>
    <n v="21.883539959999997"/>
    <n v="0.46900000065045"/>
    <x v="2"/>
  </r>
  <r>
    <n v="34478"/>
    <x v="1406"/>
    <x v="1330"/>
    <n v="12545"/>
    <n v="35.414938730000003"/>
    <n v="93028"/>
    <x v="0"/>
    <x v="1419"/>
    <d v="2023-05-29T02:12:52"/>
    <d v="2023-05-29T02:12:52"/>
    <s v="NULL"/>
    <x v="1"/>
    <x v="7"/>
    <x v="159"/>
    <n v="34.57505913"/>
    <n v="0.49400000267409638"/>
    <x v="2"/>
  </r>
  <r>
    <n v="67692"/>
    <x v="1407"/>
    <x v="1331"/>
    <n v="28714"/>
    <n v="10.925000069999999"/>
    <n v="182660"/>
    <x v="2"/>
    <x v="1420"/>
    <s v="NULL"/>
    <s v="NULL"/>
    <s v="NULL"/>
    <x v="1"/>
    <x v="7"/>
    <x v="9"/>
    <n v="14.074999930000001"/>
    <n v="0.56299999720000005"/>
    <x v="2"/>
  </r>
  <r>
    <n v="180549"/>
    <x v="1408"/>
    <x v="1332"/>
    <n v="12539"/>
    <n v="40.494999919999998"/>
    <n v="487485"/>
    <x v="2"/>
    <x v="1421"/>
    <s v="NULL"/>
    <s v="NULL"/>
    <s v="NULL"/>
    <x v="1"/>
    <x v="7"/>
    <x v="165"/>
    <n v="48.505000080000002"/>
    <n v="0.54500000089887646"/>
    <x v="2"/>
  </r>
  <r>
    <n v="4418"/>
    <x v="1409"/>
    <x v="1333"/>
    <n v="369"/>
    <n v="26.35799995"/>
    <n v="11948"/>
    <x v="1"/>
    <x v="1422"/>
    <d v="2023-05-28T03:06:50"/>
    <s v="NULL"/>
    <s v="NULL"/>
    <x v="1"/>
    <x v="7"/>
    <x v="27"/>
    <n v="19.64200005"/>
    <n v="0.42700000108695652"/>
    <x v="2"/>
  </r>
  <r>
    <n v="87108"/>
    <x v="1410"/>
    <x v="1334"/>
    <n v="15598"/>
    <n v="18.111600859999999"/>
    <n v="235096"/>
    <x v="0"/>
    <x v="1423"/>
    <d v="2023-05-27T22:14:40"/>
    <d v="2023-05-27T22:14:40"/>
    <s v="NULL"/>
    <x v="1"/>
    <x v="7"/>
    <x v="229"/>
    <n v="14.288400669999998"/>
    <n v="0.44099999985401234"/>
    <x v="2"/>
  </r>
  <r>
    <n v="27878"/>
    <x v="1411"/>
    <x v="1335"/>
    <n v="28491"/>
    <n v="20.978459780000001"/>
    <n v="75176"/>
    <x v="1"/>
    <x v="1424"/>
    <d v="2023-05-27T07:41:49"/>
    <s v="NULL"/>
    <s v="NULL"/>
    <x v="1"/>
    <x v="7"/>
    <x v="122"/>
    <n v="23.00153976"/>
    <n v="0.5230000000131878"/>
    <x v="2"/>
  </r>
  <r>
    <n v="128147"/>
    <x v="1412"/>
    <x v="1336"/>
    <n v="11201"/>
    <n v="10.327079879999999"/>
    <n v="345909"/>
    <x v="1"/>
    <x v="1425"/>
    <d v="2023-05-27T03:50:10"/>
    <s v="NULL"/>
    <s v="NULL"/>
    <x v="1"/>
    <x v="7"/>
    <x v="75"/>
    <n v="10.662919890000001"/>
    <n v="0.50800000032586956"/>
    <x v="2"/>
  </r>
  <r>
    <n v="147054"/>
    <x v="1413"/>
    <x v="1337"/>
    <n v="14008"/>
    <n v="23.857999939999999"/>
    <n v="397000"/>
    <x v="0"/>
    <x v="1426"/>
    <d v="2023-05-26T17:13:43"/>
    <d v="2023-05-26T17:13:43"/>
    <s v="NULL"/>
    <x v="1"/>
    <x v="7"/>
    <x v="140"/>
    <n v="15.642000060000001"/>
    <n v="0.39600000151898734"/>
    <x v="2"/>
  </r>
  <r>
    <n v="86258"/>
    <x v="1414"/>
    <x v="601"/>
    <n v="5845"/>
    <n v="41.860000079999999"/>
    <n v="232777"/>
    <x v="1"/>
    <x v="1427"/>
    <d v="2023-05-26T15:50:21"/>
    <s v="NULL"/>
    <s v="NULL"/>
    <x v="1"/>
    <x v="7"/>
    <x v="66"/>
    <n v="23.139999920000001"/>
    <n v="0.35599999876923077"/>
    <x v="2"/>
  </r>
  <r>
    <n v="146376"/>
    <x v="1415"/>
    <x v="1338"/>
    <n v="15864"/>
    <n v="29.815739019999999"/>
    <n v="395202"/>
    <x v="3"/>
    <x v="1428"/>
    <s v="NULL"/>
    <s v="NULL"/>
    <s v="NULL"/>
    <x v="1"/>
    <x v="7"/>
    <x v="159"/>
    <n v="40.174258840000007"/>
    <n v="0.57400000097671111"/>
    <x v="2"/>
  </r>
  <r>
    <n v="21574"/>
    <x v="1416"/>
    <x v="1339"/>
    <n v="11782"/>
    <n v="40.77899987"/>
    <n v="58249"/>
    <x v="0"/>
    <x v="1429"/>
    <d v="2023-05-26T05:42:37"/>
    <d v="2023-05-26T05:42:37"/>
    <s v="NULL"/>
    <x v="1"/>
    <x v="7"/>
    <x v="4"/>
    <n v="28.22100013"/>
    <n v="0.409000001884058"/>
    <x v="2"/>
  </r>
  <r>
    <n v="50755"/>
    <x v="1417"/>
    <x v="1340"/>
    <n v="12667"/>
    <n v="12.149520109999999"/>
    <n v="136947"/>
    <x v="3"/>
    <x v="1430"/>
    <s v="NULL"/>
    <s v="NULL"/>
    <s v="NULL"/>
    <x v="1"/>
    <x v="7"/>
    <x v="232"/>
    <n v="9.8604801200000001"/>
    <n v="0.44800000077055885"/>
    <x v="2"/>
  </r>
  <r>
    <n v="44111"/>
    <x v="1418"/>
    <x v="1341"/>
    <n v="15816"/>
    <n v="14.607100579999999"/>
    <n v="118985"/>
    <x v="3"/>
    <x v="1431"/>
    <s v="NULL"/>
    <s v="NULL"/>
    <s v="NULL"/>
    <x v="1"/>
    <x v="7"/>
    <x v="171"/>
    <n v="19.362900639999999"/>
    <n v="0.56999999836914927"/>
    <x v="2"/>
  </r>
  <r>
    <n v="25038"/>
    <x v="1419"/>
    <x v="1342"/>
    <n v="15757"/>
    <n v="10.95854991"/>
    <n v="67585"/>
    <x v="0"/>
    <x v="1432"/>
    <d v="2023-05-25T06:54:13"/>
    <d v="2023-05-25T06:54:13"/>
    <s v="NULL"/>
    <x v="1"/>
    <x v="7"/>
    <x v="60"/>
    <n v="6.0314498600000004"/>
    <n v="0.35499999656562681"/>
    <x v="2"/>
  </r>
  <r>
    <n v="8736"/>
    <x v="1420"/>
    <x v="1343"/>
    <n v="14073"/>
    <n v="6.2267801199999999"/>
    <n v="23587"/>
    <x v="0"/>
    <x v="1433"/>
    <d v="2023-05-25T05:17:11"/>
    <d v="2023-05-25T05:17:11"/>
    <s v="NULL"/>
    <x v="1"/>
    <x v="7"/>
    <x v="208"/>
    <n v="5.0332201099999994"/>
    <n v="0.44700000063854345"/>
    <x v="2"/>
  </r>
  <r>
    <n v="154092"/>
    <x v="1421"/>
    <x v="1344"/>
    <n v="5972"/>
    <n v="31.001809089999998"/>
    <n v="415969"/>
    <x v="3"/>
    <x v="1434"/>
    <s v="NULL"/>
    <s v="NULL"/>
    <s v="NULL"/>
    <x v="1"/>
    <x v="7"/>
    <x v="94"/>
    <n v="42.988188770000008"/>
    <n v="0.58100000018029474"/>
    <x v="2"/>
  </r>
  <r>
    <n v="56032"/>
    <x v="1422"/>
    <x v="1345"/>
    <n v="28790"/>
    <n v="10.07600001"/>
    <n v="151199"/>
    <x v="3"/>
    <x v="1435"/>
    <s v="NULL"/>
    <s v="NULL"/>
    <s v="NULL"/>
    <x v="1"/>
    <x v="7"/>
    <x v="103"/>
    <n v="11.92399999"/>
    <n v="0.54199999954545452"/>
    <x v="2"/>
  </r>
  <r>
    <n v="163930"/>
    <x v="1423"/>
    <x v="1346"/>
    <n v="5892"/>
    <n v="11.18627002"/>
    <n v="442542"/>
    <x v="1"/>
    <x v="1436"/>
    <d v="2023-05-24T11:28:46"/>
    <s v="NULL"/>
    <s v="NULL"/>
    <x v="1"/>
    <x v="7"/>
    <x v="8"/>
    <n v="18.803729750000002"/>
    <n v="0.62699999647249083"/>
    <x v="2"/>
  </r>
  <r>
    <n v="20512"/>
    <x v="1424"/>
    <x v="1347"/>
    <n v="9074"/>
    <n v="20.155200820000001"/>
    <n v="55338"/>
    <x v="2"/>
    <x v="1437"/>
    <s v="NULL"/>
    <s v="NULL"/>
    <s v="NULL"/>
    <x v="1"/>
    <x v="7"/>
    <x v="144"/>
    <n v="-5.1652010500000003"/>
    <n v="-0.34457645958989896"/>
    <x v="2"/>
  </r>
  <r>
    <n v="129585"/>
    <x v="1425"/>
    <x v="1348"/>
    <n v="6110"/>
    <n v="12.82500001"/>
    <n v="349823"/>
    <x v="2"/>
    <x v="1438"/>
    <s v="NULL"/>
    <s v="NULL"/>
    <s v="NULL"/>
    <x v="1"/>
    <x v="7"/>
    <x v="9"/>
    <n v="12.17499999"/>
    <n v="0.48699999960000001"/>
    <x v="2"/>
  </r>
  <r>
    <n v="154458"/>
    <x v="1426"/>
    <x v="1349"/>
    <n v="6148"/>
    <n v="6.1758799130000002"/>
    <n v="416959"/>
    <x v="2"/>
    <x v="1439"/>
    <s v="NULL"/>
    <s v="NULL"/>
    <s v="NULL"/>
    <x v="1"/>
    <x v="7"/>
    <x v="144"/>
    <n v="8.8141198570000014"/>
    <n v="0.58799999948232162"/>
    <x v="2"/>
  </r>
  <r>
    <n v="5163"/>
    <x v="1427"/>
    <x v="1349"/>
    <n v="13862"/>
    <n v="25.714000469999998"/>
    <n v="13967"/>
    <x v="1"/>
    <x v="1440"/>
    <d v="2023-05-23T11:43:08"/>
    <s v="NULL"/>
    <s v="NULL"/>
    <x v="1"/>
    <x v="7"/>
    <x v="209"/>
    <n v="23.736000290000003"/>
    <n v="0.47999999848736102"/>
    <x v="2"/>
  </r>
  <r>
    <n v="96720"/>
    <x v="1428"/>
    <x v="1349"/>
    <n v="11315"/>
    <n v="12.44999999"/>
    <n v="260997"/>
    <x v="1"/>
    <x v="1441"/>
    <d v="2023-05-23T09:46:59"/>
    <s v="NULL"/>
    <s v="NULL"/>
    <x v="1"/>
    <x v="7"/>
    <x v="9"/>
    <n v="12.55000001"/>
    <n v="0.50200000040000003"/>
    <x v="2"/>
  </r>
  <r>
    <n v="110727"/>
    <x v="1429"/>
    <x v="1349"/>
    <n v="14167"/>
    <n v="14.31331975"/>
    <n v="298772"/>
    <x v="3"/>
    <x v="1442"/>
    <s v="NULL"/>
    <s v="NULL"/>
    <s v="NULL"/>
    <x v="1"/>
    <x v="7"/>
    <x v="71"/>
    <n v="18.666679790000003"/>
    <n v="0.56600000152698615"/>
    <x v="2"/>
  </r>
  <r>
    <n v="178750"/>
    <x v="1430"/>
    <x v="1349"/>
    <n v="29065"/>
    <n v="17.105219779999999"/>
    <n v="482614"/>
    <x v="1"/>
    <x v="1443"/>
    <d v="2023-05-23T01:55:11"/>
    <s v="NULL"/>
    <s v="NULL"/>
    <x v="1"/>
    <x v="7"/>
    <x v="34"/>
    <n v="17.874779760000003"/>
    <n v="0.51099999985877653"/>
    <x v="2"/>
  </r>
  <r>
    <n v="106942"/>
    <x v="1431"/>
    <x v="1350"/>
    <n v="6139"/>
    <n v="5.5844098759999996"/>
    <n v="288527"/>
    <x v="4"/>
    <x v="1444"/>
    <d v="2023-05-22T17:36:34"/>
    <d v="2023-05-22T17:36:34"/>
    <d v="2023-05-22T17:36:34"/>
    <x v="1"/>
    <x v="7"/>
    <x v="33"/>
    <n v="4.4055898950000012"/>
    <n v="0.44099999959849856"/>
    <x v="2"/>
  </r>
  <r>
    <n v="8734"/>
    <x v="1420"/>
    <x v="1351"/>
    <n v="9414"/>
    <n v="29.55535042"/>
    <n v="23582"/>
    <x v="0"/>
    <x v="1445"/>
    <d v="2023-05-22T07:44:38"/>
    <d v="2023-05-22T07:44:38"/>
    <s v="NULL"/>
    <x v="1"/>
    <x v="7"/>
    <x v="6"/>
    <n v="30.394650340000002"/>
    <n v="0.50699999924403671"/>
    <x v="2"/>
  </r>
  <r>
    <n v="3165"/>
    <x v="1432"/>
    <x v="1352"/>
    <n v="506"/>
    <n v="9.4877997789999995"/>
    <n v="8529"/>
    <x v="0"/>
    <x v="1446"/>
    <d v="2023-05-21T16:24:48"/>
    <d v="2023-05-21T16:24:48"/>
    <s v="NULL"/>
    <x v="1"/>
    <x v="7"/>
    <x v="192"/>
    <n v="9.4121998409999996"/>
    <n v="0.49800000160000002"/>
    <x v="2"/>
  </r>
  <r>
    <n v="101351"/>
    <x v="1433"/>
    <x v="1353"/>
    <n v="5930"/>
    <n v="26.617800460000002"/>
    <n v="273413"/>
    <x v="0"/>
    <x v="1447"/>
    <d v="2023-05-21T14:14:01"/>
    <d v="2023-05-21T14:14:01"/>
    <s v="NULL"/>
    <x v="1"/>
    <x v="7"/>
    <x v="6"/>
    <n v="33.332200299999997"/>
    <n v="0.5559999979556296"/>
    <x v="2"/>
  </r>
  <r>
    <n v="115133"/>
    <x v="1434"/>
    <x v="1354"/>
    <n v="29071"/>
    <n v="39.575909080000002"/>
    <n v="310717"/>
    <x v="3"/>
    <x v="1448"/>
    <s v="NULL"/>
    <s v="NULL"/>
    <s v="NULL"/>
    <x v="1"/>
    <x v="7"/>
    <x v="89"/>
    <n v="44.094089089999997"/>
    <n v="0.52700000065029284"/>
    <x v="2"/>
  </r>
  <r>
    <n v="62571"/>
    <x v="1435"/>
    <x v="1355"/>
    <n v="28747"/>
    <n v="55.36999995"/>
    <n v="168814"/>
    <x v="3"/>
    <x v="1449"/>
    <s v="NULL"/>
    <s v="NULL"/>
    <s v="NULL"/>
    <x v="1"/>
    <x v="7"/>
    <x v="63"/>
    <n v="42.63000005"/>
    <n v="0.4350000005102041"/>
    <x v="2"/>
  </r>
  <r>
    <n v="50337"/>
    <x v="1436"/>
    <x v="1356"/>
    <n v="28714"/>
    <n v="10.925000069999999"/>
    <n v="135797"/>
    <x v="3"/>
    <x v="1450"/>
    <s v="NULL"/>
    <s v="NULL"/>
    <s v="NULL"/>
    <x v="1"/>
    <x v="7"/>
    <x v="9"/>
    <n v="14.074999930000001"/>
    <n v="0.56299999720000005"/>
    <x v="2"/>
  </r>
  <r>
    <n v="66069"/>
    <x v="1437"/>
    <x v="1357"/>
    <n v="13988"/>
    <n v="6.9781798940000002"/>
    <n v="178285"/>
    <x v="0"/>
    <x v="1451"/>
    <d v="2023-05-20T00:46:36"/>
    <d v="2023-05-20T00:46:36"/>
    <s v="NULL"/>
    <x v="1"/>
    <x v="7"/>
    <x v="2"/>
    <n v="5.0118198760000006"/>
    <n v="0.41799999767639695"/>
    <x v="2"/>
  </r>
  <r>
    <n v="166755"/>
    <x v="1438"/>
    <x v="1358"/>
    <n v="15704"/>
    <n v="6.0675998260000004"/>
    <n v="450153"/>
    <x v="1"/>
    <x v="1452"/>
    <d v="2023-05-19T14:58:00"/>
    <s v="NULL"/>
    <s v="NULL"/>
    <x v="1"/>
    <x v="7"/>
    <x v="175"/>
    <n v="9.3323997939999987"/>
    <n v="0.60600000157662337"/>
    <x v="2"/>
  </r>
  <r>
    <n v="110705"/>
    <x v="1439"/>
    <x v="1359"/>
    <n v="15395"/>
    <n v="39.658078809999999"/>
    <n v="298712"/>
    <x v="1"/>
    <x v="1453"/>
    <d v="2023-05-19T13:53:59"/>
    <s v="NULL"/>
    <s v="NULL"/>
    <x v="1"/>
    <x v="7"/>
    <x v="96"/>
    <n v="27.331919050000003"/>
    <n v="0.40799999885236604"/>
    <x v="2"/>
  </r>
  <r>
    <n v="17082"/>
    <x v="1440"/>
    <x v="1360"/>
    <n v="28577"/>
    <n v="20.049270920000001"/>
    <n v="46131"/>
    <x v="1"/>
    <x v="1454"/>
    <d v="2023-05-19T12:40:35"/>
    <s v="NULL"/>
    <s v="NULL"/>
    <x v="1"/>
    <x v="7"/>
    <x v="146"/>
    <n v="14.940730759999997"/>
    <n v="0.4270000012186338"/>
    <x v="2"/>
  </r>
  <r>
    <n v="173824"/>
    <x v="1441"/>
    <x v="1361"/>
    <n v="28406"/>
    <n v="19.860240529999999"/>
    <n v="469295"/>
    <x v="2"/>
    <x v="1455"/>
    <s v="NULL"/>
    <s v="NULL"/>
    <s v="NULL"/>
    <x v="1"/>
    <x v="7"/>
    <x v="100"/>
    <n v="20.01976054"/>
    <n v="0.50200000007171519"/>
    <x v="2"/>
  </r>
  <r>
    <n v="136669"/>
    <x v="1442"/>
    <x v="1362"/>
    <n v="28357"/>
    <n v="88.130873140000006"/>
    <n v="368911"/>
    <x v="1"/>
    <x v="1456"/>
    <d v="2023-05-18T06:03:50"/>
    <s v="NULL"/>
    <s v="NULL"/>
    <x v="1"/>
    <x v="7"/>
    <x v="147"/>
    <n v="58.999131759999983"/>
    <n v="0.40099999860735402"/>
    <x v="2"/>
  </r>
  <r>
    <n v="139502"/>
    <x v="1443"/>
    <x v="1363"/>
    <n v="17004"/>
    <n v="24.01854084"/>
    <n v="376545"/>
    <x v="3"/>
    <x v="1457"/>
    <s v="NULL"/>
    <s v="NULL"/>
    <s v="NULL"/>
    <x v="1"/>
    <x v="7"/>
    <x v="112"/>
    <n v="19.971460839999999"/>
    <n v="0.45400000175676281"/>
    <x v="2"/>
  </r>
  <r>
    <n v="170310"/>
    <x v="1444"/>
    <x v="1364"/>
    <n v="25323"/>
    <n v="69.361999890000007"/>
    <n v="459789"/>
    <x v="2"/>
    <x v="1458"/>
    <s v="NULL"/>
    <s v="NULL"/>
    <s v="NULL"/>
    <x v="1"/>
    <x v="7"/>
    <x v="23"/>
    <n v="88.638000109999993"/>
    <n v="0.56100000069620248"/>
    <x v="2"/>
  </r>
  <r>
    <n v="68358"/>
    <x v="1445"/>
    <x v="1365"/>
    <n v="15499"/>
    <n v="16.644449860000002"/>
    <n v="184460"/>
    <x v="2"/>
    <x v="1459"/>
    <s v="NULL"/>
    <s v="NULL"/>
    <s v="NULL"/>
    <x v="1"/>
    <x v="7"/>
    <x v="8"/>
    <n v="13.345549909999999"/>
    <n v="0.44500000041180388"/>
    <x v="2"/>
  </r>
  <r>
    <n v="113947"/>
    <x v="1446"/>
    <x v="1366"/>
    <n v="6262"/>
    <n v="4.159049875"/>
    <n v="307497"/>
    <x v="0"/>
    <x v="1460"/>
    <d v="2023-05-17T03:32:52"/>
    <d v="2023-05-17T03:32:52"/>
    <s v="NULL"/>
    <x v="1"/>
    <x v="7"/>
    <x v="44"/>
    <n v="2.8309498959999999"/>
    <n v="0.40499999838984257"/>
    <x v="2"/>
  </r>
  <r>
    <n v="112694"/>
    <x v="1447"/>
    <x v="1367"/>
    <n v="13733"/>
    <n v="14.586880580000001"/>
    <n v="304054"/>
    <x v="1"/>
    <x v="1461"/>
    <d v="2023-05-16T22:58:40"/>
    <s v="NULL"/>
    <s v="NULL"/>
    <x v="1"/>
    <x v="7"/>
    <x v="201"/>
    <n v="17.973120790000003"/>
    <n v="0.55200000103685509"/>
    <x v="2"/>
  </r>
  <r>
    <n v="97834"/>
    <x v="1448"/>
    <x v="1368"/>
    <n v="28780"/>
    <n v="8.7850000020000003"/>
    <n v="263962"/>
    <x v="3"/>
    <x v="1462"/>
    <s v="NULL"/>
    <s v="NULL"/>
    <s v="NULL"/>
    <x v="1"/>
    <x v="7"/>
    <x v="227"/>
    <n v="8.7149999979999997"/>
    <n v="0.49799999988571425"/>
    <x v="2"/>
  </r>
  <r>
    <n v="171582"/>
    <x v="1449"/>
    <x v="1369"/>
    <n v="25006"/>
    <n v="43.34999998"/>
    <n v="463248"/>
    <x v="0"/>
    <x v="1463"/>
    <d v="2023-05-15T12:30:53"/>
    <d v="2023-05-15T12:30:53"/>
    <s v="NULL"/>
    <x v="1"/>
    <x v="7"/>
    <x v="167"/>
    <n v="31.65000002"/>
    <n v="0.42200000026666667"/>
    <x v="2"/>
  </r>
  <r>
    <n v="60687"/>
    <x v="1450"/>
    <x v="1370"/>
    <n v="14252"/>
    <n v="16.718000079999999"/>
    <n v="163768"/>
    <x v="2"/>
    <x v="1464"/>
    <s v="NULL"/>
    <s v="NULL"/>
    <s v="NULL"/>
    <x v="1"/>
    <x v="7"/>
    <x v="82"/>
    <n v="9.2819999200000005"/>
    <n v="0.35699999692307693"/>
    <x v="2"/>
  </r>
  <r>
    <n v="133272"/>
    <x v="1451"/>
    <x v="1371"/>
    <n v="5732"/>
    <n v="16.501679729999999"/>
    <n v="359799"/>
    <x v="4"/>
    <x v="1465"/>
    <d v="2023-05-15T03:04:27"/>
    <d v="2023-05-15T03:04:27"/>
    <d v="2023-05-15T03:04:27"/>
    <x v="1"/>
    <x v="7"/>
    <x v="1"/>
    <n v="15.478319810000002"/>
    <n v="0.48400000102063795"/>
    <x v="2"/>
  </r>
  <r>
    <n v="49378"/>
    <x v="1452"/>
    <x v="1372"/>
    <n v="14298"/>
    <n v="65.095581240000001"/>
    <n v="133187"/>
    <x v="4"/>
    <x v="1466"/>
    <d v="2023-05-15T02:22:01"/>
    <d v="2023-05-15T02:22:01"/>
    <d v="2023-05-15T02:22:01"/>
    <x v="1"/>
    <x v="7"/>
    <x v="251"/>
    <n v="94.844421159999996"/>
    <n v="0.59299999835438288"/>
    <x v="2"/>
  </r>
  <r>
    <n v="135177"/>
    <x v="1453"/>
    <x v="1373"/>
    <n v="24856"/>
    <n v="23.946600289999999"/>
    <n v="364930"/>
    <x v="3"/>
    <x v="1467"/>
    <s v="NULL"/>
    <s v="NULL"/>
    <s v="NULL"/>
    <x v="1"/>
    <x v="7"/>
    <x v="168"/>
    <n v="32.003400470000003"/>
    <n v="0.572000000630563"/>
    <x v="2"/>
  </r>
  <r>
    <n v="88937"/>
    <x v="1454"/>
    <x v="1374"/>
    <n v="28462"/>
    <n v="24.010000009999999"/>
    <n v="240046"/>
    <x v="2"/>
    <x v="1468"/>
    <s v="NULL"/>
    <s v="NULL"/>
    <s v="NULL"/>
    <x v="1"/>
    <x v="7"/>
    <x v="55"/>
    <n v="24.989999990000001"/>
    <n v="0.50999999979591837"/>
    <x v="2"/>
  </r>
  <r>
    <n v="81977"/>
    <x v="1455"/>
    <x v="1375"/>
    <n v="12613"/>
    <n v="29.035999990000001"/>
    <n v="221232"/>
    <x v="2"/>
    <x v="1469"/>
    <s v="NULL"/>
    <s v="NULL"/>
    <s v="NULL"/>
    <x v="1"/>
    <x v="7"/>
    <x v="135"/>
    <n v="30.464000009999999"/>
    <n v="0.51200000016806724"/>
    <x v="2"/>
  </r>
  <r>
    <n v="74602"/>
    <x v="1456"/>
    <x v="1376"/>
    <n v="28457"/>
    <n v="33.617500020000001"/>
    <n v="201282"/>
    <x v="1"/>
    <x v="1470"/>
    <d v="2023-05-14T13:21:29"/>
    <s v="NULL"/>
    <s v="NULL"/>
    <x v="1"/>
    <x v="7"/>
    <x v="135"/>
    <n v="25.882499979999999"/>
    <n v="0.43499999966386554"/>
    <x v="2"/>
  </r>
  <r>
    <n v="30097"/>
    <x v="1457"/>
    <x v="1377"/>
    <n v="13840"/>
    <n v="26.977500410000001"/>
    <n v="81094"/>
    <x v="3"/>
    <x v="1471"/>
    <s v="NULL"/>
    <s v="NULL"/>
    <s v="NULL"/>
    <x v="1"/>
    <x v="7"/>
    <x v="6"/>
    <n v="32.972500350000004"/>
    <n v="0.54999999886572148"/>
    <x v="2"/>
  </r>
  <r>
    <n v="37261"/>
    <x v="1458"/>
    <x v="1378"/>
    <n v="26142"/>
    <n v="124.7999999"/>
    <n v="100528"/>
    <x v="0"/>
    <x v="1472"/>
    <d v="2023-05-13T15:06:40"/>
    <d v="2023-05-13T15:06:40"/>
    <s v="NULL"/>
    <x v="1"/>
    <x v="7"/>
    <x v="15"/>
    <n v="115.2000001"/>
    <n v="0.48000000041666663"/>
    <x v="2"/>
  </r>
  <r>
    <n v="141728"/>
    <x v="1459"/>
    <x v="1379"/>
    <n v="13923"/>
    <n v="23.1617107"/>
    <n v="382616"/>
    <x v="3"/>
    <x v="1473"/>
    <s v="NULL"/>
    <s v="NULL"/>
    <s v="NULL"/>
    <x v="1"/>
    <x v="7"/>
    <x v="163"/>
    <n v="30.828290979999998"/>
    <n v="0.57100000038377474"/>
    <x v="2"/>
  </r>
  <r>
    <n v="103958"/>
    <x v="1460"/>
    <x v="1380"/>
    <n v="28983"/>
    <n v="32.886000099999997"/>
    <n v="280487"/>
    <x v="1"/>
    <x v="1474"/>
    <d v="2023-05-12T10:30:31"/>
    <s v="NULL"/>
    <s v="NULL"/>
    <x v="1"/>
    <x v="7"/>
    <x v="157"/>
    <n v="25.113999900000003"/>
    <n v="0.43299999827586211"/>
    <x v="2"/>
  </r>
  <r>
    <n v="76943"/>
    <x v="1461"/>
    <x v="1381"/>
    <n v="7012"/>
    <n v="13.37553986"/>
    <n v="207632"/>
    <x v="3"/>
    <x v="1475"/>
    <s v="NULL"/>
    <s v="NULL"/>
    <s v="NULL"/>
    <x v="1"/>
    <x v="7"/>
    <x v="8"/>
    <n v="16.614459910000001"/>
    <n v="0.55400000124774929"/>
    <x v="2"/>
  </r>
  <r>
    <n v="177658"/>
    <x v="1462"/>
    <x v="1382"/>
    <n v="13870"/>
    <n v="28.271999820000001"/>
    <n v="479679"/>
    <x v="1"/>
    <x v="1476"/>
    <d v="2023-05-12T03:40:12"/>
    <s v="NULL"/>
    <s v="NULL"/>
    <x v="1"/>
    <x v="7"/>
    <x v="98"/>
    <n v="47.728000179999995"/>
    <n v="0.62800000236842102"/>
    <x v="2"/>
  </r>
  <r>
    <n v="155105"/>
    <x v="1463"/>
    <x v="1383"/>
    <n v="28411"/>
    <n v="14.31404962"/>
    <n v="418701"/>
    <x v="3"/>
    <x v="1477"/>
    <s v="NULL"/>
    <s v="NULL"/>
    <s v="NULL"/>
    <x v="1"/>
    <x v="7"/>
    <x v="81"/>
    <n v="16.73594962"/>
    <n v="0.53900000095458944"/>
    <x v="2"/>
  </r>
  <r>
    <n v="92233"/>
    <x v="1464"/>
    <x v="1384"/>
    <n v="12539"/>
    <n v="40.494999919999998"/>
    <n v="248940"/>
    <x v="3"/>
    <x v="1478"/>
    <s v="NULL"/>
    <s v="NULL"/>
    <s v="NULL"/>
    <x v="1"/>
    <x v="7"/>
    <x v="165"/>
    <n v="48.505000080000002"/>
    <n v="0.54500000089887646"/>
    <x v="2"/>
  </r>
  <r>
    <n v="131258"/>
    <x v="1465"/>
    <x v="1385"/>
    <n v="14042"/>
    <n v="7.4400000129999997"/>
    <n v="354352"/>
    <x v="0"/>
    <x v="1479"/>
    <d v="2023-05-11T04:47:21"/>
    <d v="2023-05-11T04:47:21"/>
    <s v="NULL"/>
    <x v="1"/>
    <x v="7"/>
    <x v="102"/>
    <n v="4.5599999870000003"/>
    <n v="0.37999999891666669"/>
    <x v="2"/>
  </r>
  <r>
    <n v="145443"/>
    <x v="1466"/>
    <x v="1386"/>
    <n v="628"/>
    <n v="9.7250000570000008"/>
    <n v="392674"/>
    <x v="2"/>
    <x v="1480"/>
    <s v="NULL"/>
    <s v="NULL"/>
    <s v="NULL"/>
    <x v="1"/>
    <x v="7"/>
    <x v="9"/>
    <n v="15.274999942999999"/>
    <n v="0.61099999772000002"/>
    <x v="2"/>
  </r>
  <r>
    <n v="43706"/>
    <x v="1467"/>
    <x v="1387"/>
    <n v="15926"/>
    <n v="13.759200420000001"/>
    <n v="117876"/>
    <x v="1"/>
    <x v="1481"/>
    <d v="2023-05-10T09:37:12"/>
    <s v="NULL"/>
    <s v="NULL"/>
    <x v="1"/>
    <x v="7"/>
    <x v="196"/>
    <n v="11.440800340000001"/>
    <n v="0.4539999998"/>
    <x v="2"/>
  </r>
  <r>
    <n v="101957"/>
    <x v="1468"/>
    <x v="1388"/>
    <n v="6110"/>
    <n v="12.82500001"/>
    <n v="275029"/>
    <x v="3"/>
    <x v="1482"/>
    <s v="NULL"/>
    <s v="NULL"/>
    <s v="NULL"/>
    <x v="1"/>
    <x v="7"/>
    <x v="9"/>
    <n v="12.17499999"/>
    <n v="0.48699999960000001"/>
    <x v="2"/>
  </r>
  <r>
    <n v="69221"/>
    <x v="1469"/>
    <x v="1389"/>
    <n v="28715"/>
    <n v="18.265040509999999"/>
    <n v="186753"/>
    <x v="3"/>
    <x v="1483"/>
    <s v="NULL"/>
    <s v="NULL"/>
    <s v="NULL"/>
    <x v="1"/>
    <x v="7"/>
    <x v="100"/>
    <n v="21.61496056"/>
    <n v="0.5419999995"/>
    <x v="2"/>
  </r>
  <r>
    <n v="152614"/>
    <x v="1470"/>
    <x v="1390"/>
    <n v="28411"/>
    <n v="14.31404962"/>
    <n v="411992"/>
    <x v="3"/>
    <x v="1484"/>
    <s v="NULL"/>
    <s v="NULL"/>
    <s v="NULL"/>
    <x v="1"/>
    <x v="7"/>
    <x v="81"/>
    <n v="16.73594962"/>
    <n v="0.53900000095458944"/>
    <x v="2"/>
  </r>
  <r>
    <n v="38002"/>
    <x v="1471"/>
    <x v="1391"/>
    <n v="6148"/>
    <n v="6.1758799130000002"/>
    <n v="102521"/>
    <x v="2"/>
    <x v="1485"/>
    <s v="NULL"/>
    <s v="NULL"/>
    <s v="NULL"/>
    <x v="1"/>
    <x v="7"/>
    <x v="144"/>
    <n v="8.8141198570000014"/>
    <n v="0.58799999948232162"/>
    <x v="2"/>
  </r>
  <r>
    <n v="20579"/>
    <x v="1472"/>
    <x v="1392"/>
    <n v="9219"/>
    <n v="37.181398629999997"/>
    <n v="55529"/>
    <x v="0"/>
    <x v="1486"/>
    <d v="2023-05-09T22:49:36"/>
    <d v="2023-05-09T22:49:36"/>
    <s v="NULL"/>
    <x v="1"/>
    <x v="7"/>
    <x v="197"/>
    <n v="62.768598320000002"/>
    <n v="0.62800000235517772"/>
    <x v="2"/>
  </r>
  <r>
    <n v="9233"/>
    <x v="1473"/>
    <x v="1393"/>
    <n v="12350"/>
    <n v="73.278448499999996"/>
    <n v="24922"/>
    <x v="1"/>
    <x v="1487"/>
    <d v="2023-05-09T07:33:31"/>
    <s v="NULL"/>
    <s v="NULL"/>
    <x v="1"/>
    <x v="7"/>
    <x v="108"/>
    <n v="62.171548400000006"/>
    <n v="0.45899999869250646"/>
    <x v="2"/>
  </r>
  <r>
    <n v="16082"/>
    <x v="1474"/>
    <x v="1394"/>
    <n v="5745"/>
    <n v="7.1817998000000003"/>
    <n v="43424"/>
    <x v="4"/>
    <x v="1488"/>
    <d v="2023-05-09T06:50:32"/>
    <d v="2023-05-09T06:50:32"/>
    <d v="2023-05-09T06:50:32"/>
    <x v="1"/>
    <x v="7"/>
    <x v="199"/>
    <n v="7.7181998199999988"/>
    <n v="0.51800000113020128"/>
    <x v="2"/>
  </r>
  <r>
    <n v="154690"/>
    <x v="1475"/>
    <x v="1395"/>
    <n v="25276"/>
    <n v="11.78606986"/>
    <n v="417567"/>
    <x v="0"/>
    <x v="1489"/>
    <d v="2023-05-09T05:20:48"/>
    <d v="2023-05-09T05:20:48"/>
    <s v="NULL"/>
    <x v="1"/>
    <x v="7"/>
    <x v="8"/>
    <n v="18.203929909999999"/>
    <n v="0.60700000165421808"/>
    <x v="2"/>
  </r>
  <r>
    <n v="81840"/>
    <x v="1476"/>
    <x v="1396"/>
    <n v="6536"/>
    <n v="12.09999998"/>
    <n v="220870"/>
    <x v="3"/>
    <x v="1490"/>
    <s v="NULL"/>
    <s v="NULL"/>
    <s v="NULL"/>
    <x v="1"/>
    <x v="7"/>
    <x v="9"/>
    <n v="12.90000002"/>
    <n v="0.51600000079999997"/>
    <x v="2"/>
  </r>
  <r>
    <n v="37041"/>
    <x v="1477"/>
    <x v="1397"/>
    <n v="28747"/>
    <n v="55.36999995"/>
    <n v="99942"/>
    <x v="0"/>
    <x v="1491"/>
    <d v="2023-05-08T23:09:42"/>
    <d v="2023-05-08T23:09:42"/>
    <s v="NULL"/>
    <x v="1"/>
    <x v="7"/>
    <x v="63"/>
    <n v="42.63000005"/>
    <n v="0.4350000005102041"/>
    <x v="2"/>
  </r>
  <r>
    <n v="171441"/>
    <x v="1478"/>
    <x v="1398"/>
    <n v="28589"/>
    <n v="16.436200169999999"/>
    <n v="462860"/>
    <x v="3"/>
    <x v="1492"/>
    <s v="NULL"/>
    <s v="NULL"/>
    <s v="NULL"/>
    <x v="1"/>
    <x v="7"/>
    <x v="118"/>
    <n v="10.07380006"/>
    <n v="0.37999999896642778"/>
    <x v="2"/>
  </r>
  <r>
    <n v="60090"/>
    <x v="1479"/>
    <x v="1399"/>
    <n v="15531"/>
    <n v="8.9355298360000006"/>
    <n v="162172"/>
    <x v="2"/>
    <x v="1493"/>
    <s v="NULL"/>
    <s v="NULL"/>
    <s v="NULL"/>
    <x v="1"/>
    <x v="7"/>
    <x v="76"/>
    <n v="11.054469934"/>
    <n v="0.55300000306103059"/>
    <x v="2"/>
  </r>
  <r>
    <n v="60701"/>
    <x v="1480"/>
    <x v="1400"/>
    <n v="13769"/>
    <n v="56.430000049999997"/>
    <n v="163803"/>
    <x v="3"/>
    <x v="1494"/>
    <s v="NULL"/>
    <s v="NULL"/>
    <s v="NULL"/>
    <x v="1"/>
    <x v="7"/>
    <x v="68"/>
    <n v="38.569999950000003"/>
    <n v="0.40599999947368426"/>
    <x v="2"/>
  </r>
  <r>
    <n v="135800"/>
    <x v="1481"/>
    <x v="1401"/>
    <n v="25558"/>
    <n v="21.319999970000001"/>
    <n v="366602"/>
    <x v="1"/>
    <x v="1495"/>
    <d v="2023-05-07T21:36:01"/>
    <s v="NULL"/>
    <s v="NULL"/>
    <x v="1"/>
    <x v="7"/>
    <x v="19"/>
    <n v="18.680000029999999"/>
    <n v="0.46700000074999998"/>
    <x v="2"/>
  </r>
  <r>
    <n v="164944"/>
    <x v="1482"/>
    <x v="1402"/>
    <n v="28613"/>
    <n v="14.594159879999999"/>
    <n v="445272"/>
    <x v="1"/>
    <x v="1496"/>
    <d v="2023-05-07T10:18:09"/>
    <s v="NULL"/>
    <s v="NULL"/>
    <x v="1"/>
    <x v="7"/>
    <x v="46"/>
    <n v="10.395839890000001"/>
    <n v="0.4159999994269708"/>
    <x v="2"/>
  </r>
  <r>
    <n v="152013"/>
    <x v="1483"/>
    <x v="458"/>
    <n v="14235"/>
    <n v="2.518749991"/>
    <n v="410368"/>
    <x v="2"/>
    <x v="1497"/>
    <s v="NULL"/>
    <s v="NULL"/>
    <s v="NULL"/>
    <x v="1"/>
    <x v="7"/>
    <x v="185"/>
    <n v="3.731250009"/>
    <n v="0.59700000143999998"/>
    <x v="2"/>
  </r>
  <r>
    <n v="67626"/>
    <x v="1484"/>
    <x v="1403"/>
    <n v="13604"/>
    <n v="86.400000079999998"/>
    <n v="182488"/>
    <x v="1"/>
    <x v="1498"/>
    <d v="2023-05-07T01:46:19"/>
    <s v="NULL"/>
    <s v="NULL"/>
    <x v="1"/>
    <x v="7"/>
    <x v="45"/>
    <n v="93.599999920000002"/>
    <n v="0.51999999955555554"/>
    <x v="2"/>
  </r>
  <r>
    <n v="113458"/>
    <x v="1485"/>
    <x v="1404"/>
    <n v="24994"/>
    <n v="27.344530840000001"/>
    <n v="306139"/>
    <x v="3"/>
    <x v="1499"/>
    <s v="NULL"/>
    <s v="NULL"/>
    <s v="NULL"/>
    <x v="1"/>
    <x v="7"/>
    <x v="127"/>
    <n v="22.645470839999998"/>
    <n v="0.45300000157951581"/>
    <x v="2"/>
  </r>
  <r>
    <n v="109872"/>
    <x v="1486"/>
    <x v="1405"/>
    <n v="15600"/>
    <n v="28.38240128"/>
    <n v="296466"/>
    <x v="3"/>
    <x v="1500"/>
    <s v="NULL"/>
    <s v="NULL"/>
    <s v="NULL"/>
    <x v="1"/>
    <x v="7"/>
    <x v="70"/>
    <n v="36.417601770000005"/>
    <n v="0.56200000086265434"/>
    <x v="2"/>
  </r>
  <r>
    <n v="50452"/>
    <x v="1487"/>
    <x v="1406"/>
    <n v="12660"/>
    <n v="11.31550019"/>
    <n v="136113"/>
    <x v="1"/>
    <x v="1501"/>
    <d v="2023-05-07T00:33:38"/>
    <s v="NULL"/>
    <s v="NULL"/>
    <x v="1"/>
    <x v="7"/>
    <x v="10"/>
    <n v="10.034500190000001"/>
    <n v="0.47000000053395785"/>
    <x v="2"/>
  </r>
  <r>
    <n v="66971"/>
    <x v="1488"/>
    <x v="1407"/>
    <n v="13652"/>
    <n v="28.883999979999999"/>
    <n v="180734"/>
    <x v="3"/>
    <x v="1502"/>
    <s v="NULL"/>
    <s v="NULL"/>
    <s v="NULL"/>
    <x v="1"/>
    <x v="7"/>
    <x v="157"/>
    <n v="29.116000020000001"/>
    <n v="0.50200000034482761"/>
    <x v="2"/>
  </r>
  <r>
    <n v="3657"/>
    <x v="1489"/>
    <x v="1408"/>
    <n v="12567"/>
    <n v="32.549999970000002"/>
    <n v="9872"/>
    <x v="3"/>
    <x v="1503"/>
    <s v="NULL"/>
    <s v="NULL"/>
    <s v="NULL"/>
    <x v="1"/>
    <x v="7"/>
    <x v="32"/>
    <n v="29.450000029999998"/>
    <n v="0.47500000048387092"/>
    <x v="2"/>
  </r>
  <r>
    <n v="157696"/>
    <x v="1490"/>
    <x v="1408"/>
    <n v="28690"/>
    <n v="50.50799988"/>
    <n v="425722"/>
    <x v="1"/>
    <x v="1504"/>
    <d v="2023-05-06T01:25:13"/>
    <s v="NULL"/>
    <s v="NULL"/>
    <x v="1"/>
    <x v="7"/>
    <x v="225"/>
    <n v="41.49200012"/>
    <n v="0.45100000130434781"/>
    <x v="2"/>
  </r>
  <r>
    <n v="5509"/>
    <x v="1491"/>
    <x v="1408"/>
    <n v="13603"/>
    <n v="6.7158298690000002"/>
    <n v="14951"/>
    <x v="3"/>
    <x v="1505"/>
    <s v="NULL"/>
    <s v="NULL"/>
    <s v="NULL"/>
    <x v="1"/>
    <x v="7"/>
    <x v="104"/>
    <n v="6.2741699010000005"/>
    <n v="0.48300000093071599"/>
    <x v="2"/>
  </r>
  <r>
    <n v="114547"/>
    <x v="1492"/>
    <x v="1408"/>
    <n v="28992"/>
    <n v="25.898400389999999"/>
    <n v="309136"/>
    <x v="2"/>
    <x v="1506"/>
    <s v="NULL"/>
    <s v="NULL"/>
    <s v="NULL"/>
    <x v="1"/>
    <x v="7"/>
    <x v="6"/>
    <n v="34.051600370000003"/>
    <n v="0.56799999897114262"/>
    <x v="2"/>
  </r>
  <r>
    <n v="4170"/>
    <x v="1493"/>
    <x v="1409"/>
    <n v="5745"/>
    <n v="7.1817998000000003"/>
    <n v="11267"/>
    <x v="0"/>
    <x v="1507"/>
    <d v="2023-05-04T07:27:26"/>
    <d v="2023-05-04T07:27:26"/>
    <s v="NULL"/>
    <x v="1"/>
    <x v="7"/>
    <x v="199"/>
    <n v="7.7181998199999988"/>
    <n v="0.51800000113020128"/>
    <x v="2"/>
  </r>
  <r>
    <n v="9733"/>
    <x v="1494"/>
    <x v="1410"/>
    <n v="11782"/>
    <n v="40.77899987"/>
    <n v="26254"/>
    <x v="1"/>
    <x v="1508"/>
    <d v="2023-05-04T02:29:51"/>
    <s v="NULL"/>
    <s v="NULL"/>
    <x v="1"/>
    <x v="7"/>
    <x v="4"/>
    <n v="28.22100013"/>
    <n v="0.409000001884058"/>
    <x v="2"/>
  </r>
  <r>
    <n v="50106"/>
    <x v="1495"/>
    <x v="1411"/>
    <n v="25923"/>
    <n v="13.161600050000001"/>
    <n v="135152"/>
    <x v="1"/>
    <x v="1509"/>
    <d v="2023-05-03T17:08:10"/>
    <s v="NULL"/>
    <s v="NULL"/>
    <x v="1"/>
    <x v="7"/>
    <x v="176"/>
    <n v="14.258400030000001"/>
    <n v="0.51999999957695109"/>
    <x v="2"/>
  </r>
  <r>
    <n v="28991"/>
    <x v="1496"/>
    <x v="1412"/>
    <n v="9299"/>
    <n v="40.053000019999999"/>
    <n v="78160"/>
    <x v="0"/>
    <x v="1510"/>
    <d v="2023-05-03T06:44:10"/>
    <d v="2023-05-03T06:44:10"/>
    <s v="NULL"/>
    <x v="1"/>
    <x v="7"/>
    <x v="57"/>
    <n v="38.946999980000001"/>
    <n v="0.49299999974683545"/>
    <x v="2"/>
  </r>
  <r>
    <n v="102969"/>
    <x v="1497"/>
    <x v="1413"/>
    <n v="12559"/>
    <n v="24.940299620000001"/>
    <n v="277785"/>
    <x v="0"/>
    <x v="1511"/>
    <d v="2023-05-03T04:00:46"/>
    <d v="2023-05-03T04:00:46"/>
    <s v="NULL"/>
    <x v="1"/>
    <x v="7"/>
    <x v="245"/>
    <n v="30.359699619999997"/>
    <n v="0.5490000006734177"/>
    <x v="2"/>
  </r>
  <r>
    <n v="36073"/>
    <x v="1498"/>
    <x v="1414"/>
    <n v="15805"/>
    <n v="18.040990699999998"/>
    <n v="97329"/>
    <x v="2"/>
    <x v="1512"/>
    <s v="NULL"/>
    <s v="NULL"/>
    <s v="NULL"/>
    <x v="1"/>
    <x v="7"/>
    <x v="12"/>
    <n v="26.949010980000001"/>
    <n v="0.59899999941498117"/>
    <x v="2"/>
  </r>
  <r>
    <n v="165989"/>
    <x v="1499"/>
    <x v="1415"/>
    <n v="28885"/>
    <n v="30.024000040000001"/>
    <n v="448113"/>
    <x v="1"/>
    <x v="1513"/>
    <d v="2023-05-02T03:04:37"/>
    <s v="NULL"/>
    <s v="NULL"/>
    <x v="1"/>
    <x v="7"/>
    <x v="84"/>
    <n v="23.975999959999999"/>
    <n v="0.44399999925925926"/>
    <x v="2"/>
  </r>
  <r>
    <n v="5511"/>
    <x v="1491"/>
    <x v="1416"/>
    <n v="13696"/>
    <n v="19.305999920000001"/>
    <n v="14956"/>
    <x v="3"/>
    <x v="1514"/>
    <s v="NULL"/>
    <s v="NULL"/>
    <s v="NULL"/>
    <x v="1"/>
    <x v="7"/>
    <x v="55"/>
    <n v="29.694000079999999"/>
    <n v="0.606000001632653"/>
    <x v="2"/>
  </r>
  <r>
    <n v="111884"/>
    <x v="1500"/>
    <x v="1417"/>
    <n v="9227"/>
    <n v="17.670000030000001"/>
    <n v="301889"/>
    <x v="4"/>
    <x v="1515"/>
    <d v="2023-05-01T13:08:21"/>
    <d v="2023-05-01T13:08:21"/>
    <d v="2023-05-01T13:08:21"/>
    <x v="1"/>
    <x v="7"/>
    <x v="64"/>
    <n v="20.329999969999999"/>
    <n v="0.53499999921052632"/>
    <x v="2"/>
  </r>
  <r>
    <n v="27198"/>
    <x v="1501"/>
    <x v="1418"/>
    <n v="5955"/>
    <n v="25.47591976"/>
    <n v="73337"/>
    <x v="1"/>
    <x v="1516"/>
    <d v="2023-05-01T00:46:23"/>
    <s v="NULL"/>
    <s v="NULL"/>
    <x v="1"/>
    <x v="7"/>
    <x v="253"/>
    <n v="20.344079930000003"/>
    <n v="0.44400000147621133"/>
    <x v="2"/>
  </r>
  <r>
    <n v="37424"/>
    <x v="1502"/>
    <x v="1419"/>
    <n v="6085"/>
    <n v="23.594100910000002"/>
    <n v="100964"/>
    <x v="4"/>
    <x v="1517"/>
    <d v="2023-04-30T07:00:39"/>
    <d v="2023-04-30T07:00:39"/>
    <d v="2023-04-30T07:00:39"/>
    <x v="1"/>
    <x v="8"/>
    <x v="28"/>
    <n v="16.395900769999997"/>
    <n v="0.41000000203050746"/>
    <x v="2"/>
  </r>
  <r>
    <n v="148171"/>
    <x v="1503"/>
    <x v="1420"/>
    <n v="9347"/>
    <n v="55.12999988"/>
    <n v="400037"/>
    <x v="0"/>
    <x v="1518"/>
    <d v="2023-04-30T06:34:31"/>
    <d v="2023-04-30T06:34:31"/>
    <s v="NULL"/>
    <x v="1"/>
    <x v="8"/>
    <x v="233"/>
    <n v="93.87000012"/>
    <n v="0.63000000080536911"/>
    <x v="2"/>
  </r>
  <r>
    <n v="19016"/>
    <x v="1504"/>
    <x v="1421"/>
    <n v="11782"/>
    <n v="40.77899987"/>
    <n v="51343"/>
    <x v="0"/>
    <x v="1519"/>
    <d v="2023-04-30T04:58:06"/>
    <d v="2023-04-30T04:58:06"/>
    <s v="NULL"/>
    <x v="1"/>
    <x v="8"/>
    <x v="4"/>
    <n v="28.22100013"/>
    <n v="0.409000001884058"/>
    <x v="2"/>
  </r>
  <r>
    <n v="52149"/>
    <x v="1505"/>
    <x v="1422"/>
    <n v="15547"/>
    <n v="29.890000010000001"/>
    <n v="140707"/>
    <x v="2"/>
    <x v="1520"/>
    <s v="NULL"/>
    <s v="NULL"/>
    <s v="NULL"/>
    <x v="1"/>
    <x v="8"/>
    <x v="106"/>
    <n v="31.109999989999999"/>
    <n v="0.50999999983606559"/>
    <x v="2"/>
  </r>
  <r>
    <n v="115641"/>
    <x v="1506"/>
    <x v="1423"/>
    <n v="13606"/>
    <n v="37.7541011"/>
    <n v="312091"/>
    <x v="0"/>
    <x v="1521"/>
    <d v="2023-04-29T12:04:29"/>
    <d v="2023-04-29T12:04:29"/>
    <s v="NULL"/>
    <x v="1"/>
    <x v="8"/>
    <x v="220"/>
    <n v="26.235900579999999"/>
    <n v="0.40999999829973438"/>
    <x v="2"/>
  </r>
  <r>
    <n v="116627"/>
    <x v="1507"/>
    <x v="1424"/>
    <n v="15926"/>
    <n v="13.759200420000001"/>
    <n v="314729"/>
    <x v="3"/>
    <x v="1522"/>
    <s v="NULL"/>
    <s v="NULL"/>
    <s v="NULL"/>
    <x v="1"/>
    <x v="8"/>
    <x v="196"/>
    <n v="11.440800340000001"/>
    <n v="0.4539999998"/>
    <x v="2"/>
  </r>
  <r>
    <n v="150402"/>
    <x v="1508"/>
    <x v="1425"/>
    <n v="12690"/>
    <n v="23.543999840000001"/>
    <n v="406049"/>
    <x v="1"/>
    <x v="1523"/>
    <d v="2023-04-29T10:11:05"/>
    <s v="NULL"/>
    <s v="NULL"/>
    <x v="1"/>
    <x v="8"/>
    <x v="84"/>
    <n v="30.456000159999999"/>
    <n v="0.56400000296296293"/>
    <x v="2"/>
  </r>
  <r>
    <n v="11853"/>
    <x v="1509"/>
    <x v="1426"/>
    <n v="13973"/>
    <n v="10.39999999"/>
    <n v="31947"/>
    <x v="1"/>
    <x v="1524"/>
    <d v="2023-04-29T05:22:31"/>
    <s v="NULL"/>
    <s v="NULL"/>
    <x v="1"/>
    <x v="8"/>
    <x v="49"/>
    <n v="9.6000000100000005"/>
    <n v="0.48000000050000002"/>
    <x v="2"/>
  </r>
  <r>
    <n v="63125"/>
    <x v="1510"/>
    <x v="1427"/>
    <n v="13797"/>
    <n v="27.540001220000001"/>
    <n v="170306"/>
    <x v="1"/>
    <x v="1525"/>
    <d v="2023-04-29T00:24:25"/>
    <s v="NULL"/>
    <s v="NULL"/>
    <x v="1"/>
    <x v="8"/>
    <x v="70"/>
    <n v="37.26000183"/>
    <n v="0.57500000117669747"/>
    <x v="2"/>
  </r>
  <r>
    <n v="147174"/>
    <x v="1511"/>
    <x v="1428"/>
    <n v="12580"/>
    <n v="12.688000000000001"/>
    <n v="397336"/>
    <x v="4"/>
    <x v="1526"/>
    <d v="2023-04-27T17:50:39"/>
    <d v="2023-04-27T17:50:39"/>
    <d v="2023-04-27T17:50:39"/>
    <x v="1"/>
    <x v="8"/>
    <x v="82"/>
    <n v="13.311999999999999"/>
    <n v="0.51200000000000001"/>
    <x v="2"/>
  </r>
  <r>
    <n v="78949"/>
    <x v="1512"/>
    <x v="1429"/>
    <n v="25205"/>
    <n v="11.03639972"/>
    <n v="213038"/>
    <x v="3"/>
    <x v="1527"/>
    <s v="NULL"/>
    <s v="NULL"/>
    <s v="NULL"/>
    <x v="1"/>
    <x v="8"/>
    <x v="31"/>
    <n v="10.603599669999999"/>
    <n v="0.48999999856284654"/>
    <x v="2"/>
  </r>
  <r>
    <n v="83284"/>
    <x v="1513"/>
    <x v="1430"/>
    <n v="26020"/>
    <n v="7.8680000379999999"/>
    <n v="224737"/>
    <x v="2"/>
    <x v="1528"/>
    <s v="NULL"/>
    <s v="NULL"/>
    <s v="NULL"/>
    <x v="1"/>
    <x v="8"/>
    <x v="181"/>
    <n v="6.1319999620000001"/>
    <n v="0.43799999728571432"/>
    <x v="2"/>
  </r>
  <r>
    <n v="138000"/>
    <x v="1514"/>
    <x v="1431"/>
    <n v="29064"/>
    <n v="22.824000120000001"/>
    <n v="372503"/>
    <x v="1"/>
    <x v="1529"/>
    <d v="2023-04-27T10:21:59"/>
    <s v="NULL"/>
    <s v="NULL"/>
    <x v="1"/>
    <x v="8"/>
    <x v="20"/>
    <n v="13.175999879999999"/>
    <n v="0.36599999666666666"/>
    <x v="2"/>
  </r>
  <r>
    <n v="56134"/>
    <x v="1515"/>
    <x v="1432"/>
    <n v="6156"/>
    <n v="39.303000169999997"/>
    <n v="151480"/>
    <x v="1"/>
    <x v="1530"/>
    <d v="2023-04-27T07:50:14"/>
    <s v="NULL"/>
    <s v="NULL"/>
    <x v="1"/>
    <x v="8"/>
    <x v="131"/>
    <n v="59.696999830000003"/>
    <n v="0.60299999828282835"/>
    <x v="2"/>
  </r>
  <r>
    <n v="163019"/>
    <x v="1516"/>
    <x v="90"/>
    <n v="13629"/>
    <n v="20.946700440000001"/>
    <n v="440084"/>
    <x v="3"/>
    <x v="1531"/>
    <s v="NULL"/>
    <s v="NULL"/>
    <s v="NULL"/>
    <x v="1"/>
    <x v="8"/>
    <x v="153"/>
    <n v="24.003300320000001"/>
    <n v="0.53399999809032261"/>
    <x v="2"/>
  </r>
  <r>
    <n v="30938"/>
    <x v="1517"/>
    <x v="1433"/>
    <n v="15844"/>
    <n v="14.64399998"/>
    <n v="83369"/>
    <x v="4"/>
    <x v="1532"/>
    <d v="2023-04-27T00:10:50"/>
    <d v="2023-04-27T00:10:50"/>
    <d v="2023-04-27T00:10:50"/>
    <x v="1"/>
    <x v="8"/>
    <x v="26"/>
    <n v="13.35600002"/>
    <n v="0.47700000071428572"/>
    <x v="2"/>
  </r>
  <r>
    <n v="27236"/>
    <x v="1518"/>
    <x v="1434"/>
    <n v="12612"/>
    <n v="18.63369969"/>
    <n v="73434"/>
    <x v="1"/>
    <x v="1533"/>
    <d v="2023-04-26T23:42:37"/>
    <s v="NULL"/>
    <s v="NULL"/>
    <x v="1"/>
    <x v="8"/>
    <x v="71"/>
    <n v="14.346299850000001"/>
    <n v="0.43500000151910251"/>
    <x v="2"/>
  </r>
  <r>
    <n v="164476"/>
    <x v="1519"/>
    <x v="1435"/>
    <n v="14676"/>
    <n v="21.40199994"/>
    <n v="444013"/>
    <x v="0"/>
    <x v="1534"/>
    <d v="2023-04-26T23:33:16"/>
    <d v="2023-04-26T23:33:16"/>
    <s v="NULL"/>
    <x v="1"/>
    <x v="8"/>
    <x v="157"/>
    <n v="36.598000060000004"/>
    <n v="0.63100000103448284"/>
    <x v="2"/>
  </r>
  <r>
    <n v="102063"/>
    <x v="1520"/>
    <x v="1436"/>
    <n v="18229"/>
    <n v="97.415999920000004"/>
    <n v="275314"/>
    <x v="0"/>
    <x v="1535"/>
    <d v="2023-04-26T15:21:41"/>
    <d v="2023-04-26T15:21:41"/>
    <s v="NULL"/>
    <x v="1"/>
    <x v="8"/>
    <x v="145"/>
    <n v="100.58400008"/>
    <n v="0.50800000040404036"/>
    <x v="2"/>
  </r>
  <r>
    <n v="10441"/>
    <x v="1521"/>
    <x v="1437"/>
    <n v="15926"/>
    <n v="13.759200420000001"/>
    <n v="28157"/>
    <x v="1"/>
    <x v="1536"/>
    <d v="2023-04-26T02:52:09"/>
    <s v="NULL"/>
    <s v="NULL"/>
    <x v="1"/>
    <x v="8"/>
    <x v="196"/>
    <n v="11.440800340000001"/>
    <n v="0.4539999998"/>
    <x v="2"/>
  </r>
  <r>
    <n v="96033"/>
    <x v="1522"/>
    <x v="1438"/>
    <n v="13791"/>
    <n v="30.87750003"/>
    <n v="259192"/>
    <x v="2"/>
    <x v="1537"/>
    <s v="NULL"/>
    <s v="NULL"/>
    <s v="NULL"/>
    <x v="1"/>
    <x v="8"/>
    <x v="211"/>
    <n v="26.62249997"/>
    <n v="0.46299999947826087"/>
    <x v="2"/>
  </r>
  <r>
    <n v="114661"/>
    <x v="1523"/>
    <x v="1439"/>
    <n v="13928"/>
    <n v="21.224099160000002"/>
    <n v="309446"/>
    <x v="1"/>
    <x v="1538"/>
    <d v="2023-04-25T13:12:35"/>
    <s v="NULL"/>
    <s v="NULL"/>
    <x v="1"/>
    <x v="8"/>
    <x v="77"/>
    <n v="19.125899310000001"/>
    <n v="0.47400000087286248"/>
    <x v="2"/>
  </r>
  <r>
    <n v="38276"/>
    <x v="1524"/>
    <x v="1440"/>
    <n v="9419"/>
    <n v="3.9003999340000002"/>
    <n v="103267"/>
    <x v="1"/>
    <x v="1539"/>
    <d v="2023-04-25T00:37:01"/>
    <s v="NULL"/>
    <s v="NULL"/>
    <x v="1"/>
    <x v="8"/>
    <x v="11"/>
    <n v="6.0495998749999993"/>
    <n v="0.60799999910834168"/>
    <x v="2"/>
  </r>
  <r>
    <n v="63568"/>
    <x v="1525"/>
    <x v="1441"/>
    <n v="12664"/>
    <n v="11.03199996"/>
    <n v="171503"/>
    <x v="1"/>
    <x v="1540"/>
    <d v="2023-04-24T17:04:05"/>
    <s v="NULL"/>
    <s v="NULL"/>
    <x v="1"/>
    <x v="8"/>
    <x v="26"/>
    <n v="16.96800004"/>
    <n v="0.60600000142857147"/>
    <x v="2"/>
  </r>
  <r>
    <n v="106775"/>
    <x v="1526"/>
    <x v="721"/>
    <n v="28951"/>
    <n v="21.201390910000001"/>
    <n v="288076"/>
    <x v="4"/>
    <x v="1541"/>
    <d v="2023-04-24T02:07:48"/>
    <d v="2023-04-24T02:07:48"/>
    <d v="2023-04-24T02:07:48"/>
    <x v="1"/>
    <x v="8"/>
    <x v="16"/>
    <n v="24.788610769999998"/>
    <n v="0.53899999705327251"/>
    <x v="2"/>
  </r>
  <r>
    <n v="18846"/>
    <x v="1527"/>
    <x v="1442"/>
    <n v="24572"/>
    <n v="42.829288290000001"/>
    <n v="50874"/>
    <x v="1"/>
    <x v="1542"/>
    <d v="2023-04-24T00:51:15"/>
    <s v="NULL"/>
    <s v="NULL"/>
    <x v="1"/>
    <x v="8"/>
    <x v="207"/>
    <n v="38.440708350000001"/>
    <n v="0.47299999925286079"/>
    <x v="2"/>
  </r>
  <r>
    <n v="3115"/>
    <x v="1528"/>
    <x v="1443"/>
    <n v="9252"/>
    <n v="27.4021005"/>
    <n v="8393"/>
    <x v="1"/>
    <x v="1543"/>
    <d v="2023-04-23T10:57:54"/>
    <s v="NULL"/>
    <s v="NULL"/>
    <x v="1"/>
    <x v="8"/>
    <x v="195"/>
    <n v="15.547900260000002"/>
    <n v="0.36199999964796281"/>
    <x v="2"/>
  </r>
  <r>
    <n v="8660"/>
    <x v="1529"/>
    <x v="1444"/>
    <n v="9303"/>
    <n v="7.4899999890000002"/>
    <n v="23378"/>
    <x v="3"/>
    <x v="1544"/>
    <s v="NULL"/>
    <s v="NULL"/>
    <s v="NULL"/>
    <x v="1"/>
    <x v="8"/>
    <x v="181"/>
    <n v="6.5100000109999998"/>
    <n v="0.4650000007857143"/>
    <x v="2"/>
  </r>
  <r>
    <n v="60026"/>
    <x v="1530"/>
    <x v="1445"/>
    <n v="12646"/>
    <n v="13.78944003"/>
    <n v="162005"/>
    <x v="3"/>
    <x v="1545"/>
    <s v="NULL"/>
    <s v="NULL"/>
    <s v="NULL"/>
    <x v="1"/>
    <x v="8"/>
    <x v="13"/>
    <n v="18.13056005"/>
    <n v="0.56800000014285712"/>
    <x v="2"/>
  </r>
  <r>
    <n v="16160"/>
    <x v="1531"/>
    <x v="1446"/>
    <n v="12554"/>
    <n v="29.422348719999999"/>
    <n v="43637"/>
    <x v="0"/>
    <x v="1546"/>
    <d v="2023-04-22T05:59:50"/>
    <d v="2023-04-22T05:59:50"/>
    <s v="NULL"/>
    <x v="1"/>
    <x v="8"/>
    <x v="101"/>
    <n v="35.527648229999997"/>
    <n v="0.54699999843494984"/>
    <x v="2"/>
  </r>
  <r>
    <n v="69211"/>
    <x v="1532"/>
    <x v="1447"/>
    <n v="5930"/>
    <n v="26.617800460000002"/>
    <n v="186725"/>
    <x v="0"/>
    <x v="1547"/>
    <d v="2023-04-21T23:10:00"/>
    <d v="2023-04-21T23:10:00"/>
    <s v="NULL"/>
    <x v="1"/>
    <x v="8"/>
    <x v="6"/>
    <n v="33.332200299999997"/>
    <n v="0.5559999979556296"/>
    <x v="2"/>
  </r>
  <r>
    <n v="43908"/>
    <x v="1533"/>
    <x v="1448"/>
    <n v="12625"/>
    <n v="12.39930028"/>
    <n v="118433"/>
    <x v="1"/>
    <x v="1548"/>
    <d v="2023-04-21T17:18:33"/>
    <s v="NULL"/>
    <s v="NULL"/>
    <x v="1"/>
    <x v="8"/>
    <x v="22"/>
    <n v="17.550700480000003"/>
    <n v="0.58600000115659434"/>
    <x v="2"/>
  </r>
  <r>
    <n v="80856"/>
    <x v="1534"/>
    <x v="1449"/>
    <n v="15349"/>
    <n v="19.171920759999999"/>
    <n v="218219"/>
    <x v="2"/>
    <x v="1549"/>
    <s v="NULL"/>
    <s v="NULL"/>
    <s v="NULL"/>
    <x v="1"/>
    <x v="8"/>
    <x v="188"/>
    <n v="27.81808092"/>
    <n v="0.59199999841327944"/>
    <x v="2"/>
  </r>
  <r>
    <n v="166576"/>
    <x v="1535"/>
    <x v="1450"/>
    <n v="3049"/>
    <n v="2.083760045"/>
    <n v="449685"/>
    <x v="4"/>
    <x v="1550"/>
    <d v="2023-04-21T08:19:13"/>
    <d v="2023-04-21T08:19:13"/>
    <d v="2023-04-21T08:19:13"/>
    <x v="1"/>
    <x v="8"/>
    <x v="128"/>
    <n v="2.7962400689999996"/>
    <n v="0.57300000075368851"/>
    <x v="2"/>
  </r>
  <r>
    <n v="166792"/>
    <x v="1536"/>
    <x v="1451"/>
    <n v="28595"/>
    <n v="36.125000059999998"/>
    <n v="450256"/>
    <x v="3"/>
    <x v="1551"/>
    <s v="NULL"/>
    <s v="NULL"/>
    <s v="NULL"/>
    <x v="1"/>
    <x v="8"/>
    <x v="17"/>
    <n v="48.874999940000002"/>
    <n v="0.57499999929411771"/>
    <x v="2"/>
  </r>
  <r>
    <n v="109313"/>
    <x v="1537"/>
    <x v="893"/>
    <n v="13943"/>
    <n v="14.25000002"/>
    <n v="294950"/>
    <x v="3"/>
    <x v="1552"/>
    <s v="NULL"/>
    <s v="NULL"/>
    <s v="NULL"/>
    <x v="1"/>
    <x v="8"/>
    <x v="174"/>
    <n v="15.74999998"/>
    <n v="0.5249999993333333"/>
    <x v="2"/>
  </r>
  <r>
    <n v="73140"/>
    <x v="1538"/>
    <x v="1452"/>
    <n v="5760"/>
    <n v="6.3412298839999997"/>
    <n v="197372"/>
    <x v="0"/>
    <x v="1553"/>
    <d v="2023-04-20T00:35:05"/>
    <d v="2023-04-20T00:35:05"/>
    <s v="NULL"/>
    <x v="1"/>
    <x v="8"/>
    <x v="237"/>
    <n v="4.6487698860000011"/>
    <n v="0.42299999847952691"/>
    <x v="2"/>
  </r>
  <r>
    <n v="23230"/>
    <x v="1539"/>
    <x v="1058"/>
    <n v="14118"/>
    <n v="16.824900849999999"/>
    <n v="62688"/>
    <x v="0"/>
    <x v="1554"/>
    <d v="2023-04-19T22:55:57"/>
    <d v="2023-04-19T22:55:57"/>
    <s v="NULL"/>
    <x v="1"/>
    <x v="8"/>
    <x v="242"/>
    <n v="16.16510083"/>
    <n v="0.49000000020612305"/>
    <x v="2"/>
  </r>
  <r>
    <n v="169127"/>
    <x v="1540"/>
    <x v="1453"/>
    <n v="6243"/>
    <n v="44.292148320000003"/>
    <n v="456622"/>
    <x v="0"/>
    <x v="1555"/>
    <d v="2023-04-19T22:46:24"/>
    <d v="2023-04-19T22:46:24"/>
    <s v="NULL"/>
    <x v="1"/>
    <x v="8"/>
    <x v="207"/>
    <n v="36.97784832"/>
    <n v="0.45499999813953479"/>
    <x v="2"/>
  </r>
  <r>
    <n v="151441"/>
    <x v="1541"/>
    <x v="1454"/>
    <n v="7012"/>
    <n v="13.37553986"/>
    <n v="408849"/>
    <x v="4"/>
    <x v="1556"/>
    <d v="2023-04-19T05:20:18"/>
    <d v="2023-04-19T05:20:18"/>
    <d v="2023-04-19T05:20:18"/>
    <x v="1"/>
    <x v="8"/>
    <x v="8"/>
    <n v="16.614459910000001"/>
    <n v="0.55400000124774929"/>
    <x v="2"/>
  </r>
  <r>
    <n v="67918"/>
    <x v="1542"/>
    <x v="1455"/>
    <n v="9299"/>
    <n v="40.053000019999999"/>
    <n v="183267"/>
    <x v="3"/>
    <x v="1557"/>
    <s v="NULL"/>
    <s v="NULL"/>
    <s v="NULL"/>
    <x v="1"/>
    <x v="8"/>
    <x v="57"/>
    <n v="38.946999980000001"/>
    <n v="0.49299999974683545"/>
    <x v="2"/>
  </r>
  <r>
    <n v="43828"/>
    <x v="1543"/>
    <x v="1456"/>
    <n v="9505"/>
    <n v="52.331999949999997"/>
    <n v="118215"/>
    <x v="2"/>
    <x v="1558"/>
    <s v="NULL"/>
    <s v="NULL"/>
    <s v="NULL"/>
    <x v="1"/>
    <x v="8"/>
    <x v="63"/>
    <n v="45.668000050000003"/>
    <n v="0.46600000051020413"/>
    <x v="2"/>
  </r>
  <r>
    <n v="104924"/>
    <x v="1544"/>
    <x v="206"/>
    <n v="13659"/>
    <n v="27.872100530000001"/>
    <n v="283091"/>
    <x v="0"/>
    <x v="1559"/>
    <d v="2023-04-18T01:05:54"/>
    <d v="2023-04-18T01:05:54"/>
    <s v="NULL"/>
    <x v="1"/>
    <x v="8"/>
    <x v="5"/>
    <n v="22.077900230000001"/>
    <n v="0.44199999787947952"/>
    <x v="2"/>
  </r>
  <r>
    <n v="171777"/>
    <x v="1545"/>
    <x v="1457"/>
    <n v="16763"/>
    <n v="9.9394799690000006"/>
    <n v="463773"/>
    <x v="3"/>
    <x v="1560"/>
    <s v="NULL"/>
    <s v="NULL"/>
    <s v="NULL"/>
    <x v="1"/>
    <x v="8"/>
    <x v="21"/>
    <n v="12.050519801"/>
    <n v="0.54799999668212818"/>
    <x v="2"/>
  </r>
  <r>
    <n v="72909"/>
    <x v="1546"/>
    <x v="1458"/>
    <n v="15232"/>
    <n v="115.72000009999999"/>
    <n v="196735"/>
    <x v="3"/>
    <x v="1561"/>
    <s v="NULL"/>
    <s v="NULL"/>
    <s v="NULL"/>
    <x v="1"/>
    <x v="8"/>
    <x v="243"/>
    <n v="104.27999990000001"/>
    <n v="0.47399999954545458"/>
    <x v="2"/>
  </r>
  <r>
    <n v="47474"/>
    <x v="1547"/>
    <x v="1459"/>
    <n v="18229"/>
    <n v="97.415999920000004"/>
    <n v="128083"/>
    <x v="1"/>
    <x v="1562"/>
    <d v="2023-04-17T00:49:23"/>
    <s v="NULL"/>
    <s v="NULL"/>
    <x v="1"/>
    <x v="8"/>
    <x v="145"/>
    <n v="100.58400008"/>
    <n v="0.50800000040404036"/>
    <x v="2"/>
  </r>
  <r>
    <n v="54731"/>
    <x v="1548"/>
    <x v="1460"/>
    <n v="7012"/>
    <n v="13.37553986"/>
    <n v="147681"/>
    <x v="1"/>
    <x v="1563"/>
    <d v="2023-04-16T17:07:53"/>
    <s v="NULL"/>
    <s v="NULL"/>
    <x v="1"/>
    <x v="8"/>
    <x v="8"/>
    <n v="16.614459910000001"/>
    <n v="0.55400000124774929"/>
    <x v="2"/>
  </r>
  <r>
    <n v="177816"/>
    <x v="1549"/>
    <x v="1461"/>
    <n v="15432"/>
    <n v="25.51499995"/>
    <n v="480097"/>
    <x v="0"/>
    <x v="1564"/>
    <d v="2023-04-16T06:58:24"/>
    <d v="2023-04-16T06:58:24"/>
    <s v="NULL"/>
    <x v="1"/>
    <x v="8"/>
    <x v="93"/>
    <n v="19.48500005"/>
    <n v="0.43300000111111109"/>
    <x v="2"/>
  </r>
  <r>
    <n v="114327"/>
    <x v="1550"/>
    <x v="1462"/>
    <n v="6791"/>
    <n v="102.5639998"/>
    <n v="308522"/>
    <x v="1"/>
    <x v="1565"/>
    <d v="2023-04-15T08:08:51"/>
    <s v="NULL"/>
    <s v="NULL"/>
    <x v="1"/>
    <x v="8"/>
    <x v="145"/>
    <n v="95.436000199999995"/>
    <n v="0.48200000101010099"/>
    <x v="2"/>
  </r>
  <r>
    <n v="163699"/>
    <x v="1551"/>
    <x v="1463"/>
    <n v="28509"/>
    <n v="14.599999970000001"/>
    <n v="441923"/>
    <x v="3"/>
    <x v="1566"/>
    <s v="NULL"/>
    <s v="NULL"/>
    <s v="NULL"/>
    <x v="1"/>
    <x v="8"/>
    <x v="9"/>
    <n v="10.400000029999999"/>
    <n v="0.41600000119999997"/>
    <x v="2"/>
  </r>
  <r>
    <n v="176207"/>
    <x v="1552"/>
    <x v="1464"/>
    <n v="16949"/>
    <n v="25.478750420000001"/>
    <n v="475718"/>
    <x v="3"/>
    <x v="1567"/>
    <s v="NULL"/>
    <s v="NULL"/>
    <s v="NULL"/>
    <x v="1"/>
    <x v="8"/>
    <x v="6"/>
    <n v="34.471250339999997"/>
    <n v="0.5749999983819849"/>
    <x v="2"/>
  </r>
  <r>
    <n v="82989"/>
    <x v="1553"/>
    <x v="1465"/>
    <n v="9318"/>
    <n v="6.9302198869999998"/>
    <n v="223948"/>
    <x v="1"/>
    <x v="1568"/>
    <d v="2023-04-14T09:01:30"/>
    <s v="NULL"/>
    <s v="NULL"/>
    <x v="1"/>
    <x v="8"/>
    <x v="2"/>
    <n v="5.0597798830000009"/>
    <n v="0.42199999833694746"/>
    <x v="2"/>
  </r>
  <r>
    <n v="86074"/>
    <x v="1554"/>
    <x v="1466"/>
    <n v="28599"/>
    <n v="5.9898999010000002"/>
    <n v="232286"/>
    <x v="1"/>
    <x v="1569"/>
    <d v="2023-04-14T01:15:53"/>
    <s v="NULL"/>
    <s v="NULL"/>
    <x v="1"/>
    <x v="8"/>
    <x v="11"/>
    <n v="3.9600999079999992"/>
    <n v="0.39799999839376876"/>
    <x v="2"/>
  </r>
  <r>
    <n v="5644"/>
    <x v="1555"/>
    <x v="1467"/>
    <n v="25205"/>
    <n v="11.03639972"/>
    <n v="15313"/>
    <x v="3"/>
    <x v="1570"/>
    <s v="NULL"/>
    <s v="NULL"/>
    <s v="NULL"/>
    <x v="1"/>
    <x v="8"/>
    <x v="31"/>
    <n v="10.603599669999999"/>
    <n v="0.48999999856284654"/>
    <x v="2"/>
  </r>
  <r>
    <n v="48083"/>
    <x v="1556"/>
    <x v="1468"/>
    <n v="6129"/>
    <n v="8.4843398509999997"/>
    <n v="129721"/>
    <x v="1"/>
    <x v="1571"/>
    <d v="2023-04-13T13:15:28"/>
    <s v="NULL"/>
    <s v="NULL"/>
    <x v="1"/>
    <x v="8"/>
    <x v="2"/>
    <n v="3.5056599190000011"/>
    <n v="0.29238198384052189"/>
    <x v="2"/>
  </r>
  <r>
    <n v="87633"/>
    <x v="1557"/>
    <x v="1469"/>
    <n v="13566"/>
    <n v="14.15527992"/>
    <n v="236520"/>
    <x v="4"/>
    <x v="1572"/>
    <d v="2023-04-13T11:13:52"/>
    <d v="2023-04-13T11:13:52"/>
    <d v="2023-04-13T11:13:52"/>
    <x v="1"/>
    <x v="8"/>
    <x v="8"/>
    <n v="15.834719850000001"/>
    <n v="0.52799999904768258"/>
    <x v="2"/>
  </r>
  <r>
    <n v="105631"/>
    <x v="1558"/>
    <x v="1470"/>
    <n v="9318"/>
    <n v="6.9302198869999998"/>
    <n v="285011"/>
    <x v="1"/>
    <x v="1573"/>
    <d v="2023-04-13T04:44:52"/>
    <s v="NULL"/>
    <s v="NULL"/>
    <x v="1"/>
    <x v="8"/>
    <x v="2"/>
    <n v="5.0597798830000009"/>
    <n v="0.42199999833694746"/>
    <x v="2"/>
  </r>
  <r>
    <n v="170706"/>
    <x v="1559"/>
    <x v="1471"/>
    <n v="8960"/>
    <n v="11.97500001"/>
    <n v="460862"/>
    <x v="2"/>
    <x v="1574"/>
    <s v="NULL"/>
    <s v="NULL"/>
    <s v="NULL"/>
    <x v="1"/>
    <x v="8"/>
    <x v="9"/>
    <n v="13.02499999"/>
    <n v="0.52099999959999999"/>
    <x v="2"/>
  </r>
  <r>
    <n v="70098"/>
    <x v="1560"/>
    <x v="1472"/>
    <n v="9161"/>
    <n v="85.741000049999997"/>
    <n v="189169"/>
    <x v="1"/>
    <x v="1575"/>
    <d v="2023-04-12T02:29:33"/>
    <s v="NULL"/>
    <s v="NULL"/>
    <x v="1"/>
    <x v="8"/>
    <x v="35"/>
    <n v="93.258999950000003"/>
    <n v="0.52099999972067046"/>
    <x v="2"/>
  </r>
  <r>
    <n v="108266"/>
    <x v="1561"/>
    <x v="1473"/>
    <n v="14116"/>
    <n v="17.668000030000002"/>
    <n v="292103"/>
    <x v="1"/>
    <x v="1576"/>
    <d v="2023-04-12T01:31:32"/>
    <s v="NULL"/>
    <s v="NULL"/>
    <x v="1"/>
    <x v="8"/>
    <x v="26"/>
    <n v="10.331999969999998"/>
    <n v="0.36899999892857138"/>
    <x v="2"/>
  </r>
  <r>
    <n v="101495"/>
    <x v="1562"/>
    <x v="1474"/>
    <n v="15580"/>
    <n v="15.595580099999999"/>
    <n v="273798"/>
    <x v="4"/>
    <x v="1577"/>
    <d v="2023-04-12T00:07:12"/>
    <d v="2023-04-12T00:07:12"/>
    <d v="2023-04-12T00:07:12"/>
    <x v="1"/>
    <x v="8"/>
    <x v="115"/>
    <n v="13.66442013"/>
    <n v="0.46700000077204373"/>
    <x v="2"/>
  </r>
  <r>
    <n v="69398"/>
    <x v="1563"/>
    <x v="1475"/>
    <n v="6243"/>
    <n v="44.292148320000003"/>
    <n v="187239"/>
    <x v="0"/>
    <x v="1578"/>
    <d v="2023-04-11T10:10:18"/>
    <d v="2023-04-11T10:10:18"/>
    <s v="NULL"/>
    <x v="1"/>
    <x v="8"/>
    <x v="207"/>
    <n v="36.97784832"/>
    <n v="0.45499999813953479"/>
    <x v="2"/>
  </r>
  <r>
    <n v="73628"/>
    <x v="1564"/>
    <x v="1476"/>
    <n v="12565"/>
    <n v="14.5483004"/>
    <n v="198679"/>
    <x v="1"/>
    <x v="1579"/>
    <d v="2023-04-11T07:33:28"/>
    <s v="NULL"/>
    <s v="NULL"/>
    <x v="1"/>
    <x v="8"/>
    <x v="164"/>
    <n v="14.901700360000001"/>
    <n v="0.50599999916604421"/>
    <x v="2"/>
  </r>
  <r>
    <n v="165807"/>
    <x v="1565"/>
    <x v="1477"/>
    <n v="14216"/>
    <n v="23.68485085"/>
    <n v="447608"/>
    <x v="1"/>
    <x v="1580"/>
    <d v="2023-04-10T20:53:32"/>
    <s v="NULL"/>
    <s v="NULL"/>
    <x v="1"/>
    <x v="8"/>
    <x v="16"/>
    <n v="22.305150829999999"/>
    <n v="0.48500000033050661"/>
    <x v="2"/>
  </r>
  <r>
    <n v="68058"/>
    <x v="1566"/>
    <x v="1478"/>
    <n v="25006"/>
    <n v="43.34999998"/>
    <n v="183647"/>
    <x v="4"/>
    <x v="1581"/>
    <d v="2023-04-10T09:31:42"/>
    <d v="2023-04-10T09:31:42"/>
    <d v="2023-04-10T09:31:42"/>
    <x v="1"/>
    <x v="8"/>
    <x v="167"/>
    <n v="31.65000002"/>
    <n v="0.42200000026666667"/>
    <x v="2"/>
  </r>
  <r>
    <n v="135938"/>
    <x v="1567"/>
    <x v="1479"/>
    <n v="9347"/>
    <n v="55.12999988"/>
    <n v="366961"/>
    <x v="1"/>
    <x v="1582"/>
    <d v="2023-04-10T00:25:11"/>
    <s v="NULL"/>
    <s v="NULL"/>
    <x v="1"/>
    <x v="8"/>
    <x v="233"/>
    <n v="93.87000012"/>
    <n v="0.63000000080536911"/>
    <x v="2"/>
  </r>
  <r>
    <n v="38967"/>
    <x v="1568"/>
    <x v="1480"/>
    <n v="15958"/>
    <n v="81.488000159999999"/>
    <n v="105113"/>
    <x v="2"/>
    <x v="1583"/>
    <s v="NULL"/>
    <s v="NULL"/>
    <s v="NULL"/>
    <x v="1"/>
    <x v="8"/>
    <x v="50"/>
    <n v="94.511999840000001"/>
    <n v="0.53699999909090912"/>
    <x v="2"/>
  </r>
  <r>
    <n v="75478"/>
    <x v="1569"/>
    <x v="1481"/>
    <n v="13706"/>
    <n v="12.935999989999999"/>
    <n v="203671"/>
    <x v="4"/>
    <x v="1584"/>
    <d v="2023-04-09T08:30:44"/>
    <d v="2023-04-09T08:30:44"/>
    <d v="2023-04-09T08:30:44"/>
    <x v="1"/>
    <x v="8"/>
    <x v="103"/>
    <n v="9.0640000100000009"/>
    <n v="0.41200000045454549"/>
    <x v="2"/>
  </r>
  <r>
    <n v="56461"/>
    <x v="1570"/>
    <x v="1482"/>
    <n v="13972"/>
    <n v="34.91399981"/>
    <n v="152361"/>
    <x v="0"/>
    <x v="1585"/>
    <d v="2023-04-08T14:12:34"/>
    <d v="2023-04-08T14:12:34"/>
    <s v="NULL"/>
    <x v="1"/>
    <x v="8"/>
    <x v="4"/>
    <n v="34.08600019"/>
    <n v="0.49400000275362321"/>
    <x v="2"/>
  </r>
  <r>
    <n v="33624"/>
    <x v="1571"/>
    <x v="1483"/>
    <n v="28921"/>
    <n v="28.096198900000001"/>
    <n v="90697"/>
    <x v="0"/>
    <x v="1586"/>
    <d v="2023-04-08T13:58:13"/>
    <d v="2023-04-08T13:58:13"/>
    <s v="NULL"/>
    <x v="1"/>
    <x v="8"/>
    <x v="150"/>
    <n v="42.853798049999995"/>
    <n v="0.60399999848062003"/>
    <x v="2"/>
  </r>
  <r>
    <n v="141344"/>
    <x v="1572"/>
    <x v="1484"/>
    <n v="9419"/>
    <n v="3.9003999340000002"/>
    <n v="381554"/>
    <x v="3"/>
    <x v="1587"/>
    <s v="NULL"/>
    <s v="NULL"/>
    <s v="NULL"/>
    <x v="1"/>
    <x v="8"/>
    <x v="11"/>
    <n v="6.0495998749999993"/>
    <n v="0.60799999910834168"/>
    <x v="2"/>
  </r>
  <r>
    <n v="36733"/>
    <x v="1573"/>
    <x v="1485"/>
    <n v="9347"/>
    <n v="55.12999988"/>
    <n v="99116"/>
    <x v="0"/>
    <x v="1588"/>
    <d v="2023-04-08T05:57:17"/>
    <d v="2023-04-08T05:57:17"/>
    <s v="NULL"/>
    <x v="1"/>
    <x v="8"/>
    <x v="233"/>
    <n v="93.87000012"/>
    <n v="0.63000000080536911"/>
    <x v="2"/>
  </r>
  <r>
    <n v="132173"/>
    <x v="1574"/>
    <x v="1486"/>
    <n v="13797"/>
    <n v="27.540001220000001"/>
    <n v="356833"/>
    <x v="1"/>
    <x v="1589"/>
    <d v="2023-04-07T06:26:12"/>
    <s v="NULL"/>
    <s v="NULL"/>
    <x v="1"/>
    <x v="8"/>
    <x v="70"/>
    <n v="37.26000183"/>
    <n v="0.57500000117669747"/>
    <x v="2"/>
  </r>
  <r>
    <n v="97307"/>
    <x v="1575"/>
    <x v="1487"/>
    <n v="6106"/>
    <n v="11.937309900000001"/>
    <n v="262543"/>
    <x v="4"/>
    <x v="1590"/>
    <d v="2023-04-07T00:44:13"/>
    <d v="2023-04-07T00:44:13"/>
    <d v="2023-04-07T00:44:13"/>
    <x v="1"/>
    <x v="8"/>
    <x v="246"/>
    <n v="16.552689870000002"/>
    <n v="0.58100000012741315"/>
    <x v="2"/>
  </r>
  <r>
    <n v="106232"/>
    <x v="1576"/>
    <x v="1488"/>
    <n v="346"/>
    <n v="14.82576038"/>
    <n v="286648"/>
    <x v="3"/>
    <x v="1591"/>
    <s v="NULL"/>
    <s v="NULL"/>
    <s v="NULL"/>
    <x v="1"/>
    <x v="8"/>
    <x v="126"/>
    <n v="22.05424069"/>
    <n v="0.59800000135954445"/>
    <x v="2"/>
  </r>
  <r>
    <n v="96643"/>
    <x v="1577"/>
    <x v="1489"/>
    <n v="25923"/>
    <n v="13.161600050000001"/>
    <n v="260790"/>
    <x v="2"/>
    <x v="1592"/>
    <s v="NULL"/>
    <s v="NULL"/>
    <s v="NULL"/>
    <x v="1"/>
    <x v="8"/>
    <x v="176"/>
    <n v="14.258400030000001"/>
    <n v="0.51999999957695109"/>
    <x v="2"/>
  </r>
  <r>
    <n v="117981"/>
    <x v="1578"/>
    <x v="1490"/>
    <n v="12354"/>
    <n v="9.5250000250000006"/>
    <n v="318388"/>
    <x v="1"/>
    <x v="1593"/>
    <d v="2023-04-05T08:56:06"/>
    <s v="NULL"/>
    <s v="NULL"/>
    <x v="1"/>
    <x v="8"/>
    <x v="9"/>
    <n v="15.474999974999999"/>
    <n v="0.61899999900000002"/>
    <x v="2"/>
  </r>
  <r>
    <n v="111845"/>
    <x v="1579"/>
    <x v="1491"/>
    <n v="14064"/>
    <n v="23.43000005"/>
    <n v="301780"/>
    <x v="0"/>
    <x v="1594"/>
    <d v="2023-04-05T07:46:16"/>
    <d v="2023-04-05T07:46:16"/>
    <s v="NULL"/>
    <x v="1"/>
    <x v="8"/>
    <x v="86"/>
    <n v="31.56999995"/>
    <n v="0.57399999909090904"/>
    <x v="2"/>
  </r>
  <r>
    <n v="160817"/>
    <x v="1580"/>
    <x v="1492"/>
    <n v="15844"/>
    <n v="14.64399998"/>
    <n v="434122"/>
    <x v="0"/>
    <x v="1595"/>
    <d v="2023-04-05T06:45:04"/>
    <d v="2023-04-05T06:45:04"/>
    <s v="NULL"/>
    <x v="1"/>
    <x v="8"/>
    <x v="26"/>
    <n v="13.35600002"/>
    <n v="0.47700000071428572"/>
    <x v="2"/>
  </r>
  <r>
    <n v="167299"/>
    <x v="1581"/>
    <x v="1493"/>
    <n v="25558"/>
    <n v="21.319999970000001"/>
    <n v="451666"/>
    <x v="0"/>
    <x v="1596"/>
    <d v="2023-04-05T06:40:45"/>
    <d v="2023-04-05T06:40:45"/>
    <s v="NULL"/>
    <x v="1"/>
    <x v="8"/>
    <x v="19"/>
    <n v="18.680000029999999"/>
    <n v="0.46700000074999998"/>
    <x v="2"/>
  </r>
  <r>
    <n v="34904"/>
    <x v="1582"/>
    <x v="1494"/>
    <n v="13789"/>
    <n v="21.504000040000001"/>
    <n v="94187"/>
    <x v="2"/>
    <x v="1597"/>
    <s v="NULL"/>
    <s v="NULL"/>
    <s v="NULL"/>
    <x v="1"/>
    <x v="8"/>
    <x v="109"/>
    <n v="26.495999959999999"/>
    <n v="0.55199999916666664"/>
    <x v="2"/>
  </r>
  <r>
    <n v="164447"/>
    <x v="1583"/>
    <x v="1495"/>
    <n v="9318"/>
    <n v="6.9302198869999998"/>
    <n v="443927"/>
    <x v="3"/>
    <x v="1598"/>
    <s v="NULL"/>
    <s v="NULL"/>
    <s v="NULL"/>
    <x v="1"/>
    <x v="8"/>
    <x v="2"/>
    <n v="5.0597798830000009"/>
    <n v="0.42199999833694746"/>
    <x v="2"/>
  </r>
  <r>
    <n v="19547"/>
    <x v="1584"/>
    <x v="1496"/>
    <n v="13979"/>
    <n v="15.73273977"/>
    <n v="52770"/>
    <x v="2"/>
    <x v="1599"/>
    <s v="NULL"/>
    <s v="NULL"/>
    <s v="NULL"/>
    <x v="1"/>
    <x v="8"/>
    <x v="124"/>
    <n v="18.247259769999999"/>
    <n v="0.53700000050088281"/>
    <x v="2"/>
  </r>
  <r>
    <n v="149749"/>
    <x v="1585"/>
    <x v="1497"/>
    <n v="8979"/>
    <n v="21.739470789999999"/>
    <n v="404295"/>
    <x v="0"/>
    <x v="1600"/>
    <d v="2023-04-04T10:39:04"/>
    <d v="2023-04-04T10:39:04"/>
    <s v="NULL"/>
    <x v="1"/>
    <x v="8"/>
    <x v="3"/>
    <n v="26.25053089"/>
    <n v="0.54699999939654098"/>
    <x v="2"/>
  </r>
  <r>
    <n v="170820"/>
    <x v="1586"/>
    <x v="1498"/>
    <n v="5972"/>
    <n v="31.001809089999998"/>
    <n v="461169"/>
    <x v="2"/>
    <x v="1601"/>
    <s v="NULL"/>
    <s v="NULL"/>
    <s v="NULL"/>
    <x v="1"/>
    <x v="8"/>
    <x v="94"/>
    <n v="42.988188770000008"/>
    <n v="0.58100000018029474"/>
    <x v="2"/>
  </r>
  <r>
    <n v="148812"/>
    <x v="1587"/>
    <x v="1499"/>
    <n v="25558"/>
    <n v="21.319999970000001"/>
    <n v="401769"/>
    <x v="2"/>
    <x v="1602"/>
    <s v="NULL"/>
    <s v="NULL"/>
    <s v="NULL"/>
    <x v="1"/>
    <x v="8"/>
    <x v="19"/>
    <n v="18.680000029999999"/>
    <n v="0.46700000074999998"/>
    <x v="2"/>
  </r>
  <r>
    <n v="140021"/>
    <x v="1588"/>
    <x v="1500"/>
    <n v="15830"/>
    <n v="11.11987987"/>
    <n v="377968"/>
    <x v="1"/>
    <x v="1603"/>
    <d v="2023-04-03T16:19:18"/>
    <s v="NULL"/>
    <s v="NULL"/>
    <x v="1"/>
    <x v="8"/>
    <x v="59"/>
    <n v="15.870119900000001"/>
    <n v="0.58800000130566876"/>
    <x v="2"/>
  </r>
  <r>
    <n v="76271"/>
    <x v="1589"/>
    <x v="1501"/>
    <n v="15836"/>
    <n v="38.610048759999998"/>
    <n v="205812"/>
    <x v="4"/>
    <x v="1604"/>
    <d v="2023-04-03T06:49:49"/>
    <d v="2023-04-03T06:49:49"/>
    <d v="2023-04-03T06:49:49"/>
    <x v="1"/>
    <x v="8"/>
    <x v="189"/>
    <n v="49.339948190000001"/>
    <n v="0.56099999887492891"/>
    <x v="2"/>
  </r>
  <r>
    <n v="2018"/>
    <x v="1590"/>
    <x v="1502"/>
    <n v="28418"/>
    <n v="10.75000004"/>
    <n v="5485"/>
    <x v="3"/>
    <x v="1605"/>
    <s v="NULL"/>
    <s v="NULL"/>
    <s v="NULL"/>
    <x v="1"/>
    <x v="8"/>
    <x v="9"/>
    <n v="14.24999996"/>
    <n v="0.56999999840000004"/>
    <x v="2"/>
  </r>
  <r>
    <n v="20659"/>
    <x v="1591"/>
    <x v="1503"/>
    <n v="28657"/>
    <n v="15.15942005"/>
    <n v="55728"/>
    <x v="1"/>
    <x v="1606"/>
    <d v="2023-04-02T14:33:17"/>
    <s v="NULL"/>
    <s v="NULL"/>
    <x v="1"/>
    <x v="8"/>
    <x v="83"/>
    <n v="21.020580259999996"/>
    <n v="0.58100000220812598"/>
    <x v="2"/>
  </r>
  <r>
    <n v="101303"/>
    <x v="1592"/>
    <x v="1504"/>
    <n v="28537"/>
    <n v="15.04000008"/>
    <n v="273282"/>
    <x v="1"/>
    <x v="1607"/>
    <d v="2023-04-02T07:05:14"/>
    <s v="NULL"/>
    <s v="NULL"/>
    <x v="1"/>
    <x v="8"/>
    <x v="152"/>
    <n v="16.959999920000001"/>
    <n v="0.52999999750000004"/>
    <x v="2"/>
  </r>
  <r>
    <n v="91709"/>
    <x v="1593"/>
    <x v="1505"/>
    <n v="8892"/>
    <n v="29.45900035"/>
    <n v="247524"/>
    <x v="0"/>
    <x v="1608"/>
    <d v="2023-04-02T00:26:49"/>
    <d v="2023-04-02T00:26:49"/>
    <s v="NULL"/>
    <x v="1"/>
    <x v="8"/>
    <x v="165"/>
    <n v="59.540999650000003"/>
    <n v="0.66899999606741578"/>
    <x v="2"/>
  </r>
  <r>
    <n v="181098"/>
    <x v="1594"/>
    <x v="1506"/>
    <n v="24922"/>
    <n v="11.055000189999999"/>
    <n v="488952"/>
    <x v="3"/>
    <x v="1609"/>
    <s v="NULL"/>
    <s v="NULL"/>
    <s v="NULL"/>
    <x v="1"/>
    <x v="8"/>
    <x v="14"/>
    <n v="9.0450001900000014"/>
    <n v="0.45000000094527365"/>
    <x v="2"/>
  </r>
  <r>
    <n v="62380"/>
    <x v="1595"/>
    <x v="1507"/>
    <n v="15829"/>
    <n v="19.77139979"/>
    <n v="168313"/>
    <x v="0"/>
    <x v="1610"/>
    <d v="2023-04-01T08:17:24"/>
    <d v="2023-04-01T08:17:24"/>
    <s v="NULL"/>
    <x v="1"/>
    <x v="8"/>
    <x v="254"/>
    <n v="26.208599750000001"/>
    <n v="0.57000000026533282"/>
    <x v="2"/>
  </r>
  <r>
    <n v="102148"/>
    <x v="1596"/>
    <x v="1508"/>
    <n v="28589"/>
    <n v="16.436200169999999"/>
    <n v="275541"/>
    <x v="4"/>
    <x v="1611"/>
    <d v="2023-04-01T04:54:57"/>
    <d v="2023-04-01T04:54:57"/>
    <d v="2023-04-01T04:54:57"/>
    <x v="1"/>
    <x v="8"/>
    <x v="118"/>
    <n v="10.07380006"/>
    <n v="0.37999999896642778"/>
    <x v="2"/>
  </r>
  <r>
    <n v="113345"/>
    <x v="1597"/>
    <x v="1509"/>
    <n v="12439"/>
    <n v="5.6984902430000002"/>
    <n v="305825"/>
    <x v="0"/>
    <x v="1612"/>
    <d v="2023-03-31T13:06:45"/>
    <d v="2023-03-31T13:06:45"/>
    <s v="NULL"/>
    <x v="1"/>
    <x v="9"/>
    <x v="179"/>
    <n v="3.1915101000000003"/>
    <n v="0.35899999739741295"/>
    <x v="3"/>
  </r>
  <r>
    <n v="177984"/>
    <x v="1598"/>
    <x v="1510"/>
    <n v="11005"/>
    <n v="18.281600730000001"/>
    <n v="480556"/>
    <x v="0"/>
    <x v="1613"/>
    <d v="2023-03-31T08:31:54"/>
    <d v="2023-03-31T08:31:54"/>
    <s v="NULL"/>
    <x v="1"/>
    <x v="9"/>
    <x v="161"/>
    <n v="21.118400799999996"/>
    <n v="0.53599999949035526"/>
    <x v="3"/>
  </r>
  <r>
    <n v="157193"/>
    <x v="1599"/>
    <x v="1511"/>
    <n v="9505"/>
    <n v="52.331999949999997"/>
    <n v="424360"/>
    <x v="0"/>
    <x v="1614"/>
    <d v="2023-03-31T02:40:14"/>
    <d v="2023-03-31T02:40:14"/>
    <s v="NULL"/>
    <x v="1"/>
    <x v="9"/>
    <x v="63"/>
    <n v="45.668000050000003"/>
    <n v="0.46600000051020413"/>
    <x v="3"/>
  </r>
  <r>
    <n v="56922"/>
    <x v="1600"/>
    <x v="1512"/>
    <n v="8892"/>
    <n v="29.45900035"/>
    <n v="153587"/>
    <x v="3"/>
    <x v="1615"/>
    <s v="NULL"/>
    <s v="NULL"/>
    <s v="NULL"/>
    <x v="1"/>
    <x v="9"/>
    <x v="165"/>
    <n v="59.540999650000003"/>
    <n v="0.66899999606741578"/>
    <x v="3"/>
  </r>
  <r>
    <n v="33643"/>
    <x v="1601"/>
    <x v="1513"/>
    <n v="24994"/>
    <n v="27.344530840000001"/>
    <n v="90748"/>
    <x v="3"/>
    <x v="1616"/>
    <s v="NULL"/>
    <s v="NULL"/>
    <s v="NULL"/>
    <x v="1"/>
    <x v="9"/>
    <x v="127"/>
    <n v="22.645470839999998"/>
    <n v="0.45300000157951581"/>
    <x v="3"/>
  </r>
  <r>
    <n v="19329"/>
    <x v="1602"/>
    <x v="1514"/>
    <n v="12545"/>
    <n v="35.414938730000003"/>
    <n v="52185"/>
    <x v="1"/>
    <x v="1617"/>
    <d v="2023-03-30T14:52:59"/>
    <s v="NULL"/>
    <s v="NULL"/>
    <x v="1"/>
    <x v="9"/>
    <x v="159"/>
    <n v="34.57505913"/>
    <n v="0.49400000267409638"/>
    <x v="3"/>
  </r>
  <r>
    <n v="169562"/>
    <x v="1603"/>
    <x v="1515"/>
    <n v="14037"/>
    <n v="29.411999959999999"/>
    <n v="457811"/>
    <x v="4"/>
    <x v="1618"/>
    <d v="2023-03-30T08:00:43"/>
    <d v="2023-03-30T08:00:43"/>
    <d v="2023-03-30T08:00:43"/>
    <x v="1"/>
    <x v="9"/>
    <x v="255"/>
    <n v="35.088000039999997"/>
    <n v="0.54400000062015497"/>
    <x v="3"/>
  </r>
  <r>
    <n v="110072"/>
    <x v="1604"/>
    <x v="1516"/>
    <n v="24660"/>
    <n v="55.317121329999999"/>
    <n v="297012"/>
    <x v="4"/>
    <x v="1619"/>
    <d v="2023-03-30T06:15:54"/>
    <d v="2023-03-30T06:15:54"/>
    <d v="2023-03-30T06:15:54"/>
    <x v="1"/>
    <x v="9"/>
    <x v="236"/>
    <n v="42.762880500000001"/>
    <n v="0.43599999696288749"/>
    <x v="3"/>
  </r>
  <r>
    <n v="89853"/>
    <x v="1605"/>
    <x v="1517"/>
    <n v="14116"/>
    <n v="17.668000030000002"/>
    <n v="242492"/>
    <x v="2"/>
    <x v="1620"/>
    <s v="NULL"/>
    <s v="NULL"/>
    <s v="NULL"/>
    <x v="1"/>
    <x v="9"/>
    <x v="26"/>
    <n v="10.331999969999998"/>
    <n v="0.36899999892857138"/>
    <x v="3"/>
  </r>
  <r>
    <n v="104726"/>
    <x v="1606"/>
    <x v="1518"/>
    <n v="13973"/>
    <n v="10.39999999"/>
    <n v="282560"/>
    <x v="4"/>
    <x v="1621"/>
    <d v="2023-03-29T23:43:08"/>
    <d v="2023-03-29T23:43:08"/>
    <d v="2023-03-29T23:43:08"/>
    <x v="1"/>
    <x v="9"/>
    <x v="49"/>
    <n v="9.6000000100000005"/>
    <n v="0.48000000050000002"/>
    <x v="3"/>
  </r>
  <r>
    <n v="132745"/>
    <x v="1607"/>
    <x v="1519"/>
    <n v="14202"/>
    <n v="7.3674899150000002"/>
    <n v="358368"/>
    <x v="2"/>
    <x v="1622"/>
    <s v="NULL"/>
    <s v="NULL"/>
    <s v="NULL"/>
    <x v="1"/>
    <x v="9"/>
    <x v="75"/>
    <n v="13.622509855000001"/>
    <n v="0.64900000020343018"/>
    <x v="3"/>
  </r>
  <r>
    <n v="70666"/>
    <x v="1608"/>
    <x v="1058"/>
    <n v="14118"/>
    <n v="16.824900849999999"/>
    <n v="190689"/>
    <x v="2"/>
    <x v="1623"/>
    <s v="NULL"/>
    <s v="NULL"/>
    <s v="NULL"/>
    <x v="1"/>
    <x v="9"/>
    <x v="242"/>
    <n v="16.16510083"/>
    <n v="0.49000000020612305"/>
    <x v="3"/>
  </r>
  <r>
    <n v="143528"/>
    <x v="1609"/>
    <x v="1520"/>
    <n v="15836"/>
    <n v="38.610048759999998"/>
    <n v="387468"/>
    <x v="1"/>
    <x v="1624"/>
    <d v="2023-03-28T13:51:19"/>
    <s v="NULL"/>
    <s v="NULL"/>
    <x v="1"/>
    <x v="9"/>
    <x v="189"/>
    <n v="49.339948190000001"/>
    <n v="0.56099999887492891"/>
    <x v="3"/>
  </r>
  <r>
    <n v="149622"/>
    <x v="1610"/>
    <x v="1520"/>
    <n v="11029"/>
    <n v="23.873099549999999"/>
    <n v="403954"/>
    <x v="1"/>
    <x v="1625"/>
    <d v="2023-03-28T07:50:38"/>
    <s v="NULL"/>
    <s v="NULL"/>
    <x v="1"/>
    <x v="9"/>
    <x v="90"/>
    <n v="21.426899689999999"/>
    <n v="0.47300000109227375"/>
    <x v="3"/>
  </r>
  <r>
    <n v="50730"/>
    <x v="1611"/>
    <x v="1520"/>
    <n v="28803"/>
    <n v="27.555"/>
    <n v="136886"/>
    <x v="2"/>
    <x v="1626"/>
    <s v="NULL"/>
    <s v="NULL"/>
    <s v="NULL"/>
    <x v="1"/>
    <x v="9"/>
    <x v="86"/>
    <n v="27.445"/>
    <n v="0.499"/>
    <x v="3"/>
  </r>
  <r>
    <n v="27654"/>
    <x v="1612"/>
    <x v="1520"/>
    <n v="15824"/>
    <n v="11.173859950000001"/>
    <n v="74562"/>
    <x v="2"/>
    <x v="1627"/>
    <s v="NULL"/>
    <s v="NULL"/>
    <s v="NULL"/>
    <x v="1"/>
    <x v="9"/>
    <x v="59"/>
    <n v="15.81613982"/>
    <n v="0.58599999832456462"/>
    <x v="3"/>
  </r>
  <r>
    <n v="177933"/>
    <x v="1613"/>
    <x v="1520"/>
    <n v="662"/>
    <n v="18.45000009"/>
    <n v="480418"/>
    <x v="4"/>
    <x v="1628"/>
    <d v="2023-03-27T23:52:01"/>
    <d v="2023-03-27T23:52:01"/>
    <d v="2023-03-27T23:52:01"/>
    <x v="1"/>
    <x v="9"/>
    <x v="93"/>
    <n v="26.54999991"/>
    <n v="0.58999999800000003"/>
    <x v="3"/>
  </r>
  <r>
    <n v="131056"/>
    <x v="1614"/>
    <x v="1520"/>
    <n v="28395"/>
    <n v="9.0954498600000004"/>
    <n v="353785"/>
    <x v="3"/>
    <x v="1629"/>
    <s v="NULL"/>
    <s v="NULL"/>
    <s v="NULL"/>
    <x v="1"/>
    <x v="9"/>
    <x v="76"/>
    <n v="10.89454991"/>
    <n v="0.54500000176838426"/>
    <x v="3"/>
  </r>
  <r>
    <n v="86387"/>
    <x v="1615"/>
    <x v="1521"/>
    <n v="15575"/>
    <n v="15.203999939999999"/>
    <n v="233117"/>
    <x v="1"/>
    <x v="1630"/>
    <d v="2023-03-27T00:57:49"/>
    <s v="NULL"/>
    <s v="NULL"/>
    <x v="1"/>
    <x v="9"/>
    <x v="26"/>
    <n v="12.796000060000001"/>
    <n v="0.45700000214285719"/>
    <x v="3"/>
  </r>
  <r>
    <n v="179421"/>
    <x v="1616"/>
    <x v="1522"/>
    <n v="15805"/>
    <n v="18.040990699999998"/>
    <n v="484401"/>
    <x v="2"/>
    <x v="1631"/>
    <s v="NULL"/>
    <s v="NULL"/>
    <s v="NULL"/>
    <x v="1"/>
    <x v="9"/>
    <x v="12"/>
    <n v="26.949010980000001"/>
    <n v="0.59899999941498117"/>
    <x v="3"/>
  </r>
  <r>
    <n v="66329"/>
    <x v="1617"/>
    <x v="1523"/>
    <n v="11782"/>
    <n v="40.77899987"/>
    <n v="178970"/>
    <x v="3"/>
    <x v="1632"/>
    <s v="NULL"/>
    <s v="NULL"/>
    <s v="NULL"/>
    <x v="1"/>
    <x v="9"/>
    <x v="4"/>
    <n v="28.22100013"/>
    <n v="0.409000001884058"/>
    <x v="3"/>
  </r>
  <r>
    <n v="88577"/>
    <x v="1618"/>
    <x v="1524"/>
    <n v="28774"/>
    <n v="38.472000049999998"/>
    <n v="239073"/>
    <x v="3"/>
    <x v="1633"/>
    <s v="NULL"/>
    <s v="NULL"/>
    <s v="NULL"/>
    <x v="1"/>
    <x v="9"/>
    <x v="193"/>
    <n v="45.527999950000002"/>
    <n v="0.54199999940476196"/>
    <x v="3"/>
  </r>
  <r>
    <n v="99700"/>
    <x v="1619"/>
    <x v="1525"/>
    <n v="5986"/>
    <n v="20.352"/>
    <n v="269007"/>
    <x v="3"/>
    <x v="1634"/>
    <s v="NULL"/>
    <s v="NULL"/>
    <s v="NULL"/>
    <x v="1"/>
    <x v="9"/>
    <x v="152"/>
    <n v="11.648"/>
    <n v="0.36399999999999999"/>
    <x v="3"/>
  </r>
  <r>
    <n v="65249"/>
    <x v="1620"/>
    <x v="842"/>
    <n v="9044"/>
    <n v="47.640600910000003"/>
    <n v="176060"/>
    <x v="4"/>
    <x v="1635"/>
    <d v="2023-03-25T04:28:40"/>
    <d v="2023-03-25T04:28:40"/>
    <d v="2023-03-25T04:28:40"/>
    <x v="1"/>
    <x v="9"/>
    <x v="39"/>
    <n v="35.939400919999997"/>
    <n v="0.43000000159248619"/>
    <x v="3"/>
  </r>
  <r>
    <n v="135720"/>
    <x v="1621"/>
    <x v="1526"/>
    <n v="15926"/>
    <n v="13.759200420000001"/>
    <n v="366390"/>
    <x v="4"/>
    <x v="1636"/>
    <d v="2023-03-24T22:12:16"/>
    <d v="2023-03-24T22:12:16"/>
    <d v="2023-03-24T22:12:16"/>
    <x v="1"/>
    <x v="9"/>
    <x v="196"/>
    <n v="11.440800340000001"/>
    <n v="0.4539999998"/>
    <x v="3"/>
  </r>
  <r>
    <n v="122000"/>
    <x v="1622"/>
    <x v="1527"/>
    <n v="24660"/>
    <n v="55.317121329999999"/>
    <n v="329293"/>
    <x v="3"/>
    <x v="1637"/>
    <s v="NULL"/>
    <s v="NULL"/>
    <s v="NULL"/>
    <x v="1"/>
    <x v="9"/>
    <x v="236"/>
    <n v="42.762880500000001"/>
    <n v="0.43599999696288749"/>
    <x v="3"/>
  </r>
  <r>
    <n v="54660"/>
    <x v="1623"/>
    <x v="1528"/>
    <n v="13748"/>
    <n v="20.411999959999999"/>
    <n v="147475"/>
    <x v="0"/>
    <x v="1638"/>
    <d v="2023-03-23T03:41:45"/>
    <d v="2023-03-23T03:41:45"/>
    <s v="NULL"/>
    <x v="1"/>
    <x v="9"/>
    <x v="20"/>
    <n v="15.588000040000001"/>
    <n v="0.43300000111111114"/>
    <x v="3"/>
  </r>
  <r>
    <n v="109861"/>
    <x v="1624"/>
    <x v="1529"/>
    <n v="28712"/>
    <n v="9.2249999749999994"/>
    <n v="296437"/>
    <x v="1"/>
    <x v="1639"/>
    <d v="2023-03-23T03:38:53"/>
    <s v="NULL"/>
    <s v="NULL"/>
    <x v="1"/>
    <x v="9"/>
    <x v="9"/>
    <n v="15.775000025000001"/>
    <n v="0.63100000099999998"/>
    <x v="3"/>
  </r>
  <r>
    <n v="123924"/>
    <x v="1625"/>
    <x v="1530"/>
    <n v="28670"/>
    <n v="4.8972299179999998"/>
    <n v="334511"/>
    <x v="1"/>
    <x v="1640"/>
    <d v="2023-03-22T23:38:36"/>
    <s v="NULL"/>
    <s v="NULL"/>
    <x v="1"/>
    <x v="9"/>
    <x v="104"/>
    <n v="8.092769852"/>
    <n v="0.62299999963741337"/>
    <x v="3"/>
  </r>
  <r>
    <n v="89529"/>
    <x v="1626"/>
    <x v="1531"/>
    <n v="29090"/>
    <n v="33.755779269999998"/>
    <n v="241628"/>
    <x v="0"/>
    <x v="1641"/>
    <d v="2023-03-22T23:36:07"/>
    <d v="2023-03-22T23:36:07"/>
    <s v="NULL"/>
    <x v="1"/>
    <x v="9"/>
    <x v="125"/>
    <n v="46.234218590000005"/>
    <n v="0.57799999783622946"/>
    <x v="3"/>
  </r>
  <r>
    <n v="117282"/>
    <x v="1627"/>
    <x v="1532"/>
    <n v="13928"/>
    <n v="21.224099160000002"/>
    <n v="316496"/>
    <x v="2"/>
    <x v="1642"/>
    <s v="NULL"/>
    <s v="NULL"/>
    <s v="NULL"/>
    <x v="1"/>
    <x v="9"/>
    <x v="77"/>
    <n v="19.125899310000001"/>
    <n v="0.47400000087286248"/>
    <x v="3"/>
  </r>
  <r>
    <n v="76193"/>
    <x v="1628"/>
    <x v="1533"/>
    <n v="15455"/>
    <n v="27.610000119999999"/>
    <n v="205598"/>
    <x v="3"/>
    <x v="1643"/>
    <s v="NULL"/>
    <s v="NULL"/>
    <s v="NULL"/>
    <x v="1"/>
    <x v="9"/>
    <x v="86"/>
    <n v="27.389999880000001"/>
    <n v="0.49799999781818183"/>
    <x v="3"/>
  </r>
  <r>
    <n v="29055"/>
    <x v="1629"/>
    <x v="1069"/>
    <n v="11213"/>
    <n v="6.5275000590000003"/>
    <n v="78327"/>
    <x v="0"/>
    <x v="1644"/>
    <d v="2023-03-21T03:21:38"/>
    <d v="2023-03-21T03:21:38"/>
    <s v="NULL"/>
    <x v="1"/>
    <x v="9"/>
    <x v="227"/>
    <n v="10.972499940999999"/>
    <n v="0.62699999662857131"/>
    <x v="3"/>
  </r>
  <r>
    <n v="25018"/>
    <x v="1630"/>
    <x v="1534"/>
    <n v="13937"/>
    <n v="29.975000099999999"/>
    <n v="67533"/>
    <x v="0"/>
    <x v="1645"/>
    <d v="2023-03-20T23:49:58"/>
    <d v="2023-03-20T23:49:58"/>
    <s v="NULL"/>
    <x v="1"/>
    <x v="9"/>
    <x v="86"/>
    <n v="25.024999900000001"/>
    <n v="0.45499999818181819"/>
    <x v="3"/>
  </r>
  <r>
    <n v="33741"/>
    <x v="1631"/>
    <x v="1535"/>
    <n v="12551"/>
    <n v="39.375901849999998"/>
    <n v="91014"/>
    <x v="0"/>
    <x v="1646"/>
    <d v="2023-03-20T15:37:45"/>
    <d v="2023-03-20T15:37:45"/>
    <s v="NULL"/>
    <x v="1"/>
    <x v="9"/>
    <x v="37"/>
    <n v="25.924101200000003"/>
    <n v="0.39699999983384382"/>
    <x v="3"/>
  </r>
  <r>
    <n v="52614"/>
    <x v="1632"/>
    <x v="1536"/>
    <n v="28826"/>
    <n v="31.82549852"/>
    <n v="141953"/>
    <x v="0"/>
    <x v="1647"/>
    <d v="2023-03-19T10:11:03"/>
    <d v="2023-03-19T10:11:03"/>
    <s v="NULL"/>
    <x v="1"/>
    <x v="9"/>
    <x v="101"/>
    <n v="33.124498430000003"/>
    <n v="0.50999999977675137"/>
    <x v="3"/>
  </r>
  <r>
    <n v="117105"/>
    <x v="1633"/>
    <x v="1537"/>
    <n v="13979"/>
    <n v="15.73273977"/>
    <n v="316027"/>
    <x v="2"/>
    <x v="1648"/>
    <s v="NULL"/>
    <s v="NULL"/>
    <s v="NULL"/>
    <x v="1"/>
    <x v="9"/>
    <x v="124"/>
    <n v="18.247259769999999"/>
    <n v="0.53700000050088281"/>
    <x v="3"/>
  </r>
  <r>
    <n v="85537"/>
    <x v="1634"/>
    <x v="1538"/>
    <n v="6077"/>
    <n v="11.26000002"/>
    <n v="230824"/>
    <x v="4"/>
    <x v="1649"/>
    <d v="2023-03-19T00:55:57"/>
    <d v="2023-03-19T00:55:57"/>
    <d v="2023-03-19T00:55:57"/>
    <x v="1"/>
    <x v="9"/>
    <x v="49"/>
    <n v="8.7399999800000003"/>
    <n v="0.43699999900000003"/>
    <x v="3"/>
  </r>
  <r>
    <n v="33027"/>
    <x v="1635"/>
    <x v="1539"/>
    <n v="15824"/>
    <n v="11.173859950000001"/>
    <n v="89056"/>
    <x v="3"/>
    <x v="1650"/>
    <s v="NULL"/>
    <s v="NULL"/>
    <s v="NULL"/>
    <x v="1"/>
    <x v="9"/>
    <x v="59"/>
    <n v="15.81613982"/>
    <n v="0.58599999832456462"/>
    <x v="3"/>
  </r>
  <r>
    <n v="26697"/>
    <x v="1636"/>
    <x v="1540"/>
    <n v="28384"/>
    <n v="20.1845"/>
    <n v="72007"/>
    <x v="2"/>
    <x v="1651"/>
    <s v="NULL"/>
    <s v="NULL"/>
    <s v="NULL"/>
    <x v="1"/>
    <x v="9"/>
    <x v="140"/>
    <n v="19.3155"/>
    <n v="0.48899999999999999"/>
    <x v="3"/>
  </r>
  <r>
    <n v="147048"/>
    <x v="1637"/>
    <x v="1541"/>
    <n v="13923"/>
    <n v="23.1617107"/>
    <n v="396984"/>
    <x v="3"/>
    <x v="1652"/>
    <s v="NULL"/>
    <s v="NULL"/>
    <s v="NULL"/>
    <x v="1"/>
    <x v="9"/>
    <x v="163"/>
    <n v="30.828290979999998"/>
    <n v="0.57100000038377474"/>
    <x v="3"/>
  </r>
  <r>
    <n v="50009"/>
    <x v="1638"/>
    <x v="1542"/>
    <n v="29065"/>
    <n v="17.105219779999999"/>
    <n v="134903"/>
    <x v="1"/>
    <x v="1653"/>
    <d v="2023-03-17T16:39:42"/>
    <s v="NULL"/>
    <s v="NULL"/>
    <x v="1"/>
    <x v="9"/>
    <x v="34"/>
    <n v="17.874779760000003"/>
    <n v="0.51099999985877653"/>
    <x v="3"/>
  </r>
  <r>
    <n v="180693"/>
    <x v="1639"/>
    <x v="1543"/>
    <n v="9074"/>
    <n v="20.155200820000001"/>
    <n v="487860"/>
    <x v="3"/>
    <x v="1654"/>
    <s v="NULL"/>
    <s v="NULL"/>
    <s v="NULL"/>
    <x v="1"/>
    <x v="9"/>
    <x v="93"/>
    <n v="24.844799179999999"/>
    <n v="0.55210664844444446"/>
    <x v="3"/>
  </r>
  <r>
    <n v="35398"/>
    <x v="1640"/>
    <x v="1544"/>
    <n v="15953"/>
    <n v="10.640799769999999"/>
    <n v="95500"/>
    <x v="4"/>
    <x v="1655"/>
    <d v="2023-03-17T08:01:48"/>
    <d v="2023-03-17T08:01:48"/>
    <d v="2023-03-17T08:01:48"/>
    <x v="1"/>
    <x v="9"/>
    <x v="256"/>
    <n v="11.999199620000001"/>
    <n v="0.52999999749558302"/>
    <x v="3"/>
  </r>
  <r>
    <n v="87496"/>
    <x v="1641"/>
    <x v="1545"/>
    <n v="29090"/>
    <n v="33.755779269999998"/>
    <n v="236148"/>
    <x v="3"/>
    <x v="1656"/>
    <s v="NULL"/>
    <s v="NULL"/>
    <s v="NULL"/>
    <x v="1"/>
    <x v="9"/>
    <x v="125"/>
    <n v="46.234218590000005"/>
    <n v="0.57799999783622946"/>
    <x v="3"/>
  </r>
  <r>
    <n v="144403"/>
    <x v="1642"/>
    <x v="1546"/>
    <n v="9017"/>
    <n v="23.671559389999999"/>
    <n v="389862"/>
    <x v="2"/>
    <x v="1657"/>
    <s v="NULL"/>
    <s v="NULL"/>
    <s v="NULL"/>
    <x v="1"/>
    <x v="9"/>
    <x v="184"/>
    <n v="26.268439239999999"/>
    <n v="0.52599999921145368"/>
    <x v="3"/>
  </r>
  <r>
    <n v="48060"/>
    <x v="1643"/>
    <x v="1547"/>
    <n v="25205"/>
    <n v="11.03639972"/>
    <n v="129655"/>
    <x v="1"/>
    <x v="1658"/>
    <d v="2023-03-16T14:09:14"/>
    <s v="NULL"/>
    <s v="NULL"/>
    <x v="1"/>
    <x v="9"/>
    <x v="31"/>
    <n v="10.603599669999999"/>
    <n v="0.48999999856284654"/>
    <x v="3"/>
  </r>
  <r>
    <n v="110669"/>
    <x v="1644"/>
    <x v="1548"/>
    <n v="12867"/>
    <n v="16.75800001"/>
    <n v="298624"/>
    <x v="1"/>
    <x v="1659"/>
    <d v="2023-03-16T07:48:02"/>
    <s v="NULL"/>
    <s v="NULL"/>
    <x v="1"/>
    <x v="9"/>
    <x v="204"/>
    <n v="19.99199999"/>
    <n v="0.54399999972789115"/>
    <x v="3"/>
  </r>
  <r>
    <n v="82090"/>
    <x v="1645"/>
    <x v="1549"/>
    <n v="8960"/>
    <n v="11.97500001"/>
    <n v="221525"/>
    <x v="2"/>
    <x v="1660"/>
    <s v="NULL"/>
    <s v="NULL"/>
    <s v="NULL"/>
    <x v="1"/>
    <x v="9"/>
    <x v="9"/>
    <n v="13.02499999"/>
    <n v="0.52099999959999999"/>
    <x v="3"/>
  </r>
  <r>
    <n v="22166"/>
    <x v="1646"/>
    <x v="1550"/>
    <n v="12572"/>
    <n v="19.227999969999999"/>
    <n v="59831"/>
    <x v="0"/>
    <x v="1661"/>
    <d v="2023-03-16T00:41:29"/>
    <d v="2023-03-16T00:41:29"/>
    <s v="NULL"/>
    <x v="1"/>
    <x v="9"/>
    <x v="64"/>
    <n v="18.772000030000001"/>
    <n v="0.4940000007894737"/>
    <x v="3"/>
  </r>
  <r>
    <n v="149490"/>
    <x v="1647"/>
    <x v="1551"/>
    <n v="24713"/>
    <n v="13.891500000000001"/>
    <n v="403587"/>
    <x v="3"/>
    <x v="1662"/>
    <s v="NULL"/>
    <s v="NULL"/>
    <s v="NULL"/>
    <x v="1"/>
    <x v="9"/>
    <x v="7"/>
    <n v="10.608499999999999"/>
    <n v="0.433"/>
    <x v="3"/>
  </r>
  <r>
    <n v="180898"/>
    <x v="1648"/>
    <x v="1552"/>
    <n v="9043"/>
    <n v="1.3983000109999999"/>
    <n v="488414"/>
    <x v="3"/>
    <x v="1663"/>
    <s v="NULL"/>
    <s v="NULL"/>
    <s v="NULL"/>
    <x v="1"/>
    <x v="9"/>
    <x v="187"/>
    <n v="2.5517000370000003"/>
    <n v="0.64600000151696202"/>
    <x v="3"/>
  </r>
  <r>
    <n v="171087"/>
    <x v="1649"/>
    <x v="1553"/>
    <n v="7012"/>
    <n v="13.37553986"/>
    <n v="461905"/>
    <x v="2"/>
    <x v="1664"/>
    <s v="NULL"/>
    <s v="NULL"/>
    <s v="NULL"/>
    <x v="1"/>
    <x v="9"/>
    <x v="8"/>
    <n v="16.614459910000001"/>
    <n v="0.55400000124774929"/>
    <x v="3"/>
  </r>
  <r>
    <n v="59848"/>
    <x v="1650"/>
    <x v="1554"/>
    <n v="9498"/>
    <n v="17.626960539999999"/>
    <n v="161532"/>
    <x v="3"/>
    <x v="1665"/>
    <s v="NULL"/>
    <s v="NULL"/>
    <s v="NULL"/>
    <x v="1"/>
    <x v="9"/>
    <x v="100"/>
    <n v="22.25304053"/>
    <n v="0.55799999831845537"/>
    <x v="3"/>
  </r>
  <r>
    <n v="40993"/>
    <x v="1651"/>
    <x v="1555"/>
    <n v="14235"/>
    <n v="2.518749991"/>
    <n v="110590"/>
    <x v="0"/>
    <x v="1666"/>
    <d v="2023-03-14T03:47:21"/>
    <d v="2023-03-14T03:47:21"/>
    <s v="NULL"/>
    <x v="1"/>
    <x v="9"/>
    <x v="185"/>
    <n v="3.731250009"/>
    <n v="0.59700000143999998"/>
    <x v="3"/>
  </r>
  <r>
    <n v="149187"/>
    <x v="1652"/>
    <x v="1556"/>
    <n v="15757"/>
    <n v="10.95854991"/>
    <n v="402777"/>
    <x v="3"/>
    <x v="1667"/>
    <s v="NULL"/>
    <s v="NULL"/>
    <s v="NULL"/>
    <x v="1"/>
    <x v="9"/>
    <x v="60"/>
    <n v="6.0314498600000004"/>
    <n v="0.35499999656562681"/>
    <x v="3"/>
  </r>
  <r>
    <n v="80720"/>
    <x v="1653"/>
    <x v="1557"/>
    <n v="29064"/>
    <n v="22.824000120000001"/>
    <n v="217839"/>
    <x v="0"/>
    <x v="1668"/>
    <d v="2023-03-13T12:36:13"/>
    <d v="2023-03-13T12:36:13"/>
    <s v="NULL"/>
    <x v="1"/>
    <x v="9"/>
    <x v="20"/>
    <n v="13.175999879999999"/>
    <n v="0.36599999666666666"/>
    <x v="3"/>
  </r>
  <r>
    <n v="73665"/>
    <x v="1654"/>
    <x v="1558"/>
    <n v="15667"/>
    <n v="30.834000020000001"/>
    <n v="198774"/>
    <x v="1"/>
    <x v="1669"/>
    <d v="2023-03-13T09:55:05"/>
    <s v="NULL"/>
    <s v="NULL"/>
    <x v="1"/>
    <x v="9"/>
    <x v="84"/>
    <n v="23.165999979999999"/>
    <n v="0.42899999962962959"/>
    <x v="3"/>
  </r>
  <r>
    <n v="77853"/>
    <x v="1655"/>
    <x v="1559"/>
    <n v="25322"/>
    <n v="8.1049499180000009"/>
    <n v="210060"/>
    <x v="2"/>
    <x v="1670"/>
    <s v="NULL"/>
    <s v="NULL"/>
    <s v="NULL"/>
    <x v="1"/>
    <x v="9"/>
    <x v="120"/>
    <n v="5.8450498919999987"/>
    <n v="0.41899999796487447"/>
    <x v="3"/>
  </r>
  <r>
    <n v="88920"/>
    <x v="1656"/>
    <x v="842"/>
    <n v="9044"/>
    <n v="47.640600910000003"/>
    <n v="240001"/>
    <x v="1"/>
    <x v="1671"/>
    <d v="2023-03-12T10:48:41"/>
    <s v="NULL"/>
    <s v="NULL"/>
    <x v="1"/>
    <x v="9"/>
    <x v="39"/>
    <n v="35.939400919999997"/>
    <n v="0.43000000159248619"/>
    <x v="3"/>
  </r>
  <r>
    <n v="160354"/>
    <x v="1657"/>
    <x v="1560"/>
    <n v="12690"/>
    <n v="23.543999840000001"/>
    <n v="432860"/>
    <x v="1"/>
    <x v="1672"/>
    <d v="2023-03-12T09:24:07"/>
    <s v="NULL"/>
    <s v="NULL"/>
    <x v="1"/>
    <x v="9"/>
    <x v="84"/>
    <n v="30.456000159999999"/>
    <n v="0.56400000296296293"/>
    <x v="3"/>
  </r>
  <r>
    <n v="13223"/>
    <x v="1658"/>
    <x v="1561"/>
    <n v="28921"/>
    <n v="28.096198900000001"/>
    <n v="35684"/>
    <x v="2"/>
    <x v="1673"/>
    <s v="NULL"/>
    <s v="NULL"/>
    <s v="NULL"/>
    <x v="1"/>
    <x v="9"/>
    <x v="150"/>
    <n v="42.853798049999995"/>
    <n v="0.60399999848062003"/>
    <x v="3"/>
  </r>
  <r>
    <n v="140621"/>
    <x v="1659"/>
    <x v="1562"/>
    <n v="15988"/>
    <n v="45.670499149999998"/>
    <n v="379610"/>
    <x v="4"/>
    <x v="1674"/>
    <d v="2023-03-10T11:41:05"/>
    <d v="2023-03-10T11:41:05"/>
    <d v="2023-03-10T11:41:05"/>
    <x v="1"/>
    <x v="9"/>
    <x v="67"/>
    <n v="55.819498750000008"/>
    <n v="0.54999999906394725"/>
    <x v="3"/>
  </r>
  <r>
    <n v="168839"/>
    <x v="1660"/>
    <x v="1563"/>
    <n v="13810"/>
    <n v="25.339599589999999"/>
    <n v="455832"/>
    <x v="3"/>
    <x v="1675"/>
    <s v="NULL"/>
    <s v="NULL"/>
    <s v="NULL"/>
    <x v="1"/>
    <x v="9"/>
    <x v="210"/>
    <n v="18.960399649999999"/>
    <n v="0.42799999944198647"/>
    <x v="3"/>
  </r>
  <r>
    <n v="40290"/>
    <x v="1661"/>
    <x v="1564"/>
    <n v="9347"/>
    <n v="55.12999988"/>
    <n v="108693"/>
    <x v="0"/>
    <x v="1676"/>
    <d v="2023-03-10T00:50:22"/>
    <d v="2023-03-10T00:50:22"/>
    <s v="NULL"/>
    <x v="1"/>
    <x v="9"/>
    <x v="233"/>
    <n v="93.87000012"/>
    <n v="0.63000000080536911"/>
    <x v="3"/>
  </r>
  <r>
    <n v="21108"/>
    <x v="1662"/>
    <x v="1564"/>
    <n v="5804"/>
    <n v="13.01565991"/>
    <n v="56963"/>
    <x v="3"/>
    <x v="1677"/>
    <s v="NULL"/>
    <s v="NULL"/>
    <s v="NULL"/>
    <x v="1"/>
    <x v="9"/>
    <x v="8"/>
    <n v="16.974339860000001"/>
    <n v="0.56599999967255754"/>
    <x v="3"/>
  </r>
  <r>
    <n v="35911"/>
    <x v="1663"/>
    <x v="1564"/>
    <n v="6156"/>
    <n v="39.303000169999997"/>
    <n v="96904"/>
    <x v="1"/>
    <x v="1678"/>
    <d v="2023-03-09T00:42:58"/>
    <s v="NULL"/>
    <s v="NULL"/>
    <x v="1"/>
    <x v="9"/>
    <x v="131"/>
    <n v="59.696999830000003"/>
    <n v="0.60299999828282835"/>
    <x v="3"/>
  </r>
  <r>
    <n v="54126"/>
    <x v="1664"/>
    <x v="1564"/>
    <n v="28657"/>
    <n v="15.15942005"/>
    <n v="146045"/>
    <x v="2"/>
    <x v="1679"/>
    <s v="NULL"/>
    <s v="NULL"/>
    <s v="NULL"/>
    <x v="1"/>
    <x v="9"/>
    <x v="83"/>
    <n v="21.020580259999996"/>
    <n v="0.58100000220812598"/>
    <x v="3"/>
  </r>
  <r>
    <n v="131185"/>
    <x v="1665"/>
    <x v="1565"/>
    <n v="28577"/>
    <n v="20.049270920000001"/>
    <n v="354146"/>
    <x v="3"/>
    <x v="1680"/>
    <s v="NULL"/>
    <s v="NULL"/>
    <s v="NULL"/>
    <x v="1"/>
    <x v="9"/>
    <x v="146"/>
    <n v="14.940730759999997"/>
    <n v="0.4270000012186338"/>
    <x v="3"/>
  </r>
  <r>
    <n v="47628"/>
    <x v="1666"/>
    <x v="1566"/>
    <n v="6129"/>
    <n v="8.4843398509999997"/>
    <n v="128505"/>
    <x v="4"/>
    <x v="1681"/>
    <d v="2023-03-06T03:12:15"/>
    <d v="2023-03-06T03:12:15"/>
    <d v="2023-03-06T03:12:15"/>
    <x v="1"/>
    <x v="9"/>
    <x v="128"/>
    <n v="-3.6043397370000001"/>
    <n v="-0.73859419114759484"/>
    <x v="3"/>
  </r>
  <r>
    <n v="21134"/>
    <x v="1667"/>
    <x v="1567"/>
    <n v="28885"/>
    <n v="30.024000040000001"/>
    <n v="57042"/>
    <x v="1"/>
    <x v="1682"/>
    <d v="2023-03-06T00:22:29"/>
    <s v="NULL"/>
    <s v="NULL"/>
    <x v="1"/>
    <x v="9"/>
    <x v="84"/>
    <n v="23.975999959999999"/>
    <n v="0.44399999925925926"/>
    <x v="3"/>
  </r>
  <r>
    <n v="93025"/>
    <x v="1668"/>
    <x v="647"/>
    <n v="3049"/>
    <n v="2.083760045"/>
    <n v="251111"/>
    <x v="4"/>
    <x v="1683"/>
    <d v="2023-03-05T16:41:10"/>
    <d v="2023-03-05T16:41:10"/>
    <d v="2023-03-05T16:41:10"/>
    <x v="1"/>
    <x v="9"/>
    <x v="128"/>
    <n v="2.7962400689999996"/>
    <n v="0.57300000075368851"/>
    <x v="3"/>
  </r>
  <r>
    <n v="97640"/>
    <x v="1669"/>
    <x v="1568"/>
    <n v="29065"/>
    <n v="17.105219779999999"/>
    <n v="263446"/>
    <x v="0"/>
    <x v="1684"/>
    <d v="2023-03-05T04:35:11"/>
    <d v="2023-03-05T04:35:11"/>
    <s v="NULL"/>
    <x v="1"/>
    <x v="9"/>
    <x v="34"/>
    <n v="17.874779760000003"/>
    <n v="0.51099999985877653"/>
    <x v="3"/>
  </r>
  <r>
    <n v="174665"/>
    <x v="1670"/>
    <x v="1569"/>
    <n v="14197"/>
    <n v="11.2943499"/>
    <n v="471543"/>
    <x v="2"/>
    <x v="1685"/>
    <s v="NULL"/>
    <s v="NULL"/>
    <s v="NULL"/>
    <x v="1"/>
    <x v="9"/>
    <x v="76"/>
    <n v="8.6956498700000004"/>
    <n v="0.43499999850175086"/>
    <x v="3"/>
  </r>
  <r>
    <n v="1666"/>
    <x v="1671"/>
    <x v="1570"/>
    <n v="14215"/>
    <n v="10.81066042"/>
    <n v="4532"/>
    <x v="3"/>
    <x v="1686"/>
    <s v="NULL"/>
    <s v="NULL"/>
    <s v="NULL"/>
    <x v="1"/>
    <x v="9"/>
    <x v="143"/>
    <n v="10.05934042"/>
    <n v="0.4820000007244849"/>
    <x v="3"/>
  </r>
  <r>
    <n v="97146"/>
    <x v="1672"/>
    <x v="1571"/>
    <n v="5804"/>
    <n v="13.01565991"/>
    <n v="262112"/>
    <x v="0"/>
    <x v="1687"/>
    <d v="2023-03-04T15:44:06"/>
    <d v="2023-03-04T15:44:06"/>
    <s v="NULL"/>
    <x v="1"/>
    <x v="9"/>
    <x v="8"/>
    <n v="16.974339860000001"/>
    <n v="0.56599999967255754"/>
    <x v="3"/>
  </r>
  <r>
    <n v="25144"/>
    <x v="1673"/>
    <x v="1572"/>
    <n v="15744"/>
    <n v="41.479999829999997"/>
    <n v="67862"/>
    <x v="1"/>
    <x v="1688"/>
    <d v="2023-03-04T13:32:09"/>
    <s v="NULL"/>
    <s v="NULL"/>
    <x v="1"/>
    <x v="9"/>
    <x v="17"/>
    <n v="43.520000170000003"/>
    <n v="0.51200000200000007"/>
    <x v="3"/>
  </r>
  <r>
    <n v="128098"/>
    <x v="1674"/>
    <x v="1573"/>
    <n v="5892"/>
    <n v="11.18627002"/>
    <n v="345774"/>
    <x v="1"/>
    <x v="1689"/>
    <d v="2023-03-04T05:40:47"/>
    <s v="NULL"/>
    <s v="NULL"/>
    <x v="1"/>
    <x v="9"/>
    <x v="8"/>
    <n v="18.803729750000002"/>
    <n v="0.62699999647249083"/>
    <x v="3"/>
  </r>
  <r>
    <n v="176317"/>
    <x v="1675"/>
    <x v="1574"/>
    <n v="8979"/>
    <n v="21.739470789999999"/>
    <n v="476025"/>
    <x v="3"/>
    <x v="1690"/>
    <s v="NULL"/>
    <s v="NULL"/>
    <s v="NULL"/>
    <x v="1"/>
    <x v="9"/>
    <x v="3"/>
    <n v="26.25053089"/>
    <n v="0.54699999939654098"/>
    <x v="3"/>
  </r>
  <r>
    <n v="176016"/>
    <x v="1676"/>
    <x v="1575"/>
    <n v="25165"/>
    <n v="14.04999997"/>
    <n v="475195"/>
    <x v="3"/>
    <x v="1691"/>
    <s v="NULL"/>
    <s v="NULL"/>
    <s v="NULL"/>
    <x v="1"/>
    <x v="9"/>
    <x v="9"/>
    <n v="10.95000003"/>
    <n v="0.43800000119999999"/>
    <x v="3"/>
  </r>
  <r>
    <n v="64619"/>
    <x v="1677"/>
    <x v="1576"/>
    <n v="12690"/>
    <n v="23.543999840000001"/>
    <n v="174356"/>
    <x v="0"/>
    <x v="1692"/>
    <d v="2023-03-03T07:13:21"/>
    <d v="2023-03-03T07:13:21"/>
    <s v="NULL"/>
    <x v="1"/>
    <x v="9"/>
    <x v="84"/>
    <n v="30.456000159999999"/>
    <n v="0.56400000296296293"/>
    <x v="3"/>
  </r>
  <r>
    <n v="105792"/>
    <x v="1678"/>
    <x v="1577"/>
    <n v="15395"/>
    <n v="39.658078809999999"/>
    <n v="285466"/>
    <x v="1"/>
    <x v="1693"/>
    <d v="2023-03-03T03:58:29"/>
    <s v="NULL"/>
    <s v="NULL"/>
    <x v="1"/>
    <x v="9"/>
    <x v="96"/>
    <n v="27.331919050000003"/>
    <n v="0.40799999885236604"/>
    <x v="3"/>
  </r>
  <r>
    <n v="75546"/>
    <x v="1679"/>
    <x v="1578"/>
    <n v="12572"/>
    <n v="19.227999969999999"/>
    <n v="203848"/>
    <x v="0"/>
    <x v="1694"/>
    <d v="2023-03-02T22:29:30"/>
    <d v="2023-03-02T22:29:30"/>
    <s v="NULL"/>
    <x v="1"/>
    <x v="9"/>
    <x v="64"/>
    <n v="18.772000030000001"/>
    <n v="0.4940000007894737"/>
    <x v="3"/>
  </r>
  <r>
    <n v="39921"/>
    <x v="1680"/>
    <x v="1579"/>
    <n v="9008"/>
    <n v="33.27225035"/>
    <n v="107679"/>
    <x v="1"/>
    <x v="1695"/>
    <d v="2023-03-02T12:23:50"/>
    <s v="NULL"/>
    <s v="NULL"/>
    <x v="1"/>
    <x v="9"/>
    <x v="6"/>
    <n v="26.677750410000002"/>
    <n v="0.4450000011976647"/>
    <x v="3"/>
  </r>
  <r>
    <n v="179254"/>
    <x v="1681"/>
    <x v="1580"/>
    <n v="6148"/>
    <n v="6.1758799130000002"/>
    <n v="483950"/>
    <x v="3"/>
    <x v="1696"/>
    <s v="NULL"/>
    <s v="NULL"/>
    <s v="NULL"/>
    <x v="1"/>
    <x v="9"/>
    <x v="144"/>
    <n v="8.8141198570000014"/>
    <n v="0.58799999948232162"/>
    <x v="3"/>
  </r>
  <r>
    <n v="117388"/>
    <x v="1682"/>
    <x v="1581"/>
    <n v="28913"/>
    <n v="15.126179929999999"/>
    <n v="316788"/>
    <x v="1"/>
    <x v="1697"/>
    <d v="2023-03-01T11:13:13"/>
    <s v="NULL"/>
    <s v="NULL"/>
    <x v="1"/>
    <x v="9"/>
    <x v="43"/>
    <n v="10.863819840000001"/>
    <n v="0.41799999754290112"/>
    <x v="3"/>
  </r>
  <r>
    <n v="107933"/>
    <x v="1683"/>
    <x v="1582"/>
    <n v="13616"/>
    <n v="25.067400360000001"/>
    <n v="291199"/>
    <x v="0"/>
    <x v="1698"/>
    <d v="2023-02-28T13:14:33"/>
    <d v="2023-02-28T13:14:33"/>
    <s v="NULL"/>
    <x v="1"/>
    <x v="10"/>
    <x v="194"/>
    <n v="25.882600400000001"/>
    <n v="0.50800000027320902"/>
    <x v="3"/>
  </r>
  <r>
    <n v="23872"/>
    <x v="1684"/>
    <x v="174"/>
    <n v="29033"/>
    <n v="17.301179730000001"/>
    <n v="64427"/>
    <x v="0"/>
    <x v="1699"/>
    <d v="2023-02-28T11:28:48"/>
    <d v="2023-02-28T11:28:48"/>
    <s v="NULL"/>
    <x v="1"/>
    <x v="10"/>
    <x v="1"/>
    <n v="14.67881981"/>
    <n v="0.45900000066103813"/>
    <x v="3"/>
  </r>
  <r>
    <n v="170189"/>
    <x v="1685"/>
    <x v="1583"/>
    <n v="5726"/>
    <n v="17.237219719999999"/>
    <n v="459472"/>
    <x v="4"/>
    <x v="1700"/>
    <d v="2023-02-28T09:58:32"/>
    <d v="2023-02-28T09:58:32"/>
    <d v="2023-02-28T09:58:32"/>
    <x v="1"/>
    <x v="10"/>
    <x v="1"/>
    <n v="14.742779820000003"/>
    <n v="0.46100000100250166"/>
    <x v="3"/>
  </r>
  <r>
    <n v="135897"/>
    <x v="1686"/>
    <x v="1584"/>
    <n v="12689"/>
    <n v="28.380000070000001"/>
    <n v="366851"/>
    <x v="0"/>
    <x v="1701"/>
    <d v="2023-02-28T09:30:46"/>
    <d v="2023-02-28T09:30:46"/>
    <s v="NULL"/>
    <x v="1"/>
    <x v="10"/>
    <x v="42"/>
    <n v="31.619999929999999"/>
    <n v="0.52699999883333326"/>
    <x v="3"/>
  </r>
  <r>
    <n v="84612"/>
    <x v="1687"/>
    <x v="1585"/>
    <n v="11783"/>
    <n v="31.223778979999999"/>
    <n v="228340"/>
    <x v="0"/>
    <x v="1702"/>
    <d v="2023-02-27T14:27:07"/>
    <d v="2023-02-27T14:27:07"/>
    <s v="NULL"/>
    <x v="1"/>
    <x v="10"/>
    <x v="94"/>
    <n v="42.766218880000004"/>
    <n v="0.57800000158021358"/>
    <x v="3"/>
  </r>
  <r>
    <n v="70900"/>
    <x v="1688"/>
    <x v="286"/>
    <n v="28548"/>
    <n v="21.1680694"/>
    <n v="191318"/>
    <x v="1"/>
    <x v="1703"/>
    <d v="2023-02-27T13:48:14"/>
    <s v="NULL"/>
    <s v="NULL"/>
    <x v="1"/>
    <x v="10"/>
    <x v="172"/>
    <n v="30.841928920000001"/>
    <n v="0.59299999838954043"/>
    <x v="3"/>
  </r>
  <r>
    <n v="93819"/>
    <x v="1689"/>
    <x v="1586"/>
    <n v="24572"/>
    <n v="42.829288290000001"/>
    <n v="253224"/>
    <x v="0"/>
    <x v="1704"/>
    <d v="2023-02-27T08:33:23"/>
    <d v="2023-02-27T08:33:23"/>
    <s v="NULL"/>
    <x v="1"/>
    <x v="10"/>
    <x v="207"/>
    <n v="38.440708350000001"/>
    <n v="0.47299999925286079"/>
    <x v="3"/>
  </r>
  <r>
    <n v="38698"/>
    <x v="1690"/>
    <x v="1587"/>
    <n v="29064"/>
    <n v="22.824000120000001"/>
    <n v="104385"/>
    <x v="3"/>
    <x v="1705"/>
    <s v="NULL"/>
    <s v="NULL"/>
    <s v="NULL"/>
    <x v="1"/>
    <x v="10"/>
    <x v="20"/>
    <n v="13.175999879999999"/>
    <n v="0.36599999666666666"/>
    <x v="3"/>
  </r>
  <r>
    <n v="54884"/>
    <x v="1691"/>
    <x v="1588"/>
    <n v="28700"/>
    <n v="6.7957498850000002"/>
    <n v="148082"/>
    <x v="0"/>
    <x v="1706"/>
    <d v="2023-02-27T02:31:30"/>
    <d v="2023-02-27T02:31:30"/>
    <s v="NULL"/>
    <x v="1"/>
    <x v="10"/>
    <x v="25"/>
    <n v="9.1942498850000014"/>
    <n v="0.57500000107879934"/>
    <x v="3"/>
  </r>
  <r>
    <n v="20320"/>
    <x v="1692"/>
    <x v="1589"/>
    <n v="9227"/>
    <n v="17.670000030000001"/>
    <n v="54809"/>
    <x v="1"/>
    <x v="1707"/>
    <d v="2023-02-26T15:12:36"/>
    <s v="NULL"/>
    <s v="NULL"/>
    <x v="1"/>
    <x v="10"/>
    <x v="64"/>
    <n v="20.329999969999999"/>
    <n v="0.53499999921052632"/>
    <x v="3"/>
  </r>
  <r>
    <n v="81338"/>
    <x v="1693"/>
    <x v="1590"/>
    <n v="14298"/>
    <n v="65.095581240000001"/>
    <n v="219506"/>
    <x v="1"/>
    <x v="1708"/>
    <d v="2023-02-26T12:26:52"/>
    <s v="NULL"/>
    <s v="NULL"/>
    <x v="1"/>
    <x v="10"/>
    <x v="251"/>
    <n v="94.844421159999996"/>
    <n v="0.59299999835438288"/>
    <x v="3"/>
  </r>
  <r>
    <n v="34929"/>
    <x v="1694"/>
    <x v="1591"/>
    <n v="13566"/>
    <n v="14.15527992"/>
    <n v="94249"/>
    <x v="3"/>
    <x v="1709"/>
    <s v="NULL"/>
    <s v="NULL"/>
    <s v="NULL"/>
    <x v="1"/>
    <x v="10"/>
    <x v="8"/>
    <n v="15.834719850000001"/>
    <n v="0.52799999904768258"/>
    <x v="3"/>
  </r>
  <r>
    <n v="161860"/>
    <x v="1695"/>
    <x v="1162"/>
    <n v="9202"/>
    <n v="14.993999990000001"/>
    <n v="436966"/>
    <x v="1"/>
    <x v="1710"/>
    <d v="2023-02-26T07:15:39"/>
    <s v="NULL"/>
    <s v="NULL"/>
    <x v="1"/>
    <x v="10"/>
    <x v="173"/>
    <n v="16.506000010000001"/>
    <n v="0.5240000003174603"/>
    <x v="3"/>
  </r>
  <r>
    <n v="124519"/>
    <x v="1696"/>
    <x v="1592"/>
    <n v="11569"/>
    <n v="17.29241983"/>
    <n v="336139"/>
    <x v="0"/>
    <x v="1711"/>
    <d v="2023-02-24T16:13:11"/>
    <d v="2023-02-24T16:13:11"/>
    <s v="NULL"/>
    <x v="1"/>
    <x v="10"/>
    <x v="257"/>
    <n v="13.697579940000001"/>
    <n v="0.44200000134430462"/>
    <x v="3"/>
  </r>
  <r>
    <n v="119966"/>
    <x v="1697"/>
    <x v="1593"/>
    <n v="662"/>
    <n v="18.45000009"/>
    <n v="323778"/>
    <x v="0"/>
    <x v="1712"/>
    <d v="2023-02-23T06:55:30"/>
    <d v="2023-02-23T06:55:30"/>
    <s v="NULL"/>
    <x v="1"/>
    <x v="10"/>
    <x v="93"/>
    <n v="26.54999991"/>
    <n v="0.58999999800000003"/>
    <x v="3"/>
  </r>
  <r>
    <n v="164128"/>
    <x v="1698"/>
    <x v="893"/>
    <n v="15834"/>
    <n v="9.7440000130000008"/>
    <n v="443083"/>
    <x v="0"/>
    <x v="1713"/>
    <d v="2023-02-22T22:49:03"/>
    <d v="2023-02-22T22:49:03"/>
    <s v="NULL"/>
    <x v="1"/>
    <x v="10"/>
    <x v="133"/>
    <n v="11.255999986999999"/>
    <n v="0.53599999938095233"/>
    <x v="3"/>
  </r>
  <r>
    <n v="94246"/>
    <x v="1699"/>
    <x v="1594"/>
    <n v="13676"/>
    <n v="10.38630041"/>
    <n v="254384"/>
    <x v="2"/>
    <x v="1714"/>
    <s v="NULL"/>
    <s v="NULL"/>
    <s v="NULL"/>
    <x v="1"/>
    <x v="10"/>
    <x v="130"/>
    <n v="9.0637003500000013"/>
    <n v="0.46599999978611828"/>
    <x v="3"/>
  </r>
  <r>
    <n v="3243"/>
    <x v="1700"/>
    <x v="1595"/>
    <n v="14489"/>
    <n v="15.419689419999999"/>
    <n v="8744"/>
    <x v="3"/>
    <x v="1715"/>
    <s v="NULL"/>
    <s v="NULL"/>
    <s v="NULL"/>
    <x v="1"/>
    <x v="10"/>
    <x v="186"/>
    <n v="18.770309210000001"/>
    <n v="0.54899999889236617"/>
    <x v="3"/>
  </r>
  <r>
    <n v="44032"/>
    <x v="1701"/>
    <x v="1596"/>
    <n v="28972"/>
    <n v="11.57613991"/>
    <n v="118763"/>
    <x v="3"/>
    <x v="1716"/>
    <s v="NULL"/>
    <s v="NULL"/>
    <s v="NULL"/>
    <x v="1"/>
    <x v="10"/>
    <x v="8"/>
    <n v="18.413859860000002"/>
    <n v="0.61400000004068034"/>
    <x v="3"/>
  </r>
  <r>
    <n v="115497"/>
    <x v="1702"/>
    <x v="1597"/>
    <n v="9035"/>
    <n v="14.982659679999999"/>
    <n v="311696"/>
    <x v="0"/>
    <x v="1717"/>
    <d v="2023-02-22T03:49:05"/>
    <d v="2023-02-22T03:49:05"/>
    <s v="NULL"/>
    <x v="1"/>
    <x v="10"/>
    <x v="110"/>
    <n v="13.997339860000002"/>
    <n v="0.4830000028357489"/>
    <x v="3"/>
  </r>
  <r>
    <n v="33117"/>
    <x v="1703"/>
    <x v="1598"/>
    <n v="9013"/>
    <n v="12.785920429999999"/>
    <n v="89307"/>
    <x v="4"/>
    <x v="1718"/>
    <d v="2023-02-22T03:02:56"/>
    <d v="2023-02-22T03:02:56"/>
    <d v="2023-02-22T03:02:56"/>
    <x v="1"/>
    <x v="10"/>
    <x v="248"/>
    <n v="15.754080490000002"/>
    <n v="0.55199999937491251"/>
    <x v="3"/>
  </r>
  <r>
    <n v="61851"/>
    <x v="1704"/>
    <x v="1599"/>
    <n v="12265"/>
    <n v="27.085500190000001"/>
    <n v="166895"/>
    <x v="3"/>
    <x v="1719"/>
    <s v="NULL"/>
    <s v="NULL"/>
    <s v="NULL"/>
    <x v="1"/>
    <x v="10"/>
    <x v="0"/>
    <n v="31.414499809999999"/>
    <n v="0.53699999675213672"/>
    <x v="3"/>
  </r>
  <r>
    <n v="171942"/>
    <x v="1705"/>
    <x v="1600"/>
    <n v="15334"/>
    <n v="27.255200370000001"/>
    <n v="464205"/>
    <x v="0"/>
    <x v="1720"/>
    <d v="2023-02-21T23:22:28"/>
    <d v="2023-02-21T23:22:28"/>
    <s v="NULL"/>
    <x v="1"/>
    <x v="10"/>
    <x v="97"/>
    <n v="27.694800390000001"/>
    <n v="0.50400000012666057"/>
    <x v="3"/>
  </r>
  <r>
    <n v="91269"/>
    <x v="1706"/>
    <x v="1601"/>
    <n v="15836"/>
    <n v="38.610048759999998"/>
    <n v="246325"/>
    <x v="0"/>
    <x v="1721"/>
    <d v="2023-02-21T09:15:43"/>
    <d v="2023-02-21T09:15:43"/>
    <s v="NULL"/>
    <x v="1"/>
    <x v="10"/>
    <x v="189"/>
    <n v="49.339948190000001"/>
    <n v="0.56099999887492891"/>
    <x v="3"/>
  </r>
  <r>
    <n v="157766"/>
    <x v="1707"/>
    <x v="1602"/>
    <n v="11453"/>
    <n v="19.343659410000001"/>
    <n v="425916"/>
    <x v="1"/>
    <x v="1722"/>
    <d v="2023-02-20T16:22:25"/>
    <s v="NULL"/>
    <s v="NULL"/>
    <x v="1"/>
    <x v="10"/>
    <x v="170"/>
    <n v="13.276339520000001"/>
    <n v="0.40699999863549963"/>
    <x v="3"/>
  </r>
  <r>
    <n v="145843"/>
    <x v="1708"/>
    <x v="1603"/>
    <n v="12572"/>
    <n v="19.227999969999999"/>
    <n v="393754"/>
    <x v="4"/>
    <x v="1723"/>
    <d v="2023-02-19T03:51:26"/>
    <d v="2023-02-19T03:51:26"/>
    <d v="2023-02-19T03:51:26"/>
    <x v="1"/>
    <x v="10"/>
    <x v="64"/>
    <n v="18.772000030000001"/>
    <n v="0.4940000007894737"/>
    <x v="3"/>
  </r>
  <r>
    <n v="84694"/>
    <x v="1709"/>
    <x v="1604"/>
    <n v="13606"/>
    <n v="37.7541011"/>
    <n v="228573"/>
    <x v="3"/>
    <x v="1724"/>
    <s v="NULL"/>
    <s v="NULL"/>
    <s v="NULL"/>
    <x v="1"/>
    <x v="10"/>
    <x v="220"/>
    <n v="26.235900579999999"/>
    <n v="0.40999999829973438"/>
    <x v="3"/>
  </r>
  <r>
    <n v="173343"/>
    <x v="1710"/>
    <x v="1605"/>
    <n v="5972"/>
    <n v="31.001809089999998"/>
    <n v="468006"/>
    <x v="3"/>
    <x v="1725"/>
    <s v="NULL"/>
    <s v="NULL"/>
    <s v="NULL"/>
    <x v="1"/>
    <x v="10"/>
    <x v="94"/>
    <n v="42.988188770000008"/>
    <n v="0.58100000018029474"/>
    <x v="3"/>
  </r>
  <r>
    <n v="68231"/>
    <x v="1711"/>
    <x v="1606"/>
    <n v="28424"/>
    <n v="53.279498529999998"/>
    <n v="184122"/>
    <x v="0"/>
    <x v="1726"/>
    <d v="2023-02-18T08:24:25"/>
    <d v="2023-02-18T08:24:25"/>
    <s v="NULL"/>
    <x v="1"/>
    <x v="10"/>
    <x v="138"/>
    <n v="76.670498370000004"/>
    <n v="0.59000000153135823"/>
    <x v="3"/>
  </r>
  <r>
    <n v="36619"/>
    <x v="1712"/>
    <x v="1607"/>
    <n v="24856"/>
    <n v="23.946600289999999"/>
    <n v="98802"/>
    <x v="1"/>
    <x v="1727"/>
    <d v="2023-02-18T05:34:24"/>
    <s v="NULL"/>
    <s v="NULL"/>
    <x v="1"/>
    <x v="10"/>
    <x v="168"/>
    <n v="32.003400470000003"/>
    <n v="0.572000000630563"/>
    <x v="3"/>
  </r>
  <r>
    <n v="125970"/>
    <x v="1713"/>
    <x v="1608"/>
    <n v="9043"/>
    <n v="1.3983000109999999"/>
    <n v="340042"/>
    <x v="3"/>
    <x v="1728"/>
    <s v="NULL"/>
    <s v="NULL"/>
    <s v="NULL"/>
    <x v="1"/>
    <x v="10"/>
    <x v="187"/>
    <n v="2.5517000370000003"/>
    <n v="0.64600000151696202"/>
    <x v="3"/>
  </r>
  <r>
    <n v="101374"/>
    <x v="1714"/>
    <x v="1609"/>
    <n v="25322"/>
    <n v="8.1049499180000009"/>
    <n v="273466"/>
    <x v="4"/>
    <x v="1729"/>
    <d v="2023-02-16T07:57:40"/>
    <d v="2023-02-16T07:57:40"/>
    <d v="2023-02-16T07:57:40"/>
    <x v="1"/>
    <x v="10"/>
    <x v="120"/>
    <n v="5.8450498919999987"/>
    <n v="0.41899999796487447"/>
    <x v="3"/>
  </r>
  <r>
    <n v="142000"/>
    <x v="1715"/>
    <x v="1610"/>
    <n v="5857"/>
    <n v="14.70000003"/>
    <n v="383342"/>
    <x v="4"/>
    <x v="1730"/>
    <d v="2023-02-15T09:33:42"/>
    <d v="2023-02-15T09:33:42"/>
    <d v="2023-02-15T09:33:42"/>
    <x v="1"/>
    <x v="10"/>
    <x v="9"/>
    <n v="10.29999997"/>
    <n v="0.41199999879999999"/>
    <x v="3"/>
  </r>
  <r>
    <n v="99605"/>
    <x v="1716"/>
    <x v="1611"/>
    <n v="28873"/>
    <n v="18.897539699999999"/>
    <n v="268762"/>
    <x v="2"/>
    <x v="1731"/>
    <s v="NULL"/>
    <s v="NULL"/>
    <s v="NULL"/>
    <x v="1"/>
    <x v="10"/>
    <x v="71"/>
    <n v="14.082459840000002"/>
    <n v="0.42700000110430569"/>
    <x v="3"/>
  </r>
  <r>
    <n v="124927"/>
    <x v="1717"/>
    <x v="1612"/>
    <n v="13928"/>
    <n v="21.224099160000002"/>
    <n v="337219"/>
    <x v="3"/>
    <x v="1732"/>
    <s v="NULL"/>
    <s v="NULL"/>
    <s v="NULL"/>
    <x v="1"/>
    <x v="10"/>
    <x v="77"/>
    <n v="19.125899310000001"/>
    <n v="0.47400000087286248"/>
    <x v="3"/>
  </r>
  <r>
    <n v="101575"/>
    <x v="1718"/>
    <x v="788"/>
    <n v="7068"/>
    <n v="10.26410989"/>
    <n v="274028"/>
    <x v="0"/>
    <x v="1733"/>
    <d v="2023-02-13T07:42:47"/>
    <d v="2023-02-13T07:42:47"/>
    <s v="NULL"/>
    <x v="1"/>
    <x v="10"/>
    <x v="75"/>
    <n v="10.72588988"/>
    <n v="0.51099999988232492"/>
    <x v="3"/>
  </r>
  <r>
    <n v="19349"/>
    <x v="1719"/>
    <x v="1613"/>
    <n v="14086"/>
    <n v="25.315780610000001"/>
    <n v="52236"/>
    <x v="1"/>
    <x v="1734"/>
    <d v="2023-02-12T22:56:27"/>
    <s v="NULL"/>
    <s v="NULL"/>
    <x v="1"/>
    <x v="10"/>
    <x v="73"/>
    <n v="34.674221070000002"/>
    <n v="0.5780000016496083"/>
    <x v="3"/>
  </r>
  <r>
    <n v="9852"/>
    <x v="1720"/>
    <x v="1614"/>
    <n v="28384"/>
    <n v="20.1845"/>
    <n v="26571"/>
    <x v="1"/>
    <x v="1735"/>
    <d v="2023-02-12T16:12:53"/>
    <s v="NULL"/>
    <s v="NULL"/>
    <x v="1"/>
    <x v="10"/>
    <x v="140"/>
    <n v="19.3155"/>
    <n v="0.48899999999999999"/>
    <x v="3"/>
  </r>
  <r>
    <n v="15247"/>
    <x v="1721"/>
    <x v="1615"/>
    <n v="28714"/>
    <n v="10.925000069999999"/>
    <n v="41190"/>
    <x v="4"/>
    <x v="1736"/>
    <d v="2023-02-12T07:25:11"/>
    <d v="2023-02-12T07:25:11"/>
    <d v="2023-02-12T07:25:11"/>
    <x v="1"/>
    <x v="10"/>
    <x v="9"/>
    <n v="14.074999930000001"/>
    <n v="0.56299999720000005"/>
    <x v="3"/>
  </r>
  <r>
    <n v="59796"/>
    <x v="1722"/>
    <x v="1616"/>
    <n v="25006"/>
    <n v="43.34999998"/>
    <n v="161398"/>
    <x v="3"/>
    <x v="1737"/>
    <s v="NULL"/>
    <s v="NULL"/>
    <s v="NULL"/>
    <x v="1"/>
    <x v="10"/>
    <x v="167"/>
    <n v="31.65000002"/>
    <n v="0.42200000026666667"/>
    <x v="3"/>
  </r>
  <r>
    <n v="13497"/>
    <x v="1723"/>
    <x v="1617"/>
    <n v="28885"/>
    <n v="30.024000040000001"/>
    <n v="36420"/>
    <x v="2"/>
    <x v="1738"/>
    <s v="NULL"/>
    <s v="NULL"/>
    <s v="NULL"/>
    <x v="1"/>
    <x v="10"/>
    <x v="84"/>
    <n v="23.975999959999999"/>
    <n v="0.44399999925925926"/>
    <x v="3"/>
  </r>
  <r>
    <n v="60765"/>
    <x v="1724"/>
    <x v="1618"/>
    <n v="10822"/>
    <n v="3.7745998699999999"/>
    <n v="163971"/>
    <x v="1"/>
    <x v="1739"/>
    <d v="2023-02-09T07:55:43"/>
    <s v="NULL"/>
    <s v="NULL"/>
    <x v="1"/>
    <x v="10"/>
    <x v="44"/>
    <n v="3.2153999010000001"/>
    <n v="0.46000000090701004"/>
    <x v="3"/>
  </r>
  <r>
    <n v="54840"/>
    <x v="1725"/>
    <x v="1618"/>
    <n v="14192"/>
    <n v="8.7120000350000009"/>
    <n v="147974"/>
    <x v="3"/>
    <x v="1740"/>
    <s v="NULL"/>
    <s v="NULL"/>
    <s v="NULL"/>
    <x v="1"/>
    <x v="10"/>
    <x v="103"/>
    <n v="13.287999964999999"/>
    <n v="0.60399999840909091"/>
    <x v="3"/>
  </r>
  <r>
    <n v="106726"/>
    <x v="1726"/>
    <x v="1618"/>
    <n v="28424"/>
    <n v="53.279498529999998"/>
    <n v="287944"/>
    <x v="0"/>
    <x v="1741"/>
    <d v="2023-02-08T23:20:11"/>
    <d v="2023-02-08T23:20:11"/>
    <s v="NULL"/>
    <x v="1"/>
    <x v="10"/>
    <x v="138"/>
    <n v="76.670498370000004"/>
    <n v="0.59000000153135823"/>
    <x v="3"/>
  </r>
  <r>
    <n v="75565"/>
    <x v="1727"/>
    <x v="1618"/>
    <n v="6129"/>
    <n v="8.4843398509999997"/>
    <n v="203898"/>
    <x v="1"/>
    <x v="1742"/>
    <d v="2023-02-08T13:38:13"/>
    <s v="NULL"/>
    <s v="NULL"/>
    <x v="1"/>
    <x v="10"/>
    <x v="209"/>
    <n v="40.965660909"/>
    <n v="0.82842589038212988"/>
    <x v="3"/>
  </r>
  <r>
    <n v="25089"/>
    <x v="1728"/>
    <x v="1618"/>
    <n v="13796"/>
    <n v="4.2560000120000003"/>
    <n v="67721"/>
    <x v="3"/>
    <x v="1743"/>
    <s v="NULL"/>
    <s v="NULL"/>
    <s v="NULL"/>
    <x v="1"/>
    <x v="10"/>
    <x v="91"/>
    <n v="3.7439999879999997"/>
    <n v="0.46799999849999996"/>
    <x v="3"/>
  </r>
  <r>
    <n v="112597"/>
    <x v="1729"/>
    <x v="628"/>
    <n v="13862"/>
    <n v="25.714000469999998"/>
    <n v="303783"/>
    <x v="2"/>
    <x v="1744"/>
    <s v="NULL"/>
    <s v="NULL"/>
    <s v="NULL"/>
    <x v="1"/>
    <x v="10"/>
    <x v="209"/>
    <n v="23.736000290000003"/>
    <n v="0.47999999848736102"/>
    <x v="3"/>
  </r>
  <r>
    <n v="164152"/>
    <x v="1730"/>
    <x v="1619"/>
    <n v="12625"/>
    <n v="12.39930028"/>
    <n v="443149"/>
    <x v="3"/>
    <x v="1745"/>
    <s v="NULL"/>
    <s v="NULL"/>
    <s v="NULL"/>
    <x v="1"/>
    <x v="10"/>
    <x v="22"/>
    <n v="17.550700480000003"/>
    <n v="0.58600000115659434"/>
    <x v="3"/>
  </r>
  <r>
    <n v="109030"/>
    <x v="1731"/>
    <x v="1620"/>
    <n v="15836"/>
    <n v="38.610048759999998"/>
    <n v="294182"/>
    <x v="4"/>
    <x v="1746"/>
    <d v="2023-02-07T13:55:57"/>
    <d v="2023-02-07T13:55:57"/>
    <d v="2023-02-07T13:55:57"/>
    <x v="1"/>
    <x v="10"/>
    <x v="189"/>
    <n v="49.339948190000001"/>
    <n v="0.56099999887492891"/>
    <x v="3"/>
  </r>
  <r>
    <n v="39643"/>
    <x v="1732"/>
    <x v="1621"/>
    <n v="15816"/>
    <n v="14.607100579999999"/>
    <n v="106935"/>
    <x v="0"/>
    <x v="1747"/>
    <d v="2023-02-07T06:27:05"/>
    <d v="2023-02-07T06:27:05"/>
    <s v="NULL"/>
    <x v="1"/>
    <x v="10"/>
    <x v="171"/>
    <n v="19.362900639999999"/>
    <n v="0.56999999836914927"/>
    <x v="3"/>
  </r>
  <r>
    <n v="146143"/>
    <x v="1733"/>
    <x v="1622"/>
    <n v="15953"/>
    <n v="10.640799769999999"/>
    <n v="394581"/>
    <x v="0"/>
    <x v="1748"/>
    <d v="2023-02-06T07:56:15"/>
    <d v="2023-02-06T07:56:15"/>
    <s v="NULL"/>
    <x v="1"/>
    <x v="10"/>
    <x v="256"/>
    <n v="11.999199620000001"/>
    <n v="0.52999999749558302"/>
    <x v="3"/>
  </r>
  <r>
    <n v="115537"/>
    <x v="1734"/>
    <x v="1623"/>
    <n v="28378"/>
    <n v="22.70240046"/>
    <n v="311809"/>
    <x v="0"/>
    <x v="1749"/>
    <d v="2023-02-06T05:55:30"/>
    <d v="2023-02-06T05:55:30"/>
    <s v="NULL"/>
    <x v="1"/>
    <x v="10"/>
    <x v="79"/>
    <n v="17.837600459999997"/>
    <n v="0.4400000013616181"/>
    <x v="3"/>
  </r>
  <r>
    <n v="9706"/>
    <x v="1735"/>
    <x v="1623"/>
    <n v="5795"/>
    <n v="28.079999610000002"/>
    <n v="26180"/>
    <x v="3"/>
    <x v="1750"/>
    <s v="NULL"/>
    <s v="NULL"/>
    <s v="NULL"/>
    <x v="1"/>
    <x v="10"/>
    <x v="252"/>
    <n v="18.719999629999997"/>
    <n v="0.3999999985897435"/>
    <x v="3"/>
  </r>
  <r>
    <n v="144328"/>
    <x v="1736"/>
    <x v="1623"/>
    <n v="14073"/>
    <n v="6.2267801199999999"/>
    <n v="389659"/>
    <x v="4"/>
    <x v="1751"/>
    <d v="2023-02-05T15:42:02"/>
    <d v="2023-02-05T15:42:02"/>
    <d v="2023-02-05T15:42:02"/>
    <x v="1"/>
    <x v="10"/>
    <x v="208"/>
    <n v="5.0332201099999994"/>
    <n v="0.44700000063854345"/>
    <x v="3"/>
  </r>
  <r>
    <n v="61966"/>
    <x v="1737"/>
    <x v="1623"/>
    <n v="15788"/>
    <n v="20.65041072"/>
    <n v="167211"/>
    <x v="2"/>
    <x v="1752"/>
    <s v="NULL"/>
    <s v="NULL"/>
    <s v="NULL"/>
    <x v="1"/>
    <x v="10"/>
    <x v="12"/>
    <n v="24.339590959999999"/>
    <n v="0.54100000113625246"/>
    <x v="3"/>
  </r>
  <r>
    <n v="137421"/>
    <x v="1738"/>
    <x v="1623"/>
    <n v="15569"/>
    <n v="10.042499940000001"/>
    <n v="370924"/>
    <x v="4"/>
    <x v="1753"/>
    <d v="2023-02-05T11:26:37"/>
    <d v="2023-02-05T11:26:37"/>
    <d v="2023-02-05T11:26:37"/>
    <x v="1"/>
    <x v="10"/>
    <x v="65"/>
    <n v="9.4575000599999992"/>
    <n v="0.48500000307692304"/>
    <x v="3"/>
  </r>
  <r>
    <n v="161370"/>
    <x v="1739"/>
    <x v="1623"/>
    <n v="15757"/>
    <n v="10.95854991"/>
    <n v="435613"/>
    <x v="0"/>
    <x v="1754"/>
    <d v="2023-02-05T04:25:10"/>
    <d v="2023-02-05T04:25:10"/>
    <s v="NULL"/>
    <x v="1"/>
    <x v="10"/>
    <x v="60"/>
    <n v="6.0314498600000004"/>
    <n v="0.35499999656562681"/>
    <x v="3"/>
  </r>
  <r>
    <n v="136416"/>
    <x v="1740"/>
    <x v="1624"/>
    <n v="9220"/>
    <n v="17.14163963"/>
    <n v="368250"/>
    <x v="3"/>
    <x v="1755"/>
    <s v="NULL"/>
    <s v="NULL"/>
    <s v="NULL"/>
    <x v="1"/>
    <x v="10"/>
    <x v="215"/>
    <n v="23.478359300000001"/>
    <n v="0.57799999799261448"/>
    <x v="3"/>
  </r>
  <r>
    <n v="55499"/>
    <x v="1741"/>
    <x v="1625"/>
    <n v="24963"/>
    <n v="36.782098550000001"/>
    <n v="149752"/>
    <x v="0"/>
    <x v="1756"/>
    <d v="2023-02-04T14:08:01"/>
    <d v="2023-02-04T14:08:01"/>
    <s v="NULL"/>
    <x v="1"/>
    <x v="10"/>
    <x v="30"/>
    <n v="40.167898399999999"/>
    <n v="0.52199999989733592"/>
    <x v="3"/>
  </r>
  <r>
    <n v="146527"/>
    <x v="1742"/>
    <x v="1626"/>
    <n v="25923"/>
    <n v="13.161600050000001"/>
    <n v="395602"/>
    <x v="1"/>
    <x v="1757"/>
    <d v="2023-02-04T07:51:32"/>
    <s v="NULL"/>
    <s v="NULL"/>
    <x v="1"/>
    <x v="10"/>
    <x v="176"/>
    <n v="14.258400030000001"/>
    <n v="0.51999999957695109"/>
    <x v="3"/>
  </r>
  <r>
    <n v="149007"/>
    <x v="1743"/>
    <x v="1627"/>
    <n v="9294"/>
    <n v="64.379000129999994"/>
    <n v="402300"/>
    <x v="0"/>
    <x v="1758"/>
    <d v="2023-02-03T07:54:19"/>
    <d v="2023-02-03T07:54:19"/>
    <s v="NULL"/>
    <x v="1"/>
    <x v="10"/>
    <x v="258"/>
    <n v="54.620999870000006"/>
    <n v="0.4589999989075631"/>
    <x v="3"/>
  </r>
  <r>
    <n v="142653"/>
    <x v="1744"/>
    <x v="1628"/>
    <n v="14676"/>
    <n v="21.40199994"/>
    <n v="385109"/>
    <x v="1"/>
    <x v="1759"/>
    <d v="2023-02-03T05:59:21"/>
    <s v="NULL"/>
    <s v="NULL"/>
    <x v="1"/>
    <x v="10"/>
    <x v="157"/>
    <n v="36.598000060000004"/>
    <n v="0.63100000103448284"/>
    <x v="3"/>
  </r>
  <r>
    <n v="91993"/>
    <x v="1745"/>
    <x v="1629"/>
    <n v="6145"/>
    <n v="24.66200001"/>
    <n v="248301"/>
    <x v="2"/>
    <x v="1760"/>
    <s v="NULL"/>
    <s v="NULL"/>
    <s v="NULL"/>
    <x v="1"/>
    <x v="10"/>
    <x v="64"/>
    <n v="13.33799999"/>
    <n v="0.35099999973684209"/>
    <x v="3"/>
  </r>
  <r>
    <n v="94041"/>
    <x v="1746"/>
    <x v="1630"/>
    <n v="14064"/>
    <n v="23.43000005"/>
    <n v="253829"/>
    <x v="4"/>
    <x v="1761"/>
    <d v="2023-02-02T09:50:36"/>
    <d v="2023-02-02T09:50:36"/>
    <d v="2023-02-02T09:50:36"/>
    <x v="1"/>
    <x v="10"/>
    <x v="86"/>
    <n v="31.56999995"/>
    <n v="0.57399999909090904"/>
    <x v="3"/>
  </r>
  <r>
    <n v="62028"/>
    <x v="1747"/>
    <x v="1631"/>
    <n v="28557"/>
    <n v="44.154478760000003"/>
    <n v="167378"/>
    <x v="3"/>
    <x v="1762"/>
    <s v="NULL"/>
    <s v="NULL"/>
    <s v="NULL"/>
    <x v="1"/>
    <x v="10"/>
    <x v="125"/>
    <n v="35.835519099999999"/>
    <n v="0.44800000073409174"/>
    <x v="3"/>
  </r>
  <r>
    <n v="54582"/>
    <x v="1748"/>
    <x v="1632"/>
    <n v="5804"/>
    <n v="13.01565991"/>
    <n v="147275"/>
    <x v="1"/>
    <x v="1763"/>
    <d v="2023-01-31T14:14:07"/>
    <s v="NULL"/>
    <s v="NULL"/>
    <x v="1"/>
    <x v="11"/>
    <x v="8"/>
    <n v="16.974339860000001"/>
    <n v="0.56599999967255754"/>
    <x v="3"/>
  </r>
  <r>
    <n v="137978"/>
    <x v="1749"/>
    <x v="1633"/>
    <n v="9299"/>
    <n v="40.053000019999999"/>
    <n v="372442"/>
    <x v="1"/>
    <x v="1764"/>
    <d v="2023-01-31T13:43:12"/>
    <s v="NULL"/>
    <s v="NULL"/>
    <x v="1"/>
    <x v="11"/>
    <x v="57"/>
    <n v="38.946999980000001"/>
    <n v="0.49299999974683545"/>
    <x v="3"/>
  </r>
  <r>
    <n v="121245"/>
    <x v="1750"/>
    <x v="1634"/>
    <n v="28922"/>
    <n v="59.993998869999999"/>
    <n v="327249"/>
    <x v="1"/>
    <x v="1765"/>
    <d v="2023-01-31T03:24:37"/>
    <s v="NULL"/>
    <s v="NULL"/>
    <x v="1"/>
    <x v="11"/>
    <x v="72"/>
    <n v="39.995998990000004"/>
    <n v="0.39999999845984596"/>
    <x v="3"/>
  </r>
  <r>
    <n v="119393"/>
    <x v="1751"/>
    <x v="1635"/>
    <n v="29064"/>
    <n v="22.824000120000001"/>
    <n v="322203"/>
    <x v="1"/>
    <x v="1766"/>
    <d v="2023-01-30T12:00:45"/>
    <s v="NULL"/>
    <s v="NULL"/>
    <x v="1"/>
    <x v="11"/>
    <x v="20"/>
    <n v="13.175999879999999"/>
    <n v="0.36599999666666666"/>
    <x v="3"/>
  </r>
  <r>
    <n v="162350"/>
    <x v="1752"/>
    <x v="1636"/>
    <n v="5849"/>
    <n v="15.55200007"/>
    <n v="438267"/>
    <x v="1"/>
    <x v="1767"/>
    <d v="2023-01-30T11:18:07"/>
    <s v="NULL"/>
    <s v="NULL"/>
    <x v="1"/>
    <x v="11"/>
    <x v="20"/>
    <n v="20.447999930000002"/>
    <n v="0.56799999805555557"/>
    <x v="3"/>
  </r>
  <r>
    <n v="25033"/>
    <x v="1753"/>
    <x v="1637"/>
    <n v="13973"/>
    <n v="10.39999999"/>
    <n v="67573"/>
    <x v="3"/>
    <x v="1768"/>
    <s v="NULL"/>
    <s v="NULL"/>
    <s v="NULL"/>
    <x v="1"/>
    <x v="11"/>
    <x v="49"/>
    <n v="9.6000000100000005"/>
    <n v="0.48000000050000002"/>
    <x v="3"/>
  </r>
  <r>
    <n v="138005"/>
    <x v="1754"/>
    <x v="1638"/>
    <n v="24793"/>
    <n v="15.795000050000001"/>
    <n v="372514"/>
    <x v="1"/>
    <x v="1769"/>
    <d v="2023-01-30T05:31:39"/>
    <s v="NULL"/>
    <s v="NULL"/>
    <x v="1"/>
    <x v="11"/>
    <x v="92"/>
    <n v="23.204999950000001"/>
    <n v="0.59499999871794873"/>
    <x v="3"/>
  </r>
  <r>
    <n v="55558"/>
    <x v="1755"/>
    <x v="1639"/>
    <n v="13601"/>
    <n v="25.984000049999999"/>
    <n v="149915"/>
    <x v="3"/>
    <x v="1770"/>
    <s v="NULL"/>
    <s v="NULL"/>
    <s v="NULL"/>
    <x v="1"/>
    <x v="11"/>
    <x v="157"/>
    <n v="32.015999950000001"/>
    <n v="0.55199999913793107"/>
    <x v="3"/>
  </r>
  <r>
    <n v="6193"/>
    <x v="1756"/>
    <x v="1640"/>
    <n v="13733"/>
    <n v="14.586880580000001"/>
    <n v="16772"/>
    <x v="1"/>
    <x v="1771"/>
    <d v="2023-01-29T16:23:28"/>
    <s v="NULL"/>
    <s v="NULL"/>
    <x v="1"/>
    <x v="11"/>
    <x v="201"/>
    <n v="17.973120790000003"/>
    <n v="0.55200000103685509"/>
    <x v="3"/>
  </r>
  <r>
    <n v="104492"/>
    <x v="1757"/>
    <x v="1641"/>
    <n v="14116"/>
    <n v="17.668000030000002"/>
    <n v="281948"/>
    <x v="1"/>
    <x v="1772"/>
    <d v="2023-01-29T00:21:11"/>
    <s v="NULL"/>
    <s v="NULL"/>
    <x v="1"/>
    <x v="11"/>
    <x v="26"/>
    <n v="10.331999969999998"/>
    <n v="0.36899999892857138"/>
    <x v="3"/>
  </r>
  <r>
    <n v="54359"/>
    <x v="1758"/>
    <x v="1642"/>
    <n v="6139"/>
    <n v="5.5844098759999996"/>
    <n v="146684"/>
    <x v="0"/>
    <x v="1773"/>
    <d v="2023-01-27T17:10:46"/>
    <d v="2023-01-27T17:10:46"/>
    <s v="NULL"/>
    <x v="1"/>
    <x v="11"/>
    <x v="33"/>
    <n v="4.4055898950000012"/>
    <n v="0.44099999959849856"/>
    <x v="3"/>
  </r>
  <r>
    <n v="46006"/>
    <x v="1759"/>
    <x v="1643"/>
    <n v="15674"/>
    <n v="11.600000039999999"/>
    <n v="124106"/>
    <x v="1"/>
    <x v="1774"/>
    <d v="2023-01-27T08:15:58"/>
    <s v="NULL"/>
    <s v="NULL"/>
    <x v="1"/>
    <x v="11"/>
    <x v="9"/>
    <n v="13.399999960000001"/>
    <n v="0.53599999840000001"/>
    <x v="3"/>
  </r>
  <r>
    <n v="77475"/>
    <x v="1760"/>
    <x v="1644"/>
    <n v="11569"/>
    <n v="17.29241983"/>
    <n v="209050"/>
    <x v="0"/>
    <x v="1775"/>
    <d v="2023-01-26T20:14:25"/>
    <d v="2023-01-26T20:14:25"/>
    <s v="NULL"/>
    <x v="1"/>
    <x v="11"/>
    <x v="257"/>
    <n v="13.697579940000001"/>
    <n v="0.44200000134430462"/>
    <x v="3"/>
  </r>
  <r>
    <n v="41469"/>
    <x v="1761"/>
    <x v="1645"/>
    <n v="9008"/>
    <n v="33.27225035"/>
    <n v="111871"/>
    <x v="2"/>
    <x v="1776"/>
    <s v="NULL"/>
    <s v="NULL"/>
    <s v="NULL"/>
    <x v="1"/>
    <x v="11"/>
    <x v="6"/>
    <n v="26.677750410000002"/>
    <n v="0.4450000011976647"/>
    <x v="3"/>
  </r>
  <r>
    <n v="146981"/>
    <x v="1762"/>
    <x v="1646"/>
    <n v="6243"/>
    <n v="44.292148320000003"/>
    <n v="396802"/>
    <x v="4"/>
    <x v="1777"/>
    <d v="2023-01-26T02:38:36"/>
    <d v="2023-01-26T02:38:36"/>
    <d v="2023-01-26T02:38:36"/>
    <x v="1"/>
    <x v="11"/>
    <x v="207"/>
    <n v="36.97784832"/>
    <n v="0.45499999813953479"/>
    <x v="3"/>
  </r>
  <r>
    <n v="79138"/>
    <x v="1763"/>
    <x v="1647"/>
    <n v="12689"/>
    <n v="28.380000070000001"/>
    <n v="213557"/>
    <x v="2"/>
    <x v="1778"/>
    <s v="NULL"/>
    <s v="NULL"/>
    <s v="NULL"/>
    <x v="1"/>
    <x v="11"/>
    <x v="42"/>
    <n v="31.619999929999999"/>
    <n v="0.52699999883333326"/>
    <x v="3"/>
  </r>
  <r>
    <n v="11744"/>
    <x v="1764"/>
    <x v="1648"/>
    <n v="13913"/>
    <n v="29.77524141"/>
    <n v="31662"/>
    <x v="0"/>
    <x v="1779"/>
    <d v="2023-01-25T14:23:10"/>
    <d v="2023-01-25T14:23:10"/>
    <s v="NULL"/>
    <x v="1"/>
    <x v="11"/>
    <x v="48"/>
    <n v="38.204761949999998"/>
    <n v="0.5620000009073256"/>
    <x v="3"/>
  </r>
  <r>
    <n v="40038"/>
    <x v="1765"/>
    <x v="1649"/>
    <n v="12867"/>
    <n v="16.75800001"/>
    <n v="108014"/>
    <x v="2"/>
    <x v="1780"/>
    <s v="NULL"/>
    <s v="NULL"/>
    <s v="NULL"/>
    <x v="1"/>
    <x v="11"/>
    <x v="204"/>
    <n v="19.99199999"/>
    <n v="0.54399999972789115"/>
    <x v="3"/>
  </r>
  <r>
    <n v="17467"/>
    <x v="1766"/>
    <x v="1650"/>
    <n v="28575"/>
    <n v="9.3138499039999996"/>
    <n v="47171"/>
    <x v="4"/>
    <x v="1781"/>
    <d v="2023-01-24T06:01:31"/>
    <d v="2023-01-24T06:01:31"/>
    <d v="2023-01-24T06:01:31"/>
    <x v="1"/>
    <x v="11"/>
    <x v="78"/>
    <n v="5.636149906"/>
    <n v="0.37699999850367893"/>
    <x v="3"/>
  </r>
  <r>
    <n v="166604"/>
    <x v="1767"/>
    <x v="1651"/>
    <n v="15324"/>
    <n v="9.1688797169999994"/>
    <n v="449759"/>
    <x v="3"/>
    <x v="1782"/>
    <s v="NULL"/>
    <s v="NULL"/>
    <s v="NULL"/>
    <x v="1"/>
    <x v="11"/>
    <x v="235"/>
    <n v="14.221119673"/>
    <n v="0.60800000187601544"/>
    <x v="3"/>
  </r>
  <r>
    <n v="73829"/>
    <x v="1768"/>
    <x v="1652"/>
    <n v="9240"/>
    <n v="55.276021210000003"/>
    <n v="199204"/>
    <x v="3"/>
    <x v="1783"/>
    <s v="NULL"/>
    <s v="NULL"/>
    <s v="NULL"/>
    <x v="1"/>
    <x v="11"/>
    <x v="231"/>
    <n v="65.413981189999987"/>
    <n v="0.5419999990819454"/>
    <x v="3"/>
  </r>
  <r>
    <n v="66005"/>
    <x v="1769"/>
    <x v="1653"/>
    <n v="6140"/>
    <n v="5.2182698839999997"/>
    <n v="178111"/>
    <x v="0"/>
    <x v="1784"/>
    <d v="2023-01-22T14:56:35"/>
    <d v="2023-01-22T14:56:35"/>
    <s v="NULL"/>
    <x v="1"/>
    <x v="11"/>
    <x v="160"/>
    <n v="8.771729886000001"/>
    <n v="0.62700000215939966"/>
    <x v="3"/>
  </r>
  <r>
    <n v="30165"/>
    <x v="1770"/>
    <x v="1654"/>
    <n v="18570"/>
    <n v="53.63819831"/>
    <n v="81271"/>
    <x v="2"/>
    <x v="1785"/>
    <s v="NULL"/>
    <s v="NULL"/>
    <s v="NULL"/>
    <x v="1"/>
    <x v="11"/>
    <x v="190"/>
    <n v="50.311798590000002"/>
    <n v="0.48400000086964889"/>
    <x v="3"/>
  </r>
  <r>
    <n v="119355"/>
    <x v="1771"/>
    <x v="1655"/>
    <n v="28922"/>
    <n v="59.993998869999999"/>
    <n v="322102"/>
    <x v="1"/>
    <x v="1786"/>
    <d v="2023-01-20T21:40:32"/>
    <s v="NULL"/>
    <s v="NULL"/>
    <x v="1"/>
    <x v="11"/>
    <x v="72"/>
    <n v="39.995998990000004"/>
    <n v="0.39999999845984596"/>
    <x v="3"/>
  </r>
  <r>
    <n v="161649"/>
    <x v="1772"/>
    <x v="1656"/>
    <n v="5775"/>
    <n v="56.325702569999997"/>
    <n v="436372"/>
    <x v="4"/>
    <x v="1787"/>
    <d v="2023-01-20T14:44:38"/>
    <d v="2023-01-20T14:44:38"/>
    <d v="2023-01-20T14:44:38"/>
    <x v="1"/>
    <x v="11"/>
    <x v="259"/>
    <n v="74.664302929999991"/>
    <n v="0.56999999843499505"/>
    <x v="3"/>
  </r>
  <r>
    <n v="102794"/>
    <x v="1773"/>
    <x v="1657"/>
    <n v="13810"/>
    <n v="25.339599589999999"/>
    <n v="277306"/>
    <x v="1"/>
    <x v="1788"/>
    <d v="2023-01-19T21:22:30"/>
    <s v="NULL"/>
    <s v="NULL"/>
    <x v="1"/>
    <x v="11"/>
    <x v="210"/>
    <n v="18.960399649999999"/>
    <n v="0.42799999944198647"/>
    <x v="3"/>
  </r>
  <r>
    <n v="138752"/>
    <x v="1774"/>
    <x v="1658"/>
    <n v="28970"/>
    <n v="9.7950998550000001"/>
    <n v="374493"/>
    <x v="0"/>
    <x v="1789"/>
    <d v="2023-01-19T11:48:45"/>
    <d v="2023-01-19T11:48:45"/>
    <s v="NULL"/>
    <x v="1"/>
    <x v="11"/>
    <x v="76"/>
    <n v="10.194899915000001"/>
    <n v="0.51000000161580794"/>
    <x v="3"/>
  </r>
  <r>
    <n v="43421"/>
    <x v="1775"/>
    <x v="1659"/>
    <n v="9254"/>
    <n v="19.383839559999998"/>
    <n v="117121"/>
    <x v="3"/>
    <x v="1790"/>
    <s v="NULL"/>
    <s v="NULL"/>
    <s v="NULL"/>
    <x v="1"/>
    <x v="11"/>
    <x v="136"/>
    <n v="19.076159520000004"/>
    <n v="0.49599999938429545"/>
    <x v="3"/>
  </r>
  <r>
    <n v="155"/>
    <x v="1776"/>
    <x v="1660"/>
    <n v="5904"/>
    <n v="31.139419"/>
    <n v="443"/>
    <x v="2"/>
    <x v="1791"/>
    <s v="NULL"/>
    <s v="NULL"/>
    <s v="NULL"/>
    <x v="1"/>
    <x v="11"/>
    <x v="155"/>
    <n v="36.850578859999999"/>
    <n v="0.54200000029239592"/>
    <x v="3"/>
  </r>
  <r>
    <n v="116347"/>
    <x v="1777"/>
    <x v="1661"/>
    <n v="5984"/>
    <n v="10.51600002"/>
    <n v="313989"/>
    <x v="1"/>
    <x v="1792"/>
    <d v="2023-01-19T07:24:34"/>
    <s v="NULL"/>
    <s v="NULL"/>
    <x v="1"/>
    <x v="11"/>
    <x v="103"/>
    <n v="11.48399998"/>
    <n v="0.52199999909090911"/>
    <x v="3"/>
  </r>
  <r>
    <n v="163043"/>
    <x v="1778"/>
    <x v="1662"/>
    <n v="9035"/>
    <n v="14.982659679999999"/>
    <n v="440144"/>
    <x v="1"/>
    <x v="1793"/>
    <d v="2023-01-19T06:49:56"/>
    <s v="NULL"/>
    <s v="NULL"/>
    <x v="1"/>
    <x v="11"/>
    <x v="110"/>
    <n v="13.997339860000002"/>
    <n v="0.4830000028357489"/>
    <x v="3"/>
  </r>
  <r>
    <n v="102795"/>
    <x v="1773"/>
    <x v="1663"/>
    <n v="15402"/>
    <n v="21.559999959999999"/>
    <n v="277308"/>
    <x v="1"/>
    <x v="1794"/>
    <d v="2023-01-19T00:09:35"/>
    <s v="NULL"/>
    <s v="NULL"/>
    <x v="1"/>
    <x v="11"/>
    <x v="19"/>
    <n v="18.440000040000001"/>
    <n v="0.46100000100000005"/>
    <x v="3"/>
  </r>
  <r>
    <n v="181578"/>
    <x v="1779"/>
    <x v="479"/>
    <n v="9204"/>
    <n v="11.640959459999999"/>
    <n v="490203"/>
    <x v="0"/>
    <x v="1795"/>
    <d v="2023-01-18T15:00:38"/>
    <d v="2023-01-18T15:00:38"/>
    <s v="NULL"/>
    <x v="1"/>
    <x v="11"/>
    <x v="151"/>
    <n v="8.5690396199999999"/>
    <n v="0.42400000049876302"/>
    <x v="3"/>
  </r>
  <r>
    <n v="80164"/>
    <x v="1780"/>
    <x v="1664"/>
    <n v="14202"/>
    <n v="7.3674899150000002"/>
    <n v="216335"/>
    <x v="3"/>
    <x v="1796"/>
    <s v="NULL"/>
    <s v="NULL"/>
    <s v="NULL"/>
    <x v="1"/>
    <x v="11"/>
    <x v="75"/>
    <n v="13.622509855000001"/>
    <n v="0.64900000020343018"/>
    <x v="3"/>
  </r>
  <r>
    <n v="54215"/>
    <x v="1781"/>
    <x v="1665"/>
    <n v="15253"/>
    <n v="12.160469859999999"/>
    <n v="146292"/>
    <x v="4"/>
    <x v="1797"/>
    <d v="2023-01-18T02:06:26"/>
    <d v="2023-01-18T02:06:26"/>
    <d v="2023-01-18T02:06:26"/>
    <x v="1"/>
    <x v="11"/>
    <x v="21"/>
    <n v="9.8295299100000015"/>
    <n v="0.44700000058253758"/>
    <x v="3"/>
  </r>
  <r>
    <n v="57315"/>
    <x v="1782"/>
    <x v="1666"/>
    <n v="13676"/>
    <n v="10.38630041"/>
    <n v="154671"/>
    <x v="0"/>
    <x v="1798"/>
    <d v="2023-01-18T00:07:24"/>
    <d v="2023-01-18T00:07:24"/>
    <s v="NULL"/>
    <x v="1"/>
    <x v="11"/>
    <x v="130"/>
    <n v="9.0637003500000013"/>
    <n v="0.46599999978611828"/>
    <x v="3"/>
  </r>
  <r>
    <n v="74065"/>
    <x v="1783"/>
    <x v="1667"/>
    <n v="6088"/>
    <n v="13.775000070000001"/>
    <n v="199842"/>
    <x v="2"/>
    <x v="1799"/>
    <s v="NULL"/>
    <s v="NULL"/>
    <s v="NULL"/>
    <x v="1"/>
    <x v="11"/>
    <x v="9"/>
    <n v="11.224999929999999"/>
    <n v="0.44899999719999995"/>
    <x v="3"/>
  </r>
  <r>
    <n v="96642"/>
    <x v="1784"/>
    <x v="1668"/>
    <n v="13769"/>
    <n v="56.430000049999997"/>
    <n v="260788"/>
    <x v="3"/>
    <x v="1800"/>
    <s v="NULL"/>
    <s v="NULL"/>
    <s v="NULL"/>
    <x v="1"/>
    <x v="11"/>
    <x v="68"/>
    <n v="38.569999950000003"/>
    <n v="0.40599999947368426"/>
    <x v="3"/>
  </r>
  <r>
    <n v="97420"/>
    <x v="1785"/>
    <x v="1669"/>
    <n v="9185"/>
    <n v="18.15624085"/>
    <n v="262858"/>
    <x v="0"/>
    <x v="1801"/>
    <d v="2023-01-15T13:42:53"/>
    <d v="2023-01-15T13:42:53"/>
    <s v="NULL"/>
    <x v="1"/>
    <x v="11"/>
    <x v="183"/>
    <n v="18.083760829999999"/>
    <n v="0.49899999977041942"/>
    <x v="3"/>
  </r>
  <r>
    <n v="18362"/>
    <x v="1786"/>
    <x v="1670"/>
    <n v="9303"/>
    <n v="7.4899999890000002"/>
    <n v="49580"/>
    <x v="0"/>
    <x v="1802"/>
    <d v="2023-01-15T11:56:47"/>
    <d v="2023-01-15T11:56:47"/>
    <s v="NULL"/>
    <x v="1"/>
    <x v="11"/>
    <x v="181"/>
    <n v="6.5100000109999998"/>
    <n v="0.4650000007857143"/>
    <x v="3"/>
  </r>
  <r>
    <n v="76946"/>
    <x v="1787"/>
    <x v="1671"/>
    <n v="28885"/>
    <n v="30.024000040000001"/>
    <n v="207640"/>
    <x v="3"/>
    <x v="1803"/>
    <s v="NULL"/>
    <s v="NULL"/>
    <s v="NULL"/>
    <x v="1"/>
    <x v="11"/>
    <x v="84"/>
    <n v="23.975999959999999"/>
    <n v="0.44399999925925926"/>
    <x v="3"/>
  </r>
  <r>
    <n v="71331"/>
    <x v="1788"/>
    <x v="1672"/>
    <n v="13797"/>
    <n v="27.540001220000001"/>
    <n v="192456"/>
    <x v="2"/>
    <x v="1804"/>
    <s v="NULL"/>
    <s v="NULL"/>
    <s v="NULL"/>
    <x v="1"/>
    <x v="11"/>
    <x v="70"/>
    <n v="37.26000183"/>
    <n v="0.57500000117669747"/>
    <x v="3"/>
  </r>
  <r>
    <n v="131009"/>
    <x v="1789"/>
    <x v="1673"/>
    <n v="13607"/>
    <n v="19.683720820000001"/>
    <n v="353669"/>
    <x v="2"/>
    <x v="1805"/>
    <s v="NULL"/>
    <s v="NULL"/>
    <s v="NULL"/>
    <x v="1"/>
    <x v="11"/>
    <x v="16"/>
    <n v="26.306280859999998"/>
    <n v="0.5719999978047402"/>
    <x v="3"/>
  </r>
  <r>
    <n v="101693"/>
    <x v="1790"/>
    <x v="1674"/>
    <n v="14215"/>
    <n v="10.81066042"/>
    <n v="274331"/>
    <x v="0"/>
    <x v="1806"/>
    <d v="2023-01-14T03:10:58"/>
    <d v="2023-01-14T03:10:58"/>
    <s v="NULL"/>
    <x v="1"/>
    <x v="11"/>
    <x v="143"/>
    <n v="10.05934042"/>
    <n v="0.4820000007244849"/>
    <x v="3"/>
  </r>
  <r>
    <n v="99937"/>
    <x v="1791"/>
    <x v="1675"/>
    <n v="11029"/>
    <n v="23.873099549999999"/>
    <n v="269656"/>
    <x v="0"/>
    <x v="1807"/>
    <d v="2023-01-13T09:44:30"/>
    <d v="2023-01-13T09:44:30"/>
    <s v="NULL"/>
    <x v="1"/>
    <x v="11"/>
    <x v="90"/>
    <n v="21.426899689999999"/>
    <n v="0.47300000109227375"/>
    <x v="3"/>
  </r>
  <r>
    <n v="164023"/>
    <x v="1792"/>
    <x v="1676"/>
    <n v="25205"/>
    <n v="11.03639972"/>
    <n v="442797"/>
    <x v="0"/>
    <x v="1808"/>
    <d v="2023-01-13T08:15:05"/>
    <d v="2023-01-13T08:15:05"/>
    <s v="NULL"/>
    <x v="1"/>
    <x v="11"/>
    <x v="31"/>
    <n v="10.603599669999999"/>
    <n v="0.48999999856284654"/>
    <x v="3"/>
  </r>
  <r>
    <n v="147715"/>
    <x v="1793"/>
    <x v="1677"/>
    <n v="24954"/>
    <n v="6.1407499080000001"/>
    <n v="398780"/>
    <x v="3"/>
    <x v="1809"/>
    <s v="NULL"/>
    <s v="NULL"/>
    <s v="NULL"/>
    <x v="1"/>
    <x v="11"/>
    <x v="139"/>
    <n v="9.8092499019999995"/>
    <n v="0.61500000118181819"/>
    <x v="3"/>
  </r>
  <r>
    <n v="144312"/>
    <x v="1794"/>
    <x v="1678"/>
    <n v="14118"/>
    <n v="16.824900849999999"/>
    <n v="389614"/>
    <x v="3"/>
    <x v="1810"/>
    <s v="NULL"/>
    <s v="NULL"/>
    <s v="NULL"/>
    <x v="1"/>
    <x v="11"/>
    <x v="242"/>
    <n v="16.16510083"/>
    <n v="0.49000000020612305"/>
    <x v="3"/>
  </r>
  <r>
    <n v="24786"/>
    <x v="1795"/>
    <x v="1679"/>
    <n v="6106"/>
    <n v="11.937309900000001"/>
    <n v="66902"/>
    <x v="2"/>
    <x v="1811"/>
    <s v="NULL"/>
    <s v="NULL"/>
    <s v="NULL"/>
    <x v="1"/>
    <x v="11"/>
    <x v="246"/>
    <n v="16.552689870000002"/>
    <n v="0.58100000012741315"/>
    <x v="3"/>
  </r>
  <r>
    <n v="119430"/>
    <x v="1796"/>
    <x v="1680"/>
    <n v="7855"/>
    <n v="12.91620073"/>
    <n v="322302"/>
    <x v="1"/>
    <x v="1812"/>
    <d v="2023-01-11T03:19:30"/>
    <s v="NULL"/>
    <s v=" "/>
    <x v="1"/>
    <x v="11"/>
    <x v="122"/>
    <n v="31.063798810000002"/>
    <n v="0.70631648783323298"/>
    <x v="3"/>
  </r>
  <r>
    <n v="174516"/>
    <x v="1797"/>
    <x v="1681"/>
    <n v="15864"/>
    <n v="29.815739019999999"/>
    <n v="471148"/>
    <x v="2"/>
    <x v="1813"/>
    <s v="NULL"/>
    <s v="NULL"/>
    <s v="NULL"/>
    <x v="1"/>
    <x v="11"/>
    <x v="159"/>
    <n v="40.174258840000007"/>
    <n v="0.57400000097671111"/>
    <x v="3"/>
  </r>
  <r>
    <n v="2256"/>
    <x v="1798"/>
    <x v="1682"/>
    <n v="28491"/>
    <n v="20.978459780000001"/>
    <n v="6103"/>
    <x v="0"/>
    <x v="1814"/>
    <d v="2023-01-10T16:19:15"/>
    <d v="2023-01-10T16:19:15"/>
    <s v="NULL"/>
    <x v="1"/>
    <x v="11"/>
    <x v="122"/>
    <n v="23.00153976"/>
    <n v="0.5230000000131878"/>
    <x v="3"/>
  </r>
  <r>
    <n v="61186"/>
    <x v="1799"/>
    <x v="1683"/>
    <n v="14336"/>
    <n v="3.1199999900000002"/>
    <n v="165114"/>
    <x v="1"/>
    <x v="1815"/>
    <d v="2023-01-10T07:57:39"/>
    <s v="NULL"/>
    <s v="NULL"/>
    <x v="1"/>
    <x v="11"/>
    <x v="91"/>
    <n v="4.8800000099999998"/>
    <n v="0.61000000124999998"/>
    <x v="3"/>
  </r>
  <r>
    <n v="113282"/>
    <x v="1800"/>
    <x v="1684"/>
    <n v="13665"/>
    <n v="16.835790710000001"/>
    <n v="305661"/>
    <x v="0"/>
    <x v="1816"/>
    <d v="2023-01-09T23:56:26"/>
    <d v="2023-01-09T23:56:26"/>
    <s v="NULL"/>
    <x v="1"/>
    <x v="11"/>
    <x v="28"/>
    <n v="23.154210969999998"/>
    <n v="0.57899999993198292"/>
    <x v="3"/>
  </r>
  <r>
    <n v="22877"/>
    <x v="1801"/>
    <x v="1685"/>
    <n v="9074"/>
    <n v="20.155200820000001"/>
    <n v="61725"/>
    <x v="2"/>
    <x v="1817"/>
    <s v="NULL"/>
    <s v="NULL"/>
    <s v="NULL"/>
    <x v="1"/>
    <x v="11"/>
    <x v="60"/>
    <n v="-3.1652010500000003"/>
    <n v="-0.18629788657142521"/>
    <x v="3"/>
  </r>
  <r>
    <n v="791"/>
    <x v="1802"/>
    <x v="1686"/>
    <n v="15575"/>
    <n v="15.203999939999999"/>
    <n v="2175"/>
    <x v="2"/>
    <x v="1818"/>
    <s v="NULL"/>
    <s v="NULL"/>
    <s v="NULL"/>
    <x v="1"/>
    <x v="11"/>
    <x v="26"/>
    <n v="12.796000060000001"/>
    <n v="0.45700000214285719"/>
    <x v="3"/>
  </r>
  <r>
    <n v="141927"/>
    <x v="1803"/>
    <x v="1687"/>
    <n v="25122"/>
    <n v="8.4949998860000004"/>
    <n v="383158"/>
    <x v="4"/>
    <x v="1819"/>
    <d v="2023-01-09T13:06:47"/>
    <d v="2023-01-09T13:06:47"/>
    <d v="2023-01-09T13:06:47"/>
    <x v="1"/>
    <x v="11"/>
    <x v="60"/>
    <n v="8.4949998840000003"/>
    <n v="0.49999999994114186"/>
    <x v="3"/>
  </r>
  <r>
    <n v="84687"/>
    <x v="1804"/>
    <x v="1688"/>
    <n v="5726"/>
    <n v="17.237219719999999"/>
    <n v="228551"/>
    <x v="0"/>
    <x v="1820"/>
    <d v="2023-01-08T21:47:31"/>
    <d v="2023-01-08T21:47:31"/>
    <s v="NULL"/>
    <x v="1"/>
    <x v="11"/>
    <x v="1"/>
    <n v="14.742779820000003"/>
    <n v="0.46100000100250166"/>
    <x v="3"/>
  </r>
  <r>
    <n v="155195"/>
    <x v="1805"/>
    <x v="1689"/>
    <n v="14217"/>
    <n v="46.431000050000002"/>
    <n v="418942"/>
    <x v="3"/>
    <x v="1821"/>
    <s v="NULL"/>
    <s v="NULL"/>
    <s v="NULL"/>
    <x v="1"/>
    <x v="11"/>
    <x v="131"/>
    <n v="52.568999949999998"/>
    <n v="0.53099999949494947"/>
    <x v="3"/>
  </r>
  <r>
    <n v="94535"/>
    <x v="1806"/>
    <x v="1690"/>
    <n v="18719"/>
    <n v="8.0400000509999998"/>
    <n v="255163"/>
    <x v="0"/>
    <x v="1822"/>
    <d v="2023-01-07T23:15:31"/>
    <d v="2023-01-07T23:15:31"/>
    <s v="NULL"/>
    <x v="1"/>
    <x v="11"/>
    <x v="49"/>
    <n v="11.959999949"/>
    <n v="0.59799999744999999"/>
    <x v="3"/>
  </r>
  <r>
    <n v="36958"/>
    <x v="1807"/>
    <x v="1691"/>
    <n v="6446"/>
    <n v="10.54577995"/>
    <n v="99710"/>
    <x v="1"/>
    <x v="1823"/>
    <d v="2023-01-07T06:33:13"/>
    <s v="NULL"/>
    <s v="NULL"/>
    <x v="1"/>
    <x v="11"/>
    <x v="46"/>
    <n v="14.444219820000001"/>
    <n v="0.57799999811684677"/>
    <x v="3"/>
  </r>
  <r>
    <n v="71010"/>
    <x v="1808"/>
    <x v="1692"/>
    <n v="15784"/>
    <n v="30.772000120000001"/>
    <n v="191616"/>
    <x v="1"/>
    <x v="1824"/>
    <d v="2023-01-07T03:02:32"/>
    <s v="NULL"/>
    <s v="NULL"/>
    <x v="1"/>
    <x v="11"/>
    <x v="55"/>
    <n v="18.227999879999999"/>
    <n v="0.37199999755102037"/>
    <x v="3"/>
  </r>
  <r>
    <n v="88416"/>
    <x v="1809"/>
    <x v="1693"/>
    <n v="15472"/>
    <n v="45.891298319999997"/>
    <n v="238639"/>
    <x v="0"/>
    <x v="1825"/>
    <d v="2023-01-05T13:56:42"/>
    <d v="2023-01-05T13:56:42"/>
    <s v="NULL"/>
    <x v="1"/>
    <x v="11"/>
    <x v="38"/>
    <n v="34.058698630000002"/>
    <n v="0.4259999991156973"/>
    <x v="3"/>
  </r>
  <r>
    <n v="63280"/>
    <x v="1810"/>
    <x v="1694"/>
    <n v="5857"/>
    <n v="14.70000003"/>
    <n v="170720"/>
    <x v="1"/>
    <x v="1826"/>
    <d v="2023-01-04T07:24:44"/>
    <s v="NULL"/>
    <s v="NULL"/>
    <x v="1"/>
    <x v="11"/>
    <x v="9"/>
    <n v="10.29999997"/>
    <n v="0.41199999879999999"/>
    <x v="3"/>
  </r>
  <r>
    <n v="88424"/>
    <x v="1811"/>
    <x v="1695"/>
    <n v="14086"/>
    <n v="25.315780610000001"/>
    <n v="238662"/>
    <x v="0"/>
    <x v="1827"/>
    <d v="2023-01-04T01:49:08"/>
    <d v="2023-01-04T01:49:08"/>
    <s v="NULL"/>
    <x v="1"/>
    <x v="11"/>
    <x v="73"/>
    <n v="34.674221070000002"/>
    <n v="0.5780000016496083"/>
    <x v="3"/>
  </r>
  <r>
    <n v="127142"/>
    <x v="1812"/>
    <x v="1696"/>
    <n v="15402"/>
    <n v="21.559999959999999"/>
    <n v="343214"/>
    <x v="3"/>
    <x v="1828"/>
    <s v="NULL"/>
    <s v="NULL"/>
    <s v="NULL"/>
    <x v="1"/>
    <x v="11"/>
    <x v="19"/>
    <n v="18.440000040000001"/>
    <n v="0.46100000100000005"/>
    <x v="3"/>
  </r>
  <r>
    <n v="22707"/>
    <x v="1813"/>
    <x v="1697"/>
    <n v="6130"/>
    <n v="18.51537076"/>
    <n v="61276"/>
    <x v="1"/>
    <x v="1829"/>
    <d v="2023-01-03T08:20:56"/>
    <s v="NULL"/>
    <s v="NULL"/>
    <x v="1"/>
    <x v="11"/>
    <x v="28"/>
    <n v="21.474630919999999"/>
    <n v="0.53700000044611151"/>
    <x v="3"/>
  </r>
  <r>
    <n v="44679"/>
    <x v="1814"/>
    <x v="1698"/>
    <n v="5732"/>
    <n v="16.501679729999999"/>
    <n v="120536"/>
    <x v="4"/>
    <x v="1830"/>
    <d v="2023-01-02T06:43:08"/>
    <d v="2023-01-02T06:43:08"/>
    <d v="2023-01-02T06:43:08"/>
    <x v="1"/>
    <x v="11"/>
    <x v="1"/>
    <n v="15.478319810000002"/>
    <n v="0.48400000102063795"/>
    <x v="3"/>
  </r>
  <r>
    <n v="44026"/>
    <x v="1815"/>
    <x v="1699"/>
    <n v="25636"/>
    <n v="10.40000004"/>
    <n v="118749"/>
    <x v="4"/>
    <x v="1831"/>
    <d v="2023-01-02T00:37:14"/>
    <d v="2023-01-02T00:37:14"/>
    <d v="2023-01-02T00:37:14"/>
    <x v="1"/>
    <x v="11"/>
    <x v="9"/>
    <n v="14.59999996"/>
    <n v="0.58399999839999994"/>
    <x v="3"/>
  </r>
  <r>
    <n v="145260"/>
    <x v="1816"/>
    <x v="1700"/>
    <n v="28785"/>
    <n v="27.299999889999999"/>
    <n v="392165"/>
    <x v="3"/>
    <x v="1832"/>
    <s v="NULL"/>
    <s v="NULL"/>
    <s v="NULL"/>
    <x v="2"/>
    <x v="0"/>
    <x v="42"/>
    <n v="32.700000110000005"/>
    <n v="0.54500000183333341"/>
    <x v="0"/>
  </r>
  <r>
    <n v="28753"/>
    <x v="1817"/>
    <x v="1701"/>
    <n v="28826"/>
    <n v="31.82549852"/>
    <n v="77539"/>
    <x v="3"/>
    <x v="1833"/>
    <s v="NULL"/>
    <s v="NULL"/>
    <s v="NULL"/>
    <x v="2"/>
    <x v="0"/>
    <x v="101"/>
    <n v="33.124498430000003"/>
    <n v="0.50999999977675137"/>
    <x v="0"/>
  </r>
  <r>
    <n v="119749"/>
    <x v="1818"/>
    <x v="1702"/>
    <n v="5857"/>
    <n v="14.70000003"/>
    <n v="323166"/>
    <x v="2"/>
    <x v="1834"/>
    <s v="NULL"/>
    <s v="NULL"/>
    <s v="NULL"/>
    <x v="2"/>
    <x v="0"/>
    <x v="9"/>
    <n v="10.29999997"/>
    <n v="0.41199999879999999"/>
    <x v="0"/>
  </r>
  <r>
    <n v="19035"/>
    <x v="1819"/>
    <x v="1703"/>
    <n v="24660"/>
    <n v="55.317121329999999"/>
    <n v="51400"/>
    <x v="3"/>
    <x v="1835"/>
    <s v="NULL"/>
    <s v="NULL"/>
    <s v="NULL"/>
    <x v="2"/>
    <x v="0"/>
    <x v="236"/>
    <n v="42.762880500000001"/>
    <n v="0.43599999696288749"/>
    <x v="0"/>
  </r>
  <r>
    <n v="133599"/>
    <x v="1820"/>
    <x v="1704"/>
    <n v="9002"/>
    <n v="11.650000049999999"/>
    <n v="360665"/>
    <x v="1"/>
    <x v="1836"/>
    <d v="2022-12-30T16:36:27"/>
    <s v="NULL"/>
    <s v="NULL"/>
    <x v="2"/>
    <x v="0"/>
    <x v="9"/>
    <n v="13.349999950000001"/>
    <n v="0.53399999800000009"/>
    <x v="0"/>
  </r>
  <r>
    <n v="68148"/>
    <x v="1821"/>
    <x v="1705"/>
    <n v="24660"/>
    <n v="55.317121329999999"/>
    <n v="183900"/>
    <x v="0"/>
    <x v="1837"/>
    <d v="2022-12-29T23:50:16"/>
    <d v="2022-12-29T23:50:16"/>
    <s v="NULL"/>
    <x v="2"/>
    <x v="0"/>
    <x v="236"/>
    <n v="42.762880500000001"/>
    <n v="0.43599999696288749"/>
    <x v="0"/>
  </r>
  <r>
    <n v="28934"/>
    <x v="1822"/>
    <x v="1706"/>
    <n v="28589"/>
    <n v="16.436200169999999"/>
    <n v="78008"/>
    <x v="3"/>
    <x v="1838"/>
    <s v="NULL"/>
    <s v="NULL"/>
    <s v="NULL"/>
    <x v="2"/>
    <x v="0"/>
    <x v="118"/>
    <n v="10.07380006"/>
    <n v="0.37999999896642778"/>
    <x v="0"/>
  </r>
  <r>
    <n v="84562"/>
    <x v="1823"/>
    <x v="1707"/>
    <n v="9219"/>
    <n v="37.181398629999997"/>
    <n v="228207"/>
    <x v="1"/>
    <x v="1839"/>
    <d v="2022-12-29T10:07:41"/>
    <s v="NULL"/>
    <s v="NULL"/>
    <x v="2"/>
    <x v="0"/>
    <x v="197"/>
    <n v="62.768598320000002"/>
    <n v="0.62800000235517772"/>
    <x v="0"/>
  </r>
  <r>
    <n v="46318"/>
    <x v="1824"/>
    <x v="1708"/>
    <n v="13857"/>
    <n v="45.389999920000001"/>
    <n v="124945"/>
    <x v="0"/>
    <x v="1840"/>
    <d v="2022-12-28T15:36:35"/>
    <d v="2022-12-28T15:36:35"/>
    <s v="NULL"/>
    <x v="2"/>
    <x v="0"/>
    <x v="17"/>
    <n v="39.610000079999999"/>
    <n v="0.46600000094117644"/>
    <x v="0"/>
  </r>
  <r>
    <n v="98196"/>
    <x v="1825"/>
    <x v="1709"/>
    <n v="15324"/>
    <n v="9.1688797169999994"/>
    <n v="264925"/>
    <x v="3"/>
    <x v="1841"/>
    <s v="NULL"/>
    <s v="NULL"/>
    <s v="NULL"/>
    <x v="2"/>
    <x v="0"/>
    <x v="235"/>
    <n v="14.221119673"/>
    <n v="0.60800000187601544"/>
    <x v="0"/>
  </r>
  <r>
    <n v="151648"/>
    <x v="1826"/>
    <x v="1710"/>
    <n v="9464"/>
    <n v="8.1770000310000004"/>
    <n v="409389"/>
    <x v="3"/>
    <x v="1842"/>
    <s v="NULL"/>
    <s v="NULL"/>
    <s v="NULL"/>
    <x v="2"/>
    <x v="0"/>
    <x v="214"/>
    <n v="10.322999969"/>
    <n v="0.55799999832432434"/>
    <x v="0"/>
  </r>
  <r>
    <n v="40689"/>
    <x v="1827"/>
    <x v="1711"/>
    <n v="28922"/>
    <n v="59.993998869999999"/>
    <n v="109765"/>
    <x v="1"/>
    <x v="1843"/>
    <d v="2022-12-26T11:18:26"/>
    <s v="NULL"/>
    <s v="NULL"/>
    <x v="2"/>
    <x v="0"/>
    <x v="72"/>
    <n v="39.995998990000004"/>
    <n v="0.39999999845984596"/>
    <x v="0"/>
  </r>
  <r>
    <n v="50235"/>
    <x v="1828"/>
    <x v="1712"/>
    <n v="25165"/>
    <n v="14.04999997"/>
    <n v="135515"/>
    <x v="2"/>
    <x v="1844"/>
    <s v="NULL"/>
    <s v="NULL"/>
    <s v="NULL"/>
    <x v="2"/>
    <x v="0"/>
    <x v="9"/>
    <n v="10.95000003"/>
    <n v="0.43800000119999999"/>
    <x v="0"/>
  </r>
  <r>
    <n v="66820"/>
    <x v="1829"/>
    <x v="1713"/>
    <n v="12691"/>
    <n v="11.97500001"/>
    <n v="180325"/>
    <x v="0"/>
    <x v="1845"/>
    <d v="2022-12-26T02:57:50"/>
    <d v="2022-12-26T02:57:50"/>
    <s v="NULL"/>
    <x v="2"/>
    <x v="0"/>
    <x v="9"/>
    <n v="13.02499999"/>
    <n v="0.52099999959999999"/>
    <x v="0"/>
  </r>
  <r>
    <n v="16354"/>
    <x v="1830"/>
    <x v="1108"/>
    <n v="13606"/>
    <n v="37.7541011"/>
    <n v="44168"/>
    <x v="0"/>
    <x v="1846"/>
    <d v="2022-12-25T09:46:43"/>
    <d v="2022-12-25T09:46:43"/>
    <s v="NULL"/>
    <x v="2"/>
    <x v="0"/>
    <x v="220"/>
    <n v="26.235900579999999"/>
    <n v="0.40999999829973438"/>
    <x v="0"/>
  </r>
  <r>
    <n v="2508"/>
    <x v="1831"/>
    <x v="1714"/>
    <n v="9008"/>
    <n v="33.27225035"/>
    <n v="6766"/>
    <x v="2"/>
    <x v="1847"/>
    <s v="NULL"/>
    <s v="NULL"/>
    <s v="NULL"/>
    <x v="2"/>
    <x v="0"/>
    <x v="6"/>
    <n v="26.677750410000002"/>
    <n v="0.4450000011976647"/>
    <x v="0"/>
  </r>
  <r>
    <n v="46046"/>
    <x v="1832"/>
    <x v="1715"/>
    <n v="6085"/>
    <n v="23.594100910000002"/>
    <n v="124212"/>
    <x v="0"/>
    <x v="1848"/>
    <d v="2022-12-24T09:38:24"/>
    <d v="2022-12-24T09:38:24"/>
    <s v="NULL"/>
    <x v="2"/>
    <x v="0"/>
    <x v="28"/>
    <n v="16.395900769999997"/>
    <n v="0.41000000203050746"/>
    <x v="0"/>
  </r>
  <r>
    <n v="178652"/>
    <x v="1833"/>
    <x v="1716"/>
    <n v="15367"/>
    <n v="7.305450295"/>
    <n v="482356"/>
    <x v="4"/>
    <x v="1849"/>
    <d v="2022-12-24T06:11:01"/>
    <d v="2022-12-24T06:11:01"/>
    <d v="2022-12-24T06:11:01"/>
    <x v="2"/>
    <x v="0"/>
    <x v="260"/>
    <n v="9.6445504650000018"/>
    <n v="0.56900000192094391"/>
    <x v="0"/>
  </r>
  <r>
    <n v="159534"/>
    <x v="1834"/>
    <x v="1717"/>
    <n v="9051"/>
    <n v="46.412099779999998"/>
    <n v="430695"/>
    <x v="3"/>
    <x v="1850"/>
    <s v="NULL"/>
    <s v="NULL"/>
    <s v="NULL"/>
    <x v="2"/>
    <x v="0"/>
    <x v="134"/>
    <n v="41.157899910000005"/>
    <n v="0.47000000063606262"/>
    <x v="0"/>
  </r>
  <r>
    <n v="84911"/>
    <x v="1835"/>
    <x v="1718"/>
    <n v="5726"/>
    <n v="17.237219719999999"/>
    <n v="229150"/>
    <x v="3"/>
    <x v="1851"/>
    <s v="NULL"/>
    <s v="NULL"/>
    <s v="NULL"/>
    <x v="2"/>
    <x v="0"/>
    <x v="1"/>
    <n v="14.742779820000003"/>
    <n v="0.46100000100250166"/>
    <x v="0"/>
  </r>
  <r>
    <n v="11345"/>
    <x v="1836"/>
    <x v="1719"/>
    <n v="24572"/>
    <n v="42.829288290000001"/>
    <n v="30585"/>
    <x v="1"/>
    <x v="1852"/>
    <d v="2022-12-22T12:47:03"/>
    <s v="NULL"/>
    <s v="NULL"/>
    <x v="2"/>
    <x v="0"/>
    <x v="207"/>
    <n v="38.440708350000001"/>
    <n v="0.47299999925286079"/>
    <x v="0"/>
  </r>
  <r>
    <n v="5975"/>
    <x v="1837"/>
    <x v="1720"/>
    <n v="9414"/>
    <n v="29.55535042"/>
    <n v="16199"/>
    <x v="2"/>
    <x v="1853"/>
    <s v="NULL"/>
    <s v="NULL"/>
    <s v="NULL"/>
    <x v="2"/>
    <x v="0"/>
    <x v="6"/>
    <n v="30.394650340000002"/>
    <n v="0.50699999924403671"/>
    <x v="0"/>
  </r>
  <r>
    <n v="130680"/>
    <x v="1838"/>
    <x v="1721"/>
    <n v="5849"/>
    <n v="15.55200007"/>
    <n v="352784"/>
    <x v="2"/>
    <x v="1854"/>
    <s v="NULL"/>
    <s v="NULL"/>
    <s v="NULL"/>
    <x v="2"/>
    <x v="0"/>
    <x v="20"/>
    <n v="20.447999930000002"/>
    <n v="0.56799999805555557"/>
    <x v="0"/>
  </r>
  <r>
    <n v="91846"/>
    <x v="1839"/>
    <x v="1722"/>
    <n v="6243"/>
    <n v="44.292148320000003"/>
    <n v="247896"/>
    <x v="2"/>
    <x v="1855"/>
    <s v="NULL"/>
    <s v="NULL"/>
    <s v="NULL"/>
    <x v="2"/>
    <x v="0"/>
    <x v="207"/>
    <n v="36.97784832"/>
    <n v="0.45499999813953479"/>
    <x v="0"/>
  </r>
  <r>
    <n v="136561"/>
    <x v="1840"/>
    <x v="1723"/>
    <n v="11315"/>
    <n v="12.44999999"/>
    <n v="368639"/>
    <x v="4"/>
    <x v="1856"/>
    <d v="2022-12-20T07:37:41"/>
    <d v="2022-12-20T07:37:41"/>
    <d v="2022-12-20T07:37:41"/>
    <x v="2"/>
    <x v="0"/>
    <x v="9"/>
    <n v="12.55000001"/>
    <n v="0.50200000040000003"/>
    <x v="0"/>
  </r>
  <r>
    <n v="116909"/>
    <x v="1841"/>
    <x v="1724"/>
    <n v="9044"/>
    <n v="47.640600910000003"/>
    <n v="315484"/>
    <x v="1"/>
    <x v="1857"/>
    <d v="2022-12-19T17:30:08"/>
    <s v="NULL"/>
    <s v="NULL"/>
    <x v="2"/>
    <x v="0"/>
    <x v="39"/>
    <n v="35.939400919999997"/>
    <n v="0.43000000159248619"/>
    <x v="0"/>
  </r>
  <r>
    <n v="158938"/>
    <x v="1842"/>
    <x v="1725"/>
    <n v="13921"/>
    <n v="10.65272989"/>
    <n v="429063"/>
    <x v="2"/>
    <x v="1858"/>
    <s v="NULL"/>
    <s v="NULL"/>
    <s v="NULL"/>
    <x v="2"/>
    <x v="0"/>
    <x v="60"/>
    <n v="6.3372698800000009"/>
    <n v="0.37299999798646266"/>
    <x v="0"/>
  </r>
  <r>
    <n v="75380"/>
    <x v="1843"/>
    <x v="1726"/>
    <n v="15248"/>
    <n v="8.5573401120000003"/>
    <n v="203395"/>
    <x v="1"/>
    <x v="1859"/>
    <d v="2022-12-19T05:59:06"/>
    <s v="NULL"/>
    <s v="NULL"/>
    <x v="2"/>
    <x v="0"/>
    <x v="41"/>
    <n v="12.782660038000001"/>
    <n v="0.59899999757029054"/>
    <x v="0"/>
  </r>
  <r>
    <n v="122472"/>
    <x v="1844"/>
    <x v="1727"/>
    <n v="12539"/>
    <n v="40.494999919999998"/>
    <n v="330571"/>
    <x v="2"/>
    <x v="1860"/>
    <s v="NULL"/>
    <s v="NULL"/>
    <s v="NULL"/>
    <x v="2"/>
    <x v="0"/>
    <x v="165"/>
    <n v="48.505000080000002"/>
    <n v="0.54500000089887646"/>
    <x v="0"/>
  </r>
  <r>
    <n v="74401"/>
    <x v="1845"/>
    <x v="1728"/>
    <n v="15419"/>
    <n v="45.47400004"/>
    <n v="200745"/>
    <x v="1"/>
    <x v="1861"/>
    <d v="2022-12-17T01:01:15"/>
    <s v="NULL"/>
    <s v="NULL"/>
    <x v="2"/>
    <x v="0"/>
    <x v="137"/>
    <n v="32.52599996"/>
    <n v="0.41699999948717947"/>
    <x v="0"/>
  </r>
  <r>
    <n v="85270"/>
    <x v="1846"/>
    <x v="1729"/>
    <n v="12527"/>
    <n v="33.8525992"/>
    <n v="230108"/>
    <x v="1"/>
    <x v="1862"/>
    <d v="2022-12-16T10:21:09"/>
    <s v="NULL"/>
    <s v="NULL"/>
    <x v="2"/>
    <x v="0"/>
    <x v="107"/>
    <n v="28.837399429999998"/>
    <n v="0.46000000096028076"/>
    <x v="0"/>
  </r>
  <r>
    <n v="148252"/>
    <x v="1847"/>
    <x v="1730"/>
    <n v="6003"/>
    <n v="13.112000030000001"/>
    <n v="400257"/>
    <x v="3"/>
    <x v="1863"/>
    <s v="NULL"/>
    <s v="NULL"/>
    <s v="NULL"/>
    <x v="2"/>
    <x v="0"/>
    <x v="103"/>
    <n v="8.8879999699999992"/>
    <n v="0.4039999986363636"/>
    <x v="0"/>
  </r>
  <r>
    <n v="74378"/>
    <x v="1848"/>
    <x v="1731"/>
    <n v="28446"/>
    <n v="18.042359909999998"/>
    <n v="200686"/>
    <x v="2"/>
    <x v="1864"/>
    <s v="NULL"/>
    <s v="NULL"/>
    <s v="NULL"/>
    <x v="2"/>
    <x v="0"/>
    <x v="74"/>
    <n v="13.947639860000002"/>
    <n v="0.43599999875836204"/>
    <x v="0"/>
  </r>
  <r>
    <n v="1207"/>
    <x v="1849"/>
    <x v="1732"/>
    <n v="26142"/>
    <n v="124.7999999"/>
    <n v="3292"/>
    <x v="2"/>
    <x v="1865"/>
    <s v="NULL"/>
    <s v="NULL"/>
    <s v="NULL"/>
    <x v="2"/>
    <x v="0"/>
    <x v="15"/>
    <n v="115.2000001"/>
    <n v="0.48000000041666663"/>
    <x v="0"/>
  </r>
  <r>
    <n v="120902"/>
    <x v="1850"/>
    <x v="1733"/>
    <n v="9118"/>
    <n v="19.114000019999999"/>
    <n v="326332"/>
    <x v="2"/>
    <x v="1866"/>
    <s v="NULL"/>
    <s v="NULL"/>
    <s v="NULL"/>
    <x v="2"/>
    <x v="0"/>
    <x v="64"/>
    <n v="18.885999980000001"/>
    <n v="0.49699999947368423"/>
    <x v="0"/>
  </r>
  <r>
    <n v="50903"/>
    <x v="1851"/>
    <x v="1734"/>
    <n v="28873"/>
    <n v="18.897539699999999"/>
    <n v="137356"/>
    <x v="3"/>
    <x v="1867"/>
    <s v="NULL"/>
    <s v="NULL"/>
    <s v="NULL"/>
    <x v="2"/>
    <x v="0"/>
    <x v="71"/>
    <n v="14.082459840000002"/>
    <n v="0.42700000110430569"/>
    <x v="0"/>
  </r>
  <r>
    <n v="29219"/>
    <x v="1852"/>
    <x v="1734"/>
    <n v="13801"/>
    <n v="22.896000040000001"/>
    <n v="78764"/>
    <x v="2"/>
    <x v="1868"/>
    <s v="NULL"/>
    <s v="NULL"/>
    <s v="NULL"/>
    <x v="2"/>
    <x v="0"/>
    <x v="109"/>
    <n v="25.103999959999999"/>
    <n v="0.52299999916666662"/>
    <x v="0"/>
  </r>
  <r>
    <n v="160333"/>
    <x v="1853"/>
    <x v="1734"/>
    <n v="13745"/>
    <n v="19.25357988"/>
    <n v="432807"/>
    <x v="0"/>
    <x v="1869"/>
    <d v="2022-12-15T15:48:59"/>
    <d v="2022-12-15T15:48:59"/>
    <s v="NULL"/>
    <x v="2"/>
    <x v="0"/>
    <x v="8"/>
    <n v="10.736419890000001"/>
    <n v="0.35799999907769259"/>
    <x v="0"/>
  </r>
  <r>
    <n v="164958"/>
    <x v="1854"/>
    <x v="1734"/>
    <n v="13796"/>
    <n v="4.2560000120000003"/>
    <n v="445308"/>
    <x v="4"/>
    <x v="1870"/>
    <d v="2022-12-15T11:57:04"/>
    <d v="2022-12-15T11:57:04"/>
    <d v="2022-12-15T11:57:04"/>
    <x v="2"/>
    <x v="0"/>
    <x v="91"/>
    <n v="3.7439999879999997"/>
    <n v="0.46799999849999996"/>
    <x v="0"/>
  </r>
  <r>
    <n v="112651"/>
    <x v="1855"/>
    <x v="1734"/>
    <n v="29065"/>
    <n v="17.105219779999999"/>
    <n v="303936"/>
    <x v="0"/>
    <x v="1871"/>
    <d v="2022-12-15T09:00:39"/>
    <d v="2022-12-15T09:00:39"/>
    <s v="NULL"/>
    <x v="2"/>
    <x v="0"/>
    <x v="34"/>
    <n v="17.874779760000003"/>
    <n v="0.51099999985877653"/>
    <x v="0"/>
  </r>
  <r>
    <n v="28856"/>
    <x v="1856"/>
    <x v="1734"/>
    <n v="28589"/>
    <n v="16.436200169999999"/>
    <n v="77809"/>
    <x v="4"/>
    <x v="1872"/>
    <d v="2022-12-15T06:59:20"/>
    <d v="2022-12-15T06:59:20"/>
    <d v="2022-12-15T06:59:20"/>
    <x v="2"/>
    <x v="0"/>
    <x v="118"/>
    <n v="10.07380006"/>
    <n v="0.37999999896642778"/>
    <x v="0"/>
  </r>
  <r>
    <n v="34283"/>
    <x v="1857"/>
    <x v="1735"/>
    <n v="29112"/>
    <n v="21.495000839999999"/>
    <n v="92504"/>
    <x v="0"/>
    <x v="1873"/>
    <d v="2022-12-15T00:02:39"/>
    <d v="2022-12-15T00:02:39"/>
    <s v="NULL"/>
    <x v="2"/>
    <x v="0"/>
    <x v="53"/>
    <n v="21.495000839999999"/>
    <n v="0.5"/>
    <x v="0"/>
  </r>
  <r>
    <n v="73324"/>
    <x v="1858"/>
    <x v="1736"/>
    <n v="5892"/>
    <n v="11.18627002"/>
    <n v="197866"/>
    <x v="2"/>
    <x v="1874"/>
    <s v="NULL"/>
    <s v="NULL"/>
    <s v="NULL"/>
    <x v="2"/>
    <x v="0"/>
    <x v="8"/>
    <n v="18.803729750000002"/>
    <n v="0.62699999647249083"/>
    <x v="0"/>
  </r>
  <r>
    <n v="102662"/>
    <x v="1859"/>
    <x v="1737"/>
    <n v="25636"/>
    <n v="10.40000004"/>
    <n v="276955"/>
    <x v="1"/>
    <x v="1875"/>
    <d v="2022-12-14T09:55:42"/>
    <s v="NULL"/>
    <s v="NULL"/>
    <x v="2"/>
    <x v="0"/>
    <x v="9"/>
    <n v="14.59999996"/>
    <n v="0.58399999839999994"/>
    <x v="0"/>
  </r>
  <r>
    <n v="10689"/>
    <x v="1860"/>
    <x v="1069"/>
    <n v="11213"/>
    <n v="6.5275000590000003"/>
    <n v="28830"/>
    <x v="0"/>
    <x v="1876"/>
    <d v="2022-12-14T08:08:35"/>
    <d v="2022-12-14T08:08:35"/>
    <s v="NULL"/>
    <x v="2"/>
    <x v="0"/>
    <x v="227"/>
    <n v="10.972499940999999"/>
    <n v="0.62699999662857131"/>
    <x v="0"/>
  </r>
  <r>
    <n v="134159"/>
    <x v="1861"/>
    <x v="1738"/>
    <n v="15598"/>
    <n v="18.111600859999999"/>
    <n v="362192"/>
    <x v="3"/>
    <x v="1877"/>
    <s v="NULL"/>
    <s v="NULL"/>
    <s v="NULL"/>
    <x v="2"/>
    <x v="0"/>
    <x v="229"/>
    <n v="14.288400669999998"/>
    <n v="0.44099999985401234"/>
    <x v="0"/>
  </r>
  <r>
    <n v="180257"/>
    <x v="1862"/>
    <x v="1739"/>
    <n v="6250"/>
    <n v="50.24999983"/>
    <n v="486692"/>
    <x v="2"/>
    <x v="1878"/>
    <s v="NULL"/>
    <s v="NULL"/>
    <s v="NULL"/>
    <x v="2"/>
    <x v="0"/>
    <x v="180"/>
    <n v="74.750000169999993"/>
    <n v="0.59800000135999998"/>
    <x v="0"/>
  </r>
  <r>
    <n v="40928"/>
    <x v="1863"/>
    <x v="1740"/>
    <n v="28613"/>
    <n v="14.594159879999999"/>
    <n v="110418"/>
    <x v="3"/>
    <x v="1879"/>
    <s v="NULL"/>
    <s v="NULL"/>
    <s v="NULL"/>
    <x v="2"/>
    <x v="0"/>
    <x v="46"/>
    <n v="10.395839890000001"/>
    <n v="0.4159999994269708"/>
    <x v="0"/>
  </r>
  <r>
    <n v="19062"/>
    <x v="1864"/>
    <x v="1741"/>
    <n v="5745"/>
    <n v="7.1817998000000003"/>
    <n v="51468"/>
    <x v="0"/>
    <x v="1880"/>
    <d v="2022-12-13T00:25:48"/>
    <d v="2022-12-13T00:25:48"/>
    <s v="NULL"/>
    <x v="2"/>
    <x v="0"/>
    <x v="199"/>
    <n v="7.7181998199999988"/>
    <n v="0.51800000113020128"/>
    <x v="0"/>
  </r>
  <r>
    <n v="41630"/>
    <x v="1865"/>
    <x v="1742"/>
    <n v="6085"/>
    <n v="23.594100910000002"/>
    <n v="112309"/>
    <x v="1"/>
    <x v="1881"/>
    <d v="2022-12-12T21:55:40"/>
    <s v="NULL"/>
    <s v="NULL"/>
    <x v="2"/>
    <x v="0"/>
    <x v="28"/>
    <n v="16.395900769999997"/>
    <n v="0.41000000203050746"/>
    <x v="0"/>
  </r>
  <r>
    <n v="34371"/>
    <x v="1866"/>
    <x v="1743"/>
    <n v="14280"/>
    <n v="21.54541979"/>
    <n v="92742"/>
    <x v="2"/>
    <x v="1882"/>
    <s v="NULL"/>
    <s v="NULL"/>
    <s v="NULL"/>
    <x v="2"/>
    <x v="0"/>
    <x v="119"/>
    <n v="23.434579750000001"/>
    <n v="0.52099999977012001"/>
    <x v="0"/>
  </r>
  <r>
    <n v="21068"/>
    <x v="1867"/>
    <x v="1744"/>
    <n v="13972"/>
    <n v="34.91399981"/>
    <n v="56857"/>
    <x v="4"/>
    <x v="1883"/>
    <d v="2022-12-12T05:50:14"/>
    <d v="2022-12-12T05:50:14"/>
    <d v="2022-12-12T05:50:14"/>
    <x v="2"/>
    <x v="0"/>
    <x v="4"/>
    <n v="34.08600019"/>
    <n v="0.49400000275362321"/>
    <x v="0"/>
  </r>
  <r>
    <n v="165739"/>
    <x v="1868"/>
    <x v="1745"/>
    <n v="28537"/>
    <n v="15.04000008"/>
    <n v="447414"/>
    <x v="3"/>
    <x v="1884"/>
    <s v="NULL"/>
    <s v="NULL"/>
    <s v="NULL"/>
    <x v="2"/>
    <x v="0"/>
    <x v="152"/>
    <n v="16.959999920000001"/>
    <n v="0.52999999750000004"/>
    <x v="0"/>
  </r>
  <r>
    <n v="99307"/>
    <x v="1869"/>
    <x v="1746"/>
    <n v="6085"/>
    <n v="23.594100910000002"/>
    <n v="267945"/>
    <x v="2"/>
    <x v="1885"/>
    <s v="NULL"/>
    <s v="NULL"/>
    <s v="NULL"/>
    <x v="2"/>
    <x v="0"/>
    <x v="28"/>
    <n v="16.395900769999997"/>
    <n v="0.41000000203050746"/>
    <x v="0"/>
  </r>
  <r>
    <n v="150579"/>
    <x v="1870"/>
    <x v="1747"/>
    <n v="28357"/>
    <n v="88.130873140000006"/>
    <n v="406526"/>
    <x v="1"/>
    <x v="1886"/>
    <d v="2022-12-11T16:55:57"/>
    <s v="NULL"/>
    <s v="NULL"/>
    <x v="2"/>
    <x v="0"/>
    <x v="147"/>
    <n v="58.999131759999983"/>
    <n v="0.40099999860735402"/>
    <x v="0"/>
  </r>
  <r>
    <n v="121913"/>
    <x v="1871"/>
    <x v="1748"/>
    <n v="6139"/>
    <n v="5.5844098759999996"/>
    <n v="329069"/>
    <x v="0"/>
    <x v="1887"/>
    <d v="2022-12-11T06:50:56"/>
    <d v="2022-12-11T06:50:56"/>
    <s v="NULL"/>
    <x v="2"/>
    <x v="0"/>
    <x v="33"/>
    <n v="4.4055898950000012"/>
    <n v="0.44099999959849856"/>
    <x v="0"/>
  </r>
  <r>
    <n v="172971"/>
    <x v="1872"/>
    <x v="1749"/>
    <n v="24713"/>
    <n v="13.891500000000001"/>
    <n v="466998"/>
    <x v="4"/>
    <x v="1888"/>
    <d v="2022-12-11T05:54:28"/>
    <d v="2022-12-11T05:54:28"/>
    <d v="2022-12-11T05:54:28"/>
    <x v="2"/>
    <x v="0"/>
    <x v="7"/>
    <n v="10.608499999999999"/>
    <n v="0.433"/>
    <x v="0"/>
  </r>
  <r>
    <n v="130604"/>
    <x v="1873"/>
    <x v="1750"/>
    <n v="5795"/>
    <n v="28.079999610000002"/>
    <n v="352569"/>
    <x v="0"/>
    <x v="1889"/>
    <d v="2022-12-11T05:33:03"/>
    <d v="2022-12-11T05:33:03"/>
    <s v="NULL"/>
    <x v="2"/>
    <x v="0"/>
    <x v="252"/>
    <n v="18.719999629999997"/>
    <n v="0.3999999985897435"/>
    <x v="0"/>
  </r>
  <r>
    <n v="19103"/>
    <x v="1874"/>
    <x v="1751"/>
    <n v="15598"/>
    <n v="18.111600859999999"/>
    <n v="51579"/>
    <x v="1"/>
    <x v="1890"/>
    <d v="2022-12-10T15:44:03"/>
    <s v="NULL"/>
    <s v="NULL"/>
    <x v="2"/>
    <x v="0"/>
    <x v="229"/>
    <n v="14.288400669999998"/>
    <n v="0.44099999985401234"/>
    <x v="0"/>
  </r>
  <r>
    <n v="17516"/>
    <x v="1875"/>
    <x v="1752"/>
    <n v="9024"/>
    <n v="15.40000006"/>
    <n v="47303"/>
    <x v="3"/>
    <x v="1891"/>
    <s v="NULL"/>
    <s v="NULL"/>
    <s v="NULL"/>
    <x v="2"/>
    <x v="0"/>
    <x v="9"/>
    <n v="9.59999994"/>
    <n v="0.38399999759999998"/>
    <x v="0"/>
  </r>
  <r>
    <n v="64980"/>
    <x v="1876"/>
    <x v="1753"/>
    <n v="11569"/>
    <n v="17.29241983"/>
    <n v="175326"/>
    <x v="3"/>
    <x v="1892"/>
    <s v="NULL"/>
    <s v="NULL"/>
    <s v="NULL"/>
    <x v="2"/>
    <x v="0"/>
    <x v="257"/>
    <n v="13.697579940000001"/>
    <n v="0.44200000134430462"/>
    <x v="0"/>
  </r>
  <r>
    <n v="10651"/>
    <x v="1877"/>
    <x v="1754"/>
    <n v="11009"/>
    <n v="39.950000060000001"/>
    <n v="28726"/>
    <x v="1"/>
    <x v="1893"/>
    <d v="2022-12-10T00:59:33"/>
    <s v="NULL"/>
    <s v="NULL"/>
    <x v="2"/>
    <x v="0"/>
    <x v="17"/>
    <n v="45.049999939999999"/>
    <n v="0.52999999929411767"/>
    <x v="0"/>
  </r>
  <r>
    <n v="153131"/>
    <x v="1878"/>
    <x v="1755"/>
    <n v="9201"/>
    <n v="21.64567083"/>
    <n v="413386"/>
    <x v="0"/>
    <x v="1894"/>
    <d v="2022-12-09T09:52:07"/>
    <d v="2022-12-09T09:52:07"/>
    <s v="NULL"/>
    <x v="2"/>
    <x v="0"/>
    <x v="127"/>
    <n v="28.344330849999999"/>
    <n v="0.56699999794838973"/>
    <x v="0"/>
  </r>
  <r>
    <n v="8811"/>
    <x v="1879"/>
    <x v="1756"/>
    <n v="11005"/>
    <n v="18.281600730000001"/>
    <n v="23781"/>
    <x v="3"/>
    <x v="1895"/>
    <s v="NULL"/>
    <s v="NULL"/>
    <s v="NULL"/>
    <x v="2"/>
    <x v="0"/>
    <x v="161"/>
    <n v="21.118400799999996"/>
    <n v="0.53599999949035526"/>
    <x v="0"/>
  </r>
  <r>
    <n v="181531"/>
    <x v="1880"/>
    <x v="1757"/>
    <n v="9026"/>
    <n v="14.53199998"/>
    <n v="490067"/>
    <x v="1"/>
    <x v="1896"/>
    <d v="2022-12-08T15:43:11"/>
    <s v="NULL"/>
    <s v="NULL"/>
    <x v="2"/>
    <x v="0"/>
    <x v="26"/>
    <n v="13.46800002"/>
    <n v="0.48100000071428572"/>
    <x v="0"/>
  </r>
  <r>
    <n v="89955"/>
    <x v="1881"/>
    <x v="1758"/>
    <n v="15878"/>
    <n v="32.040068869999999"/>
    <n v="242768"/>
    <x v="3"/>
    <x v="1897"/>
    <s v="NULL"/>
    <s v="NULL"/>
    <s v="NULL"/>
    <x v="2"/>
    <x v="0"/>
    <x v="221"/>
    <n v="32.949928990000004"/>
    <n v="0.50700000115371602"/>
    <x v="0"/>
  </r>
  <r>
    <n v="79937"/>
    <x v="1882"/>
    <x v="1759"/>
    <n v="14197"/>
    <n v="11.2943499"/>
    <n v="215721"/>
    <x v="3"/>
    <x v="1898"/>
    <s v="NULL"/>
    <s v="NULL"/>
    <s v="NULL"/>
    <x v="2"/>
    <x v="0"/>
    <x v="76"/>
    <n v="8.6956498700000004"/>
    <n v="0.43499999850175086"/>
    <x v="0"/>
  </r>
  <r>
    <n v="129451"/>
    <x v="1883"/>
    <x v="1760"/>
    <n v="12539"/>
    <n v="40.494999919999998"/>
    <n v="349457"/>
    <x v="0"/>
    <x v="1899"/>
    <d v="2022-12-06T07:00:26"/>
    <d v="2022-12-06T07:00:26"/>
    <s v="NULL"/>
    <x v="2"/>
    <x v="0"/>
    <x v="165"/>
    <n v="48.505000080000002"/>
    <n v="0.54500000089887646"/>
    <x v="0"/>
  </r>
  <r>
    <n v="130104"/>
    <x v="1884"/>
    <x v="1761"/>
    <n v="28679"/>
    <n v="26.459999979999999"/>
    <n v="351217"/>
    <x v="1"/>
    <x v="1900"/>
    <d v="2022-12-06T02:36:10"/>
    <s v="NULL"/>
    <s v="NULL"/>
    <x v="2"/>
    <x v="0"/>
    <x v="42"/>
    <n v="33.540000020000001"/>
    <n v="0.5590000003333333"/>
    <x v="0"/>
  </r>
  <r>
    <n v="171775"/>
    <x v="1885"/>
    <x v="783"/>
    <n v="28689"/>
    <n v="21.746399480000001"/>
    <n v="463768"/>
    <x v="1"/>
    <x v="1901"/>
    <d v="2022-12-04T15:40:55"/>
    <s v="NULL"/>
    <s v="NULL"/>
    <x v="2"/>
    <x v="0"/>
    <x v="261"/>
    <n v="34.01359884"/>
    <n v="0.60999999757532275"/>
    <x v="0"/>
  </r>
  <r>
    <n v="124986"/>
    <x v="1886"/>
    <x v="1762"/>
    <n v="15639"/>
    <n v="20.830370760000001"/>
    <n v="337379"/>
    <x v="1"/>
    <x v="1902"/>
    <d v="2022-12-04T03:16:59"/>
    <s v="NULL"/>
    <s v="NULL"/>
    <x v="2"/>
    <x v="0"/>
    <x v="12"/>
    <n v="24.159630919999998"/>
    <n v="0.53700000039653251"/>
    <x v="0"/>
  </r>
  <r>
    <n v="114932"/>
    <x v="1887"/>
    <x v="1763"/>
    <n v="14216"/>
    <n v="23.68485085"/>
    <n v="310177"/>
    <x v="1"/>
    <x v="1903"/>
    <d v="2022-12-03T10:50:27"/>
    <s v="NULL"/>
    <s v="NULL"/>
    <x v="2"/>
    <x v="0"/>
    <x v="16"/>
    <n v="22.305150829999999"/>
    <n v="0.48500000033050661"/>
    <x v="0"/>
  </r>
  <r>
    <n v="160348"/>
    <x v="1888"/>
    <x v="1764"/>
    <n v="28690"/>
    <n v="50.50799988"/>
    <n v="432846"/>
    <x v="4"/>
    <x v="1904"/>
    <d v="2022-12-03T06:04:42"/>
    <d v="2022-12-03T06:04:42"/>
    <d v="2022-12-03T06:04:42"/>
    <x v="2"/>
    <x v="0"/>
    <x v="225"/>
    <n v="41.49200012"/>
    <n v="0.45100000130434781"/>
    <x v="0"/>
  </r>
  <r>
    <n v="4545"/>
    <x v="1889"/>
    <x v="1765"/>
    <n v="24793"/>
    <n v="15.795000050000001"/>
    <n v="12292"/>
    <x v="2"/>
    <x v="1905"/>
    <s v="NULL"/>
    <s v="NULL"/>
    <s v="NULL"/>
    <x v="2"/>
    <x v="0"/>
    <x v="92"/>
    <n v="23.204999950000001"/>
    <n v="0.59499999871794873"/>
    <x v="0"/>
  </r>
  <r>
    <n v="118670"/>
    <x v="1890"/>
    <x v="1766"/>
    <n v="5934"/>
    <n v="19.403999970000001"/>
    <n v="320254"/>
    <x v="2"/>
    <x v="1906"/>
    <s v="NULL"/>
    <s v="NULL"/>
    <s v="NULL"/>
    <x v="2"/>
    <x v="0"/>
    <x v="36"/>
    <n v="22.596000029999999"/>
    <n v="0.53800000071428566"/>
    <x v="0"/>
  </r>
  <r>
    <n v="136541"/>
    <x v="1891"/>
    <x v="1767"/>
    <n v="13676"/>
    <n v="10.38630041"/>
    <n v="368584"/>
    <x v="0"/>
    <x v="1907"/>
    <d v="2022-12-02T04:45:50"/>
    <d v="2022-12-02T04:45:50"/>
    <s v="NULL"/>
    <x v="2"/>
    <x v="0"/>
    <x v="130"/>
    <n v="9.0637003500000013"/>
    <n v="0.46599999978611828"/>
    <x v="0"/>
  </r>
  <r>
    <n v="108660"/>
    <x v="1892"/>
    <x v="1768"/>
    <n v="13676"/>
    <n v="10.38630041"/>
    <n v="293162"/>
    <x v="0"/>
    <x v="1908"/>
    <d v="2022-11-30T13:52:48"/>
    <d v="2022-11-30T13:52:48"/>
    <s v="NULL"/>
    <x v="2"/>
    <x v="1"/>
    <x v="130"/>
    <n v="9.0637003500000013"/>
    <n v="0.46599999978611828"/>
    <x v="0"/>
  </r>
  <r>
    <n v="152157"/>
    <x v="1893"/>
    <x v="1769"/>
    <n v="13601"/>
    <n v="25.984000049999999"/>
    <n v="410748"/>
    <x v="0"/>
    <x v="1909"/>
    <d v="2022-11-30T08:57:44"/>
    <d v="2022-11-30T08:57:44"/>
    <s v="NULL"/>
    <x v="2"/>
    <x v="1"/>
    <x v="157"/>
    <n v="32.015999950000001"/>
    <n v="0.55199999913793107"/>
    <x v="0"/>
  </r>
  <r>
    <n v="98495"/>
    <x v="1894"/>
    <x v="1770"/>
    <n v="15704"/>
    <n v="6.0675998260000004"/>
    <n v="265743"/>
    <x v="1"/>
    <x v="1910"/>
    <d v="2022-11-30T02:52:46"/>
    <s v="NULL"/>
    <s v="NULL"/>
    <x v="2"/>
    <x v="1"/>
    <x v="175"/>
    <n v="9.3323997939999987"/>
    <n v="0.60600000157662337"/>
    <x v="0"/>
  </r>
  <r>
    <n v="28054"/>
    <x v="1895"/>
    <x v="1771"/>
    <n v="28705"/>
    <n v="11.074999999999999"/>
    <n v="75651"/>
    <x v="3"/>
    <x v="1911"/>
    <s v="NULL"/>
    <s v="NULL"/>
    <s v="NULL"/>
    <x v="2"/>
    <x v="1"/>
    <x v="9"/>
    <n v="13.925000000000001"/>
    <n v="0.55700000000000005"/>
    <x v="0"/>
  </r>
  <r>
    <n v="28363"/>
    <x v="1896"/>
    <x v="1772"/>
    <n v="27270"/>
    <n v="15.62400001"/>
    <n v="76487"/>
    <x v="3"/>
    <x v="1912"/>
    <s v="NULL"/>
    <s v="NULL"/>
    <s v="NULL"/>
    <x v="2"/>
    <x v="1"/>
    <x v="26"/>
    <n v="12.37599999"/>
    <n v="0.44199999964285713"/>
    <x v="0"/>
  </r>
  <r>
    <n v="73825"/>
    <x v="1897"/>
    <x v="1773"/>
    <n v="9621"/>
    <n v="17.099999950000001"/>
    <n v="199193"/>
    <x v="3"/>
    <x v="1913"/>
    <s v="NULL"/>
    <s v="NULL"/>
    <s v="NULL"/>
    <x v="2"/>
    <x v="1"/>
    <x v="93"/>
    <n v="27.900000049999999"/>
    <n v="0.62000000111111109"/>
    <x v="0"/>
  </r>
  <r>
    <n v="106056"/>
    <x v="1898"/>
    <x v="1774"/>
    <n v="6077"/>
    <n v="11.26000002"/>
    <n v="286183"/>
    <x v="1"/>
    <x v="1914"/>
    <d v="2022-11-28T23:40:30"/>
    <s v="NULL"/>
    <s v="NULL"/>
    <x v="2"/>
    <x v="1"/>
    <x v="49"/>
    <n v="8.7399999800000003"/>
    <n v="0.43699999900000003"/>
    <x v="0"/>
  </r>
  <r>
    <n v="124158"/>
    <x v="1899"/>
    <x v="1775"/>
    <n v="28815"/>
    <n v="8.2649999859999994"/>
    <n v="335146"/>
    <x v="4"/>
    <x v="1915"/>
    <d v="2022-11-28T10:03:54"/>
    <d v="2022-11-28T10:03:54"/>
    <d v="2022-11-28T10:03:54"/>
    <x v="2"/>
    <x v="1"/>
    <x v="113"/>
    <n v="6.7350000140000006"/>
    <n v="0.44900000093333337"/>
    <x v="0"/>
  </r>
  <r>
    <n v="72451"/>
    <x v="1900"/>
    <x v="1776"/>
    <n v="13862"/>
    <n v="25.714000469999998"/>
    <n v="195496"/>
    <x v="1"/>
    <x v="1916"/>
    <d v="2022-11-28T00:45:02"/>
    <s v="NULL"/>
    <s v="NULL"/>
    <x v="2"/>
    <x v="1"/>
    <x v="209"/>
    <n v="23.736000290000003"/>
    <n v="0.47999999848736102"/>
    <x v="0"/>
  </r>
  <r>
    <n v="119917"/>
    <x v="1901"/>
    <x v="1777"/>
    <n v="7012"/>
    <n v="13.37553986"/>
    <n v="323638"/>
    <x v="0"/>
    <x v="1917"/>
    <d v="2022-11-27T07:00:30"/>
    <d v="2022-11-27T07:00:30"/>
    <s v="NULL"/>
    <x v="2"/>
    <x v="1"/>
    <x v="8"/>
    <n v="16.614459910000001"/>
    <n v="0.55400000124774929"/>
    <x v="0"/>
  </r>
  <r>
    <n v="159685"/>
    <x v="1902"/>
    <x v="1778"/>
    <n v="6156"/>
    <n v="39.303000169999997"/>
    <n v="431092"/>
    <x v="1"/>
    <x v="1918"/>
    <d v="2022-11-27T05:48:26"/>
    <s v="NULL"/>
    <s v="NULL"/>
    <x v="2"/>
    <x v="1"/>
    <x v="131"/>
    <n v="59.696999830000003"/>
    <n v="0.60299999828282835"/>
    <x v="0"/>
  </r>
  <r>
    <n v="9136"/>
    <x v="1903"/>
    <x v="1779"/>
    <n v="15402"/>
    <n v="21.559999959999999"/>
    <n v="24657"/>
    <x v="0"/>
    <x v="1919"/>
    <d v="2022-11-27T01:53:03"/>
    <d v="2022-11-27T01:53:03"/>
    <s v="NULL"/>
    <x v="2"/>
    <x v="1"/>
    <x v="19"/>
    <n v="18.440000040000001"/>
    <n v="0.46100000100000005"/>
    <x v="0"/>
  </r>
  <r>
    <n v="17173"/>
    <x v="1904"/>
    <x v="1780"/>
    <n v="9185"/>
    <n v="18.15624085"/>
    <n v="46367"/>
    <x v="2"/>
    <x v="1920"/>
    <s v="NULL"/>
    <s v="NULL"/>
    <s v="NULL"/>
    <x v="2"/>
    <x v="1"/>
    <x v="183"/>
    <n v="18.083760829999999"/>
    <n v="0.49899999977041942"/>
    <x v="0"/>
  </r>
  <r>
    <n v="60773"/>
    <x v="1905"/>
    <x v="1781"/>
    <n v="28668"/>
    <n v="24.5999999"/>
    <n v="163992"/>
    <x v="2"/>
    <x v="1921"/>
    <s v="NULL"/>
    <s v="NULL"/>
    <s v="NULL"/>
    <x v="2"/>
    <x v="1"/>
    <x v="42"/>
    <n v="35.4000001"/>
    <n v="0.59000000166666666"/>
    <x v="0"/>
  </r>
  <r>
    <n v="92089"/>
    <x v="1906"/>
    <x v="1782"/>
    <n v="8979"/>
    <n v="21.739470789999999"/>
    <n v="248552"/>
    <x v="3"/>
    <x v="1922"/>
    <s v="NULL"/>
    <s v="NULL"/>
    <s v="NULL"/>
    <x v="2"/>
    <x v="1"/>
    <x v="3"/>
    <n v="26.25053089"/>
    <n v="0.54699999939654098"/>
    <x v="0"/>
  </r>
  <r>
    <n v="4118"/>
    <x v="1907"/>
    <x v="1783"/>
    <n v="9464"/>
    <n v="8.1770000310000004"/>
    <n v="11122"/>
    <x v="2"/>
    <x v="1923"/>
    <s v="NULL"/>
    <s v="NULL"/>
    <s v="NULL"/>
    <x v="2"/>
    <x v="1"/>
    <x v="214"/>
    <n v="10.322999969"/>
    <n v="0.55799999832432434"/>
    <x v="0"/>
  </r>
  <r>
    <n v="105547"/>
    <x v="1908"/>
    <x v="1784"/>
    <n v="5934"/>
    <n v="19.403999970000001"/>
    <n v="284788"/>
    <x v="1"/>
    <x v="1924"/>
    <d v="2022-11-25T15:42:43"/>
    <s v="NULL"/>
    <s v="NULL"/>
    <x v="2"/>
    <x v="1"/>
    <x v="36"/>
    <n v="22.596000029999999"/>
    <n v="0.53800000071428566"/>
    <x v="0"/>
  </r>
  <r>
    <n v="155702"/>
    <x v="1909"/>
    <x v="1785"/>
    <n v="28758"/>
    <n v="16.551719840000001"/>
    <n v="420309"/>
    <x v="3"/>
    <x v="1925"/>
    <s v="NULL"/>
    <s v="NULL"/>
    <s v="NULL"/>
    <x v="2"/>
    <x v="1"/>
    <x v="198"/>
    <n v="23.428279700000001"/>
    <n v="0.58599999923861934"/>
    <x v="0"/>
  </r>
  <r>
    <n v="83061"/>
    <x v="1910"/>
    <x v="1786"/>
    <n v="24994"/>
    <n v="27.344530840000001"/>
    <n v="224136"/>
    <x v="2"/>
    <x v="1926"/>
    <s v="NULL"/>
    <s v="NULL"/>
    <s v="NULL"/>
    <x v="2"/>
    <x v="1"/>
    <x v="127"/>
    <n v="22.645470839999998"/>
    <n v="0.45300000157951581"/>
    <x v="0"/>
  </r>
  <r>
    <n v="152928"/>
    <x v="1911"/>
    <x v="1787"/>
    <n v="15598"/>
    <n v="18.111600859999999"/>
    <n v="412849"/>
    <x v="3"/>
    <x v="1927"/>
    <s v="NULL"/>
    <s v="NULL"/>
    <s v="NULL"/>
    <x v="2"/>
    <x v="1"/>
    <x v="229"/>
    <n v="14.288400669999998"/>
    <n v="0.44099999985401234"/>
    <x v="0"/>
  </r>
  <r>
    <n v="99087"/>
    <x v="1912"/>
    <x v="1788"/>
    <n v="14280"/>
    <n v="21.54541979"/>
    <n v="267356"/>
    <x v="3"/>
    <x v="1928"/>
    <s v="NULL"/>
    <s v="NULL"/>
    <s v="NULL"/>
    <x v="2"/>
    <x v="1"/>
    <x v="119"/>
    <n v="23.434579750000001"/>
    <n v="0.52099999977012001"/>
    <x v="0"/>
  </r>
  <r>
    <n v="77062"/>
    <x v="1913"/>
    <x v="1789"/>
    <n v="9380"/>
    <n v="3.6962999070000002"/>
    <n v="207958"/>
    <x v="3"/>
    <x v="1929"/>
    <s v="NULL"/>
    <s v="NULL"/>
    <s v="NULL"/>
    <x v="2"/>
    <x v="1"/>
    <x v="33"/>
    <n v="6.2936998640000006"/>
    <n v="0.63000000082782781"/>
    <x v="0"/>
  </r>
  <r>
    <n v="17873"/>
    <x v="1914"/>
    <x v="1790"/>
    <n v="13719"/>
    <n v="6.3000000040000002"/>
    <n v="48256"/>
    <x v="2"/>
    <x v="1930"/>
    <s v="NULL"/>
    <s v="NULL"/>
    <s v="NULL"/>
    <x v="2"/>
    <x v="1"/>
    <x v="102"/>
    <n v="5.6999999959999998"/>
    <n v="0.47499999966666667"/>
    <x v="0"/>
  </r>
  <r>
    <n v="45516"/>
    <x v="1915"/>
    <x v="1791"/>
    <n v="15402"/>
    <n v="21.559999959999999"/>
    <n v="122766"/>
    <x v="1"/>
    <x v="1931"/>
    <d v="2022-11-23T03:39:57"/>
    <s v="NULL"/>
    <s v="NULL"/>
    <x v="2"/>
    <x v="1"/>
    <x v="19"/>
    <n v="18.440000040000001"/>
    <n v="0.46100000100000005"/>
    <x v="0"/>
  </r>
  <r>
    <n v="81286"/>
    <x v="1916"/>
    <x v="1792"/>
    <n v="15575"/>
    <n v="15.203999939999999"/>
    <n v="219368"/>
    <x v="1"/>
    <x v="1932"/>
    <d v="2022-11-22T12:48:16"/>
    <s v="NULL"/>
    <s v="NULL"/>
    <x v="2"/>
    <x v="1"/>
    <x v="26"/>
    <n v="12.796000060000001"/>
    <n v="0.45700000214285719"/>
    <x v="0"/>
  </r>
  <r>
    <n v="137694"/>
    <x v="1917"/>
    <x v="1793"/>
    <n v="15836"/>
    <n v="38.610048759999998"/>
    <n v="371674"/>
    <x v="3"/>
    <x v="1933"/>
    <s v="NULL"/>
    <s v="NULL"/>
    <s v="NULL"/>
    <x v="2"/>
    <x v="1"/>
    <x v="189"/>
    <n v="49.339948190000001"/>
    <n v="0.56099999887492891"/>
    <x v="0"/>
  </r>
  <r>
    <n v="181002"/>
    <x v="1918"/>
    <x v="206"/>
    <n v="12536"/>
    <n v="30.636169290000002"/>
    <n v="488701"/>
    <x v="2"/>
    <x v="1934"/>
    <s v="NULL"/>
    <s v="NULL"/>
    <s v="NULL"/>
    <x v="2"/>
    <x v="1"/>
    <x v="125"/>
    <n v="49.353828570000005"/>
    <n v="0.61699999862957866"/>
    <x v="0"/>
  </r>
  <r>
    <n v="97652"/>
    <x v="1919"/>
    <x v="1794"/>
    <n v="15575"/>
    <n v="15.203999939999999"/>
    <n v="263481"/>
    <x v="0"/>
    <x v="1935"/>
    <d v="2022-11-19T13:26:54"/>
    <d v="2022-11-19T13:26:54"/>
    <s v="NULL"/>
    <x v="2"/>
    <x v="1"/>
    <x v="26"/>
    <n v="12.796000060000001"/>
    <n v="0.45700000214285719"/>
    <x v="0"/>
  </r>
  <r>
    <n v="66609"/>
    <x v="1920"/>
    <x v="1795"/>
    <n v="9318"/>
    <n v="6.9302198869999998"/>
    <n v="179734"/>
    <x v="3"/>
    <x v="1936"/>
    <s v="NULL"/>
    <s v="NULL"/>
    <s v="NULL"/>
    <x v="2"/>
    <x v="1"/>
    <x v="2"/>
    <n v="5.0597798830000009"/>
    <n v="0.42199999833694746"/>
    <x v="0"/>
  </r>
  <r>
    <n v="54895"/>
    <x v="1921"/>
    <x v="1796"/>
    <n v="11027"/>
    <n v="11.192909869999999"/>
    <n v="148111"/>
    <x v="2"/>
    <x v="1937"/>
    <s v="NULL"/>
    <s v="NULL"/>
    <s v="NULL"/>
    <x v="2"/>
    <x v="1"/>
    <x v="21"/>
    <n v="10.797089900000001"/>
    <n v="0.49100000058799459"/>
    <x v="0"/>
  </r>
  <r>
    <n v="169445"/>
    <x v="1922"/>
    <x v="1797"/>
    <n v="25151"/>
    <n v="18.235440740000001"/>
    <n v="457497"/>
    <x v="1"/>
    <x v="1938"/>
    <d v="2022-11-19T00:40:28"/>
    <s v="NULL"/>
    <s v="NULL"/>
    <x v="2"/>
    <x v="1"/>
    <x v="28"/>
    <n v="21.754560939999998"/>
    <n v="0.54400000065216292"/>
    <x v="0"/>
  </r>
  <r>
    <n v="133840"/>
    <x v="1923"/>
    <x v="1798"/>
    <n v="24833"/>
    <n v="20.126230549999999"/>
    <n v="361318"/>
    <x v="0"/>
    <x v="1939"/>
    <d v="2022-11-18T16:12:51"/>
    <d v="2022-11-18T16:12:51"/>
    <s v="NULL"/>
    <x v="2"/>
    <x v="1"/>
    <x v="223"/>
    <n v="18.50377052"/>
    <n v="0.47900000019337302"/>
    <x v="0"/>
  </r>
  <r>
    <n v="145868"/>
    <x v="1924"/>
    <x v="1799"/>
    <n v="13748"/>
    <n v="20.411999959999999"/>
    <n v="393822"/>
    <x v="3"/>
    <x v="1940"/>
    <s v="NULL"/>
    <s v="NULL"/>
    <s v="NULL"/>
    <x v="2"/>
    <x v="1"/>
    <x v="20"/>
    <n v="15.588000040000001"/>
    <n v="0.43300000111111114"/>
    <x v="0"/>
  </r>
  <r>
    <n v="79994"/>
    <x v="1925"/>
    <x v="1800"/>
    <n v="15926"/>
    <n v="13.759200420000001"/>
    <n v="215878"/>
    <x v="0"/>
    <x v="1941"/>
    <d v="2022-11-17T04:57:12"/>
    <d v="2022-11-17T04:57:12"/>
    <s v="NULL"/>
    <x v="2"/>
    <x v="1"/>
    <x v="196"/>
    <n v="11.440800340000001"/>
    <n v="0.4539999998"/>
    <x v="0"/>
  </r>
  <r>
    <n v="108291"/>
    <x v="1926"/>
    <x v="1801"/>
    <n v="15824"/>
    <n v="11.173859950000001"/>
    <n v="292175"/>
    <x v="2"/>
    <x v="1942"/>
    <s v="NULL"/>
    <s v="NULL"/>
    <s v="NULL"/>
    <x v="2"/>
    <x v="1"/>
    <x v="59"/>
    <n v="15.81613982"/>
    <n v="0.58599999832456462"/>
    <x v="0"/>
  </r>
  <r>
    <n v="98312"/>
    <x v="1927"/>
    <x v="1802"/>
    <n v="15844"/>
    <n v="14.64399998"/>
    <n v="265237"/>
    <x v="0"/>
    <x v="1943"/>
    <d v="2022-11-16T00:42:55"/>
    <d v="2022-11-16T00:42:55"/>
    <s v="NULL"/>
    <x v="2"/>
    <x v="1"/>
    <x v="26"/>
    <n v="13.35600002"/>
    <n v="0.47700000071428572"/>
    <x v="0"/>
  </r>
  <r>
    <n v="132833"/>
    <x v="1928"/>
    <x v="1803"/>
    <n v="15692"/>
    <n v="33.215000119999999"/>
    <n v="358617"/>
    <x v="0"/>
    <x v="1944"/>
    <d v="2022-11-15T23:41:37"/>
    <d v="2022-11-15T23:41:37"/>
    <s v="NULL"/>
    <x v="2"/>
    <x v="1"/>
    <x v="66"/>
    <n v="31.784999880000001"/>
    <n v="0.48899999815384615"/>
    <x v="0"/>
  </r>
  <r>
    <n v="130345"/>
    <x v="1929"/>
    <x v="1804"/>
    <n v="6262"/>
    <n v="4.159049875"/>
    <n v="351870"/>
    <x v="1"/>
    <x v="1945"/>
    <d v="2022-11-15T08:53:47"/>
    <s v="NULL"/>
    <s v="NULL"/>
    <x v="2"/>
    <x v="1"/>
    <x v="44"/>
    <n v="2.8309498959999999"/>
    <n v="0.40499999838984257"/>
    <x v="0"/>
  </r>
  <r>
    <n v="139524"/>
    <x v="1930"/>
    <x v="1805"/>
    <n v="5991"/>
    <n v="49.549201140000001"/>
    <n v="376607"/>
    <x v="0"/>
    <x v="1946"/>
    <d v="2022-11-15T04:03:37"/>
    <d v="2022-11-15T04:03:37"/>
    <s v="NULL"/>
    <x v="2"/>
    <x v="1"/>
    <x v="203"/>
    <n v="29.350800389999996"/>
    <n v="0.37199999772927755"/>
    <x v="0"/>
  </r>
  <r>
    <n v="57608"/>
    <x v="1931"/>
    <x v="1806"/>
    <n v="15349"/>
    <n v="19.171920759999999"/>
    <n v="155450"/>
    <x v="3"/>
    <x v="1947"/>
    <s v="NULL"/>
    <s v="NULL"/>
    <s v="NULL"/>
    <x v="2"/>
    <x v="1"/>
    <x v="188"/>
    <n v="27.81808092"/>
    <n v="0.59199999841327944"/>
    <x v="0"/>
  </r>
  <r>
    <n v="116799"/>
    <x v="1932"/>
    <x v="1807"/>
    <n v="13706"/>
    <n v="12.935999989999999"/>
    <n v="315195"/>
    <x v="1"/>
    <x v="1948"/>
    <d v="2022-11-13T08:52:36"/>
    <s v="NULL"/>
    <s v="NULL"/>
    <x v="2"/>
    <x v="1"/>
    <x v="103"/>
    <n v="9.0640000100000009"/>
    <n v="0.41200000045454549"/>
    <x v="0"/>
  </r>
  <r>
    <n v="165914"/>
    <x v="1933"/>
    <x v="1808"/>
    <n v="9219"/>
    <n v="37.181398629999997"/>
    <n v="447910"/>
    <x v="3"/>
    <x v="1949"/>
    <s v="NULL"/>
    <s v="NULL"/>
    <s v="NULL"/>
    <x v="2"/>
    <x v="1"/>
    <x v="197"/>
    <n v="62.768598320000002"/>
    <n v="0.62800000235517772"/>
    <x v="0"/>
  </r>
  <r>
    <n v="25689"/>
    <x v="1934"/>
    <x v="1809"/>
    <n v="24793"/>
    <n v="15.795000050000001"/>
    <n v="69309"/>
    <x v="1"/>
    <x v="1950"/>
    <d v="2022-11-13T01:07:17"/>
    <s v="NULL"/>
    <s v="NULL"/>
    <x v="2"/>
    <x v="1"/>
    <x v="92"/>
    <n v="23.204999950000001"/>
    <n v="0.59499999871794873"/>
    <x v="0"/>
  </r>
  <r>
    <n v="152653"/>
    <x v="1935"/>
    <x v="1810"/>
    <n v="15332"/>
    <n v="25.587950960000001"/>
    <n v="412095"/>
    <x v="3"/>
    <x v="1951"/>
    <s v="NULL"/>
    <s v="NULL"/>
    <s v="NULL"/>
    <x v="2"/>
    <x v="1"/>
    <x v="111"/>
    <n v="17.562050569999997"/>
    <n v="0.40699999877844728"/>
    <x v="0"/>
  </r>
  <r>
    <n v="148184"/>
    <x v="1936"/>
    <x v="1811"/>
    <n v="28357"/>
    <n v="88.130873140000006"/>
    <n v="400067"/>
    <x v="3"/>
    <x v="1952"/>
    <s v="NULL"/>
    <s v="NULL"/>
    <s v="NULL"/>
    <x v="2"/>
    <x v="1"/>
    <x v="147"/>
    <n v="58.999131759999983"/>
    <n v="0.40099999860735402"/>
    <x v="0"/>
  </r>
  <r>
    <n v="50616"/>
    <x v="1937"/>
    <x v="1812"/>
    <n v="6139"/>
    <n v="5.5844098759999996"/>
    <n v="136567"/>
    <x v="0"/>
    <x v="1953"/>
    <d v="2022-11-11T22:36:20"/>
    <d v="2022-11-11T22:36:20"/>
    <s v="NULL"/>
    <x v="2"/>
    <x v="1"/>
    <x v="33"/>
    <n v="4.4055898950000012"/>
    <n v="0.44099999959849856"/>
    <x v="0"/>
  </r>
  <r>
    <n v="83974"/>
    <x v="1938"/>
    <x v="1813"/>
    <n v="9380"/>
    <n v="3.6962999070000002"/>
    <n v="226633"/>
    <x v="3"/>
    <x v="1954"/>
    <s v="NULL"/>
    <s v="NULL"/>
    <s v="NULL"/>
    <x v="2"/>
    <x v="1"/>
    <x v="33"/>
    <n v="6.2936998640000006"/>
    <n v="0.63000000082782781"/>
    <x v="0"/>
  </r>
  <r>
    <n v="91922"/>
    <x v="1939"/>
    <x v="1814"/>
    <n v="9442"/>
    <n v="34.44999996"/>
    <n v="248109"/>
    <x v="0"/>
    <x v="1955"/>
    <d v="2022-11-11T05:13:09"/>
    <d v="2022-11-11T05:13:09"/>
    <s v="NULL"/>
    <x v="2"/>
    <x v="1"/>
    <x v="66"/>
    <n v="30.55000004"/>
    <n v="0.47000000061538461"/>
    <x v="0"/>
  </r>
  <r>
    <n v="102260"/>
    <x v="1940"/>
    <x v="1815"/>
    <n v="6106"/>
    <n v="11.937309900000001"/>
    <n v="275857"/>
    <x v="0"/>
    <x v="1956"/>
    <d v="2022-11-11T00:20:48"/>
    <d v="2022-11-11T00:20:48"/>
    <s v="NULL"/>
    <x v="2"/>
    <x v="1"/>
    <x v="246"/>
    <n v="16.552689870000002"/>
    <n v="0.58100000012741315"/>
    <x v="0"/>
  </r>
  <r>
    <n v="170427"/>
    <x v="1941"/>
    <x v="1816"/>
    <n v="28921"/>
    <n v="28.096198900000001"/>
    <n v="460096"/>
    <x v="2"/>
    <x v="1957"/>
    <s v="NULL"/>
    <s v="NULL"/>
    <s v="NULL"/>
    <x v="2"/>
    <x v="1"/>
    <x v="150"/>
    <n v="42.853798049999995"/>
    <n v="0.60399999848062003"/>
    <x v="0"/>
  </r>
  <r>
    <n v="167321"/>
    <x v="1942"/>
    <x v="1817"/>
    <n v="28530"/>
    <n v="10.134929870000001"/>
    <n v="451721"/>
    <x v="2"/>
    <x v="1958"/>
    <s v="NULL"/>
    <s v="NULL"/>
    <s v="NULL"/>
    <x v="2"/>
    <x v="1"/>
    <x v="76"/>
    <n v="9.8550699000000002"/>
    <n v="0.4930000006698349"/>
    <x v="0"/>
  </r>
  <r>
    <n v="157033"/>
    <x v="1943"/>
    <x v="1818"/>
    <n v="13780"/>
    <n v="26.2447509"/>
    <n v="423931"/>
    <x v="1"/>
    <x v="1959"/>
    <d v="2022-11-10T01:39:13"/>
    <s v="NULL"/>
    <s v="NULL"/>
    <x v="2"/>
    <x v="1"/>
    <x v="127"/>
    <n v="23.745250779999999"/>
    <n v="0.47499999963992801"/>
    <x v="0"/>
  </r>
  <r>
    <n v="117913"/>
    <x v="1944"/>
    <x v="1819"/>
    <n v="13870"/>
    <n v="28.271999820000001"/>
    <n v="318206"/>
    <x v="3"/>
    <x v="1960"/>
    <s v="NULL"/>
    <s v="NULL"/>
    <s v="NULL"/>
    <x v="2"/>
    <x v="1"/>
    <x v="98"/>
    <n v="47.728000179999995"/>
    <n v="0.62800000236842102"/>
    <x v="0"/>
  </r>
  <r>
    <n v="36848"/>
    <x v="1945"/>
    <x v="1820"/>
    <n v="9430"/>
    <n v="62.880841660000002"/>
    <n v="99424"/>
    <x v="0"/>
    <x v="1961"/>
    <d v="2022-11-08T09:58:17"/>
    <d v="2022-11-08T09:58:17"/>
    <s v="NULL"/>
    <x v="2"/>
    <x v="1"/>
    <x v="129"/>
    <n v="69.779162040000003"/>
    <n v="0.52600000070707065"/>
    <x v="0"/>
  </r>
  <r>
    <n v="139837"/>
    <x v="1946"/>
    <x v="1821"/>
    <n v="5984"/>
    <n v="10.51600002"/>
    <n v="377463"/>
    <x v="0"/>
    <x v="1962"/>
    <d v="2022-11-08T09:46:23"/>
    <d v="2022-11-08T09:46:23"/>
    <s v="NULL"/>
    <x v="2"/>
    <x v="1"/>
    <x v="103"/>
    <n v="11.48399998"/>
    <n v="0.52199999909090911"/>
    <x v="0"/>
  </r>
  <r>
    <n v="94259"/>
    <x v="1947"/>
    <x v="1822"/>
    <n v="28613"/>
    <n v="14.594159879999999"/>
    <n v="254419"/>
    <x v="3"/>
    <x v="1963"/>
    <s v="NULL"/>
    <s v="NULL"/>
    <s v="NULL"/>
    <x v="2"/>
    <x v="1"/>
    <x v="46"/>
    <n v="10.395839890000001"/>
    <n v="0.4159999994269708"/>
    <x v="0"/>
  </r>
  <r>
    <n v="148389"/>
    <x v="1948"/>
    <x v="1823"/>
    <n v="8979"/>
    <n v="21.739470789999999"/>
    <n v="400617"/>
    <x v="2"/>
    <x v="1964"/>
    <s v="NULL"/>
    <s v="NULL"/>
    <s v="NULL"/>
    <x v="2"/>
    <x v="1"/>
    <x v="3"/>
    <n v="26.25053089"/>
    <n v="0.54699999939654098"/>
    <x v="0"/>
  </r>
  <r>
    <n v="139623"/>
    <x v="1949"/>
    <x v="1824"/>
    <n v="28491"/>
    <n v="20.978459780000001"/>
    <n v="376874"/>
    <x v="0"/>
    <x v="1965"/>
    <d v="2022-11-06T10:16:48"/>
    <d v="2022-11-06T10:16:48"/>
    <s v="NULL"/>
    <x v="2"/>
    <x v="1"/>
    <x v="122"/>
    <n v="23.00153976"/>
    <n v="0.5230000000131878"/>
    <x v="0"/>
  </r>
  <r>
    <n v="163571"/>
    <x v="1950"/>
    <x v="1825"/>
    <n v="13940"/>
    <n v="8.1958999460000008"/>
    <n v="441572"/>
    <x v="0"/>
    <x v="1966"/>
    <d v="2022-11-06T01:10:04"/>
    <d v="2022-11-06T01:10:04"/>
    <s v="NULL"/>
    <x v="2"/>
    <x v="1"/>
    <x v="76"/>
    <n v="11.794099824"/>
    <n v="0.58999999798399194"/>
    <x v="0"/>
  </r>
  <r>
    <n v="52001"/>
    <x v="1951"/>
    <x v="1826"/>
    <n v="10690"/>
    <n v="22.525950380000001"/>
    <n v="140310"/>
    <x v="0"/>
    <x v="1967"/>
    <d v="2022-11-05T14:09:39"/>
    <d v="2022-11-05T14:09:39"/>
    <s v="NULL"/>
    <x v="2"/>
    <x v="1"/>
    <x v="166"/>
    <n v="16.924050380000001"/>
    <n v="0.4290000013678073"/>
    <x v="0"/>
  </r>
  <r>
    <n v="116568"/>
    <x v="1952"/>
    <x v="1827"/>
    <n v="28700"/>
    <n v="6.7957498850000002"/>
    <n v="314574"/>
    <x v="0"/>
    <x v="1968"/>
    <d v="2022-11-02T10:31:26"/>
    <d v="2022-11-02T10:31:26"/>
    <s v="NULL"/>
    <x v="2"/>
    <x v="1"/>
    <x v="25"/>
    <n v="9.1942498850000014"/>
    <n v="0.57500000107879934"/>
    <x v="0"/>
  </r>
  <r>
    <n v="11187"/>
    <x v="1953"/>
    <x v="1828"/>
    <n v="14258"/>
    <n v="11.67999998"/>
    <n v="30136"/>
    <x v="2"/>
    <x v="1969"/>
    <s v="NULL"/>
    <s v="NULL"/>
    <s v="NULL"/>
    <x v="2"/>
    <x v="1"/>
    <x v="49"/>
    <n v="8.3200000200000002"/>
    <n v="0.41600000100000001"/>
    <x v="0"/>
  </r>
  <r>
    <n v="1648"/>
    <x v="1954"/>
    <x v="1829"/>
    <n v="15531"/>
    <n v="8.9355298360000006"/>
    <n v="4484"/>
    <x v="1"/>
    <x v="1970"/>
    <d v="2022-11-01T21:57:47"/>
    <s v="NULL"/>
    <s v="NULL"/>
    <x v="2"/>
    <x v="1"/>
    <x v="76"/>
    <n v="11.054469934"/>
    <n v="0.55300000306103059"/>
    <x v="0"/>
  </r>
  <r>
    <n v="128784"/>
    <x v="1955"/>
    <x v="1830"/>
    <n v="15692"/>
    <n v="33.215000119999999"/>
    <n v="347665"/>
    <x v="1"/>
    <x v="1971"/>
    <d v="2022-11-01T18:36:20"/>
    <s v="NULL"/>
    <s v="NULL"/>
    <x v="2"/>
    <x v="1"/>
    <x v="66"/>
    <n v="31.784999880000001"/>
    <n v="0.48899999815384615"/>
    <x v="0"/>
  </r>
  <r>
    <n v="52922"/>
    <x v="1956"/>
    <x v="1831"/>
    <n v="15499"/>
    <n v="16.644449860000002"/>
    <n v="142773"/>
    <x v="1"/>
    <x v="1972"/>
    <d v="2022-11-01T05:22:19"/>
    <s v="NULL"/>
    <s v="NULL"/>
    <x v="2"/>
    <x v="1"/>
    <x v="8"/>
    <n v="13.345549909999999"/>
    <n v="0.44500000041180388"/>
    <x v="0"/>
  </r>
  <r>
    <n v="77577"/>
    <x v="1957"/>
    <x v="1832"/>
    <n v="28575"/>
    <n v="9.3138499039999996"/>
    <n v="209315"/>
    <x v="2"/>
    <x v="1973"/>
    <s v="NULL"/>
    <s v="NULL"/>
    <s v="NULL"/>
    <x v="2"/>
    <x v="2"/>
    <x v="78"/>
    <n v="5.636149906"/>
    <n v="0.37699999850367893"/>
    <x v="0"/>
  </r>
  <r>
    <n v="73633"/>
    <x v="1958"/>
    <x v="1833"/>
    <n v="9118"/>
    <n v="19.114000019999999"/>
    <n v="198694"/>
    <x v="2"/>
    <x v="1974"/>
    <s v="NULL"/>
    <s v="NULL"/>
    <s v="NULL"/>
    <x v="2"/>
    <x v="2"/>
    <x v="64"/>
    <n v="18.885999980000001"/>
    <n v="0.49699999947368423"/>
    <x v="0"/>
  </r>
  <r>
    <n v="128326"/>
    <x v="1959"/>
    <x v="1834"/>
    <n v="9306"/>
    <n v="17.038500410000001"/>
    <n v="346391"/>
    <x v="0"/>
    <x v="1975"/>
    <d v="2022-10-29T06:49:05"/>
    <d v="2022-10-29T06:49:05"/>
    <s v="NULL"/>
    <x v="2"/>
    <x v="2"/>
    <x v="216"/>
    <n v="13.661500350000001"/>
    <n v="0.44500000038436482"/>
    <x v="0"/>
  </r>
  <r>
    <n v="33112"/>
    <x v="1960"/>
    <x v="1835"/>
    <n v="12667"/>
    <n v="12.149520109999999"/>
    <n v="89296"/>
    <x v="2"/>
    <x v="1976"/>
    <s v="NULL"/>
    <s v="NULL"/>
    <s v="NULL"/>
    <x v="2"/>
    <x v="2"/>
    <x v="232"/>
    <n v="9.8604801200000001"/>
    <n v="0.44800000077055885"/>
    <x v="0"/>
  </r>
  <r>
    <n v="27226"/>
    <x v="1961"/>
    <x v="1836"/>
    <n v="28790"/>
    <n v="10.07600001"/>
    <n v="73406"/>
    <x v="2"/>
    <x v="1977"/>
    <s v="NULL"/>
    <s v="NULL"/>
    <s v="NULL"/>
    <x v="2"/>
    <x v="2"/>
    <x v="103"/>
    <n v="11.92399999"/>
    <n v="0.54199999954545452"/>
    <x v="0"/>
  </r>
  <r>
    <n v="131533"/>
    <x v="1962"/>
    <x v="1837"/>
    <n v="13665"/>
    <n v="16.835790710000001"/>
    <n v="355100"/>
    <x v="2"/>
    <x v="1978"/>
    <s v="NULL"/>
    <s v="NULL"/>
    <s v="NULL"/>
    <x v="2"/>
    <x v="2"/>
    <x v="28"/>
    <n v="23.154210969999998"/>
    <n v="0.57899999993198292"/>
    <x v="0"/>
  </r>
  <r>
    <n v="12615"/>
    <x v="1963"/>
    <x v="1838"/>
    <n v="28411"/>
    <n v="14.31404962"/>
    <n v="34031"/>
    <x v="1"/>
    <x v="1979"/>
    <d v="2022-10-26T02:40:19"/>
    <s v="NULL"/>
    <s v="NULL"/>
    <x v="2"/>
    <x v="2"/>
    <x v="81"/>
    <n v="16.73594962"/>
    <n v="0.53900000095458944"/>
    <x v="0"/>
  </r>
  <r>
    <n v="177311"/>
    <x v="1964"/>
    <x v="1839"/>
    <n v="6003"/>
    <n v="13.112000030000001"/>
    <n v="478743"/>
    <x v="3"/>
    <x v="1980"/>
    <s v="NULL"/>
    <s v="NULL"/>
    <s v="NULL"/>
    <x v="2"/>
    <x v="2"/>
    <x v="103"/>
    <n v="8.8879999699999992"/>
    <n v="0.4039999986363636"/>
    <x v="0"/>
  </r>
  <r>
    <n v="74752"/>
    <x v="1965"/>
    <x v="1840"/>
    <n v="25265"/>
    <n v="11.41428984"/>
    <n v="201699"/>
    <x v="1"/>
    <x v="1981"/>
    <d v="2022-10-26T00:20:40"/>
    <s v="NULL"/>
    <s v="NULL"/>
    <x v="2"/>
    <x v="2"/>
    <x v="76"/>
    <n v="8.5757099300000004"/>
    <n v="0.42900000143421713"/>
    <x v="0"/>
  </r>
  <r>
    <n v="40992"/>
    <x v="1966"/>
    <x v="1841"/>
    <n v="9392"/>
    <n v="36.544000029999999"/>
    <n v="110587"/>
    <x v="1"/>
    <x v="1982"/>
    <d v="2022-10-25T08:03:50"/>
    <s v="NULL"/>
    <s v="NULL"/>
    <x v="2"/>
    <x v="2"/>
    <x v="61"/>
    <n v="27.455999970000001"/>
    <n v="0.42899999953125001"/>
    <x v="0"/>
  </r>
  <r>
    <n v="96315"/>
    <x v="1967"/>
    <x v="1842"/>
    <n v="13748"/>
    <n v="20.411999959999999"/>
    <n v="259914"/>
    <x v="4"/>
    <x v="1983"/>
    <d v="2022-10-24T13:40:22"/>
    <d v="2022-10-24T13:40:22"/>
    <d v="2022-10-24T13:40:22"/>
    <x v="2"/>
    <x v="2"/>
    <x v="20"/>
    <n v="15.588000040000001"/>
    <n v="0.43300000111111114"/>
    <x v="0"/>
  </r>
  <r>
    <n v="89317"/>
    <x v="1968"/>
    <x v="1843"/>
    <n v="6077"/>
    <n v="11.26000002"/>
    <n v="241047"/>
    <x v="3"/>
    <x v="1984"/>
    <s v="NULL"/>
    <s v="NULL"/>
    <s v="NULL"/>
    <x v="2"/>
    <x v="2"/>
    <x v="49"/>
    <n v="8.7399999800000003"/>
    <n v="0.43699999900000003"/>
    <x v="0"/>
  </r>
  <r>
    <n v="81629"/>
    <x v="1969"/>
    <x v="1844"/>
    <n v="15829"/>
    <n v="19.77139979"/>
    <n v="220305"/>
    <x v="0"/>
    <x v="1985"/>
    <d v="2022-10-24T11:41:59"/>
    <d v="2022-10-24T11:41:59"/>
    <s v="NULL"/>
    <x v="2"/>
    <x v="2"/>
    <x v="254"/>
    <n v="26.208599750000001"/>
    <n v="0.57000000026533282"/>
    <x v="0"/>
  </r>
  <r>
    <n v="179033"/>
    <x v="1970"/>
    <x v="1845"/>
    <n v="25165"/>
    <n v="14.04999997"/>
    <n v="483362"/>
    <x v="3"/>
    <x v="1986"/>
    <s v="NULL"/>
    <s v="NULL"/>
    <s v="NULL"/>
    <x v="2"/>
    <x v="2"/>
    <x v="9"/>
    <n v="10.95000003"/>
    <n v="0.43800000119999999"/>
    <x v="0"/>
  </r>
  <r>
    <n v="155708"/>
    <x v="1971"/>
    <x v="1846"/>
    <n v="15784"/>
    <n v="30.772000120000001"/>
    <n v="420328"/>
    <x v="3"/>
    <x v="1987"/>
    <s v="NULL"/>
    <s v="NULL"/>
    <s v="NULL"/>
    <x v="2"/>
    <x v="2"/>
    <x v="55"/>
    <n v="18.227999879999999"/>
    <n v="0.37199999755102037"/>
    <x v="0"/>
  </r>
  <r>
    <n v="152047"/>
    <x v="1972"/>
    <x v="1847"/>
    <n v="9074"/>
    <n v="20.155200820000001"/>
    <n v="410460"/>
    <x v="0"/>
    <x v="1988"/>
    <d v="2022-10-21T08:33:07"/>
    <d v="2022-10-21T08:33:07"/>
    <s v="NULL"/>
    <x v="2"/>
    <x v="2"/>
    <x v="136"/>
    <n v="18.304798260000002"/>
    <n v="0.47594380389673169"/>
    <x v="0"/>
  </r>
  <r>
    <n v="44066"/>
    <x v="1973"/>
    <x v="1848"/>
    <n v="13979"/>
    <n v="15.73273977"/>
    <n v="118860"/>
    <x v="0"/>
    <x v="1989"/>
    <d v="2022-10-20T21:40:46"/>
    <d v="2022-10-20T21:40:46"/>
    <s v="NULL"/>
    <x v="2"/>
    <x v="2"/>
    <x v="124"/>
    <n v="18.247259769999999"/>
    <n v="0.53700000050088281"/>
    <x v="0"/>
  </r>
  <r>
    <n v="156322"/>
    <x v="1974"/>
    <x v="1849"/>
    <n v="9254"/>
    <n v="19.383839559999998"/>
    <n v="421985"/>
    <x v="4"/>
    <x v="1990"/>
    <d v="2022-10-20T06:49:53"/>
    <d v="2022-10-20T06:49:53"/>
    <d v="2022-10-20T06:49:53"/>
    <x v="2"/>
    <x v="2"/>
    <x v="136"/>
    <n v="19.076159520000004"/>
    <n v="0.49599999938429545"/>
    <x v="0"/>
  </r>
  <r>
    <n v="170134"/>
    <x v="1975"/>
    <x v="1850"/>
    <n v="25205"/>
    <n v="11.03639972"/>
    <n v="459324"/>
    <x v="0"/>
    <x v="1991"/>
    <d v="2022-10-20T01:44:37"/>
    <d v="2022-10-20T01:44:37"/>
    <s v="NULL"/>
    <x v="2"/>
    <x v="2"/>
    <x v="31"/>
    <n v="10.603599669999999"/>
    <n v="0.48999999856284654"/>
    <x v="0"/>
  </r>
  <r>
    <n v="102473"/>
    <x v="1976"/>
    <x v="1851"/>
    <n v="11577"/>
    <n v="23.495300820000001"/>
    <n v="276443"/>
    <x v="3"/>
    <x v="1992"/>
    <s v="NULL"/>
    <s v="NULL"/>
    <s v="NULL"/>
    <x v="2"/>
    <x v="2"/>
    <x v="127"/>
    <n v="26.494700859999998"/>
    <n v="0.52999999939187836"/>
    <x v="0"/>
  </r>
  <r>
    <n v="123578"/>
    <x v="1977"/>
    <x v="1852"/>
    <n v="14274"/>
    <n v="17.453940660000001"/>
    <n v="333568"/>
    <x v="0"/>
    <x v="1993"/>
    <d v="2022-10-19T13:03:10"/>
    <d v="2022-10-19T13:03:10"/>
    <s v="NULL"/>
    <x v="2"/>
    <x v="2"/>
    <x v="53"/>
    <n v="25.536061019999998"/>
    <n v="0.5940000005136078"/>
    <x v="0"/>
  </r>
  <r>
    <n v="90984"/>
    <x v="1978"/>
    <x v="1853"/>
    <n v="15088"/>
    <n v="41.819999979999999"/>
    <n v="245552"/>
    <x v="4"/>
    <x v="1994"/>
    <d v="2022-10-18T13:02:47"/>
    <d v="2022-10-18T13:02:47"/>
    <d v="2022-10-18T13:02:47"/>
    <x v="2"/>
    <x v="2"/>
    <x v="142"/>
    <n v="40.180000020000001"/>
    <n v="0.49000000024390244"/>
    <x v="0"/>
  </r>
  <r>
    <n v="76584"/>
    <x v="1979"/>
    <x v="1854"/>
    <n v="7279"/>
    <n v="1.9327599600000001"/>
    <n v="206669"/>
    <x v="2"/>
    <x v="1995"/>
    <s v="NULL"/>
    <s v="NULL"/>
    <s v="NULL"/>
    <x v="2"/>
    <x v="2"/>
    <x v="154"/>
    <n v="2.6472399639999997"/>
    <n v="0.5780000017310043"/>
    <x v="0"/>
  </r>
  <r>
    <n v="170279"/>
    <x v="1980"/>
    <x v="1855"/>
    <n v="27270"/>
    <n v="15.62400001"/>
    <n v="459704"/>
    <x v="3"/>
    <x v="1996"/>
    <s v="NULL"/>
    <s v="NULL"/>
    <s v="NULL"/>
    <x v="2"/>
    <x v="2"/>
    <x v="26"/>
    <n v="12.37599999"/>
    <n v="0.44199999964285713"/>
    <x v="0"/>
  </r>
  <r>
    <n v="159278"/>
    <x v="1981"/>
    <x v="1856"/>
    <n v="14116"/>
    <n v="17.668000030000002"/>
    <n v="429985"/>
    <x v="1"/>
    <x v="1997"/>
    <d v="2022-10-17T18:23:27"/>
    <s v="NULL"/>
    <s v="NULL"/>
    <x v="2"/>
    <x v="2"/>
    <x v="26"/>
    <n v="10.331999969999998"/>
    <n v="0.36899999892857138"/>
    <x v="0"/>
  </r>
  <r>
    <n v="57571"/>
    <x v="1982"/>
    <x v="1857"/>
    <n v="5760"/>
    <n v="6.3412298839999997"/>
    <n v="155345"/>
    <x v="1"/>
    <x v="1998"/>
    <d v="2022-10-17T09:04:26"/>
    <s v="NULL"/>
    <s v="NULL"/>
    <x v="2"/>
    <x v="2"/>
    <x v="237"/>
    <n v="4.6487698860000011"/>
    <n v="0.42299999847952691"/>
    <x v="0"/>
  </r>
  <r>
    <n v="54786"/>
    <x v="1983"/>
    <x v="1858"/>
    <n v="13969"/>
    <n v="27.832000000000001"/>
    <n v="147834"/>
    <x v="0"/>
    <x v="1999"/>
    <d v="2022-10-16T04:39:24"/>
    <d v="2022-10-16T04:39:24"/>
    <s v="NULL"/>
    <x v="2"/>
    <x v="2"/>
    <x v="55"/>
    <n v="21.167999999999999"/>
    <n v="0.432"/>
    <x v="0"/>
  </r>
  <r>
    <n v="152746"/>
    <x v="1984"/>
    <x v="1859"/>
    <n v="11541"/>
    <n v="16.4851204"/>
    <n v="412356"/>
    <x v="2"/>
    <x v="2000"/>
    <s v="NULL"/>
    <s v="NULL"/>
    <s v="NULL"/>
    <x v="2"/>
    <x v="2"/>
    <x v="87"/>
    <n v="22.394880669999999"/>
    <n v="0.57600000138065843"/>
    <x v="0"/>
  </r>
  <r>
    <n v="76579"/>
    <x v="1985"/>
    <x v="1859"/>
    <n v="141"/>
    <n v="10.13858989"/>
    <n v="206651"/>
    <x v="1"/>
    <x v="2001"/>
    <d v="2022-10-16T01:00:37"/>
    <s v="NULL"/>
    <s v="NULL"/>
    <x v="2"/>
    <x v="2"/>
    <x v="117"/>
    <n v="12.85140988"/>
    <n v="0.55900000037277076"/>
    <x v="0"/>
  </r>
  <r>
    <n v="5492"/>
    <x v="1986"/>
    <x v="1859"/>
    <n v="14025"/>
    <n v="15.248999960000001"/>
    <n v="14906"/>
    <x v="1"/>
    <x v="2002"/>
    <d v="2022-10-14T05:05:07"/>
    <s v="NULL"/>
    <s v="NULL"/>
    <x v="2"/>
    <x v="2"/>
    <x v="92"/>
    <n v="23.751000040000001"/>
    <n v="0.609000001025641"/>
    <x v="0"/>
  </r>
  <r>
    <n v="36656"/>
    <x v="1987"/>
    <x v="1859"/>
    <n v="6957"/>
    <n v="18.623789890000001"/>
    <n v="98902"/>
    <x v="0"/>
    <x v="2003"/>
    <d v="2022-10-14T00:09:20"/>
    <d v="2022-10-14T00:09:20"/>
    <s v="NULL"/>
    <x v="2"/>
    <x v="2"/>
    <x v="8"/>
    <n v="11.36620988"/>
    <n v="0.37899999890530173"/>
    <x v="0"/>
  </r>
  <r>
    <n v="42764"/>
    <x v="1988"/>
    <x v="1859"/>
    <n v="29033"/>
    <n v="17.301179730000001"/>
    <n v="115369"/>
    <x v="3"/>
    <x v="2004"/>
    <s v="NULL"/>
    <s v="NULL"/>
    <s v="NULL"/>
    <x v="2"/>
    <x v="2"/>
    <x v="1"/>
    <n v="14.67881981"/>
    <n v="0.45900000066103813"/>
    <x v="0"/>
  </r>
  <r>
    <n v="16911"/>
    <x v="1989"/>
    <x v="1859"/>
    <n v="14037"/>
    <n v="29.411999959999999"/>
    <n v="45676"/>
    <x v="2"/>
    <x v="2005"/>
    <s v="NULL"/>
    <s v="NULL"/>
    <s v="NULL"/>
    <x v="2"/>
    <x v="2"/>
    <x v="255"/>
    <n v="35.088000039999997"/>
    <n v="0.54400000062015497"/>
    <x v="0"/>
  </r>
  <r>
    <n v="56235"/>
    <x v="1990"/>
    <x v="1860"/>
    <n v="14025"/>
    <n v="15.248999960000001"/>
    <n v="151745"/>
    <x v="1"/>
    <x v="2006"/>
    <d v="2022-10-11T06:59:48"/>
    <s v="NULL"/>
    <s v="NULL"/>
    <x v="2"/>
    <x v="2"/>
    <x v="92"/>
    <n v="23.751000040000001"/>
    <n v="0.609000001025641"/>
    <x v="0"/>
  </r>
  <r>
    <n v="130449"/>
    <x v="1991"/>
    <x v="1861"/>
    <n v="9380"/>
    <n v="3.6962999070000002"/>
    <n v="352154"/>
    <x v="4"/>
    <x v="2007"/>
    <d v="2022-10-11T01:45:24"/>
    <d v="2022-10-11T01:45:24"/>
    <d v="2022-10-11T01:45:24"/>
    <x v="2"/>
    <x v="2"/>
    <x v="33"/>
    <n v="6.2936998640000006"/>
    <n v="0.63000000082782781"/>
    <x v="0"/>
  </r>
  <r>
    <n v="109702"/>
    <x v="1992"/>
    <x v="1862"/>
    <n v="7154"/>
    <n v="15.88546082"/>
    <n v="296007"/>
    <x v="0"/>
    <x v="2008"/>
    <d v="2022-10-10T11:19:27"/>
    <d v="2022-10-10T11:19:27"/>
    <s v="NULL"/>
    <x v="2"/>
    <x v="2"/>
    <x v="9"/>
    <n v="9.1145391799999995"/>
    <n v="0.36458156719999996"/>
    <x v="0"/>
  </r>
  <r>
    <n v="170198"/>
    <x v="1993"/>
    <x v="1863"/>
    <n v="10504"/>
    <n v="12.88699997"/>
    <n v="459496"/>
    <x v="0"/>
    <x v="2009"/>
    <d v="2022-10-09T20:54:06"/>
    <d v="2022-10-09T20:54:06"/>
    <s v="NULL"/>
    <x v="2"/>
    <x v="2"/>
    <x v="7"/>
    <n v="11.61300003"/>
    <n v="0.47400000122448982"/>
    <x v="0"/>
  </r>
  <r>
    <n v="120879"/>
    <x v="1994"/>
    <x v="1864"/>
    <n v="25165"/>
    <n v="14.04999997"/>
    <n v="326268"/>
    <x v="3"/>
    <x v="2010"/>
    <s v="NULL"/>
    <s v="NULL"/>
    <s v="NULL"/>
    <x v="2"/>
    <x v="2"/>
    <x v="9"/>
    <n v="10.95000003"/>
    <n v="0.43800000119999999"/>
    <x v="0"/>
  </r>
  <r>
    <n v="14810"/>
    <x v="1995"/>
    <x v="1865"/>
    <n v="10938"/>
    <n v="11.29547988"/>
    <n v="39997"/>
    <x v="0"/>
    <x v="2011"/>
    <d v="2022-10-09T09:44:39"/>
    <d v="2022-10-09T09:44:39"/>
    <s v="NULL"/>
    <x v="2"/>
    <x v="2"/>
    <x v="46"/>
    <n v="13.69451989"/>
    <n v="0.54800000064185672"/>
    <x v="0"/>
  </r>
  <r>
    <n v="133398"/>
    <x v="1996"/>
    <x v="1866"/>
    <n v="25205"/>
    <n v="11.03639972"/>
    <n v="360132"/>
    <x v="1"/>
    <x v="2012"/>
    <d v="2022-10-09T03:33:23"/>
    <s v="NULL"/>
    <s v="NULL"/>
    <x v="2"/>
    <x v="2"/>
    <x v="31"/>
    <n v="10.603599669999999"/>
    <n v="0.48999999856284654"/>
    <x v="0"/>
  </r>
  <r>
    <n v="104384"/>
    <x v="1997"/>
    <x v="1867"/>
    <n v="6063"/>
    <n v="20.195960639999999"/>
    <n v="281646"/>
    <x v="1"/>
    <x v="2013"/>
    <d v="2022-10-09T02:53:20"/>
    <s v="NULL"/>
    <s v="NULL"/>
    <x v="2"/>
    <x v="2"/>
    <x v="127"/>
    <n v="29.79404104"/>
    <n v="0.59600000077455484"/>
    <x v="0"/>
  </r>
  <r>
    <n v="108937"/>
    <x v="1998"/>
    <x v="1868"/>
    <n v="28418"/>
    <n v="10.75000004"/>
    <n v="293923"/>
    <x v="3"/>
    <x v="2014"/>
    <s v="NULL"/>
    <s v="NULL"/>
    <s v="NULL"/>
    <x v="2"/>
    <x v="2"/>
    <x v="9"/>
    <n v="14.24999996"/>
    <n v="0.56999999840000004"/>
    <x v="0"/>
  </r>
  <r>
    <n v="126242"/>
    <x v="1999"/>
    <x v="1869"/>
    <n v="28384"/>
    <n v="20.1845"/>
    <n v="340799"/>
    <x v="0"/>
    <x v="2015"/>
    <d v="2022-10-08T23:13:41"/>
    <d v="2022-10-08T23:13:41"/>
    <s v="NULL"/>
    <x v="2"/>
    <x v="2"/>
    <x v="140"/>
    <n v="19.3155"/>
    <n v="0.48899999999999999"/>
    <x v="0"/>
  </r>
  <r>
    <n v="79045"/>
    <x v="2000"/>
    <x v="1870"/>
    <n v="28826"/>
    <n v="31.82549852"/>
    <n v="213304"/>
    <x v="4"/>
    <x v="2016"/>
    <d v="2022-10-08T16:13:56"/>
    <d v="2022-10-08T16:13:56"/>
    <d v="2022-10-08T16:13:56"/>
    <x v="2"/>
    <x v="2"/>
    <x v="101"/>
    <n v="33.124498430000003"/>
    <n v="0.50999999977675137"/>
    <x v="0"/>
  </r>
  <r>
    <n v="179267"/>
    <x v="2001"/>
    <x v="1871"/>
    <n v="15843"/>
    <n v="19.952130960000002"/>
    <n v="483985"/>
    <x v="0"/>
    <x v="2017"/>
    <d v="2022-10-07T15:29:02"/>
    <d v="2022-10-07T15:29:02"/>
    <s v="NULL"/>
    <x v="2"/>
    <x v="2"/>
    <x v="217"/>
    <n v="14.037870719999997"/>
    <n v="0.413000000769638"/>
    <x v="0"/>
  </r>
  <r>
    <n v="97962"/>
    <x v="2002"/>
    <x v="1872"/>
    <n v="25205"/>
    <n v="11.03639972"/>
    <n v="264292"/>
    <x v="0"/>
    <x v="2018"/>
    <d v="2022-10-06T01:01:31"/>
    <d v="2022-10-06T01:01:31"/>
    <s v="NULL"/>
    <x v="2"/>
    <x v="2"/>
    <x v="31"/>
    <n v="10.603599669999999"/>
    <n v="0.48999999856284654"/>
    <x v="0"/>
  </r>
  <r>
    <n v="180114"/>
    <x v="2003"/>
    <x v="1873"/>
    <n v="14086"/>
    <n v="25.315780610000001"/>
    <n v="486294"/>
    <x v="1"/>
    <x v="2019"/>
    <d v="2022-10-06T00:40:00"/>
    <s v="NULL"/>
    <s v="NULL"/>
    <x v="2"/>
    <x v="2"/>
    <x v="73"/>
    <n v="34.674221070000002"/>
    <n v="0.5780000016496083"/>
    <x v="0"/>
  </r>
  <r>
    <n v="97403"/>
    <x v="2004"/>
    <x v="90"/>
    <n v="14202"/>
    <n v="7.3674899150000002"/>
    <n v="262807"/>
    <x v="0"/>
    <x v="2020"/>
    <d v="2022-10-04T11:51:58"/>
    <d v="2022-10-04T11:51:58"/>
    <s v="NULL"/>
    <x v="2"/>
    <x v="2"/>
    <x v="75"/>
    <n v="13.622509855000001"/>
    <n v="0.64900000020343018"/>
    <x v="0"/>
  </r>
  <r>
    <n v="12270"/>
    <x v="2005"/>
    <x v="1874"/>
    <n v="9013"/>
    <n v="12.785920429999999"/>
    <n v="33093"/>
    <x v="3"/>
    <x v="2021"/>
    <s v="NULL"/>
    <s v="NULL"/>
    <s v="NULL"/>
    <x v="2"/>
    <x v="2"/>
    <x v="248"/>
    <n v="15.754080490000002"/>
    <n v="0.55199999937491251"/>
    <x v="0"/>
  </r>
  <r>
    <n v="149027"/>
    <x v="2006"/>
    <x v="1875"/>
    <n v="12580"/>
    <n v="12.688000000000001"/>
    <n v="402348"/>
    <x v="0"/>
    <x v="2022"/>
    <d v="2022-10-02T23:50:00"/>
    <d v="2022-10-02T23:50:00"/>
    <s v="NULL"/>
    <x v="2"/>
    <x v="2"/>
    <x v="82"/>
    <n v="13.311999999999999"/>
    <n v="0.51200000000000001"/>
    <x v="0"/>
  </r>
  <r>
    <n v="15837"/>
    <x v="2007"/>
    <x v="1876"/>
    <n v="28595"/>
    <n v="36.125000059999998"/>
    <n v="42754"/>
    <x v="1"/>
    <x v="2023"/>
    <d v="2022-10-02T02:28:55"/>
    <s v="NULL"/>
    <s v="NULL"/>
    <x v="2"/>
    <x v="2"/>
    <x v="17"/>
    <n v="48.874999940000002"/>
    <n v="0.57499999929411771"/>
    <x v="0"/>
  </r>
  <r>
    <n v="178279"/>
    <x v="2008"/>
    <x v="1877"/>
    <n v="15402"/>
    <n v="21.559999959999999"/>
    <n v="481357"/>
    <x v="1"/>
    <x v="2024"/>
    <d v="2022-10-02T01:51:35"/>
    <s v="NULL"/>
    <s v="NULL"/>
    <x v="2"/>
    <x v="2"/>
    <x v="19"/>
    <n v="18.440000040000001"/>
    <n v="0.46100000100000005"/>
    <x v="0"/>
  </r>
  <r>
    <n v="144595"/>
    <x v="2009"/>
    <x v="1878"/>
    <n v="25029"/>
    <n v="29.618710839999999"/>
    <n v="390387"/>
    <x v="0"/>
    <x v="2025"/>
    <d v="2022-10-01T21:00:22"/>
    <d v="2022-10-01T21:00:22"/>
    <s v="NULL"/>
    <x v="2"/>
    <x v="2"/>
    <x v="202"/>
    <n v="26.37129084"/>
    <n v="0.47100000087015537"/>
    <x v="0"/>
  </r>
  <r>
    <n v="50821"/>
    <x v="2010"/>
    <x v="1879"/>
    <n v="25247"/>
    <n v="13.349999990000001"/>
    <n v="137128"/>
    <x v="0"/>
    <x v="2026"/>
    <d v="2022-10-01T09:50:31"/>
    <d v="2022-10-01T09:50:31"/>
    <s v="NULL"/>
    <x v="2"/>
    <x v="2"/>
    <x v="9"/>
    <n v="11.650000009999999"/>
    <n v="0.4660000004"/>
    <x v="0"/>
  </r>
  <r>
    <n v="22929"/>
    <x v="2011"/>
    <x v="1880"/>
    <n v="12689"/>
    <n v="28.380000070000001"/>
    <n v="61880"/>
    <x v="0"/>
    <x v="2027"/>
    <d v="2022-09-30T22:52:57"/>
    <d v="2022-09-30T22:52:57"/>
    <s v="NULL"/>
    <x v="2"/>
    <x v="3"/>
    <x v="42"/>
    <n v="31.619999929999999"/>
    <n v="0.52699999883333326"/>
    <x v="1"/>
  </r>
  <r>
    <n v="180086"/>
    <x v="2012"/>
    <x v="1293"/>
    <n v="9220"/>
    <n v="17.14163963"/>
    <n v="486216"/>
    <x v="0"/>
    <x v="2028"/>
    <d v="2022-09-30T22:08:07"/>
    <d v="2022-09-30T22:08:07"/>
    <s v="NULL"/>
    <x v="2"/>
    <x v="3"/>
    <x v="215"/>
    <n v="23.478359300000001"/>
    <n v="0.57799999799261448"/>
    <x v="1"/>
  </r>
  <r>
    <n v="44829"/>
    <x v="2013"/>
    <x v="1881"/>
    <n v="14246"/>
    <n v="9.9149397530000005"/>
    <n v="120933"/>
    <x v="2"/>
    <x v="2029"/>
    <s v="NULL"/>
    <s v="NULL"/>
    <s v="NULL"/>
    <x v="2"/>
    <x v="3"/>
    <x v="80"/>
    <n v="13.305059556999998"/>
    <n v="0.57299999794875101"/>
    <x v="1"/>
  </r>
  <r>
    <n v="116031"/>
    <x v="2014"/>
    <x v="1881"/>
    <n v="13678"/>
    <n v="23.813999979999998"/>
    <n v="313136"/>
    <x v="3"/>
    <x v="2030"/>
    <s v="NULL"/>
    <s v="NULL"/>
    <s v="NULL"/>
    <x v="2"/>
    <x v="3"/>
    <x v="84"/>
    <n v="30.186000020000002"/>
    <n v="0.55900000037037045"/>
    <x v="1"/>
  </r>
  <r>
    <n v="112090"/>
    <x v="2015"/>
    <x v="1881"/>
    <n v="15864"/>
    <n v="29.815739019999999"/>
    <n v="302448"/>
    <x v="1"/>
    <x v="2031"/>
    <d v="2022-09-28T07:28:01"/>
    <s v="NULL"/>
    <s v="NULL"/>
    <x v="2"/>
    <x v="3"/>
    <x v="159"/>
    <n v="40.174258840000007"/>
    <n v="0.57400000097671111"/>
    <x v="1"/>
  </r>
  <r>
    <n v="120140"/>
    <x v="2016"/>
    <x v="1881"/>
    <n v="6077"/>
    <n v="11.26000002"/>
    <n v="324239"/>
    <x v="3"/>
    <x v="2032"/>
    <s v="NULL"/>
    <s v="NULL"/>
    <s v="NULL"/>
    <x v="2"/>
    <x v="3"/>
    <x v="49"/>
    <n v="8.7399999800000003"/>
    <n v="0.43699999900000003"/>
    <x v="1"/>
  </r>
  <r>
    <n v="1184"/>
    <x v="2017"/>
    <x v="1881"/>
    <n v="6130"/>
    <n v="18.51537076"/>
    <n v="3234"/>
    <x v="2"/>
    <x v="2033"/>
    <s v="NULL"/>
    <s v="NULL"/>
    <s v="NULL"/>
    <x v="2"/>
    <x v="3"/>
    <x v="28"/>
    <n v="21.474630919999999"/>
    <n v="0.53700000044611151"/>
    <x v="1"/>
  </r>
  <r>
    <n v="71038"/>
    <x v="2018"/>
    <x v="1881"/>
    <n v="9254"/>
    <n v="19.383839559999998"/>
    <n v="191690"/>
    <x v="4"/>
    <x v="2034"/>
    <d v="2022-09-27T17:04:40"/>
    <d v="2022-09-27T17:04:40"/>
    <d v="2022-09-27T17:04:40"/>
    <x v="2"/>
    <x v="3"/>
    <x v="136"/>
    <n v="19.076159520000004"/>
    <n v="0.49599999938429545"/>
    <x v="1"/>
  </r>
  <r>
    <n v="156224"/>
    <x v="2019"/>
    <x v="1881"/>
    <n v="14298"/>
    <n v="65.095581240000001"/>
    <n v="421725"/>
    <x v="3"/>
    <x v="2035"/>
    <s v="NULL"/>
    <s v="NULL"/>
    <s v="NULL"/>
    <x v="2"/>
    <x v="3"/>
    <x v="251"/>
    <n v="94.844421159999996"/>
    <n v="0.59299999835438288"/>
    <x v="1"/>
  </r>
  <r>
    <n v="119711"/>
    <x v="2020"/>
    <x v="1881"/>
    <n v="13769"/>
    <n v="56.430000049999997"/>
    <n v="323058"/>
    <x v="3"/>
    <x v="2036"/>
    <s v="NULL"/>
    <s v="NULL"/>
    <s v="NULL"/>
    <x v="2"/>
    <x v="3"/>
    <x v="68"/>
    <n v="38.569999950000003"/>
    <n v="0.40599999947368426"/>
    <x v="1"/>
  </r>
  <r>
    <n v="16873"/>
    <x v="2021"/>
    <x v="1881"/>
    <n v="5775"/>
    <n v="56.325702569999997"/>
    <n v="45579"/>
    <x v="1"/>
    <x v="2037"/>
    <d v="2022-09-26T21:06:28"/>
    <s v="NULL"/>
    <s v="NULL"/>
    <x v="2"/>
    <x v="3"/>
    <x v="259"/>
    <n v="74.664302929999991"/>
    <n v="0.56999999843499505"/>
    <x v="1"/>
  </r>
  <r>
    <n v="145719"/>
    <x v="2022"/>
    <x v="1882"/>
    <n v="28411"/>
    <n v="14.31404962"/>
    <n v="393424"/>
    <x v="1"/>
    <x v="2038"/>
    <d v="2022-09-26T11:37:35"/>
    <s v="NULL"/>
    <s v="NULL"/>
    <x v="2"/>
    <x v="3"/>
    <x v="81"/>
    <n v="16.73594962"/>
    <n v="0.53900000095458944"/>
    <x v="1"/>
  </r>
  <r>
    <n v="65193"/>
    <x v="2023"/>
    <x v="1883"/>
    <n v="24836"/>
    <n v="82.693848369999998"/>
    <n v="175903"/>
    <x v="3"/>
    <x v="2039"/>
    <s v="NULL"/>
    <s v="NULL"/>
    <s v="NULL"/>
    <x v="2"/>
    <x v="3"/>
    <x v="47"/>
    <n v="56.756148530000004"/>
    <n v="0.40699999850627466"/>
    <x v="1"/>
  </r>
  <r>
    <n v="45133"/>
    <x v="2024"/>
    <x v="1884"/>
    <n v="9161"/>
    <n v="85.741000049999997"/>
    <n v="121751"/>
    <x v="3"/>
    <x v="2040"/>
    <s v="NULL"/>
    <s v="NULL"/>
    <s v="NULL"/>
    <x v="2"/>
    <x v="3"/>
    <x v="35"/>
    <n v="93.258999950000003"/>
    <n v="0.52099999972067046"/>
    <x v="1"/>
  </r>
  <r>
    <n v="166205"/>
    <x v="2025"/>
    <x v="1885"/>
    <n v="5847"/>
    <n v="24.700000079999999"/>
    <n v="448688"/>
    <x v="1"/>
    <x v="2041"/>
    <d v="2022-09-20T11:57:34"/>
    <s v="NULL"/>
    <s v="NULL"/>
    <x v="2"/>
    <x v="3"/>
    <x v="64"/>
    <n v="13.299999920000001"/>
    <n v="0.34999999789473685"/>
    <x v="1"/>
  </r>
  <r>
    <n v="57231"/>
    <x v="2026"/>
    <x v="1886"/>
    <n v="29008"/>
    <n v="31.13142925"/>
    <n v="154432"/>
    <x v="0"/>
    <x v="2042"/>
    <d v="2022-09-19T23:03:46"/>
    <d v="2022-09-19T23:03:46"/>
    <s v="NULL"/>
    <x v="2"/>
    <x v="3"/>
    <x v="250"/>
    <n v="45.358568610000006"/>
    <n v="0.59299999841835538"/>
    <x v="1"/>
  </r>
  <r>
    <n v="20326"/>
    <x v="2027"/>
    <x v="1887"/>
    <n v="28544"/>
    <n v="9.7219198460000005"/>
    <n v="54827"/>
    <x v="1"/>
    <x v="2043"/>
    <d v="2022-09-19T21:16:33"/>
    <s v="NULL"/>
    <s v="NULL"/>
    <x v="2"/>
    <x v="3"/>
    <x v="25"/>
    <n v="6.2680799240000002"/>
    <n v="0.39200000088555348"/>
    <x v="1"/>
  </r>
  <r>
    <n v="19372"/>
    <x v="2028"/>
    <x v="1887"/>
    <n v="15402"/>
    <n v="21.559999959999999"/>
    <n v="52298"/>
    <x v="1"/>
    <x v="2044"/>
    <d v="2022-09-19T16:19:26"/>
    <s v="NULL"/>
    <s v="NULL"/>
    <x v="2"/>
    <x v="3"/>
    <x v="19"/>
    <n v="18.440000040000001"/>
    <n v="0.46100000100000005"/>
    <x v="1"/>
  </r>
  <r>
    <n v="149315"/>
    <x v="2029"/>
    <x v="1887"/>
    <n v="9430"/>
    <n v="62.880841660000002"/>
    <n v="403114"/>
    <x v="3"/>
    <x v="2045"/>
    <s v="NULL"/>
    <s v="NULL"/>
    <s v="NULL"/>
    <x v="2"/>
    <x v="3"/>
    <x v="129"/>
    <n v="69.779162040000003"/>
    <n v="0.52600000070707065"/>
    <x v="1"/>
  </r>
  <r>
    <n v="133651"/>
    <x v="2030"/>
    <x v="1887"/>
    <n v="11834"/>
    <n v="49.679999930000001"/>
    <n v="360814"/>
    <x v="1"/>
    <x v="2046"/>
    <d v="2022-09-19T12:58:35"/>
    <s v="NULL"/>
    <s v="NULL"/>
    <x v="2"/>
    <x v="3"/>
    <x v="29"/>
    <n v="40.320000069999999"/>
    <n v="0.44800000077777774"/>
    <x v="1"/>
  </r>
  <r>
    <n v="5946"/>
    <x v="2031"/>
    <x v="1887"/>
    <n v="15805"/>
    <n v="18.040990699999998"/>
    <n v="16121"/>
    <x v="0"/>
    <x v="2047"/>
    <d v="2022-09-19T12:42:13"/>
    <d v="2022-09-19T12:42:13"/>
    <s v="NULL"/>
    <x v="2"/>
    <x v="3"/>
    <x v="12"/>
    <n v="26.949010980000001"/>
    <n v="0.59899999941498117"/>
    <x v="1"/>
  </r>
  <r>
    <n v="93658"/>
    <x v="2032"/>
    <x v="1887"/>
    <n v="11782"/>
    <n v="40.77899987"/>
    <n v="252788"/>
    <x v="4"/>
    <x v="2048"/>
    <d v="2022-09-18T13:45:42"/>
    <d v="2022-09-18T13:45:42"/>
    <d v="2022-09-18T13:45:42"/>
    <x v="2"/>
    <x v="3"/>
    <x v="4"/>
    <n v="28.22100013"/>
    <n v="0.409000001884058"/>
    <x v="1"/>
  </r>
  <r>
    <n v="57082"/>
    <x v="2033"/>
    <x v="1887"/>
    <n v="5917"/>
    <n v="28.544999969999999"/>
    <n v="154026"/>
    <x v="1"/>
    <x v="2049"/>
    <d v="2022-09-17T09:43:34"/>
    <s v="NULL"/>
    <s v="NULL"/>
    <x v="2"/>
    <x v="3"/>
    <x v="86"/>
    <n v="26.455000030000001"/>
    <n v="0.48100000054545455"/>
    <x v="1"/>
  </r>
  <r>
    <n v="124599"/>
    <x v="2034"/>
    <x v="1887"/>
    <n v="6937"/>
    <n v="19.559999999999999"/>
    <n v="336348"/>
    <x v="3"/>
    <x v="2050"/>
    <s v="NULL"/>
    <s v="NULL"/>
    <s v="NULL"/>
    <x v="2"/>
    <x v="3"/>
    <x v="19"/>
    <n v="20.440000000000001"/>
    <n v="0.51100000000000001"/>
    <x v="1"/>
  </r>
  <r>
    <n v="57676"/>
    <x v="2035"/>
    <x v="1888"/>
    <n v="15674"/>
    <n v="11.600000039999999"/>
    <n v="155638"/>
    <x v="4"/>
    <x v="2051"/>
    <d v="2022-09-16T11:34:47"/>
    <d v="2022-09-16T11:34:47"/>
    <d v="2022-09-16T11:34:47"/>
    <x v="2"/>
    <x v="3"/>
    <x v="9"/>
    <n v="13.399999960000001"/>
    <n v="0.53599999840000001"/>
    <x v="1"/>
  </r>
  <r>
    <n v="169581"/>
    <x v="2036"/>
    <x v="1889"/>
    <n v="8892"/>
    <n v="29.45900035"/>
    <n v="457856"/>
    <x v="3"/>
    <x v="2052"/>
    <s v="NULL"/>
    <s v="NULL"/>
    <s v="NULL"/>
    <x v="2"/>
    <x v="3"/>
    <x v="165"/>
    <n v="59.540999650000003"/>
    <n v="0.66899999606741578"/>
    <x v="1"/>
  </r>
  <r>
    <n v="88633"/>
    <x v="2037"/>
    <x v="1890"/>
    <n v="6145"/>
    <n v="24.66200001"/>
    <n v="239229"/>
    <x v="1"/>
    <x v="2053"/>
    <d v="2022-09-15T08:09:19"/>
    <s v="NULL"/>
    <s v="NULL"/>
    <x v="2"/>
    <x v="3"/>
    <x v="64"/>
    <n v="13.33799999"/>
    <n v="0.35099999973684209"/>
    <x v="1"/>
  </r>
  <r>
    <n v="81373"/>
    <x v="2038"/>
    <x v="1891"/>
    <n v="9470"/>
    <n v="65.850000179999995"/>
    <n v="219601"/>
    <x v="1"/>
    <x v="2054"/>
    <d v="2022-09-15T04:24:23"/>
    <s v="NULL"/>
    <s v="NULL"/>
    <x v="2"/>
    <x v="3"/>
    <x v="262"/>
    <n v="84.149999820000005"/>
    <n v="0.56099999880000007"/>
    <x v="1"/>
  </r>
  <r>
    <n v="68655"/>
    <x v="2039"/>
    <x v="1892"/>
    <n v="29033"/>
    <n v="17.301179730000001"/>
    <n v="185242"/>
    <x v="1"/>
    <x v="2055"/>
    <d v="2022-09-14T22:49:39"/>
    <s v="NULL"/>
    <s v="NULL"/>
    <x v="2"/>
    <x v="3"/>
    <x v="1"/>
    <n v="14.67881981"/>
    <n v="0.45900000066103813"/>
    <x v="1"/>
  </r>
  <r>
    <n v="6680"/>
    <x v="2040"/>
    <x v="1893"/>
    <n v="12551"/>
    <n v="39.375901849999998"/>
    <n v="18074"/>
    <x v="1"/>
    <x v="2056"/>
    <d v="2022-09-14T14:45:43"/>
    <s v="NULL"/>
    <s v="NULL"/>
    <x v="2"/>
    <x v="3"/>
    <x v="37"/>
    <n v="25.924101200000003"/>
    <n v="0.39699999983384382"/>
    <x v="1"/>
  </r>
  <r>
    <n v="145703"/>
    <x v="2041"/>
    <x v="1894"/>
    <n v="5892"/>
    <n v="11.18627002"/>
    <n v="393381"/>
    <x v="1"/>
    <x v="2057"/>
    <d v="2022-09-13T03:32:11"/>
    <s v="NULL"/>
    <s v="NULL"/>
    <x v="2"/>
    <x v="3"/>
    <x v="8"/>
    <n v="18.803729750000002"/>
    <n v="0.62699999647249083"/>
    <x v="1"/>
  </r>
  <r>
    <n v="87838"/>
    <x v="2042"/>
    <x v="1895"/>
    <n v="9621"/>
    <n v="17.099999950000001"/>
    <n v="237074"/>
    <x v="3"/>
    <x v="2058"/>
    <s v="NULL"/>
    <s v="NULL"/>
    <s v="NULL"/>
    <x v="2"/>
    <x v="3"/>
    <x v="93"/>
    <n v="27.900000049999999"/>
    <n v="0.62000000111111109"/>
    <x v="1"/>
  </r>
  <r>
    <n v="57753"/>
    <x v="2043"/>
    <x v="1896"/>
    <n v="9430"/>
    <n v="62.880841660000002"/>
    <n v="155846"/>
    <x v="0"/>
    <x v="2059"/>
    <d v="2022-09-12T15:57:20"/>
    <d v="2022-09-12T15:57:20"/>
    <s v="NULL"/>
    <x v="2"/>
    <x v="3"/>
    <x v="129"/>
    <n v="69.779162040000003"/>
    <n v="0.52600000070707065"/>
    <x v="1"/>
  </r>
  <r>
    <n v="135522"/>
    <x v="2044"/>
    <x v="1897"/>
    <n v="9498"/>
    <n v="17.626960539999999"/>
    <n v="365842"/>
    <x v="2"/>
    <x v="2060"/>
    <s v="NULL"/>
    <s v="NULL"/>
    <s v="NULL"/>
    <x v="2"/>
    <x v="3"/>
    <x v="100"/>
    <n v="22.25304053"/>
    <n v="0.55799999831845537"/>
    <x v="1"/>
  </r>
  <r>
    <n v="42946"/>
    <x v="2045"/>
    <x v="1898"/>
    <n v="28862"/>
    <n v="20.496350469999999"/>
    <n v="115850"/>
    <x v="0"/>
    <x v="2061"/>
    <d v="2022-09-11T07:30:11"/>
    <d v="2022-09-11T07:30:11"/>
    <s v="NULL"/>
    <x v="2"/>
    <x v="3"/>
    <x v="97"/>
    <n v="34.453650289999999"/>
    <n v="0.62699999660564154"/>
    <x v="1"/>
  </r>
  <r>
    <n v="97659"/>
    <x v="2046"/>
    <x v="1875"/>
    <n v="29026"/>
    <n v="9.7800000009999994"/>
    <n v="263502"/>
    <x v="1"/>
    <x v="2062"/>
    <d v="2022-09-10T00:54:19"/>
    <s v="NULL"/>
    <s v="NULL"/>
    <x v="2"/>
    <x v="3"/>
    <x v="49"/>
    <n v="10.219999999000001"/>
    <n v="0.51099999995000001"/>
    <x v="1"/>
  </r>
  <r>
    <n v="99094"/>
    <x v="2047"/>
    <x v="1899"/>
    <n v="14225"/>
    <n v="5.9540398769999996"/>
    <n v="267375"/>
    <x v="2"/>
    <x v="2063"/>
    <s v="NULL"/>
    <s v="NULL"/>
    <s v="NULL"/>
    <x v="2"/>
    <x v="3"/>
    <x v="33"/>
    <n v="4.0359598940000012"/>
    <n v="0.40399999865025032"/>
    <x v="1"/>
  </r>
  <r>
    <n v="162939"/>
    <x v="2048"/>
    <x v="1900"/>
    <n v="369"/>
    <n v="26.35799995"/>
    <n v="439862"/>
    <x v="4"/>
    <x v="2064"/>
    <d v="2022-09-08T06:05:03"/>
    <d v="2022-09-08T06:05:03"/>
    <d v="2022-09-08T06:05:03"/>
    <x v="2"/>
    <x v="3"/>
    <x v="27"/>
    <n v="19.64200005"/>
    <n v="0.42700000108695652"/>
    <x v="1"/>
  </r>
  <r>
    <n v="61593"/>
    <x v="2049"/>
    <x v="1901"/>
    <n v="28922"/>
    <n v="59.993998869999999"/>
    <n v="166202"/>
    <x v="3"/>
    <x v="2065"/>
    <s v="NULL"/>
    <s v="NULL"/>
    <s v="NULL"/>
    <x v="2"/>
    <x v="3"/>
    <x v="72"/>
    <n v="39.995998990000004"/>
    <n v="0.39999999845984596"/>
    <x v="1"/>
  </r>
  <r>
    <n v="46767"/>
    <x v="2050"/>
    <x v="1902"/>
    <n v="28848"/>
    <n v="19.844999919999999"/>
    <n v="126166"/>
    <x v="3"/>
    <x v="2066"/>
    <s v="NULL"/>
    <s v="NULL"/>
    <s v="NULL"/>
    <x v="2"/>
    <x v="3"/>
    <x v="55"/>
    <n v="29.155000080000001"/>
    <n v="0.5950000016326531"/>
    <x v="1"/>
  </r>
  <r>
    <n v="125405"/>
    <x v="2051"/>
    <x v="1903"/>
    <n v="15829"/>
    <n v="19.77139979"/>
    <n v="338515"/>
    <x v="3"/>
    <x v="2067"/>
    <s v="NULL"/>
    <s v="NULL"/>
    <s v="NULL"/>
    <x v="2"/>
    <x v="3"/>
    <x v="254"/>
    <n v="26.208599750000001"/>
    <n v="0.57000000026533282"/>
    <x v="1"/>
  </r>
  <r>
    <n v="129641"/>
    <x v="2052"/>
    <x v="1904"/>
    <n v="28679"/>
    <n v="26.459999979999999"/>
    <n v="349971"/>
    <x v="3"/>
    <x v="2068"/>
    <s v="NULL"/>
    <s v="NULL"/>
    <s v="NULL"/>
    <x v="2"/>
    <x v="3"/>
    <x v="42"/>
    <n v="33.540000020000001"/>
    <n v="0.5590000003333333"/>
    <x v="1"/>
  </r>
  <r>
    <n v="140789"/>
    <x v="2053"/>
    <x v="1905"/>
    <n v="3049"/>
    <n v="2.083760045"/>
    <n v="380056"/>
    <x v="4"/>
    <x v="2069"/>
    <d v="2022-09-05T05:21:32"/>
    <d v="2022-09-05T05:21:32"/>
    <d v="2022-09-05T05:21:32"/>
    <x v="2"/>
    <x v="3"/>
    <x v="128"/>
    <n v="2.7962400689999996"/>
    <n v="0.57300000075368851"/>
    <x v="1"/>
  </r>
  <r>
    <n v="39751"/>
    <x v="2054"/>
    <x v="1906"/>
    <n v="9017"/>
    <n v="23.671559389999999"/>
    <n v="107226"/>
    <x v="2"/>
    <x v="2070"/>
    <s v="NULL"/>
    <s v="NULL"/>
    <s v="NULL"/>
    <x v="2"/>
    <x v="3"/>
    <x v="184"/>
    <n v="26.268439239999999"/>
    <n v="0.52599999921145368"/>
    <x v="1"/>
  </r>
  <r>
    <n v="104754"/>
    <x v="2055"/>
    <x v="1907"/>
    <n v="15622"/>
    <n v="44.389999779999997"/>
    <n v="282634"/>
    <x v="4"/>
    <x v="2071"/>
    <d v="2022-09-04T11:35:52"/>
    <d v="2022-09-04T11:35:52"/>
    <d v="2022-09-04T11:35:52"/>
    <x v="2"/>
    <x v="3"/>
    <x v="51"/>
    <n v="70.610000220000003"/>
    <n v="0.61400000191304349"/>
    <x v="1"/>
  </r>
  <r>
    <n v="177373"/>
    <x v="2056"/>
    <x v="1908"/>
    <n v="10822"/>
    <n v="3.7745998699999999"/>
    <n v="478908"/>
    <x v="0"/>
    <x v="2072"/>
    <d v="2022-09-04T11:23:33"/>
    <d v="2022-09-04T11:23:33"/>
    <s v="NULL"/>
    <x v="2"/>
    <x v="3"/>
    <x v="44"/>
    <n v="3.2153999010000001"/>
    <n v="0.46000000090701004"/>
    <x v="1"/>
  </r>
  <r>
    <n v="8805"/>
    <x v="2057"/>
    <x v="1909"/>
    <n v="25636"/>
    <n v="10.40000004"/>
    <n v="23766"/>
    <x v="1"/>
    <x v="2073"/>
    <d v="2022-09-03T03:55:18"/>
    <s v="NULL"/>
    <s v="NULL"/>
    <x v="2"/>
    <x v="3"/>
    <x v="9"/>
    <n v="14.59999996"/>
    <n v="0.58399999839999994"/>
    <x v="1"/>
  </r>
  <r>
    <n v="46703"/>
    <x v="2058"/>
    <x v="1910"/>
    <n v="28715"/>
    <n v="18.265040509999999"/>
    <n v="125983"/>
    <x v="1"/>
    <x v="2074"/>
    <d v="2022-09-02T09:24:31"/>
    <s v="NULL"/>
    <s v="NULL"/>
    <x v="2"/>
    <x v="3"/>
    <x v="100"/>
    <n v="21.61496056"/>
    <n v="0.5419999995"/>
    <x v="1"/>
  </r>
  <r>
    <n v="158917"/>
    <x v="2059"/>
    <x v="1911"/>
    <n v="15334"/>
    <n v="27.255200370000001"/>
    <n v="429013"/>
    <x v="0"/>
    <x v="2075"/>
    <d v="2022-09-01T13:59:45"/>
    <d v="2022-09-01T13:59:45"/>
    <s v="NULL"/>
    <x v="2"/>
    <x v="3"/>
    <x v="97"/>
    <n v="27.694800390000001"/>
    <n v="0.50400000012666057"/>
    <x v="1"/>
  </r>
  <r>
    <n v="129875"/>
    <x v="2060"/>
    <x v="1912"/>
    <n v="28557"/>
    <n v="44.154478760000003"/>
    <n v="350609"/>
    <x v="1"/>
    <x v="2076"/>
    <d v="2022-09-01T00:06:49"/>
    <s v="NULL"/>
    <s v="NULL"/>
    <x v="2"/>
    <x v="3"/>
    <x v="125"/>
    <n v="35.835519099999999"/>
    <n v="0.44800000073409174"/>
    <x v="1"/>
  </r>
  <r>
    <n v="108656"/>
    <x v="2061"/>
    <x v="1913"/>
    <n v="13973"/>
    <n v="10.39999999"/>
    <n v="293152"/>
    <x v="2"/>
    <x v="2077"/>
    <s v="NULL"/>
    <s v="NULL"/>
    <s v="NULL"/>
    <x v="2"/>
    <x v="4"/>
    <x v="49"/>
    <n v="9.6000000100000005"/>
    <n v="0.48000000050000002"/>
    <x v="1"/>
  </r>
  <r>
    <n v="105229"/>
    <x v="2062"/>
    <x v="1914"/>
    <n v="13603"/>
    <n v="6.7158298690000002"/>
    <n v="283926"/>
    <x v="3"/>
    <x v="2078"/>
    <s v="NULL"/>
    <s v="NULL"/>
    <s v="NULL"/>
    <x v="2"/>
    <x v="4"/>
    <x v="104"/>
    <n v="6.2741699010000005"/>
    <n v="0.48300000093071599"/>
    <x v="1"/>
  </r>
  <r>
    <n v="13327"/>
    <x v="2063"/>
    <x v="1915"/>
    <n v="28972"/>
    <n v="11.57613991"/>
    <n v="35974"/>
    <x v="3"/>
    <x v="2079"/>
    <s v="NULL"/>
    <s v="NULL"/>
    <s v="NULL"/>
    <x v="2"/>
    <x v="4"/>
    <x v="8"/>
    <n v="18.413859860000002"/>
    <n v="0.61400000004068034"/>
    <x v="1"/>
  </r>
  <r>
    <n v="134058"/>
    <x v="2064"/>
    <x v="1293"/>
    <n v="28862"/>
    <n v="20.496350469999999"/>
    <n v="361918"/>
    <x v="0"/>
    <x v="2080"/>
    <d v="2022-08-28T14:38:13"/>
    <d v="2022-08-28T14:38:13"/>
    <s v="NULL"/>
    <x v="2"/>
    <x v="4"/>
    <x v="97"/>
    <n v="34.453650289999999"/>
    <n v="0.62699999660564154"/>
    <x v="1"/>
  </r>
  <r>
    <n v="69258"/>
    <x v="2065"/>
    <x v="1916"/>
    <n v="10938"/>
    <n v="11.29547988"/>
    <n v="186849"/>
    <x v="1"/>
    <x v="2081"/>
    <d v="2022-08-28T02:52:47"/>
    <s v="NULL"/>
    <s v="NULL"/>
    <x v="2"/>
    <x v="4"/>
    <x v="46"/>
    <n v="13.69451989"/>
    <n v="0.54800000064185672"/>
    <x v="1"/>
  </r>
  <r>
    <n v="150514"/>
    <x v="2066"/>
    <x v="1917"/>
    <n v="15824"/>
    <n v="11.173859950000001"/>
    <n v="406349"/>
    <x v="2"/>
    <x v="2082"/>
    <s v="NULL"/>
    <s v="NULL"/>
    <s v="NULL"/>
    <x v="2"/>
    <x v="4"/>
    <x v="59"/>
    <n v="15.81613982"/>
    <n v="0.58599999832456462"/>
    <x v="1"/>
  </r>
  <r>
    <n v="74048"/>
    <x v="2067"/>
    <x v="1918"/>
    <n v="6003"/>
    <n v="13.112000030000001"/>
    <n v="199795"/>
    <x v="2"/>
    <x v="2083"/>
    <s v="NULL"/>
    <s v="NULL"/>
    <s v="NULL"/>
    <x v="2"/>
    <x v="4"/>
    <x v="103"/>
    <n v="8.8879999699999992"/>
    <n v="0.4039999986363636"/>
    <x v="1"/>
  </r>
  <r>
    <n v="120548"/>
    <x v="2068"/>
    <x v="1919"/>
    <n v="29028"/>
    <n v="18.474720850000001"/>
    <n v="325371"/>
    <x v="0"/>
    <x v="2084"/>
    <d v="2022-08-27T08:38:31"/>
    <d v="2022-08-27T08:38:31"/>
    <s v="NULL"/>
    <x v="2"/>
    <x v="4"/>
    <x v="146"/>
    <n v="16.515280829999998"/>
    <n v="0.47200000105858808"/>
    <x v="1"/>
  </r>
  <r>
    <n v="96920"/>
    <x v="2069"/>
    <x v="1920"/>
    <n v="12667"/>
    <n v="12.149520109999999"/>
    <n v="261527"/>
    <x v="1"/>
    <x v="2085"/>
    <d v="2022-08-26T10:06:06"/>
    <s v="NULL"/>
    <s v="NULL"/>
    <x v="2"/>
    <x v="4"/>
    <x v="232"/>
    <n v="9.8604801200000001"/>
    <n v="0.44800000077055885"/>
    <x v="1"/>
  </r>
  <r>
    <n v="172947"/>
    <x v="2070"/>
    <x v="1921"/>
    <n v="28575"/>
    <n v="9.3138499039999996"/>
    <n v="466937"/>
    <x v="4"/>
    <x v="2086"/>
    <d v="2022-08-25T12:25:20"/>
    <d v="2022-08-25T12:25:20"/>
    <d v="2022-08-25T12:25:20"/>
    <x v="2"/>
    <x v="4"/>
    <x v="78"/>
    <n v="5.636149906"/>
    <n v="0.37699999850367893"/>
    <x v="1"/>
  </r>
  <r>
    <n v="130685"/>
    <x v="2071"/>
    <x v="1922"/>
    <n v="15499"/>
    <n v="16.644449860000002"/>
    <n v="352796"/>
    <x v="3"/>
    <x v="2087"/>
    <s v="NULL"/>
    <s v="NULL"/>
    <s v="NULL"/>
    <x v="2"/>
    <x v="4"/>
    <x v="8"/>
    <n v="13.345549909999999"/>
    <n v="0.44500000041180388"/>
    <x v="1"/>
  </r>
  <r>
    <n v="175126"/>
    <x v="2072"/>
    <x v="1923"/>
    <n v="25276"/>
    <n v="11.78606986"/>
    <n v="472780"/>
    <x v="2"/>
    <x v="2088"/>
    <s v="NULL"/>
    <s v="NULL"/>
    <s v="NULL"/>
    <x v="2"/>
    <x v="4"/>
    <x v="8"/>
    <n v="18.203929909999999"/>
    <n v="0.60700000165421808"/>
    <x v="1"/>
  </r>
  <r>
    <n v="141211"/>
    <x v="2073"/>
    <x v="1924"/>
    <n v="9505"/>
    <n v="52.331999949999997"/>
    <n v="381195"/>
    <x v="0"/>
    <x v="2089"/>
    <d v="2022-08-24T03:17:51"/>
    <d v="2022-08-24T03:17:51"/>
    <s v="NULL"/>
    <x v="2"/>
    <x v="4"/>
    <x v="63"/>
    <n v="45.668000050000003"/>
    <n v="0.46600000051020413"/>
    <x v="1"/>
  </r>
  <r>
    <n v="162112"/>
    <x v="2074"/>
    <x v="1925"/>
    <n v="387"/>
    <n v="50.309999859999998"/>
    <n v="437641"/>
    <x v="0"/>
    <x v="2090"/>
    <d v="2022-08-23T01:19:58"/>
    <d v="2022-08-23T01:19:58"/>
    <s v="NULL"/>
    <x v="2"/>
    <x v="4"/>
    <x v="29"/>
    <n v="39.690000140000002"/>
    <n v="0.44100000155555558"/>
    <x v="1"/>
  </r>
  <r>
    <n v="43109"/>
    <x v="2075"/>
    <x v="1926"/>
    <n v="13891"/>
    <n v="19.68021091"/>
    <n v="116269"/>
    <x v="3"/>
    <x v="2091"/>
    <s v="NULL"/>
    <s v="NULL"/>
    <s v="NULL"/>
    <x v="2"/>
    <x v="4"/>
    <x v="217"/>
    <n v="14.309790769999999"/>
    <n v="0.42100000184524849"/>
    <x v="1"/>
  </r>
  <r>
    <n v="31621"/>
    <x v="2076"/>
    <x v="1927"/>
    <n v="5930"/>
    <n v="26.617800460000002"/>
    <n v="85255"/>
    <x v="0"/>
    <x v="2092"/>
    <d v="2022-08-21T08:42:57"/>
    <d v="2022-08-21T08:42:57"/>
    <s v="NULL"/>
    <x v="2"/>
    <x v="4"/>
    <x v="6"/>
    <n v="33.332200299999997"/>
    <n v="0.5559999979556296"/>
    <x v="1"/>
  </r>
  <r>
    <n v="131308"/>
    <x v="2077"/>
    <x v="1928"/>
    <n v="13676"/>
    <n v="10.38630041"/>
    <n v="354485"/>
    <x v="2"/>
    <x v="2093"/>
    <s v="NULL"/>
    <s v="NULL"/>
    <s v="NULL"/>
    <x v="2"/>
    <x v="4"/>
    <x v="130"/>
    <n v="9.0637003500000013"/>
    <n v="0.46599999978611828"/>
    <x v="1"/>
  </r>
  <r>
    <n v="154770"/>
    <x v="2078"/>
    <x v="1929"/>
    <n v="28544"/>
    <n v="9.7219198460000005"/>
    <n v="417777"/>
    <x v="2"/>
    <x v="2094"/>
    <s v="NULL"/>
    <s v="NULL"/>
    <s v="NULL"/>
    <x v="2"/>
    <x v="4"/>
    <x v="25"/>
    <n v="6.2680799240000002"/>
    <n v="0.39200000088555348"/>
    <x v="1"/>
  </r>
  <r>
    <n v="6052"/>
    <x v="2079"/>
    <x v="1930"/>
    <n v="12527"/>
    <n v="33.8525992"/>
    <n v="16407"/>
    <x v="0"/>
    <x v="2095"/>
    <d v="2022-08-19T08:51:23"/>
    <d v="2022-08-19T08:51:23"/>
    <s v="NULL"/>
    <x v="2"/>
    <x v="4"/>
    <x v="107"/>
    <n v="28.837399429999998"/>
    <n v="0.46000000096028076"/>
    <x v="1"/>
  </r>
  <r>
    <n v="153577"/>
    <x v="2080"/>
    <x v="1931"/>
    <n v="25165"/>
    <n v="14.04999997"/>
    <n v="414580"/>
    <x v="1"/>
    <x v="2096"/>
    <d v="2022-08-19T08:18:57"/>
    <s v="NULL"/>
    <s v="NULL"/>
    <x v="2"/>
    <x v="4"/>
    <x v="9"/>
    <n v="10.95000003"/>
    <n v="0.43800000119999999"/>
    <x v="1"/>
  </r>
  <r>
    <n v="168359"/>
    <x v="2081"/>
    <x v="1932"/>
    <n v="11029"/>
    <n v="23.873099549999999"/>
    <n v="454541"/>
    <x v="1"/>
    <x v="2097"/>
    <d v="2022-08-18T10:38:34"/>
    <s v="NULL"/>
    <s v="NULL"/>
    <x v="2"/>
    <x v="4"/>
    <x v="90"/>
    <n v="21.426899689999999"/>
    <n v="0.47300000109227375"/>
    <x v="1"/>
  </r>
  <r>
    <n v="126503"/>
    <x v="2082"/>
    <x v="1933"/>
    <n v="15805"/>
    <n v="18.040990699999998"/>
    <n v="341492"/>
    <x v="2"/>
    <x v="2098"/>
    <s v="NULL"/>
    <s v="NULL"/>
    <s v="NULL"/>
    <x v="2"/>
    <x v="4"/>
    <x v="12"/>
    <n v="26.949010980000001"/>
    <n v="0.59899999941498117"/>
    <x v="1"/>
  </r>
  <r>
    <n v="23473"/>
    <x v="2083"/>
    <x v="1934"/>
    <n v="15884"/>
    <n v="29.43079973"/>
    <n v="63334"/>
    <x v="1"/>
    <x v="2099"/>
    <d v="2022-08-17T14:44:23"/>
    <s v="NULL"/>
    <s v="NULL"/>
    <x v="2"/>
    <x v="4"/>
    <x v="228"/>
    <n v="34.549199810000005"/>
    <n v="0.54000000091278533"/>
    <x v="1"/>
  </r>
  <r>
    <n v="109963"/>
    <x v="2084"/>
    <x v="1935"/>
    <n v="15547"/>
    <n v="29.890000010000001"/>
    <n v="296717"/>
    <x v="0"/>
    <x v="2100"/>
    <d v="2022-08-17T10:39:45"/>
    <d v="2022-08-17T10:39:45"/>
    <s v="NULL"/>
    <x v="2"/>
    <x v="4"/>
    <x v="106"/>
    <n v="31.109999989999999"/>
    <n v="0.50999999983606559"/>
    <x v="1"/>
  </r>
  <r>
    <n v="146939"/>
    <x v="2085"/>
    <x v="1936"/>
    <n v="11569"/>
    <n v="17.29241983"/>
    <n v="396698"/>
    <x v="0"/>
    <x v="2101"/>
    <d v="2022-08-17T06:26:24"/>
    <d v="2022-08-17T06:26:24"/>
    <s v="NULL"/>
    <x v="2"/>
    <x v="4"/>
    <x v="257"/>
    <n v="13.697579940000001"/>
    <n v="0.44200000134430462"/>
    <x v="1"/>
  </r>
  <r>
    <n v="89937"/>
    <x v="2086"/>
    <x v="1937"/>
    <n v="15829"/>
    <n v="19.77139979"/>
    <n v="242717"/>
    <x v="1"/>
    <x v="2102"/>
    <d v="2022-08-17T00:13:15"/>
    <s v="NULL"/>
    <s v="NULL"/>
    <x v="2"/>
    <x v="4"/>
    <x v="254"/>
    <n v="26.208599750000001"/>
    <n v="0.57000000026533282"/>
    <x v="1"/>
  </r>
  <r>
    <n v="178444"/>
    <x v="2087"/>
    <x v="1938"/>
    <n v="9149"/>
    <n v="24.776459890000002"/>
    <n v="481777"/>
    <x v="0"/>
    <x v="2103"/>
    <d v="2022-08-16T14:57:47"/>
    <d v="2022-08-16T14:57:47"/>
    <s v="NULL"/>
    <x v="2"/>
    <x v="4"/>
    <x v="240"/>
    <n v="21.883539959999997"/>
    <n v="0.46900000065045"/>
    <x v="1"/>
  </r>
  <r>
    <n v="158073"/>
    <x v="2088"/>
    <x v="1939"/>
    <n v="15757"/>
    <n v="10.95854991"/>
    <n v="426762"/>
    <x v="0"/>
    <x v="2104"/>
    <d v="2022-08-15T15:34:12"/>
    <d v="2022-08-15T15:34:12"/>
    <s v="NULL"/>
    <x v="2"/>
    <x v="4"/>
    <x v="60"/>
    <n v="6.0314498600000004"/>
    <n v="0.35499999656562681"/>
    <x v="1"/>
  </r>
  <r>
    <n v="10425"/>
    <x v="2089"/>
    <x v="1940"/>
    <n v="9220"/>
    <n v="17.14163963"/>
    <n v="28118"/>
    <x v="2"/>
    <x v="2105"/>
    <s v="NULL"/>
    <s v="NULL"/>
    <s v="NULL"/>
    <x v="2"/>
    <x v="4"/>
    <x v="215"/>
    <n v="23.478359300000001"/>
    <n v="0.57799999799261448"/>
    <x v="1"/>
  </r>
  <r>
    <n v="153397"/>
    <x v="2090"/>
    <x v="1941"/>
    <n v="12867"/>
    <n v="16.75800001"/>
    <n v="414100"/>
    <x v="0"/>
    <x v="2106"/>
    <d v="2022-08-14T08:58:04"/>
    <d v="2022-08-14T08:58:04"/>
    <s v="NULL"/>
    <x v="2"/>
    <x v="4"/>
    <x v="204"/>
    <n v="19.99199999"/>
    <n v="0.54399999972789115"/>
    <x v="1"/>
  </r>
  <r>
    <n v="84206"/>
    <x v="2091"/>
    <x v="1942"/>
    <n v="9204"/>
    <n v="11.640959459999999"/>
    <n v="227254"/>
    <x v="0"/>
    <x v="2107"/>
    <d v="2022-08-14T06:54:15"/>
    <d v="2022-08-14T06:54:15"/>
    <s v="NULL"/>
    <x v="2"/>
    <x v="4"/>
    <x v="151"/>
    <n v="8.5690396199999999"/>
    <n v="0.42400000049876302"/>
    <x v="1"/>
  </r>
  <r>
    <n v="87454"/>
    <x v="2092"/>
    <x v="1943"/>
    <n v="14268"/>
    <n v="32.270401499999998"/>
    <n v="236041"/>
    <x v="1"/>
    <x v="2108"/>
    <d v="2022-08-13T23:29:26"/>
    <s v="NULL"/>
    <s v="NULL"/>
    <x v="2"/>
    <x v="4"/>
    <x v="70"/>
    <n v="32.529601550000002"/>
    <n v="0.50200000029166669"/>
    <x v="1"/>
  </r>
  <r>
    <n v="63324"/>
    <x v="2093"/>
    <x v="1944"/>
    <n v="12533"/>
    <n v="33.666000089999997"/>
    <n v="170837"/>
    <x v="1"/>
    <x v="2109"/>
    <d v="2022-08-13T11:52:51"/>
    <s v="NULL"/>
    <s v="NULL"/>
    <x v="2"/>
    <x v="4"/>
    <x v="32"/>
    <n v="28.333999910000003"/>
    <n v="0.45699999854838713"/>
    <x v="1"/>
  </r>
  <r>
    <n v="160290"/>
    <x v="2094"/>
    <x v="1945"/>
    <n v="15830"/>
    <n v="11.11987987"/>
    <n v="432700"/>
    <x v="1"/>
    <x v="2110"/>
    <d v="2022-08-12T09:02:46"/>
    <s v="NULL"/>
    <s v="NULL"/>
    <x v="2"/>
    <x v="4"/>
    <x v="59"/>
    <n v="15.870119900000001"/>
    <n v="0.58800000130566876"/>
    <x v="1"/>
  </r>
  <r>
    <n v="160425"/>
    <x v="2095"/>
    <x v="1083"/>
    <n v="10690"/>
    <n v="22.525950380000001"/>
    <n v="433046"/>
    <x v="0"/>
    <x v="2111"/>
    <d v="2022-08-11T13:03:55"/>
    <d v="2022-08-11T13:03:55"/>
    <s v="NULL"/>
    <x v="2"/>
    <x v="4"/>
    <x v="166"/>
    <n v="16.924050380000001"/>
    <n v="0.4290000013678073"/>
    <x v="1"/>
  </r>
  <r>
    <n v="112598"/>
    <x v="2096"/>
    <x v="1946"/>
    <n v="14327"/>
    <n v="20.492999099999999"/>
    <n v="303787"/>
    <x v="4"/>
    <x v="2112"/>
    <d v="2022-08-11T03:31:19"/>
    <d v="2022-08-11T03:31:19"/>
    <d v="2022-08-11T03:31:19"/>
    <x v="2"/>
    <x v="4"/>
    <x v="52"/>
    <n v="16.766999220000002"/>
    <n v="0.44999999935587764"/>
    <x v="1"/>
  </r>
  <r>
    <n v="54207"/>
    <x v="2097"/>
    <x v="174"/>
    <n v="29033"/>
    <n v="17.301179730000001"/>
    <n v="146273"/>
    <x v="0"/>
    <x v="2113"/>
    <d v="2022-08-10T23:18:16"/>
    <d v="2022-08-10T23:18:16"/>
    <s v="NULL"/>
    <x v="2"/>
    <x v="4"/>
    <x v="1"/>
    <n v="14.67881981"/>
    <n v="0.45900000066103813"/>
    <x v="1"/>
  </r>
  <r>
    <n v="116183"/>
    <x v="2098"/>
    <x v="1947"/>
    <n v="506"/>
    <n v="9.4877997789999995"/>
    <n v="313554"/>
    <x v="0"/>
    <x v="2114"/>
    <d v="2022-08-10T15:20:25"/>
    <d v="2022-08-10T15:20:25"/>
    <s v="NULL"/>
    <x v="2"/>
    <x v="4"/>
    <x v="192"/>
    <n v="9.4121998409999996"/>
    <n v="0.49800000160000002"/>
    <x v="1"/>
  </r>
  <r>
    <n v="68475"/>
    <x v="2099"/>
    <x v="1948"/>
    <n v="6139"/>
    <n v="5.5844098759999996"/>
    <n v="184764"/>
    <x v="3"/>
    <x v="2115"/>
    <s v="NULL"/>
    <s v="NULL"/>
    <s v="NULL"/>
    <x v="2"/>
    <x v="4"/>
    <x v="33"/>
    <n v="4.4055898950000012"/>
    <n v="0.44099999959849856"/>
    <x v="1"/>
  </r>
  <r>
    <n v="60846"/>
    <x v="2100"/>
    <x v="1949"/>
    <n v="14210"/>
    <n v="30.28999988"/>
    <n v="164186"/>
    <x v="4"/>
    <x v="2116"/>
    <d v="2022-08-10T11:12:11"/>
    <d v="2022-08-10T11:12:11"/>
    <d v="2022-08-10T11:12:11"/>
    <x v="2"/>
    <x v="4"/>
    <x v="66"/>
    <n v="34.710000120000004"/>
    <n v="0.53400000184615393"/>
    <x v="1"/>
  </r>
  <r>
    <n v="171957"/>
    <x v="2101"/>
    <x v="1950"/>
    <n v="6957"/>
    <n v="18.623789890000001"/>
    <n v="464243"/>
    <x v="4"/>
    <x v="2117"/>
    <d v="2022-08-09T22:59:12"/>
    <d v="2022-08-09T22:59:12"/>
    <d v="2022-08-09T22:59:12"/>
    <x v="2"/>
    <x v="4"/>
    <x v="8"/>
    <n v="11.36620988"/>
    <n v="0.37899999890530173"/>
    <x v="1"/>
  </r>
  <r>
    <n v="176141"/>
    <x v="2102"/>
    <x v="1951"/>
    <n v="28970"/>
    <n v="9.7950998550000001"/>
    <n v="475541"/>
    <x v="1"/>
    <x v="2118"/>
    <d v="2022-08-09T21:50:41"/>
    <s v="NULL"/>
    <s v="NULL"/>
    <x v="2"/>
    <x v="4"/>
    <x v="76"/>
    <n v="10.194899915000001"/>
    <n v="0.51000000161580794"/>
    <x v="1"/>
  </r>
  <r>
    <n v="142757"/>
    <x v="2103"/>
    <x v="1952"/>
    <n v="15088"/>
    <n v="41.819999979999999"/>
    <n v="385391"/>
    <x v="0"/>
    <x v="2119"/>
    <d v="2022-08-09T17:12:32"/>
    <d v="2022-08-09T17:12:32"/>
    <s v="NULL"/>
    <x v="2"/>
    <x v="4"/>
    <x v="142"/>
    <n v="40.180000020000001"/>
    <n v="0.49000000024390244"/>
    <x v="1"/>
  </r>
  <r>
    <n v="116184"/>
    <x v="2098"/>
    <x v="1953"/>
    <n v="13840"/>
    <n v="26.977500410000001"/>
    <n v="313557"/>
    <x v="0"/>
    <x v="2120"/>
    <d v="2022-08-09T14:17:05"/>
    <d v="2022-08-09T14:17:05"/>
    <s v="NULL"/>
    <x v="2"/>
    <x v="4"/>
    <x v="6"/>
    <n v="32.972500350000004"/>
    <n v="0.54999999886572148"/>
    <x v="1"/>
  </r>
  <r>
    <n v="163771"/>
    <x v="2104"/>
    <x v="1954"/>
    <n v="14042"/>
    <n v="7.4400000129999997"/>
    <n v="442117"/>
    <x v="1"/>
    <x v="2121"/>
    <d v="2022-08-09T04:20:38"/>
    <s v="NULL"/>
    <s v="NULL"/>
    <x v="2"/>
    <x v="4"/>
    <x v="102"/>
    <n v="4.5599999870000003"/>
    <n v="0.37999999891666669"/>
    <x v="1"/>
  </r>
  <r>
    <n v="3847"/>
    <x v="2105"/>
    <x v="1955"/>
    <n v="5955"/>
    <n v="25.47591976"/>
    <n v="10388"/>
    <x v="1"/>
    <x v="2122"/>
    <d v="2022-08-07T20:37:10"/>
    <s v="NULL"/>
    <s v="NULL"/>
    <x v="2"/>
    <x v="4"/>
    <x v="253"/>
    <n v="20.344079930000003"/>
    <n v="0.44400000147621133"/>
    <x v="1"/>
  </r>
  <r>
    <n v="143316"/>
    <x v="2106"/>
    <x v="1956"/>
    <n v="9058"/>
    <n v="48.117999859999998"/>
    <n v="386899"/>
    <x v="1"/>
    <x v="2123"/>
    <d v="2022-08-06T11:04:04"/>
    <s v="NULL"/>
    <s v="NULL"/>
    <x v="2"/>
    <x v="4"/>
    <x v="63"/>
    <n v="49.882000140000002"/>
    <n v="0.50900000142857149"/>
    <x v="1"/>
  </r>
  <r>
    <n v="134162"/>
    <x v="2107"/>
    <x v="1957"/>
    <n v="6951"/>
    <n v="4.1758198819999999"/>
    <n v="362200"/>
    <x v="3"/>
    <x v="2124"/>
    <s v="NULL"/>
    <s v="NULL"/>
    <s v="NULL"/>
    <x v="2"/>
    <x v="4"/>
    <x v="33"/>
    <n v="5.8141798890000009"/>
    <n v="0.58200000223003012"/>
    <x v="1"/>
  </r>
  <r>
    <n v="78563"/>
    <x v="2108"/>
    <x v="1958"/>
    <n v="12691"/>
    <n v="11.97500001"/>
    <n v="212001"/>
    <x v="0"/>
    <x v="2125"/>
    <d v="2022-08-05T23:20:33"/>
    <d v="2022-08-05T23:20:33"/>
    <s v="NULL"/>
    <x v="2"/>
    <x v="4"/>
    <x v="9"/>
    <n v="13.02499999"/>
    <n v="0.52099999959999999"/>
    <x v="1"/>
  </r>
  <r>
    <n v="150649"/>
    <x v="2109"/>
    <x v="1959"/>
    <n v="5795"/>
    <n v="28.079999610000002"/>
    <n v="406717"/>
    <x v="4"/>
    <x v="2126"/>
    <d v="2022-08-05T23:14:37"/>
    <d v="2022-08-05T23:14:37"/>
    <d v="2022-08-05T23:14:37"/>
    <x v="2"/>
    <x v="4"/>
    <x v="252"/>
    <n v="18.719999629999997"/>
    <n v="0.3999999985897435"/>
    <x v="1"/>
  </r>
  <r>
    <n v="41010"/>
    <x v="2110"/>
    <x v="1960"/>
    <n v="9302"/>
    <n v="32.511999959999997"/>
    <n v="110636"/>
    <x v="1"/>
    <x v="2127"/>
    <d v="2022-08-05T09:15:35"/>
    <s v="NULL"/>
    <s v="NULL"/>
    <x v="2"/>
    <x v="4"/>
    <x v="61"/>
    <n v="31.488000040000003"/>
    <n v="0.49200000062500004"/>
    <x v="1"/>
  </r>
  <r>
    <n v="120832"/>
    <x v="2111"/>
    <x v="1961"/>
    <n v="5991"/>
    <n v="49.549201140000001"/>
    <n v="326138"/>
    <x v="1"/>
    <x v="2128"/>
    <d v="2022-08-05T07:17:34"/>
    <s v="NULL"/>
    <s v="NULL"/>
    <x v="2"/>
    <x v="4"/>
    <x v="203"/>
    <n v="29.350800389999996"/>
    <n v="0.37199999772927755"/>
    <x v="1"/>
  </r>
  <r>
    <n v="76381"/>
    <x v="2112"/>
    <x v="1962"/>
    <n v="28896"/>
    <n v="13.300000020000001"/>
    <n v="206113"/>
    <x v="3"/>
    <x v="2129"/>
    <s v="NULL"/>
    <s v="NULL"/>
    <s v="NULL"/>
    <x v="2"/>
    <x v="4"/>
    <x v="26"/>
    <n v="14.699999979999999"/>
    <n v="0.52499999928571428"/>
    <x v="1"/>
  </r>
  <r>
    <n v="50025"/>
    <x v="2113"/>
    <x v="1963"/>
    <n v="14258"/>
    <n v="11.67999998"/>
    <n v="134945"/>
    <x v="1"/>
    <x v="2130"/>
    <d v="2022-08-04T10:49:32"/>
    <s v="NULL"/>
    <s v="NULL"/>
    <x v="2"/>
    <x v="4"/>
    <x v="49"/>
    <n v="8.3200000200000002"/>
    <n v="0.41600000100000001"/>
    <x v="1"/>
  </r>
  <r>
    <n v="25863"/>
    <x v="2114"/>
    <x v="1964"/>
    <n v="29112"/>
    <n v="21.495000839999999"/>
    <n v="69770"/>
    <x v="0"/>
    <x v="2131"/>
    <d v="2022-08-04T07:08:44"/>
    <d v="2022-08-04T07:08:44"/>
    <s v="NULL"/>
    <x v="2"/>
    <x v="4"/>
    <x v="53"/>
    <n v="21.495000839999999"/>
    <n v="0.5"/>
    <x v="1"/>
  </r>
  <r>
    <n v="118996"/>
    <x v="2115"/>
    <x v="1965"/>
    <n v="10298"/>
    <n v="4.0459498910000002"/>
    <n v="321149"/>
    <x v="4"/>
    <x v="2132"/>
    <d v="2022-08-04T05:51:07"/>
    <d v="2022-08-04T05:51:07"/>
    <d v="2022-08-04T05:51:07"/>
    <x v="2"/>
    <x v="4"/>
    <x v="33"/>
    <n v="5.9440498800000006"/>
    <n v="0.59500000162712718"/>
    <x v="1"/>
  </r>
  <r>
    <n v="63834"/>
    <x v="2116"/>
    <x v="1966"/>
    <n v="15958"/>
    <n v="81.488000159999999"/>
    <n v="172243"/>
    <x v="2"/>
    <x v="2133"/>
    <s v="NULL"/>
    <s v="NULL"/>
    <s v="NULL"/>
    <x v="2"/>
    <x v="4"/>
    <x v="50"/>
    <n v="94.511999840000001"/>
    <n v="0.53699999909090912"/>
    <x v="1"/>
  </r>
  <r>
    <n v="149317"/>
    <x v="2117"/>
    <x v="1967"/>
    <n v="12689"/>
    <n v="28.380000070000001"/>
    <n v="403122"/>
    <x v="4"/>
    <x v="2134"/>
    <d v="2022-08-02T05:04:23"/>
    <d v="2022-08-02T05:04:23"/>
    <d v="2022-08-02T05:04:23"/>
    <x v="2"/>
    <x v="4"/>
    <x v="42"/>
    <n v="31.619999929999999"/>
    <n v="0.52699999883333326"/>
    <x v="1"/>
  </r>
  <r>
    <n v="114355"/>
    <x v="2118"/>
    <x v="1968"/>
    <n v="24808"/>
    <n v="30.98784865"/>
    <n v="308602"/>
    <x v="1"/>
    <x v="2135"/>
    <d v="2022-08-02T04:24:21"/>
    <s v="NULL"/>
    <s v="NULL"/>
    <x v="2"/>
    <x v="4"/>
    <x v="99"/>
    <n v="38.962148299999996"/>
    <n v="0.55699999998355965"/>
    <x v="1"/>
  </r>
  <r>
    <n v="150648"/>
    <x v="2109"/>
    <x v="1969"/>
    <n v="5982"/>
    <n v="8.0429698849999998"/>
    <n v="406713"/>
    <x v="4"/>
    <x v="2136"/>
    <d v="2022-08-01T22:13:26"/>
    <d v="2022-08-01T22:13:26"/>
    <d v="2022-08-01T22:13:26"/>
    <x v="2"/>
    <x v="4"/>
    <x v="25"/>
    <n v="7.947029885000001"/>
    <n v="0.49699999995684807"/>
    <x v="1"/>
  </r>
  <r>
    <n v="142084"/>
    <x v="2119"/>
    <x v="1970"/>
    <n v="28803"/>
    <n v="27.555"/>
    <n v="383573"/>
    <x v="0"/>
    <x v="2137"/>
    <d v="2022-08-01T13:47:11"/>
    <d v="2022-08-01T13:47:11"/>
    <s v="NULL"/>
    <x v="2"/>
    <x v="4"/>
    <x v="86"/>
    <n v="27.445"/>
    <n v="0.499"/>
    <x v="1"/>
  </r>
  <r>
    <n v="138895"/>
    <x v="2120"/>
    <x v="1971"/>
    <n v="15334"/>
    <n v="27.255200370000001"/>
    <n v="374887"/>
    <x v="4"/>
    <x v="2138"/>
    <d v="2022-08-01T07:49:08"/>
    <d v="2022-08-01T07:49:08"/>
    <d v="2022-08-01T07:49:08"/>
    <x v="2"/>
    <x v="4"/>
    <x v="97"/>
    <n v="27.694800390000001"/>
    <n v="0.50400000012666057"/>
    <x v="1"/>
  </r>
  <r>
    <n v="79128"/>
    <x v="2121"/>
    <x v="1972"/>
    <n v="28848"/>
    <n v="19.844999919999999"/>
    <n v="213530"/>
    <x v="0"/>
    <x v="2139"/>
    <d v="2022-08-01T04:08:29"/>
    <d v="2022-08-01T04:08:29"/>
    <s v="NULL"/>
    <x v="2"/>
    <x v="4"/>
    <x v="55"/>
    <n v="29.155000080000001"/>
    <n v="0.5950000016326531"/>
    <x v="1"/>
  </r>
  <r>
    <n v="29734"/>
    <x v="2122"/>
    <x v="1973"/>
    <n v="24922"/>
    <n v="11.055000189999999"/>
    <n v="80143"/>
    <x v="1"/>
    <x v="2140"/>
    <d v="2022-08-01T03:26:11"/>
    <s v="NULL"/>
    <s v="NULL"/>
    <x v="2"/>
    <x v="4"/>
    <x v="14"/>
    <n v="9.0450001900000014"/>
    <n v="0.45000000094527365"/>
    <x v="1"/>
  </r>
  <r>
    <n v="2996"/>
    <x v="2123"/>
    <x v="1974"/>
    <n v="28803"/>
    <n v="27.555"/>
    <n v="8079"/>
    <x v="3"/>
    <x v="2141"/>
    <s v="NULL"/>
    <s v="NULL"/>
    <s v="NULL"/>
    <x v="2"/>
    <x v="5"/>
    <x v="86"/>
    <n v="27.445"/>
    <n v="0.499"/>
    <x v="1"/>
  </r>
  <r>
    <n v="123682"/>
    <x v="2124"/>
    <x v="1975"/>
    <n v="13988"/>
    <n v="6.9781798940000002"/>
    <n v="333851"/>
    <x v="1"/>
    <x v="2142"/>
    <d v="2022-07-31T08:23:56"/>
    <s v="NULL"/>
    <s v="NULL"/>
    <x v="2"/>
    <x v="5"/>
    <x v="2"/>
    <n v="5.0118198760000006"/>
    <n v="0.41799999767639695"/>
    <x v="1"/>
  </r>
  <r>
    <n v="54135"/>
    <x v="2125"/>
    <x v="1976"/>
    <n v="16949"/>
    <n v="25.478750420000001"/>
    <n v="146067"/>
    <x v="1"/>
    <x v="2143"/>
    <d v="2022-07-31T04:55:40"/>
    <s v="NULL"/>
    <s v="NULL"/>
    <x v="2"/>
    <x v="5"/>
    <x v="6"/>
    <n v="34.471250339999997"/>
    <n v="0.5749999983819849"/>
    <x v="1"/>
  </r>
  <r>
    <n v="172278"/>
    <x v="2126"/>
    <x v="1977"/>
    <n v="9410"/>
    <n v="19.388490730000001"/>
    <n v="465109"/>
    <x v="1"/>
    <x v="2144"/>
    <d v="2022-07-31T01:23:13"/>
    <s v="NULL"/>
    <s v="NULL"/>
    <x v="2"/>
    <x v="5"/>
    <x v="53"/>
    <n v="23.601510949999998"/>
    <n v="0.54900000064387056"/>
    <x v="1"/>
  </r>
  <r>
    <n v="110229"/>
    <x v="2127"/>
    <x v="1978"/>
    <n v="6103"/>
    <n v="7.7805002720000003"/>
    <n v="297441"/>
    <x v="0"/>
    <x v="2145"/>
    <d v="2022-07-29T14:24:47"/>
    <d v="2022-07-29T14:24:47"/>
    <s v="NULL"/>
    <x v="2"/>
    <x v="5"/>
    <x v="205"/>
    <n v="12.169500488000001"/>
    <n v="0.61000000122305753"/>
    <x v="1"/>
  </r>
  <r>
    <n v="141794"/>
    <x v="2128"/>
    <x v="1979"/>
    <n v="369"/>
    <n v="26.35799995"/>
    <n v="382796"/>
    <x v="1"/>
    <x v="2146"/>
    <d v="2022-07-29T07:15:49"/>
    <s v="NULL"/>
    <s v="NULL"/>
    <x v="2"/>
    <x v="5"/>
    <x v="27"/>
    <n v="19.64200005"/>
    <n v="0.42700000108695652"/>
    <x v="1"/>
  </r>
  <r>
    <n v="62850"/>
    <x v="2129"/>
    <x v="1980"/>
    <n v="15897"/>
    <n v="20.771999919999999"/>
    <n v="169556"/>
    <x v="2"/>
    <x v="2147"/>
    <s v="NULL"/>
    <s v="NULL"/>
    <s v="NULL"/>
    <x v="2"/>
    <x v="5"/>
    <x v="20"/>
    <n v="15.228000080000001"/>
    <n v="0.42300000222222223"/>
    <x v="1"/>
  </r>
  <r>
    <n v="7252"/>
    <x v="2130"/>
    <x v="1981"/>
    <n v="9118"/>
    <n v="19.114000019999999"/>
    <n v="19607"/>
    <x v="4"/>
    <x v="2148"/>
    <d v="2022-07-26T13:33:19"/>
    <d v="2022-07-26T13:33:19"/>
    <d v="2022-07-26T13:33:19"/>
    <x v="2"/>
    <x v="5"/>
    <x v="64"/>
    <n v="18.885999980000001"/>
    <n v="0.49699999947368423"/>
    <x v="1"/>
  </r>
  <r>
    <n v="145314"/>
    <x v="2131"/>
    <x v="1982"/>
    <n v="13943"/>
    <n v="14.25000002"/>
    <n v="392314"/>
    <x v="4"/>
    <x v="2149"/>
    <d v="2022-07-26T04:43:20"/>
    <d v="2022-07-26T04:43:20"/>
    <d v="2022-07-26T04:43:20"/>
    <x v="2"/>
    <x v="5"/>
    <x v="174"/>
    <n v="15.74999998"/>
    <n v="0.5249999993333333"/>
    <x v="1"/>
  </r>
  <r>
    <n v="72207"/>
    <x v="2132"/>
    <x v="1982"/>
    <n v="25329"/>
    <n v="39.034948270000001"/>
    <n v="194810"/>
    <x v="1"/>
    <x v="2150"/>
    <d v="2022-07-25T00:15:42"/>
    <s v="NULL"/>
    <s v="NULL"/>
    <x v="2"/>
    <x v="5"/>
    <x v="101"/>
    <n v="25.915048679999998"/>
    <n v="0.39899999841339484"/>
    <x v="1"/>
  </r>
  <r>
    <n v="102962"/>
    <x v="2133"/>
    <x v="1982"/>
    <n v="15395"/>
    <n v="39.658078809999999"/>
    <n v="277764"/>
    <x v="2"/>
    <x v="2151"/>
    <s v="NULL"/>
    <s v="NULL"/>
    <s v="NULL"/>
    <x v="2"/>
    <x v="5"/>
    <x v="96"/>
    <n v="27.331919050000003"/>
    <n v="0.40799999885236604"/>
    <x v="1"/>
  </r>
  <r>
    <n v="25190"/>
    <x v="2134"/>
    <x v="1982"/>
    <n v="13844"/>
    <n v="12.30000001"/>
    <n v="67973"/>
    <x v="1"/>
    <x v="2152"/>
    <d v="2022-07-24T06:33:20"/>
    <s v="NULL"/>
    <s v="NULL"/>
    <x v="2"/>
    <x v="5"/>
    <x v="9"/>
    <n v="12.69999999"/>
    <n v="0.50799999959999997"/>
    <x v="1"/>
  </r>
  <r>
    <n v="43802"/>
    <x v="2135"/>
    <x v="1982"/>
    <n v="29065"/>
    <n v="17.105219779999999"/>
    <n v="118145"/>
    <x v="1"/>
    <x v="2153"/>
    <d v="2022-07-24T02:04:12"/>
    <s v="NULL"/>
    <s v="NULL"/>
    <x v="2"/>
    <x v="5"/>
    <x v="34"/>
    <n v="17.874779760000003"/>
    <n v="0.51099999985877653"/>
    <x v="1"/>
  </r>
  <r>
    <n v="10069"/>
    <x v="2136"/>
    <x v="1982"/>
    <n v="9024"/>
    <n v="15.40000006"/>
    <n v="27158"/>
    <x v="1"/>
    <x v="2154"/>
    <d v="2022-07-23T21:11:34"/>
    <s v="NULL"/>
    <s v="NULL"/>
    <x v="2"/>
    <x v="5"/>
    <x v="9"/>
    <n v="9.59999994"/>
    <n v="0.38399999759999998"/>
    <x v="1"/>
  </r>
  <r>
    <n v="127968"/>
    <x v="2137"/>
    <x v="1982"/>
    <n v="5991"/>
    <n v="49.549201140000001"/>
    <n v="345426"/>
    <x v="0"/>
    <x v="2155"/>
    <d v="2022-07-22T01:29:38"/>
    <d v="2022-07-22T01:29:38"/>
    <s v="NULL"/>
    <x v="2"/>
    <x v="5"/>
    <x v="203"/>
    <n v="29.350800389999996"/>
    <n v="0.37199999772927755"/>
    <x v="1"/>
  </r>
  <r>
    <n v="35749"/>
    <x v="2138"/>
    <x v="1983"/>
    <n v="24905"/>
    <n v="26.571999999999999"/>
    <n v="96447"/>
    <x v="0"/>
    <x v="2156"/>
    <d v="2022-07-21T07:49:45"/>
    <d v="2022-07-21T07:49:45"/>
    <s v="NULL"/>
    <x v="2"/>
    <x v="5"/>
    <x v="18"/>
    <n v="25.428000000000001"/>
    <n v="0.48899999999999999"/>
    <x v="1"/>
  </r>
  <r>
    <n v="102146"/>
    <x v="2139"/>
    <x v="1984"/>
    <n v="10504"/>
    <n v="12.88699997"/>
    <n v="275536"/>
    <x v="1"/>
    <x v="2157"/>
    <d v="2022-07-20T12:55:32"/>
    <s v="NULL"/>
    <s v="NULL"/>
    <x v="2"/>
    <x v="5"/>
    <x v="7"/>
    <n v="11.61300003"/>
    <n v="0.47400000122448982"/>
    <x v="1"/>
  </r>
  <r>
    <n v="66837"/>
    <x v="2140"/>
    <x v="1985"/>
    <n v="28951"/>
    <n v="21.201390910000001"/>
    <n v="180370"/>
    <x v="4"/>
    <x v="2158"/>
    <d v="2022-07-20T07:43:43"/>
    <d v="2022-07-20T07:43:43"/>
    <d v="2022-07-20T07:43:43"/>
    <x v="2"/>
    <x v="5"/>
    <x v="16"/>
    <n v="24.788610769999998"/>
    <n v="0.53899999705327251"/>
    <x v="1"/>
  </r>
  <r>
    <n v="54550"/>
    <x v="2141"/>
    <x v="1986"/>
    <n v="28670"/>
    <n v="4.8972299179999998"/>
    <n v="147194"/>
    <x v="1"/>
    <x v="2159"/>
    <d v="2022-07-20T07:36:27"/>
    <s v="NULL"/>
    <s v="NULL"/>
    <x v="2"/>
    <x v="5"/>
    <x v="104"/>
    <n v="8.092769852"/>
    <n v="0.62299999963741337"/>
    <x v="1"/>
  </r>
  <r>
    <n v="179246"/>
    <x v="2142"/>
    <x v="1987"/>
    <n v="13842"/>
    <n v="23.673601099999999"/>
    <n v="483925"/>
    <x v="1"/>
    <x v="2160"/>
    <d v="2022-07-18T16:09:14"/>
    <s v="NULL"/>
    <s v="NULL"/>
    <x v="2"/>
    <x v="5"/>
    <x v="230"/>
    <n v="13.31640058"/>
    <n v="0.35999999932954857"/>
    <x v="1"/>
  </r>
  <r>
    <n v="90326"/>
    <x v="2143"/>
    <x v="1988"/>
    <n v="28406"/>
    <n v="19.860240529999999"/>
    <n v="243784"/>
    <x v="3"/>
    <x v="2161"/>
    <s v="NULL"/>
    <s v="NULL"/>
    <s v="NULL"/>
    <x v="2"/>
    <x v="5"/>
    <x v="100"/>
    <n v="20.01976054"/>
    <n v="0.50200000007171519"/>
    <x v="1"/>
  </r>
  <r>
    <n v="32131"/>
    <x v="2144"/>
    <x v="1989"/>
    <n v="26337"/>
    <n v="5.3850098759999998"/>
    <n v="86638"/>
    <x v="3"/>
    <x v="2162"/>
    <s v="NULL"/>
    <s v="NULL"/>
    <s v="NULL"/>
    <x v="2"/>
    <x v="5"/>
    <x v="241"/>
    <n v="3.604989895000001"/>
    <n v="0.40099999853492774"/>
    <x v="1"/>
  </r>
  <r>
    <n v="44506"/>
    <x v="2145"/>
    <x v="1990"/>
    <n v="27270"/>
    <n v="15.62400001"/>
    <n v="120066"/>
    <x v="1"/>
    <x v="2163"/>
    <d v="2022-07-16T02:10:15"/>
    <s v="NULL"/>
    <s v="NULL"/>
    <x v="2"/>
    <x v="5"/>
    <x v="26"/>
    <n v="12.37599999"/>
    <n v="0.44199999964285713"/>
    <x v="1"/>
  </r>
  <r>
    <n v="96111"/>
    <x v="2146"/>
    <x v="1991"/>
    <n v="14008"/>
    <n v="23.857999939999999"/>
    <n v="259393"/>
    <x v="2"/>
    <x v="2164"/>
    <s v="NULL"/>
    <s v="NULL"/>
    <s v="NULL"/>
    <x v="2"/>
    <x v="5"/>
    <x v="140"/>
    <n v="15.642000060000001"/>
    <n v="0.39600000151898734"/>
    <x v="1"/>
  </r>
  <r>
    <n v="35535"/>
    <x v="2147"/>
    <x v="1992"/>
    <n v="14274"/>
    <n v="17.453940660000001"/>
    <n v="95864"/>
    <x v="1"/>
    <x v="2165"/>
    <d v="2022-07-15T15:24:16"/>
    <s v="NULL"/>
    <s v="NULL"/>
    <x v="2"/>
    <x v="5"/>
    <x v="53"/>
    <n v="25.536061019999998"/>
    <n v="0.5940000005136078"/>
    <x v="1"/>
  </r>
  <r>
    <n v="95175"/>
    <x v="2148"/>
    <x v="1993"/>
    <n v="12602"/>
    <n v="22.134000029999999"/>
    <n v="256910"/>
    <x v="3"/>
    <x v="2166"/>
    <s v="NULL"/>
    <s v="NULL"/>
    <s v="NULL"/>
    <x v="2"/>
    <x v="5"/>
    <x v="36"/>
    <n v="19.865999970000001"/>
    <n v="0.47299999928571429"/>
    <x v="1"/>
  </r>
  <r>
    <n v="116109"/>
    <x v="2149"/>
    <x v="1994"/>
    <n v="12625"/>
    <n v="12.39930028"/>
    <n v="313351"/>
    <x v="3"/>
    <x v="2167"/>
    <s v="NULL"/>
    <s v="NULL"/>
    <s v="NULL"/>
    <x v="2"/>
    <x v="5"/>
    <x v="22"/>
    <n v="17.550700480000003"/>
    <n v="0.58600000115659434"/>
    <x v="1"/>
  </r>
  <r>
    <n v="64469"/>
    <x v="2150"/>
    <x v="1995"/>
    <n v="14252"/>
    <n v="16.718000079999999"/>
    <n v="173941"/>
    <x v="3"/>
    <x v="2168"/>
    <s v="NULL"/>
    <s v="NULL"/>
    <s v="NULL"/>
    <x v="2"/>
    <x v="5"/>
    <x v="82"/>
    <n v="9.2819999200000005"/>
    <n v="0.35699999692307693"/>
    <x v="1"/>
  </r>
  <r>
    <n v="181257"/>
    <x v="2151"/>
    <x v="1996"/>
    <n v="15639"/>
    <n v="20.830370760000001"/>
    <n v="489359"/>
    <x v="0"/>
    <x v="2169"/>
    <d v="2022-07-13T15:30:02"/>
    <d v="2022-07-13T15:30:02"/>
    <s v="NULL"/>
    <x v="2"/>
    <x v="5"/>
    <x v="12"/>
    <n v="24.159630919999998"/>
    <n v="0.53700000039653251"/>
    <x v="1"/>
  </r>
  <r>
    <n v="37234"/>
    <x v="2152"/>
    <x v="1997"/>
    <n v="5896"/>
    <n v="13.57398008"/>
    <n v="100454"/>
    <x v="0"/>
    <x v="2170"/>
    <d v="2022-07-13T11:19:10"/>
    <d v="2022-07-13T11:19:10"/>
    <s v="NULL"/>
    <x v="2"/>
    <x v="5"/>
    <x v="226"/>
    <n v="14.35602023"/>
    <n v="0.51400000252989619"/>
    <x v="1"/>
  </r>
  <r>
    <n v="47541"/>
    <x v="2153"/>
    <x v="1998"/>
    <n v="28302"/>
    <n v="13.54999999"/>
    <n v="128268"/>
    <x v="0"/>
    <x v="2171"/>
    <d v="2022-07-13T03:39:58"/>
    <d v="2022-07-13T03:39:58"/>
    <s v="NULL"/>
    <x v="2"/>
    <x v="5"/>
    <x v="9"/>
    <n v="11.45000001"/>
    <n v="0.4580000004"/>
    <x v="1"/>
  </r>
  <r>
    <n v="71981"/>
    <x v="2154"/>
    <x v="1999"/>
    <n v="28970"/>
    <n v="9.7950998550000001"/>
    <n v="194213"/>
    <x v="2"/>
    <x v="2172"/>
    <s v="NULL"/>
    <s v="NULL"/>
    <s v="NULL"/>
    <x v="2"/>
    <x v="5"/>
    <x v="76"/>
    <n v="10.194899915000001"/>
    <n v="0.51000000161580794"/>
    <x v="1"/>
  </r>
  <r>
    <n v="16080"/>
    <x v="2155"/>
    <x v="2000"/>
    <n v="6790"/>
    <n v="77.524999989999998"/>
    <n v="43418"/>
    <x v="0"/>
    <x v="2173"/>
    <d v="2022-07-12T07:05:26"/>
    <d v="2022-07-12T07:05:26"/>
    <s v="NULL"/>
    <x v="2"/>
    <x v="5"/>
    <x v="132"/>
    <n v="97.475000010000002"/>
    <n v="0.5570000000571429"/>
    <x v="1"/>
  </r>
  <r>
    <n v="93020"/>
    <x v="2156"/>
    <x v="2001"/>
    <n v="15088"/>
    <n v="41.819999979999999"/>
    <n v="251098"/>
    <x v="1"/>
    <x v="2174"/>
    <d v="2022-07-11T22:42:00"/>
    <s v="NULL"/>
    <s v="NULL"/>
    <x v="2"/>
    <x v="5"/>
    <x v="142"/>
    <n v="40.180000020000001"/>
    <n v="0.49000000024390244"/>
    <x v="1"/>
  </r>
  <r>
    <n v="59059"/>
    <x v="2157"/>
    <x v="2002"/>
    <n v="14268"/>
    <n v="32.270401499999998"/>
    <n v="159428"/>
    <x v="3"/>
    <x v="2175"/>
    <s v="NULL"/>
    <s v="NULL"/>
    <s v="NULL"/>
    <x v="2"/>
    <x v="5"/>
    <x v="70"/>
    <n v="32.529601550000002"/>
    <n v="0.50200000029166669"/>
    <x v="1"/>
  </r>
  <r>
    <n v="86047"/>
    <x v="2158"/>
    <x v="2003"/>
    <n v="28970"/>
    <n v="9.7950998550000001"/>
    <n v="232206"/>
    <x v="1"/>
    <x v="2176"/>
    <d v="2022-07-11T12:17:49"/>
    <s v="NULL"/>
    <s v="NULL"/>
    <x v="2"/>
    <x v="5"/>
    <x v="76"/>
    <n v="10.194899915000001"/>
    <n v="0.51000000161580794"/>
    <x v="1"/>
  </r>
  <r>
    <n v="162032"/>
    <x v="2159"/>
    <x v="2004"/>
    <n v="12537"/>
    <n v="25.649999919999999"/>
    <n v="437428"/>
    <x v="3"/>
    <x v="2177"/>
    <s v="NULL"/>
    <s v="NULL"/>
    <s v="NULL"/>
    <x v="2"/>
    <x v="5"/>
    <x v="56"/>
    <n v="24.350000080000001"/>
    <n v="0.48700000160000001"/>
    <x v="1"/>
  </r>
  <r>
    <n v="40164"/>
    <x v="2160"/>
    <x v="2005"/>
    <n v="28462"/>
    <n v="24.010000009999999"/>
    <n v="108344"/>
    <x v="1"/>
    <x v="2178"/>
    <d v="2022-07-09T13:49:22"/>
    <s v="NULL"/>
    <s v="NULL"/>
    <x v="2"/>
    <x v="5"/>
    <x v="55"/>
    <n v="24.989999990000001"/>
    <n v="0.50999999979591837"/>
    <x v="1"/>
  </r>
  <r>
    <n v="175133"/>
    <x v="2161"/>
    <x v="2006"/>
    <n v="11569"/>
    <n v="17.29241983"/>
    <n v="472804"/>
    <x v="2"/>
    <x v="2179"/>
    <s v="NULL"/>
    <s v="NULL"/>
    <s v="NULL"/>
    <x v="2"/>
    <x v="5"/>
    <x v="257"/>
    <n v="13.697579940000001"/>
    <n v="0.44200000134430462"/>
    <x v="1"/>
  </r>
  <r>
    <n v="37677"/>
    <x v="2162"/>
    <x v="2007"/>
    <n v="6085"/>
    <n v="23.594100910000002"/>
    <n v="101653"/>
    <x v="4"/>
    <x v="2180"/>
    <d v="2022-07-07T15:50:09"/>
    <d v="2022-07-07T15:50:09"/>
    <d v="2022-07-07T15:50:09"/>
    <x v="2"/>
    <x v="5"/>
    <x v="28"/>
    <n v="16.395900769999997"/>
    <n v="0.41000000203050746"/>
    <x v="1"/>
  </r>
  <r>
    <n v="175600"/>
    <x v="2163"/>
    <x v="2008"/>
    <n v="28972"/>
    <n v="11.57613991"/>
    <n v="474069"/>
    <x v="2"/>
    <x v="2181"/>
    <s v="NULL"/>
    <s v="NULL"/>
    <s v="NULL"/>
    <x v="2"/>
    <x v="5"/>
    <x v="8"/>
    <n v="18.413859860000002"/>
    <n v="0.61400000004068034"/>
    <x v="1"/>
  </r>
  <r>
    <n v="32412"/>
    <x v="2164"/>
    <x v="2009"/>
    <n v="6937"/>
    <n v="19.559999999999999"/>
    <n v="87396"/>
    <x v="0"/>
    <x v="2182"/>
    <d v="2022-07-06T16:12:23"/>
    <d v="2022-07-06T16:12:23"/>
    <s v="NULL"/>
    <x v="2"/>
    <x v="5"/>
    <x v="19"/>
    <n v="20.440000000000001"/>
    <n v="0.51100000000000001"/>
    <x v="1"/>
  </r>
  <r>
    <n v="86070"/>
    <x v="2165"/>
    <x v="2010"/>
    <n v="15667"/>
    <n v="30.834000020000001"/>
    <n v="232272"/>
    <x v="1"/>
    <x v="2183"/>
    <d v="2022-07-06T03:14:00"/>
    <s v="NULL"/>
    <s v="NULL"/>
    <x v="2"/>
    <x v="5"/>
    <x v="84"/>
    <n v="23.165999979999999"/>
    <n v="0.42899999962962959"/>
    <x v="1"/>
  </r>
  <r>
    <n v="117244"/>
    <x v="2166"/>
    <x v="2011"/>
    <n v="12659"/>
    <n v="23.16"/>
    <n v="316394"/>
    <x v="1"/>
    <x v="2184"/>
    <d v="2022-07-05T11:12:01"/>
    <s v="NULL"/>
    <s v="NULL"/>
    <x v="2"/>
    <x v="5"/>
    <x v="42"/>
    <n v="36.840000000000003"/>
    <n v="0.6140000000000001"/>
    <x v="1"/>
  </r>
  <r>
    <n v="227"/>
    <x v="2167"/>
    <x v="2012"/>
    <n v="5984"/>
    <n v="10.51600002"/>
    <n v="637"/>
    <x v="1"/>
    <x v="2185"/>
    <d v="2022-07-04T23:29:34"/>
    <s v="NULL"/>
    <s v="NULL"/>
    <x v="2"/>
    <x v="5"/>
    <x v="103"/>
    <n v="11.48399998"/>
    <n v="0.52199999909090911"/>
    <x v="1"/>
  </r>
  <r>
    <n v="159271"/>
    <x v="2168"/>
    <x v="2013"/>
    <n v="24963"/>
    <n v="36.782098550000001"/>
    <n v="429970"/>
    <x v="4"/>
    <x v="2186"/>
    <d v="2022-07-04T08:26:26"/>
    <d v="2022-07-04T08:26:26"/>
    <d v="2022-07-04T08:26:26"/>
    <x v="2"/>
    <x v="5"/>
    <x v="30"/>
    <n v="40.167898399999999"/>
    <n v="0.52199999989733592"/>
    <x v="1"/>
  </r>
  <r>
    <n v="30065"/>
    <x v="2169"/>
    <x v="2014"/>
    <n v="8876"/>
    <n v="12.00077986"/>
    <n v="81007"/>
    <x v="0"/>
    <x v="2187"/>
    <d v="2022-07-03T12:29:42"/>
    <d v="2022-07-03T12:29:42"/>
    <s v="NULL"/>
    <x v="2"/>
    <x v="5"/>
    <x v="117"/>
    <n v="10.989219910000001"/>
    <n v="0.47800000086733369"/>
    <x v="1"/>
  </r>
  <r>
    <n v="37394"/>
    <x v="2170"/>
    <x v="2015"/>
    <n v="14225"/>
    <n v="5.9540398769999996"/>
    <n v="100889"/>
    <x v="4"/>
    <x v="2188"/>
    <d v="2022-07-02T05:56:13"/>
    <d v="2022-07-02T05:56:13"/>
    <d v="2022-07-02T05:56:13"/>
    <x v="2"/>
    <x v="5"/>
    <x v="33"/>
    <n v="4.0359598940000012"/>
    <n v="0.40399999865025032"/>
    <x v="1"/>
  </r>
  <r>
    <n v="134097"/>
    <x v="2171"/>
    <x v="2016"/>
    <n v="6110"/>
    <n v="12.82500001"/>
    <n v="362026"/>
    <x v="2"/>
    <x v="2189"/>
    <s v="NULL"/>
    <s v="NULL"/>
    <s v="NULL"/>
    <x v="2"/>
    <x v="5"/>
    <x v="9"/>
    <n v="12.17499999"/>
    <n v="0.48699999960000001"/>
    <x v="1"/>
  </r>
  <r>
    <n v="165979"/>
    <x v="2172"/>
    <x v="2017"/>
    <n v="24905"/>
    <n v="26.571999999999999"/>
    <n v="448086"/>
    <x v="3"/>
    <x v="2190"/>
    <s v="NULL"/>
    <s v="NULL"/>
    <s v="NULL"/>
    <x v="2"/>
    <x v="5"/>
    <x v="18"/>
    <n v="25.428000000000001"/>
    <n v="0.48899999999999999"/>
    <x v="1"/>
  </r>
  <r>
    <n v="18504"/>
    <x v="2173"/>
    <x v="2017"/>
    <n v="24793"/>
    <n v="15.795000050000001"/>
    <n v="49954"/>
    <x v="3"/>
    <x v="2191"/>
    <s v="NULL"/>
    <s v="NULL"/>
    <s v="NULL"/>
    <x v="2"/>
    <x v="5"/>
    <x v="92"/>
    <n v="23.204999950000001"/>
    <n v="0.59499999871794873"/>
    <x v="1"/>
  </r>
  <r>
    <n v="70007"/>
    <x v="2174"/>
    <x v="2017"/>
    <n v="11834"/>
    <n v="49.679999930000001"/>
    <n v="188927"/>
    <x v="3"/>
    <x v="2192"/>
    <s v="NULL"/>
    <s v="NULL"/>
    <s v="NULL"/>
    <x v="2"/>
    <x v="6"/>
    <x v="29"/>
    <n v="40.320000069999999"/>
    <n v="0.44800000077777774"/>
    <x v="2"/>
  </r>
  <r>
    <n v="106062"/>
    <x v="2175"/>
    <x v="2017"/>
    <n v="9204"/>
    <n v="11.640959459999999"/>
    <n v="286200"/>
    <x v="0"/>
    <x v="2193"/>
    <d v="2022-06-30T23:36:20"/>
    <d v="2022-06-30T23:36:20"/>
    <s v="NULL"/>
    <x v="2"/>
    <x v="6"/>
    <x v="151"/>
    <n v="8.5690396199999999"/>
    <n v="0.42400000049876302"/>
    <x v="2"/>
  </r>
  <r>
    <n v="86658"/>
    <x v="2176"/>
    <x v="2017"/>
    <n v="6063"/>
    <n v="20.195960639999999"/>
    <n v="233852"/>
    <x v="1"/>
    <x v="2194"/>
    <d v="2022-06-30T05:06:29"/>
    <s v="NULL"/>
    <s v="NULL"/>
    <x v="2"/>
    <x v="6"/>
    <x v="127"/>
    <n v="29.79404104"/>
    <n v="0.59600000077455484"/>
    <x v="2"/>
  </r>
  <r>
    <n v="149322"/>
    <x v="2177"/>
    <x v="2017"/>
    <n v="9058"/>
    <n v="48.117999859999998"/>
    <n v="403137"/>
    <x v="2"/>
    <x v="2195"/>
    <s v="NULL"/>
    <s v="NULL"/>
    <s v="NULL"/>
    <x v="2"/>
    <x v="6"/>
    <x v="63"/>
    <n v="49.882000140000002"/>
    <n v="0.50900000142857149"/>
    <x v="2"/>
  </r>
  <r>
    <n v="140751"/>
    <x v="2178"/>
    <x v="2017"/>
    <n v="5775"/>
    <n v="56.325702569999997"/>
    <n v="379955"/>
    <x v="4"/>
    <x v="2196"/>
    <d v="2022-06-30T02:56:09"/>
    <d v="2022-06-30T02:56:09"/>
    <d v="2022-06-30T02:56:09"/>
    <x v="2"/>
    <x v="6"/>
    <x v="259"/>
    <n v="74.664302929999991"/>
    <n v="0.56999999843499505"/>
    <x v="2"/>
  </r>
  <r>
    <n v="30779"/>
    <x v="2179"/>
    <x v="2018"/>
    <n v="15958"/>
    <n v="81.488000159999999"/>
    <n v="82945"/>
    <x v="1"/>
    <x v="2197"/>
    <d v="2022-06-29T09:05:57"/>
    <s v="NULL"/>
    <s v="NULL"/>
    <x v="2"/>
    <x v="6"/>
    <x v="50"/>
    <n v="94.511999840000001"/>
    <n v="0.53699999909090912"/>
    <x v="2"/>
  </r>
  <r>
    <n v="50665"/>
    <x v="2180"/>
    <x v="2019"/>
    <n v="13796"/>
    <n v="4.2560000120000003"/>
    <n v="136708"/>
    <x v="0"/>
    <x v="2198"/>
    <d v="2022-06-28T06:26:38"/>
    <d v="2022-06-28T06:26:38"/>
    <s v="NULL"/>
    <x v="2"/>
    <x v="6"/>
    <x v="91"/>
    <n v="3.7439999879999997"/>
    <n v="0.46799999849999996"/>
    <x v="2"/>
  </r>
  <r>
    <n v="70958"/>
    <x v="2181"/>
    <x v="2020"/>
    <n v="15367"/>
    <n v="7.305450295"/>
    <n v="191475"/>
    <x v="3"/>
    <x v="2199"/>
    <s v="NULL"/>
    <s v="NULL"/>
    <s v="NULL"/>
    <x v="2"/>
    <x v="6"/>
    <x v="260"/>
    <n v="9.6445504650000018"/>
    <n v="0.56900000192094391"/>
    <x v="2"/>
  </r>
  <r>
    <n v="142201"/>
    <x v="2182"/>
    <x v="2021"/>
    <n v="13769"/>
    <n v="56.430000049999997"/>
    <n v="383896"/>
    <x v="1"/>
    <x v="2200"/>
    <d v="2022-06-27T00:34:19"/>
    <s v="NULL"/>
    <s v="NULL"/>
    <x v="2"/>
    <x v="6"/>
    <x v="68"/>
    <n v="38.569999950000003"/>
    <n v="0.40599999947368426"/>
    <x v="2"/>
  </r>
  <r>
    <n v="126078"/>
    <x v="2183"/>
    <x v="2022"/>
    <n v="15248"/>
    <n v="8.5573401120000003"/>
    <n v="340346"/>
    <x v="3"/>
    <x v="2201"/>
    <s v="NULL"/>
    <s v="NULL"/>
    <s v="NULL"/>
    <x v="2"/>
    <x v="6"/>
    <x v="41"/>
    <n v="12.782660038000001"/>
    <n v="0.59899999757029054"/>
    <x v="2"/>
  </r>
  <r>
    <n v="112522"/>
    <x v="2184"/>
    <x v="2023"/>
    <n v="7855"/>
    <n v="12.91620073"/>
    <n v="303590"/>
    <x v="1"/>
    <x v="2202"/>
    <d v="2022-06-26T09:18:20"/>
    <s v="NULL"/>
    <s v="NULL"/>
    <x v="2"/>
    <x v="6"/>
    <x v="139"/>
    <n v="3.0337990799999996"/>
    <n v="0.19020684113726016"/>
    <x v="2"/>
  </r>
  <r>
    <n v="40842"/>
    <x v="2185"/>
    <x v="2024"/>
    <n v="28922"/>
    <n v="59.993998869999999"/>
    <n v="110182"/>
    <x v="3"/>
    <x v="2203"/>
    <s v="NULL"/>
    <s v="NULL"/>
    <s v="NULL"/>
    <x v="2"/>
    <x v="6"/>
    <x v="72"/>
    <n v="39.995998990000004"/>
    <n v="0.39999999845984596"/>
    <x v="2"/>
  </r>
  <r>
    <n v="11175"/>
    <x v="2186"/>
    <x v="2025"/>
    <n v="24954"/>
    <n v="6.1407499080000001"/>
    <n v="30102"/>
    <x v="3"/>
    <x v="2204"/>
    <s v="NULL"/>
    <s v="NULL"/>
    <s v="NULL"/>
    <x v="2"/>
    <x v="6"/>
    <x v="139"/>
    <n v="9.8092499019999995"/>
    <n v="0.61500000118181819"/>
    <x v="2"/>
  </r>
  <r>
    <n v="68025"/>
    <x v="2187"/>
    <x v="2026"/>
    <n v="14268"/>
    <n v="32.270401499999998"/>
    <n v="183553"/>
    <x v="2"/>
    <x v="2205"/>
    <s v="NULL"/>
    <s v="NULL"/>
    <s v="NULL"/>
    <x v="2"/>
    <x v="6"/>
    <x v="70"/>
    <n v="32.529601550000002"/>
    <n v="0.50200000029166669"/>
    <x v="2"/>
  </r>
  <r>
    <n v="49116"/>
    <x v="2188"/>
    <x v="2027"/>
    <n v="9305"/>
    <n v="8.8517898759999998"/>
    <n v="132498"/>
    <x v="1"/>
    <x v="2206"/>
    <d v="2022-06-23T12:42:43"/>
    <s v="NULL"/>
    <s v="NULL"/>
    <x v="2"/>
    <x v="6"/>
    <x v="60"/>
    <n v="8.1382098940000009"/>
    <n v="0.47900000024543854"/>
    <x v="2"/>
  </r>
  <r>
    <n v="119113"/>
    <x v="2189"/>
    <x v="2028"/>
    <n v="15884"/>
    <n v="29.43079973"/>
    <n v="321463"/>
    <x v="2"/>
    <x v="2207"/>
    <s v="NULL"/>
    <s v="NULL"/>
    <s v="NULL"/>
    <x v="2"/>
    <x v="6"/>
    <x v="228"/>
    <n v="34.549199810000005"/>
    <n v="0.54000000091278533"/>
    <x v="2"/>
  </r>
  <r>
    <n v="159304"/>
    <x v="2190"/>
    <x v="2029"/>
    <n v="28613"/>
    <n v="14.594159879999999"/>
    <n v="430058"/>
    <x v="4"/>
    <x v="2208"/>
    <d v="2022-06-23T02:19:44"/>
    <d v="2022-06-23T02:19:44"/>
    <d v="2022-06-23T02:19:44"/>
    <x v="2"/>
    <x v="6"/>
    <x v="46"/>
    <n v="10.395839890000001"/>
    <n v="0.4159999994269708"/>
    <x v="2"/>
  </r>
  <r>
    <n v="60988"/>
    <x v="2191"/>
    <x v="2030"/>
    <n v="24793"/>
    <n v="15.795000050000001"/>
    <n v="164572"/>
    <x v="1"/>
    <x v="2209"/>
    <d v="2022-06-22T14:50:20"/>
    <s v="NULL"/>
    <s v="NULL"/>
    <x v="2"/>
    <x v="6"/>
    <x v="92"/>
    <n v="23.204999950000001"/>
    <n v="0.59499999871794873"/>
    <x v="2"/>
  </r>
  <r>
    <n v="3236"/>
    <x v="2192"/>
    <x v="2031"/>
    <n v="11029"/>
    <n v="23.873099549999999"/>
    <n v="8727"/>
    <x v="3"/>
    <x v="2210"/>
    <s v="NULL"/>
    <s v="NULL"/>
    <s v="NULL"/>
    <x v="2"/>
    <x v="6"/>
    <x v="90"/>
    <n v="21.426899689999999"/>
    <n v="0.47300000109227375"/>
    <x v="2"/>
  </r>
  <r>
    <n v="119111"/>
    <x v="2189"/>
    <x v="2032"/>
    <n v="15402"/>
    <n v="21.559999959999999"/>
    <n v="321456"/>
    <x v="2"/>
    <x v="2211"/>
    <s v="NULL"/>
    <s v="NULL"/>
    <s v="NULL"/>
    <x v="2"/>
    <x v="6"/>
    <x v="19"/>
    <n v="18.440000040000001"/>
    <n v="0.46100000100000005"/>
    <x v="2"/>
  </r>
  <r>
    <n v="6192"/>
    <x v="2193"/>
    <x v="2033"/>
    <n v="9185"/>
    <n v="18.15624085"/>
    <n v="16770"/>
    <x v="4"/>
    <x v="2212"/>
    <d v="2022-06-20T15:53:19"/>
    <d v="2022-06-20T15:53:19"/>
    <d v="2022-06-20T15:53:19"/>
    <x v="2"/>
    <x v="6"/>
    <x v="183"/>
    <n v="18.083760829999999"/>
    <n v="0.49899999977041942"/>
    <x v="2"/>
  </r>
  <r>
    <n v="131061"/>
    <x v="2194"/>
    <x v="2034"/>
    <n v="14235"/>
    <n v="2.518749991"/>
    <n v="353798"/>
    <x v="1"/>
    <x v="2213"/>
    <d v="2022-06-19T16:57:59"/>
    <s v="NULL"/>
    <s v="NULL"/>
    <x v="2"/>
    <x v="6"/>
    <x v="185"/>
    <n v="3.731250009"/>
    <n v="0.59700000143999998"/>
    <x v="2"/>
  </r>
  <r>
    <n v="27523"/>
    <x v="2195"/>
    <x v="2035"/>
    <n v="28970"/>
    <n v="9.7950998550000001"/>
    <n v="74209"/>
    <x v="0"/>
    <x v="2214"/>
    <d v="2022-06-18T11:26:04"/>
    <d v="2022-06-18T11:26:04"/>
    <s v="NULL"/>
    <x v="2"/>
    <x v="6"/>
    <x v="76"/>
    <n v="10.194899915000001"/>
    <n v="0.51000000161580794"/>
    <x v="2"/>
  </r>
  <r>
    <n v="136718"/>
    <x v="2196"/>
    <x v="2036"/>
    <n v="5955"/>
    <n v="25.47591976"/>
    <n v="369054"/>
    <x v="1"/>
    <x v="2215"/>
    <d v="2022-06-18T09:31:08"/>
    <s v="NULL"/>
    <s v="NULL"/>
    <x v="2"/>
    <x v="6"/>
    <x v="253"/>
    <n v="20.344079930000003"/>
    <n v="0.44400000147621133"/>
    <x v="2"/>
  </r>
  <r>
    <n v="49988"/>
    <x v="2197"/>
    <x v="2037"/>
    <n v="15757"/>
    <n v="10.95854991"/>
    <n v="134849"/>
    <x v="1"/>
    <x v="2216"/>
    <d v="2022-06-16T05:20:58"/>
    <s v="NULL"/>
    <s v="NULL"/>
    <x v="2"/>
    <x v="6"/>
    <x v="60"/>
    <n v="6.0314498600000004"/>
    <n v="0.35499999656562681"/>
    <x v="2"/>
  </r>
  <r>
    <n v="133268"/>
    <x v="2198"/>
    <x v="2038"/>
    <n v="9303"/>
    <n v="7.4899999890000002"/>
    <n v="359788"/>
    <x v="1"/>
    <x v="2217"/>
    <d v="2022-06-16T04:41:12"/>
    <s v="NULL"/>
    <s v="NULL"/>
    <x v="2"/>
    <x v="6"/>
    <x v="181"/>
    <n v="6.5100000109999998"/>
    <n v="0.4650000007857143"/>
    <x v="2"/>
  </r>
  <r>
    <n v="133864"/>
    <x v="2199"/>
    <x v="2039"/>
    <n v="9204"/>
    <n v="11.640959459999999"/>
    <n v="361384"/>
    <x v="1"/>
    <x v="2218"/>
    <d v="2022-06-15T12:54:18"/>
    <s v="NULL"/>
    <s v="NULL"/>
    <x v="2"/>
    <x v="6"/>
    <x v="151"/>
    <n v="8.5690396199999999"/>
    <n v="0.42400000049876302"/>
    <x v="2"/>
  </r>
  <r>
    <n v="31233"/>
    <x v="2200"/>
    <x v="2040"/>
    <n v="9430"/>
    <n v="62.880841660000002"/>
    <n v="84194"/>
    <x v="2"/>
    <x v="2219"/>
    <s v="NULL"/>
    <s v="NULL"/>
    <s v="NULL"/>
    <x v="2"/>
    <x v="6"/>
    <x v="129"/>
    <n v="69.779162040000003"/>
    <n v="0.52600000070707065"/>
    <x v="2"/>
  </r>
  <r>
    <n v="81511"/>
    <x v="2201"/>
    <x v="2041"/>
    <n v="29112"/>
    <n v="21.495000839999999"/>
    <n v="219973"/>
    <x v="1"/>
    <x v="2220"/>
    <d v="2022-06-14T09:44:33"/>
    <s v="NULL"/>
    <s v="NULL"/>
    <x v="2"/>
    <x v="6"/>
    <x v="53"/>
    <n v="21.495000839999999"/>
    <n v="0.5"/>
    <x v="2"/>
  </r>
  <r>
    <n v="155323"/>
    <x v="2202"/>
    <x v="2041"/>
    <n v="3084"/>
    <n v="12.874999989999999"/>
    <n v="419295"/>
    <x v="1"/>
    <x v="2221"/>
    <d v="2022-06-14T03:50:56"/>
    <s v="NULL"/>
    <s v="NULL"/>
    <x v="2"/>
    <x v="6"/>
    <x v="9"/>
    <n v="12.125000010000001"/>
    <n v="0.48500000040000002"/>
    <x v="2"/>
  </r>
  <r>
    <n v="141855"/>
    <x v="2203"/>
    <x v="2041"/>
    <n v="13748"/>
    <n v="20.411999959999999"/>
    <n v="382962"/>
    <x v="2"/>
    <x v="2222"/>
    <s v="NULL"/>
    <s v="NULL"/>
    <s v="NULL"/>
    <x v="2"/>
    <x v="6"/>
    <x v="20"/>
    <n v="15.588000040000001"/>
    <n v="0.43300000111111114"/>
    <x v="2"/>
  </r>
  <r>
    <n v="43456"/>
    <x v="2204"/>
    <x v="2041"/>
    <n v="15455"/>
    <n v="27.610000119999999"/>
    <n v="117216"/>
    <x v="3"/>
    <x v="2223"/>
    <s v="NULL"/>
    <s v="NULL"/>
    <s v="NULL"/>
    <x v="2"/>
    <x v="6"/>
    <x v="86"/>
    <n v="27.389999880000001"/>
    <n v="0.49799999781818183"/>
    <x v="2"/>
  </r>
  <r>
    <n v="177230"/>
    <x v="2205"/>
    <x v="2041"/>
    <n v="28595"/>
    <n v="36.125000059999998"/>
    <n v="478520"/>
    <x v="1"/>
    <x v="2224"/>
    <d v="2022-06-11T15:01:51"/>
    <s v="NULL"/>
    <s v="NULL"/>
    <x v="2"/>
    <x v="6"/>
    <x v="17"/>
    <n v="48.874999940000002"/>
    <n v="0.57499999929411771"/>
    <x v="2"/>
  </r>
  <r>
    <n v="81548"/>
    <x v="2206"/>
    <x v="2041"/>
    <n v="28613"/>
    <n v="14.594159879999999"/>
    <n v="220085"/>
    <x v="1"/>
    <x v="2225"/>
    <d v="2022-06-11T06:03:27"/>
    <s v="NULL"/>
    <s v="NULL"/>
    <x v="2"/>
    <x v="6"/>
    <x v="46"/>
    <n v="10.395839890000001"/>
    <n v="0.4159999994269708"/>
    <x v="2"/>
  </r>
  <r>
    <n v="15186"/>
    <x v="2207"/>
    <x v="2042"/>
    <n v="9252"/>
    <n v="27.4021005"/>
    <n v="41025"/>
    <x v="1"/>
    <x v="2226"/>
    <d v="2022-06-11T01:05:59"/>
    <s v="NULL"/>
    <s v="NULL"/>
    <x v="2"/>
    <x v="6"/>
    <x v="195"/>
    <n v="15.547900260000002"/>
    <n v="0.36199999964796281"/>
    <x v="2"/>
  </r>
  <r>
    <n v="129365"/>
    <x v="2208"/>
    <x v="1824"/>
    <n v="15884"/>
    <n v="29.43079973"/>
    <n v="349238"/>
    <x v="0"/>
    <x v="2227"/>
    <d v="2022-06-10T15:01:42"/>
    <d v="2022-06-10T15:01:42"/>
    <s v="NULL"/>
    <x v="2"/>
    <x v="6"/>
    <x v="228"/>
    <n v="34.549199810000005"/>
    <n v="0.54000000091278533"/>
    <x v="2"/>
  </r>
  <r>
    <n v="145859"/>
    <x v="2209"/>
    <x v="2043"/>
    <n v="9347"/>
    <n v="55.12999988"/>
    <n v="393798"/>
    <x v="0"/>
    <x v="2228"/>
    <d v="2022-06-09T20:45:00"/>
    <d v="2022-06-09T20:45:00"/>
    <s v="NULL"/>
    <x v="2"/>
    <x v="6"/>
    <x v="233"/>
    <n v="93.87000012"/>
    <n v="0.63000000080536911"/>
    <x v="2"/>
  </r>
  <r>
    <n v="36170"/>
    <x v="2210"/>
    <x v="2044"/>
    <n v="15575"/>
    <n v="15.203999939999999"/>
    <n v="97602"/>
    <x v="0"/>
    <x v="2229"/>
    <d v="2022-06-08T06:30:56"/>
    <d v="2022-06-08T06:30:56"/>
    <s v="NULL"/>
    <x v="2"/>
    <x v="6"/>
    <x v="26"/>
    <n v="12.796000060000001"/>
    <n v="0.45700000214285719"/>
    <x v="2"/>
  </r>
  <r>
    <n v="127111"/>
    <x v="2211"/>
    <x v="2045"/>
    <n v="9252"/>
    <n v="27.4021005"/>
    <n v="343128"/>
    <x v="3"/>
    <x v="2230"/>
    <s v="NULL"/>
    <s v="NULL"/>
    <s v="NULL"/>
    <x v="2"/>
    <x v="6"/>
    <x v="195"/>
    <n v="15.547900260000002"/>
    <n v="0.36199999964796281"/>
    <x v="2"/>
  </r>
  <r>
    <n v="63550"/>
    <x v="2212"/>
    <x v="2046"/>
    <n v="28705"/>
    <n v="11.074999999999999"/>
    <n v="171450"/>
    <x v="2"/>
    <x v="2231"/>
    <s v="NULL"/>
    <s v="NULL"/>
    <s v="NULL"/>
    <x v="2"/>
    <x v="6"/>
    <x v="9"/>
    <n v="13.925000000000001"/>
    <n v="0.55700000000000005"/>
    <x v="2"/>
  </r>
  <r>
    <n v="120203"/>
    <x v="2213"/>
    <x v="1903"/>
    <n v="29065"/>
    <n v="17.105219779999999"/>
    <n v="324415"/>
    <x v="3"/>
    <x v="2232"/>
    <s v="NULL"/>
    <s v="NULL"/>
    <s v="NULL"/>
    <x v="2"/>
    <x v="6"/>
    <x v="34"/>
    <n v="17.874779760000003"/>
    <n v="0.51099999985877653"/>
    <x v="2"/>
  </r>
  <r>
    <n v="26831"/>
    <x v="2214"/>
    <x v="2047"/>
    <n v="13604"/>
    <n v="86.400000079999998"/>
    <n v="72361"/>
    <x v="0"/>
    <x v="2233"/>
    <d v="2022-06-07T07:19:57"/>
    <d v="2022-06-07T07:19:57"/>
    <s v="NULL"/>
    <x v="2"/>
    <x v="6"/>
    <x v="45"/>
    <n v="93.599999920000002"/>
    <n v="0.51999999955555554"/>
    <x v="2"/>
  </r>
  <r>
    <n v="154332"/>
    <x v="2215"/>
    <x v="2048"/>
    <n v="26020"/>
    <n v="7.8680000379999999"/>
    <n v="416605"/>
    <x v="4"/>
    <x v="2234"/>
    <d v="2022-06-07T03:44:20"/>
    <d v="2022-06-07T03:44:20"/>
    <d v="2022-06-07T03:44:20"/>
    <x v="2"/>
    <x v="6"/>
    <x v="181"/>
    <n v="6.1319999620000001"/>
    <n v="0.43799999728571432"/>
    <x v="2"/>
  </r>
  <r>
    <n v="27576"/>
    <x v="2216"/>
    <x v="2049"/>
    <n v="25242"/>
    <n v="23.478520570000001"/>
    <n v="74349"/>
    <x v="3"/>
    <x v="2235"/>
    <s v="NULL"/>
    <s v="NULL"/>
    <s v="NULL"/>
    <x v="2"/>
    <x v="6"/>
    <x v="178"/>
    <n v="18.901480499999998"/>
    <n v="0.44600000053751765"/>
    <x v="2"/>
  </r>
  <r>
    <n v="117976"/>
    <x v="2217"/>
    <x v="2050"/>
    <n v="29090"/>
    <n v="33.755779269999998"/>
    <n v="318372"/>
    <x v="1"/>
    <x v="2236"/>
    <d v="2022-06-07T00:17:12"/>
    <s v="NULL"/>
    <s v="NULL"/>
    <x v="2"/>
    <x v="6"/>
    <x v="125"/>
    <n v="46.234218590000005"/>
    <n v="0.57799999783622946"/>
    <x v="2"/>
  </r>
  <r>
    <n v="143458"/>
    <x v="2218"/>
    <x v="2051"/>
    <n v="12690"/>
    <n v="23.543999840000001"/>
    <n v="387283"/>
    <x v="1"/>
    <x v="2237"/>
    <d v="2022-06-06T13:01:58"/>
    <s v="NULL"/>
    <s v="NULL"/>
    <x v="2"/>
    <x v="6"/>
    <x v="84"/>
    <n v="30.456000159999999"/>
    <n v="0.56400000296296293"/>
    <x v="2"/>
  </r>
  <r>
    <n v="43793"/>
    <x v="2219"/>
    <x v="2052"/>
    <n v="28774"/>
    <n v="38.472000049999998"/>
    <n v="118119"/>
    <x v="1"/>
    <x v="2238"/>
    <d v="2022-06-06T07:00:33"/>
    <s v="NULL"/>
    <s v="NULL"/>
    <x v="2"/>
    <x v="6"/>
    <x v="193"/>
    <n v="45.527999950000002"/>
    <n v="0.54199999940476196"/>
    <x v="2"/>
  </r>
  <r>
    <n v="91173"/>
    <x v="2220"/>
    <x v="2053"/>
    <n v="10938"/>
    <n v="11.29547988"/>
    <n v="246058"/>
    <x v="4"/>
    <x v="2239"/>
    <d v="2022-06-06T06:27:44"/>
    <d v="2022-06-06T06:27:44"/>
    <d v="2022-06-06T06:27:44"/>
    <x v="2"/>
    <x v="6"/>
    <x v="46"/>
    <n v="13.69451989"/>
    <n v="0.54800000064185672"/>
    <x v="2"/>
  </r>
  <r>
    <n v="66293"/>
    <x v="2221"/>
    <x v="2054"/>
    <n v="14246"/>
    <n v="9.9149397530000005"/>
    <n v="178876"/>
    <x v="2"/>
    <x v="2240"/>
    <s v="NULL"/>
    <s v="NULL"/>
    <s v="NULL"/>
    <x v="2"/>
    <x v="6"/>
    <x v="80"/>
    <n v="13.305059556999998"/>
    <n v="0.57299999794875101"/>
    <x v="2"/>
  </r>
  <r>
    <n v="148255"/>
    <x v="2222"/>
    <x v="2055"/>
    <n v="6110"/>
    <n v="12.82500001"/>
    <n v="400268"/>
    <x v="0"/>
    <x v="2241"/>
    <d v="2022-06-04T09:50:16"/>
    <d v="2022-06-04T09:50:16"/>
    <s v="NULL"/>
    <x v="2"/>
    <x v="6"/>
    <x v="9"/>
    <n v="12.17499999"/>
    <n v="0.48699999960000001"/>
    <x v="2"/>
  </r>
  <r>
    <n v="81597"/>
    <x v="2223"/>
    <x v="2056"/>
    <n v="15805"/>
    <n v="18.040990699999998"/>
    <n v="220220"/>
    <x v="3"/>
    <x v="2242"/>
    <s v="NULL"/>
    <s v="NULL"/>
    <s v="NULL"/>
    <x v="2"/>
    <x v="6"/>
    <x v="12"/>
    <n v="26.949010980000001"/>
    <n v="0.59899999941498117"/>
    <x v="2"/>
  </r>
  <r>
    <n v="74218"/>
    <x v="2224"/>
    <x v="2057"/>
    <n v="5955"/>
    <n v="25.47591976"/>
    <n v="200245"/>
    <x v="3"/>
    <x v="2243"/>
    <s v="NULL"/>
    <s v="NULL"/>
    <s v="NULL"/>
    <x v="2"/>
    <x v="6"/>
    <x v="253"/>
    <n v="20.344079930000003"/>
    <n v="0.44400000147621133"/>
    <x v="2"/>
  </r>
  <r>
    <n v="129483"/>
    <x v="2225"/>
    <x v="2057"/>
    <n v="15324"/>
    <n v="9.1688797169999994"/>
    <n v="349545"/>
    <x v="3"/>
    <x v="2244"/>
    <s v="NULL"/>
    <s v="NULL"/>
    <s v="NULL"/>
    <x v="2"/>
    <x v="6"/>
    <x v="235"/>
    <n v="14.221119673"/>
    <n v="0.60800000187601544"/>
    <x v="2"/>
  </r>
  <r>
    <n v="31236"/>
    <x v="2226"/>
    <x v="2057"/>
    <n v="5955"/>
    <n v="25.47591976"/>
    <n v="84202"/>
    <x v="4"/>
    <x v="2245"/>
    <d v="2022-06-02T10:36:59"/>
    <d v="2022-06-02T10:36:59"/>
    <d v="2022-06-02T10:36:59"/>
    <x v="2"/>
    <x v="6"/>
    <x v="253"/>
    <n v="20.344079930000003"/>
    <n v="0.44400000147621133"/>
    <x v="2"/>
  </r>
  <r>
    <n v="174889"/>
    <x v="2227"/>
    <x v="2057"/>
    <n v="15253"/>
    <n v="12.160469859999999"/>
    <n v="472153"/>
    <x v="1"/>
    <x v="2246"/>
    <d v="2022-06-02T09:55:34"/>
    <s v="NULL"/>
    <s v="NULL"/>
    <x v="2"/>
    <x v="6"/>
    <x v="21"/>
    <n v="9.8295299100000015"/>
    <n v="0.44700000058253758"/>
    <x v="2"/>
  </r>
  <r>
    <n v="124255"/>
    <x v="2228"/>
    <x v="2057"/>
    <n v="15260"/>
    <n v="19.650000009999999"/>
    <n v="335424"/>
    <x v="0"/>
    <x v="2247"/>
    <d v="2022-06-02T06:57:30"/>
    <d v="2022-06-02T06:57:30"/>
    <s v="NULL"/>
    <x v="2"/>
    <x v="6"/>
    <x v="222"/>
    <n v="17.849999990000001"/>
    <n v="0.47599999973333335"/>
    <x v="2"/>
  </r>
  <r>
    <n v="177369"/>
    <x v="2229"/>
    <x v="2057"/>
    <n v="15805"/>
    <n v="18.040990699999998"/>
    <n v="478897"/>
    <x v="3"/>
    <x v="2248"/>
    <s v="NULL"/>
    <s v="NULL"/>
    <s v="NULL"/>
    <x v="2"/>
    <x v="6"/>
    <x v="12"/>
    <n v="26.949010980000001"/>
    <n v="0.59899999941498117"/>
    <x v="2"/>
  </r>
  <r>
    <n v="165703"/>
    <x v="2230"/>
    <x v="2057"/>
    <n v="28607"/>
    <n v="28.870799649999999"/>
    <n v="447316"/>
    <x v="0"/>
    <x v="2249"/>
    <d v="2022-05-31T13:38:57"/>
    <d v="2022-05-31T13:38:57"/>
    <s v="NULL"/>
    <x v="2"/>
    <x v="7"/>
    <x v="218"/>
    <n v="29.92919959"/>
    <n v="0.50899999960612241"/>
    <x v="2"/>
  </r>
  <r>
    <n v="117148"/>
    <x v="2231"/>
    <x v="2057"/>
    <n v="15897"/>
    <n v="20.771999919999999"/>
    <n v="316139"/>
    <x v="1"/>
    <x v="2250"/>
    <d v="2022-05-31T02:45:13"/>
    <s v="NULL"/>
    <s v="NULL"/>
    <x v="2"/>
    <x v="7"/>
    <x v="20"/>
    <n v="15.228000080000001"/>
    <n v="0.42300000222222223"/>
    <x v="2"/>
  </r>
  <r>
    <n v="137319"/>
    <x v="2232"/>
    <x v="2058"/>
    <n v="15260"/>
    <n v="19.650000009999999"/>
    <n v="370654"/>
    <x v="3"/>
    <x v="2251"/>
    <s v="NULL"/>
    <s v="NULL"/>
    <s v="NULL"/>
    <x v="2"/>
    <x v="7"/>
    <x v="222"/>
    <n v="17.849999990000001"/>
    <n v="0.47599999973333335"/>
    <x v="2"/>
  </r>
  <r>
    <n v="34153"/>
    <x v="2233"/>
    <x v="2059"/>
    <n v="15324"/>
    <n v="9.1688797169999994"/>
    <n v="92158"/>
    <x v="3"/>
    <x v="2252"/>
    <s v="NULL"/>
    <s v="NULL"/>
    <s v="NULL"/>
    <x v="2"/>
    <x v="7"/>
    <x v="235"/>
    <n v="14.221119673"/>
    <n v="0.60800000187601544"/>
    <x v="2"/>
  </r>
  <r>
    <n v="137714"/>
    <x v="2234"/>
    <x v="2060"/>
    <n v="9621"/>
    <n v="17.099999950000001"/>
    <n v="371734"/>
    <x v="1"/>
    <x v="2253"/>
    <d v="2022-05-29T04:53:33"/>
    <s v="NULL"/>
    <s v="NULL"/>
    <x v="2"/>
    <x v="7"/>
    <x v="93"/>
    <n v="27.900000049999999"/>
    <n v="0.62000000111111109"/>
    <x v="2"/>
  </r>
  <r>
    <n v="59696"/>
    <x v="2235"/>
    <x v="2061"/>
    <n v="13706"/>
    <n v="12.935999989999999"/>
    <n v="161116"/>
    <x v="4"/>
    <x v="2254"/>
    <d v="2022-05-28T10:11:09"/>
    <d v="2022-05-28T10:11:09"/>
    <d v="2022-05-28T10:11:09"/>
    <x v="2"/>
    <x v="7"/>
    <x v="103"/>
    <n v="9.0640000100000009"/>
    <n v="0.41200000045454549"/>
    <x v="2"/>
  </r>
  <r>
    <n v="98972"/>
    <x v="2236"/>
    <x v="2062"/>
    <n v="14489"/>
    <n v="15.419689419999999"/>
    <n v="267038"/>
    <x v="0"/>
    <x v="2255"/>
    <d v="2022-05-27T13:46:06"/>
    <d v="2022-05-27T13:46:06"/>
    <s v="NULL"/>
    <x v="2"/>
    <x v="7"/>
    <x v="186"/>
    <n v="18.770309210000001"/>
    <n v="0.54899999889236617"/>
    <x v="2"/>
  </r>
  <r>
    <n v="540"/>
    <x v="2237"/>
    <x v="2063"/>
    <n v="6243"/>
    <n v="44.292148320000003"/>
    <n v="1506"/>
    <x v="0"/>
    <x v="2256"/>
    <d v="2022-05-26T13:27:49"/>
    <d v="2022-05-26T13:27:49"/>
    <s v="NULL"/>
    <x v="2"/>
    <x v="7"/>
    <x v="207"/>
    <n v="36.97784832"/>
    <n v="0.45499999813953479"/>
    <x v="2"/>
  </r>
  <r>
    <n v="131253"/>
    <x v="2238"/>
    <x v="2064"/>
    <n v="25247"/>
    <n v="13.349999990000001"/>
    <n v="354336"/>
    <x v="1"/>
    <x v="2257"/>
    <d v="2022-05-26T09:45:32"/>
    <s v="NULL"/>
    <s v="NULL"/>
    <x v="2"/>
    <x v="7"/>
    <x v="9"/>
    <n v="11.650000009999999"/>
    <n v="0.4660000004"/>
    <x v="2"/>
  </r>
  <r>
    <n v="9023"/>
    <x v="2239"/>
    <x v="2065"/>
    <n v="25242"/>
    <n v="23.478520570000001"/>
    <n v="24356"/>
    <x v="2"/>
    <x v="2258"/>
    <s v="NULL"/>
    <s v="NULL"/>
    <s v="NULL"/>
    <x v="2"/>
    <x v="7"/>
    <x v="178"/>
    <n v="18.901480499999998"/>
    <n v="0.44600000053751765"/>
    <x v="2"/>
  </r>
  <r>
    <n v="15955"/>
    <x v="2240"/>
    <x v="2066"/>
    <n v="13676"/>
    <n v="10.38630041"/>
    <n v="43087"/>
    <x v="1"/>
    <x v="2259"/>
    <d v="2022-05-25T08:15:07"/>
    <s v="NULL"/>
    <s v="NULL"/>
    <x v="2"/>
    <x v="7"/>
    <x v="130"/>
    <n v="9.0637003500000013"/>
    <n v="0.46599999978611828"/>
    <x v="2"/>
  </r>
  <r>
    <n v="64444"/>
    <x v="2241"/>
    <x v="2067"/>
    <n v="13940"/>
    <n v="8.1958999460000008"/>
    <n v="173865"/>
    <x v="1"/>
    <x v="2260"/>
    <d v="2022-05-25T06:51:35"/>
    <s v="NULL"/>
    <s v="NULL"/>
    <x v="2"/>
    <x v="7"/>
    <x v="76"/>
    <n v="11.794099824"/>
    <n v="0.58999999798399194"/>
    <x v="2"/>
  </r>
  <r>
    <n v="170953"/>
    <x v="2242"/>
    <x v="2068"/>
    <n v="12567"/>
    <n v="32.549999970000002"/>
    <n v="461541"/>
    <x v="0"/>
    <x v="2261"/>
    <d v="2022-05-23T05:10:19"/>
    <d v="2022-05-23T05:10:19"/>
    <s v="NULL"/>
    <x v="2"/>
    <x v="7"/>
    <x v="32"/>
    <n v="29.450000029999998"/>
    <n v="0.47500000048387092"/>
    <x v="2"/>
  </r>
  <r>
    <n v="53579"/>
    <x v="2243"/>
    <x v="2069"/>
    <n v="12602"/>
    <n v="22.134000029999999"/>
    <n v="144560"/>
    <x v="2"/>
    <x v="2262"/>
    <s v="NULL"/>
    <s v="NULL"/>
    <s v="NULL"/>
    <x v="2"/>
    <x v="7"/>
    <x v="36"/>
    <n v="19.865999970000001"/>
    <n v="0.47299999928571429"/>
    <x v="2"/>
  </r>
  <r>
    <n v="114197"/>
    <x v="2244"/>
    <x v="2070"/>
    <n v="28963"/>
    <n v="73.984000210000005"/>
    <n v="308170"/>
    <x v="1"/>
    <x v="2263"/>
    <d v="2022-05-22T03:28:29"/>
    <s v="NULL"/>
    <s v="NULL"/>
    <x v="2"/>
    <x v="7"/>
    <x v="249"/>
    <n v="54.015999789999995"/>
    <n v="0.42199999835937496"/>
    <x v="2"/>
  </r>
  <r>
    <n v="85801"/>
    <x v="2245"/>
    <x v="2071"/>
    <n v="9043"/>
    <n v="1.3983000109999999"/>
    <n v="231539"/>
    <x v="1"/>
    <x v="2264"/>
    <d v="2022-05-21T22:43:32"/>
    <s v="NULL"/>
    <s v="NULL"/>
    <x v="2"/>
    <x v="7"/>
    <x v="187"/>
    <n v="2.5517000370000003"/>
    <n v="0.64600000151696202"/>
    <x v="2"/>
  </r>
  <r>
    <n v="179754"/>
    <x v="2246"/>
    <x v="2072"/>
    <n v="28589"/>
    <n v="16.436200169999999"/>
    <n v="485316"/>
    <x v="0"/>
    <x v="2265"/>
    <d v="2022-05-19T14:18:54"/>
    <d v="2022-05-19T14:18:54"/>
    <s v="NULL"/>
    <x v="2"/>
    <x v="7"/>
    <x v="118"/>
    <n v="10.07380006"/>
    <n v="0.37999999896642778"/>
    <x v="2"/>
  </r>
  <r>
    <n v="108719"/>
    <x v="2247"/>
    <x v="2073"/>
    <n v="12664"/>
    <n v="11.03199996"/>
    <n v="293331"/>
    <x v="2"/>
    <x v="2266"/>
    <s v="NULL"/>
    <s v="NULL"/>
    <s v="NULL"/>
    <x v="2"/>
    <x v="7"/>
    <x v="26"/>
    <n v="16.96800004"/>
    <n v="0.60600000142857147"/>
    <x v="2"/>
  </r>
  <r>
    <n v="26007"/>
    <x v="2248"/>
    <x v="2074"/>
    <n v="8960"/>
    <n v="11.97500001"/>
    <n v="70162"/>
    <x v="0"/>
    <x v="2267"/>
    <d v="2022-05-18T02:20:53"/>
    <d v="2022-05-18T02:20:53"/>
    <s v="NULL"/>
    <x v="2"/>
    <x v="7"/>
    <x v="9"/>
    <n v="13.02499999"/>
    <n v="0.52099999959999999"/>
    <x v="2"/>
  </r>
  <r>
    <n v="178231"/>
    <x v="2249"/>
    <x v="2075"/>
    <n v="26020"/>
    <n v="7.8680000379999999"/>
    <n v="481235"/>
    <x v="2"/>
    <x v="2268"/>
    <s v="NULL"/>
    <s v="NULL"/>
    <s v="NULL"/>
    <x v="2"/>
    <x v="7"/>
    <x v="181"/>
    <n v="6.1319999620000001"/>
    <n v="0.43799999728571432"/>
    <x v="2"/>
  </r>
  <r>
    <n v="163119"/>
    <x v="2250"/>
    <x v="2076"/>
    <n v="17004"/>
    <n v="24.01854084"/>
    <n v="440347"/>
    <x v="0"/>
    <x v="2269"/>
    <d v="2022-05-15T13:02:29"/>
    <d v="2022-05-15T13:02:29"/>
    <s v="NULL"/>
    <x v="2"/>
    <x v="7"/>
    <x v="112"/>
    <n v="19.971460839999999"/>
    <n v="0.45400000175676281"/>
    <x v="2"/>
  </r>
  <r>
    <n v="56878"/>
    <x v="2251"/>
    <x v="2077"/>
    <n v="7855"/>
    <n v="12.91620073"/>
    <n v="153470"/>
    <x v="3"/>
    <x v="2270"/>
    <s v="NULL"/>
    <s v="NULL"/>
    <s v="NULL"/>
    <x v="2"/>
    <x v="7"/>
    <x v="76"/>
    <n v="7.0737990400000008"/>
    <n v="0.35386688951422635"/>
    <x v="2"/>
  </r>
  <r>
    <n v="48092"/>
    <x v="2252"/>
    <x v="2078"/>
    <n v="13607"/>
    <n v="19.683720820000001"/>
    <n v="129747"/>
    <x v="1"/>
    <x v="2271"/>
    <d v="2022-05-15T05:42:54"/>
    <s v="NULL"/>
    <s v="NULL"/>
    <x v="2"/>
    <x v="7"/>
    <x v="16"/>
    <n v="26.306280859999998"/>
    <n v="0.5719999978047402"/>
    <x v="2"/>
  </r>
  <r>
    <n v="179854"/>
    <x v="2253"/>
    <x v="2079"/>
    <n v="28970"/>
    <n v="9.7950998550000001"/>
    <n v="485594"/>
    <x v="2"/>
    <x v="2272"/>
    <s v="NULL"/>
    <s v="NULL"/>
    <s v="NULL"/>
    <x v="2"/>
    <x v="7"/>
    <x v="76"/>
    <n v="10.194899915000001"/>
    <n v="0.51000000161580794"/>
    <x v="2"/>
  </r>
  <r>
    <n v="31205"/>
    <x v="2254"/>
    <x v="2080"/>
    <n v="28896"/>
    <n v="13.300000020000001"/>
    <n v="84118"/>
    <x v="2"/>
    <x v="2273"/>
    <s v="NULL"/>
    <s v="NULL"/>
    <s v="NULL"/>
    <x v="2"/>
    <x v="7"/>
    <x v="26"/>
    <n v="14.699999979999999"/>
    <n v="0.52499999928571428"/>
    <x v="2"/>
  </r>
  <r>
    <n v="79264"/>
    <x v="2255"/>
    <x v="2081"/>
    <n v="11569"/>
    <n v="17.29241983"/>
    <n v="213904"/>
    <x v="2"/>
    <x v="2274"/>
    <s v="NULL"/>
    <s v="NULL"/>
    <s v="NULL"/>
    <x v="2"/>
    <x v="7"/>
    <x v="257"/>
    <n v="13.697579940000001"/>
    <n v="0.44200000134430462"/>
    <x v="2"/>
  </r>
  <r>
    <n v="35455"/>
    <x v="2256"/>
    <x v="2082"/>
    <n v="28785"/>
    <n v="27.299999889999999"/>
    <n v="95653"/>
    <x v="1"/>
    <x v="2275"/>
    <d v="2022-05-14T03:41:29"/>
    <s v="NULL"/>
    <s v="NULL"/>
    <x v="2"/>
    <x v="7"/>
    <x v="42"/>
    <n v="32.700000110000005"/>
    <n v="0.54500000183333341"/>
    <x v="2"/>
  </r>
  <r>
    <n v="101197"/>
    <x v="2257"/>
    <x v="2083"/>
    <n v="15580"/>
    <n v="15.595580099999999"/>
    <n v="273018"/>
    <x v="0"/>
    <x v="2276"/>
    <d v="2022-05-11T23:59:34"/>
    <d v="2022-05-11T23:59:34"/>
    <s v="NULL"/>
    <x v="2"/>
    <x v="7"/>
    <x v="115"/>
    <n v="13.66442013"/>
    <n v="0.46700000077204373"/>
    <x v="2"/>
  </r>
  <r>
    <n v="176738"/>
    <x v="2258"/>
    <x v="2084"/>
    <n v="15784"/>
    <n v="30.772000120000001"/>
    <n v="477159"/>
    <x v="3"/>
    <x v="2277"/>
    <s v="NULL"/>
    <s v="NULL"/>
    <s v="NULL"/>
    <x v="2"/>
    <x v="7"/>
    <x v="55"/>
    <n v="18.227999879999999"/>
    <n v="0.37199999755102037"/>
    <x v="2"/>
  </r>
  <r>
    <n v="121320"/>
    <x v="2259"/>
    <x v="2085"/>
    <n v="25276"/>
    <n v="11.78606986"/>
    <n v="327446"/>
    <x v="0"/>
    <x v="2278"/>
    <d v="2022-05-10T07:54:25"/>
    <d v="2022-05-10T07:54:25"/>
    <s v="NULL"/>
    <x v="2"/>
    <x v="7"/>
    <x v="8"/>
    <n v="18.203929909999999"/>
    <n v="0.60700000165421808"/>
    <x v="2"/>
  </r>
  <r>
    <n v="90862"/>
    <x v="2260"/>
    <x v="2086"/>
    <n v="506"/>
    <n v="9.4877997789999995"/>
    <n v="245232"/>
    <x v="4"/>
    <x v="2279"/>
    <d v="2022-05-09T11:33:35"/>
    <d v="2022-05-09T11:33:35"/>
    <d v="2022-05-09T11:33:35"/>
    <x v="2"/>
    <x v="7"/>
    <x v="192"/>
    <n v="9.4121998409999996"/>
    <n v="0.49800000160000002"/>
    <x v="2"/>
  </r>
  <r>
    <n v="4435"/>
    <x v="2261"/>
    <x v="2087"/>
    <n v="15571"/>
    <n v="40.75500014"/>
    <n v="11992"/>
    <x v="1"/>
    <x v="2280"/>
    <d v="2022-05-09T00:36:23"/>
    <s v="NULL"/>
    <s v="NULL"/>
    <x v="2"/>
    <x v="7"/>
    <x v="66"/>
    <n v="24.24499986"/>
    <n v="0.37299999784615384"/>
    <x v="2"/>
  </r>
  <r>
    <n v="97984"/>
    <x v="2262"/>
    <x v="2088"/>
    <n v="15897"/>
    <n v="20.771999919999999"/>
    <n v="264348"/>
    <x v="2"/>
    <x v="2281"/>
    <s v="NULL"/>
    <s v="NULL"/>
    <s v="NULL"/>
    <x v="2"/>
    <x v="7"/>
    <x v="20"/>
    <n v="15.228000080000001"/>
    <n v="0.42300000222222223"/>
    <x v="2"/>
  </r>
  <r>
    <n v="42883"/>
    <x v="2263"/>
    <x v="2089"/>
    <n v="24660"/>
    <n v="55.317121329999999"/>
    <n v="115690"/>
    <x v="3"/>
    <x v="2282"/>
    <s v="NULL"/>
    <s v="NULL"/>
    <s v="NULL"/>
    <x v="2"/>
    <x v="7"/>
    <x v="236"/>
    <n v="42.762880500000001"/>
    <n v="0.43599999696288749"/>
    <x v="2"/>
  </r>
  <r>
    <n v="51414"/>
    <x v="2264"/>
    <x v="1826"/>
    <n v="14008"/>
    <n v="23.857999939999999"/>
    <n v="138736"/>
    <x v="0"/>
    <x v="2283"/>
    <d v="2022-05-08T02:03:14"/>
    <d v="2022-05-08T02:03:14"/>
    <s v="NULL"/>
    <x v="2"/>
    <x v="7"/>
    <x v="140"/>
    <n v="15.642000060000001"/>
    <n v="0.39600000151898734"/>
    <x v="2"/>
  </r>
  <r>
    <n v="23064"/>
    <x v="2265"/>
    <x v="2090"/>
    <n v="15704"/>
    <n v="6.0675998260000004"/>
    <n v="62240"/>
    <x v="0"/>
    <x v="2284"/>
    <d v="2022-05-07T15:28:58"/>
    <d v="2022-05-07T15:28:58"/>
    <s v="NULL"/>
    <x v="2"/>
    <x v="7"/>
    <x v="175"/>
    <n v="9.3323997939999987"/>
    <n v="0.60600000157662337"/>
    <x v="2"/>
  </r>
  <r>
    <n v="46444"/>
    <x v="2266"/>
    <x v="2091"/>
    <n v="25046"/>
    <n v="16.808399680000001"/>
    <n v="125271"/>
    <x v="1"/>
    <x v="2285"/>
    <d v="2022-05-07T10:57:23"/>
    <s v="NULL"/>
    <s v="NULL"/>
    <x v="2"/>
    <x v="7"/>
    <x v="110"/>
    <n v="12.171599860000001"/>
    <n v="0.42000000183574882"/>
    <x v="2"/>
  </r>
  <r>
    <n v="118930"/>
    <x v="2267"/>
    <x v="2092"/>
    <n v="28714"/>
    <n v="10.925000069999999"/>
    <n v="320974"/>
    <x v="0"/>
    <x v="2286"/>
    <d v="2022-05-07T02:39:00"/>
    <d v="2022-05-07T02:39:00"/>
    <s v="NULL"/>
    <x v="2"/>
    <x v="7"/>
    <x v="9"/>
    <n v="14.074999930000001"/>
    <n v="0.56299999720000005"/>
    <x v="2"/>
  </r>
  <r>
    <n v="132015"/>
    <x v="2268"/>
    <x v="174"/>
    <n v="29033"/>
    <n v="17.301179730000001"/>
    <n v="356402"/>
    <x v="2"/>
    <x v="2287"/>
    <s v="NULL"/>
    <s v="NULL"/>
    <s v="NULL"/>
    <x v="2"/>
    <x v="7"/>
    <x v="1"/>
    <n v="14.67881981"/>
    <n v="0.45900000066103813"/>
    <x v="2"/>
  </r>
  <r>
    <n v="97856"/>
    <x v="2269"/>
    <x v="2093"/>
    <n v="9306"/>
    <n v="17.038500410000001"/>
    <n v="264015"/>
    <x v="3"/>
    <x v="2288"/>
    <s v="NULL"/>
    <s v="NULL"/>
    <s v="NULL"/>
    <x v="2"/>
    <x v="7"/>
    <x v="216"/>
    <n v="13.661500350000001"/>
    <n v="0.44500000038436482"/>
    <x v="2"/>
  </r>
  <r>
    <n v="85934"/>
    <x v="2270"/>
    <x v="2094"/>
    <n v="9001"/>
    <n v="26.895"/>
    <n v="231905"/>
    <x v="1"/>
    <x v="2289"/>
    <d v="2022-05-03T22:19:12"/>
    <s v="NULL"/>
    <s v="NULL"/>
    <x v="2"/>
    <x v="7"/>
    <x v="86"/>
    <n v="28.105"/>
    <n v="0.51100000000000001"/>
    <x v="2"/>
  </r>
  <r>
    <n v="36536"/>
    <x v="2271"/>
    <x v="2095"/>
    <n v="13891"/>
    <n v="19.68021091"/>
    <n v="98579"/>
    <x v="1"/>
    <x v="2290"/>
    <d v="2022-05-03T00:44:39"/>
    <s v="NULL"/>
    <s v="NULL"/>
    <x v="2"/>
    <x v="7"/>
    <x v="217"/>
    <n v="14.309790769999999"/>
    <n v="0.42100000184524849"/>
    <x v="2"/>
  </r>
  <r>
    <n v="172640"/>
    <x v="2272"/>
    <x v="2096"/>
    <n v="6088"/>
    <n v="13.775000070000001"/>
    <n v="466118"/>
    <x v="1"/>
    <x v="2291"/>
    <d v="2022-05-02T04:35:00"/>
    <s v="NULL"/>
    <s v="NULL"/>
    <x v="2"/>
    <x v="7"/>
    <x v="9"/>
    <n v="11.224999929999999"/>
    <n v="0.44899999719999995"/>
    <x v="2"/>
  </r>
  <r>
    <n v="110070"/>
    <x v="2273"/>
    <x v="2097"/>
    <n v="11027"/>
    <n v="11.192909869999999"/>
    <n v="297008"/>
    <x v="1"/>
    <x v="2292"/>
    <d v="2022-05-01T09:18:22"/>
    <s v="NULL"/>
    <s v="NULL"/>
    <x v="2"/>
    <x v="7"/>
    <x v="21"/>
    <n v="10.797089900000001"/>
    <n v="0.49100000058799459"/>
    <x v="2"/>
  </r>
  <r>
    <n v="168485"/>
    <x v="2274"/>
    <x v="2098"/>
    <n v="13780"/>
    <n v="26.2447509"/>
    <n v="454897"/>
    <x v="0"/>
    <x v="2293"/>
    <d v="2022-05-01T05:10:02"/>
    <d v="2022-05-01T05:10:02"/>
    <s v="NULL"/>
    <x v="2"/>
    <x v="7"/>
    <x v="127"/>
    <n v="23.745250779999999"/>
    <n v="0.47499999963992801"/>
    <x v="2"/>
  </r>
  <r>
    <n v="27548"/>
    <x v="2275"/>
    <x v="2099"/>
    <n v="14064"/>
    <n v="23.43000005"/>
    <n v="74275"/>
    <x v="0"/>
    <x v="2294"/>
    <d v="2022-04-30T06:25:23"/>
    <d v="2022-04-30T06:25:23"/>
    <s v="NULL"/>
    <x v="2"/>
    <x v="8"/>
    <x v="86"/>
    <n v="31.56999995"/>
    <n v="0.57399999909090904"/>
    <x v="2"/>
  </r>
  <r>
    <n v="114134"/>
    <x v="2276"/>
    <x v="2100"/>
    <n v="13857"/>
    <n v="45.389999920000001"/>
    <n v="308005"/>
    <x v="3"/>
    <x v="2295"/>
    <s v="NULL"/>
    <s v="NULL"/>
    <s v="NULL"/>
    <x v="2"/>
    <x v="8"/>
    <x v="17"/>
    <n v="39.610000079999999"/>
    <n v="0.46600000094117644"/>
    <x v="2"/>
  </r>
  <r>
    <n v="94615"/>
    <x v="2277"/>
    <x v="2101"/>
    <n v="9305"/>
    <n v="8.8517898759999998"/>
    <n v="255375"/>
    <x v="3"/>
    <x v="2296"/>
    <s v="NULL"/>
    <s v="NULL"/>
    <s v="NULL"/>
    <x v="2"/>
    <x v="8"/>
    <x v="60"/>
    <n v="8.1382098940000009"/>
    <n v="0.47900000024543854"/>
    <x v="2"/>
  </r>
  <r>
    <n v="42499"/>
    <x v="2278"/>
    <x v="2102"/>
    <n v="28457"/>
    <n v="33.617500020000001"/>
    <n v="114665"/>
    <x v="1"/>
    <x v="2297"/>
    <d v="2022-04-28T23:51:35"/>
    <s v="NULL"/>
    <s v="NULL"/>
    <x v="2"/>
    <x v="8"/>
    <x v="135"/>
    <n v="25.882499979999999"/>
    <n v="0.43499999966386554"/>
    <x v="2"/>
  </r>
  <r>
    <n v="108144"/>
    <x v="2279"/>
    <x v="2103"/>
    <n v="28607"/>
    <n v="28.870799649999999"/>
    <n v="291782"/>
    <x v="2"/>
    <x v="2298"/>
    <s v="NULL"/>
    <s v="NULL"/>
    <s v="NULL"/>
    <x v="2"/>
    <x v="8"/>
    <x v="218"/>
    <n v="29.92919959"/>
    <n v="0.50899999960612241"/>
    <x v="2"/>
  </r>
  <r>
    <n v="106416"/>
    <x v="2280"/>
    <x v="2104"/>
    <n v="11569"/>
    <n v="17.29241983"/>
    <n v="287140"/>
    <x v="2"/>
    <x v="2299"/>
    <s v="NULL"/>
    <s v="NULL"/>
    <s v="NULL"/>
    <x v="2"/>
    <x v="8"/>
    <x v="257"/>
    <n v="13.697579940000001"/>
    <n v="0.44200000134430462"/>
    <x v="2"/>
  </r>
  <r>
    <n v="151153"/>
    <x v="2281"/>
    <x v="1824"/>
    <n v="13913"/>
    <n v="29.77524141"/>
    <n v="408084"/>
    <x v="0"/>
    <x v="2300"/>
    <d v="2022-04-26T06:09:15"/>
    <d v="2022-04-26T06:09:15"/>
    <s v="NULL"/>
    <x v="2"/>
    <x v="8"/>
    <x v="48"/>
    <n v="38.204761949999998"/>
    <n v="0.5620000009073256"/>
    <x v="2"/>
  </r>
  <r>
    <n v="144427"/>
    <x v="2282"/>
    <x v="2105"/>
    <n v="628"/>
    <n v="9.7250000570000008"/>
    <n v="389941"/>
    <x v="0"/>
    <x v="2301"/>
    <d v="2022-04-25T10:47:17"/>
    <d v="2022-04-25T10:47:17"/>
    <s v="NULL"/>
    <x v="2"/>
    <x v="8"/>
    <x v="9"/>
    <n v="15.274999942999999"/>
    <n v="0.61099999772000002"/>
    <x v="2"/>
  </r>
  <r>
    <n v="73736"/>
    <x v="2283"/>
    <x v="2106"/>
    <n v="28992"/>
    <n v="25.898400389999999"/>
    <n v="198955"/>
    <x v="3"/>
    <x v="2302"/>
    <s v="NULL"/>
    <s v="NULL"/>
    <s v="NULL"/>
    <x v="2"/>
    <x v="8"/>
    <x v="6"/>
    <n v="34.051600370000003"/>
    <n v="0.56799999897114262"/>
    <x v="2"/>
  </r>
  <r>
    <n v="111253"/>
    <x v="2284"/>
    <x v="2107"/>
    <n v="28815"/>
    <n v="8.2649999859999994"/>
    <n v="300205"/>
    <x v="3"/>
    <x v="2303"/>
    <s v="NULL"/>
    <s v="NULL"/>
    <s v="NULL"/>
    <x v="2"/>
    <x v="8"/>
    <x v="113"/>
    <n v="6.7350000140000006"/>
    <n v="0.44900000093333337"/>
    <x v="2"/>
  </r>
  <r>
    <n v="2691"/>
    <x v="2285"/>
    <x v="2108"/>
    <n v="12551"/>
    <n v="39.375901849999998"/>
    <n v="7252"/>
    <x v="1"/>
    <x v="2304"/>
    <d v="2022-04-22T09:37:00"/>
    <s v="NULL"/>
    <s v="NULL"/>
    <x v="2"/>
    <x v="8"/>
    <x v="37"/>
    <n v="25.924101200000003"/>
    <n v="0.39699999983384382"/>
    <x v="2"/>
  </r>
  <r>
    <n v="122355"/>
    <x v="2286"/>
    <x v="2109"/>
    <n v="15569"/>
    <n v="10.042499940000001"/>
    <n v="330262"/>
    <x v="0"/>
    <x v="2305"/>
    <d v="2022-04-22T01:46:08"/>
    <d v="2022-04-22T01:46:08"/>
    <s v="NULL"/>
    <x v="2"/>
    <x v="8"/>
    <x v="65"/>
    <n v="9.4575000599999992"/>
    <n v="0.48500000307692304"/>
    <x v="2"/>
  </r>
  <r>
    <n v="167333"/>
    <x v="2287"/>
    <x v="2110"/>
    <n v="28491"/>
    <n v="20.978459780000001"/>
    <n v="451752"/>
    <x v="1"/>
    <x v="2306"/>
    <d v="2022-04-21T02:28:48"/>
    <s v="NULL"/>
    <s v="NULL"/>
    <x v="2"/>
    <x v="8"/>
    <x v="122"/>
    <n v="23.00153976"/>
    <n v="0.5230000000131878"/>
    <x v="2"/>
  </r>
  <r>
    <n v="17271"/>
    <x v="2288"/>
    <x v="2111"/>
    <n v="24954"/>
    <n v="6.1407499080000001"/>
    <n v="46637"/>
    <x v="1"/>
    <x v="2307"/>
    <d v="2022-04-21T00:16:46"/>
    <s v="NULL"/>
    <s v="NULL"/>
    <x v="2"/>
    <x v="8"/>
    <x v="139"/>
    <n v="9.8092499019999995"/>
    <n v="0.61500000118181819"/>
    <x v="2"/>
  </r>
  <r>
    <n v="96073"/>
    <x v="2289"/>
    <x v="2112"/>
    <n v="13842"/>
    <n v="23.673601099999999"/>
    <n v="259294"/>
    <x v="0"/>
    <x v="2308"/>
    <d v="2022-04-20T07:45:00"/>
    <d v="2022-04-20T07:45:00"/>
    <s v="NULL"/>
    <x v="2"/>
    <x v="8"/>
    <x v="230"/>
    <n v="13.31640058"/>
    <n v="0.35999999932954857"/>
    <x v="2"/>
  </r>
  <r>
    <n v="75961"/>
    <x v="2290"/>
    <x v="2112"/>
    <n v="11453"/>
    <n v="19.343659410000001"/>
    <n v="204969"/>
    <x v="1"/>
    <x v="2309"/>
    <d v="2022-04-20T00:32:32"/>
    <s v="NULL"/>
    <s v="NULL"/>
    <x v="2"/>
    <x v="8"/>
    <x v="170"/>
    <n v="13.276339520000001"/>
    <n v="0.40699999863549963"/>
    <x v="2"/>
  </r>
  <r>
    <n v="125260"/>
    <x v="2291"/>
    <x v="2112"/>
    <n v="13769"/>
    <n v="56.430000049999997"/>
    <n v="338129"/>
    <x v="1"/>
    <x v="2310"/>
    <d v="2022-04-19T14:10:51"/>
    <s v="NULL"/>
    <s v="NULL"/>
    <x v="2"/>
    <x v="8"/>
    <x v="68"/>
    <n v="38.569999950000003"/>
    <n v="0.40599999947368426"/>
    <x v="2"/>
  </r>
  <r>
    <n v="102477"/>
    <x v="2292"/>
    <x v="2112"/>
    <n v="13891"/>
    <n v="19.68021091"/>
    <n v="276455"/>
    <x v="2"/>
    <x v="2311"/>
    <s v="NULL"/>
    <s v="NULL"/>
    <s v="NULL"/>
    <x v="2"/>
    <x v="8"/>
    <x v="217"/>
    <n v="14.309790769999999"/>
    <n v="0.42100000184524849"/>
    <x v="2"/>
  </r>
  <r>
    <n v="49842"/>
    <x v="2293"/>
    <x v="2112"/>
    <n v="15598"/>
    <n v="18.111600859999999"/>
    <n v="134435"/>
    <x v="2"/>
    <x v="2312"/>
    <s v="NULL"/>
    <s v="NULL"/>
    <s v="NULL"/>
    <x v="2"/>
    <x v="8"/>
    <x v="229"/>
    <n v="14.288400669999998"/>
    <n v="0.44099999985401234"/>
    <x v="2"/>
  </r>
  <r>
    <n v="108580"/>
    <x v="2294"/>
    <x v="2113"/>
    <n v="15917"/>
    <n v="22.2955407"/>
    <n v="292945"/>
    <x v="3"/>
    <x v="2313"/>
    <s v="NULL"/>
    <s v="NULL"/>
    <s v="NULL"/>
    <x v="2"/>
    <x v="8"/>
    <x v="127"/>
    <n v="27.694460979999999"/>
    <n v="0.55400000098579716"/>
    <x v="2"/>
  </r>
  <r>
    <n v="57354"/>
    <x v="2295"/>
    <x v="2114"/>
    <n v="935"/>
    <n v="61.375599110000003"/>
    <n v="154775"/>
    <x v="3"/>
    <x v="2314"/>
    <s v="NULL"/>
    <s v="NULL"/>
    <s v="NULL"/>
    <x v="2"/>
    <x v="8"/>
    <x v="158"/>
    <n v="66.224399390000002"/>
    <n v="0.51900000132053292"/>
    <x v="2"/>
  </r>
  <r>
    <n v="161456"/>
    <x v="2296"/>
    <x v="2115"/>
    <n v="13662"/>
    <n v="30.312000130000001"/>
    <n v="435857"/>
    <x v="0"/>
    <x v="2315"/>
    <d v="2022-04-16T11:33:39"/>
    <d v="2022-04-16T11:33:39"/>
    <s v="NULL"/>
    <x v="2"/>
    <x v="8"/>
    <x v="114"/>
    <n v="41.687999869999999"/>
    <n v="0.57899999819444448"/>
    <x v="2"/>
  </r>
  <r>
    <n v="23973"/>
    <x v="2297"/>
    <x v="2116"/>
    <n v="26337"/>
    <n v="5.3850098759999998"/>
    <n v="64688"/>
    <x v="3"/>
    <x v="2316"/>
    <s v="NULL"/>
    <s v="NULL"/>
    <s v="NULL"/>
    <x v="2"/>
    <x v="8"/>
    <x v="241"/>
    <n v="3.604989895000001"/>
    <n v="0.40099999853492774"/>
    <x v="2"/>
  </r>
  <r>
    <n v="128023"/>
    <x v="2298"/>
    <x v="2117"/>
    <n v="28896"/>
    <n v="13.300000020000001"/>
    <n v="345573"/>
    <x v="3"/>
    <x v="2317"/>
    <s v="NULL"/>
    <s v="NULL"/>
    <s v="NULL"/>
    <x v="2"/>
    <x v="8"/>
    <x v="26"/>
    <n v="14.699999979999999"/>
    <n v="0.52499999928571428"/>
    <x v="2"/>
  </r>
  <r>
    <n v="20503"/>
    <x v="2299"/>
    <x v="2118"/>
    <n v="6446"/>
    <n v="10.54577995"/>
    <n v="55311"/>
    <x v="0"/>
    <x v="2318"/>
    <d v="2022-04-15T11:10:03"/>
    <d v="2022-04-15T11:10:03"/>
    <s v="NULL"/>
    <x v="2"/>
    <x v="8"/>
    <x v="46"/>
    <n v="14.444219820000001"/>
    <n v="0.57799999811684677"/>
    <x v="2"/>
  </r>
  <r>
    <n v="107963"/>
    <x v="2300"/>
    <x v="2119"/>
    <n v="28826"/>
    <n v="31.82549852"/>
    <n v="291278"/>
    <x v="1"/>
    <x v="2319"/>
    <d v="2022-04-13T14:15:56"/>
    <s v="NULL"/>
    <s v="NULL"/>
    <x v="2"/>
    <x v="8"/>
    <x v="101"/>
    <n v="33.124498430000003"/>
    <n v="0.50999999977675137"/>
    <x v="2"/>
  </r>
  <r>
    <n v="105276"/>
    <x v="2301"/>
    <x v="2120"/>
    <n v="9505"/>
    <n v="52.331999949999997"/>
    <n v="284051"/>
    <x v="2"/>
    <x v="2320"/>
    <s v="NULL"/>
    <s v="NULL"/>
    <s v="NULL"/>
    <x v="2"/>
    <x v="8"/>
    <x v="63"/>
    <n v="45.668000050000003"/>
    <n v="0.46600000051020413"/>
    <x v="2"/>
  </r>
  <r>
    <n v="3133"/>
    <x v="2302"/>
    <x v="2121"/>
    <n v="8876"/>
    <n v="12.00077986"/>
    <n v="8440"/>
    <x v="3"/>
    <x v="2321"/>
    <s v="NULL"/>
    <s v="NULL"/>
    <s v="NULL"/>
    <x v="2"/>
    <x v="8"/>
    <x v="117"/>
    <n v="10.989219910000001"/>
    <n v="0.47800000086733369"/>
    <x v="2"/>
  </r>
  <r>
    <n v="108547"/>
    <x v="2303"/>
    <x v="2122"/>
    <n v="6103"/>
    <n v="7.7805002720000003"/>
    <n v="292852"/>
    <x v="2"/>
    <x v="2322"/>
    <s v="NULL"/>
    <s v="NULL"/>
    <s v="NULL"/>
    <x v="2"/>
    <x v="8"/>
    <x v="205"/>
    <n v="12.169500488000001"/>
    <n v="0.61000000122305753"/>
    <x v="2"/>
  </r>
  <r>
    <n v="70326"/>
    <x v="2304"/>
    <x v="2123"/>
    <n v="13629"/>
    <n v="20.946700440000001"/>
    <n v="189772"/>
    <x v="1"/>
    <x v="2323"/>
    <d v="2022-04-08T13:13:27"/>
    <s v="NULL"/>
    <s v="NULL"/>
    <x v="2"/>
    <x v="8"/>
    <x v="153"/>
    <n v="24.003300320000001"/>
    <n v="0.53399999809032261"/>
    <x v="2"/>
  </r>
  <r>
    <n v="111793"/>
    <x v="2305"/>
    <x v="2124"/>
    <n v="506"/>
    <n v="9.4877997789999995"/>
    <n v="301642"/>
    <x v="1"/>
    <x v="2324"/>
    <d v="2022-04-08T11:01:02"/>
    <s v="NULL"/>
    <s v="NULL"/>
    <x v="2"/>
    <x v="8"/>
    <x v="192"/>
    <n v="9.4121998409999996"/>
    <n v="0.49800000160000002"/>
    <x v="2"/>
  </r>
  <r>
    <n v="63867"/>
    <x v="2306"/>
    <x v="2125"/>
    <n v="12350"/>
    <n v="73.278448499999996"/>
    <n v="172331"/>
    <x v="0"/>
    <x v="2325"/>
    <d v="2022-04-08T05:05:19"/>
    <d v="2022-04-08T05:05:19"/>
    <s v="NULL"/>
    <x v="2"/>
    <x v="8"/>
    <x v="108"/>
    <n v="62.171548400000006"/>
    <n v="0.45899999869250646"/>
    <x v="2"/>
  </r>
  <r>
    <n v="143537"/>
    <x v="2307"/>
    <x v="2126"/>
    <n v="13842"/>
    <n v="23.673601099999999"/>
    <n v="387492"/>
    <x v="1"/>
    <x v="2326"/>
    <d v="2022-04-06T14:08:57"/>
    <s v="NULL"/>
    <s v="NULL"/>
    <x v="2"/>
    <x v="8"/>
    <x v="230"/>
    <n v="13.31640058"/>
    <n v="0.35999999932954857"/>
    <x v="2"/>
  </r>
  <r>
    <n v="82776"/>
    <x v="2308"/>
    <x v="2127"/>
    <n v="6262"/>
    <n v="4.159049875"/>
    <n v="223364"/>
    <x v="3"/>
    <x v="2327"/>
    <s v="NULL"/>
    <s v="NULL"/>
    <s v="NULL"/>
    <x v="2"/>
    <x v="8"/>
    <x v="44"/>
    <n v="2.8309498959999999"/>
    <n v="0.40499999838984257"/>
    <x v="2"/>
  </r>
  <r>
    <n v="31310"/>
    <x v="2309"/>
    <x v="2128"/>
    <n v="28391"/>
    <n v="36.240000100000003"/>
    <n v="84401"/>
    <x v="0"/>
    <x v="2328"/>
    <d v="2022-04-04T15:42:06"/>
    <d v="2022-04-04T15:42:06"/>
    <s v="NULL"/>
    <x v="2"/>
    <x v="8"/>
    <x v="42"/>
    <n v="23.759999899999997"/>
    <n v="0.39599999833333327"/>
    <x v="2"/>
  </r>
  <r>
    <n v="169032"/>
    <x v="2310"/>
    <x v="2129"/>
    <n v="6145"/>
    <n v="24.66200001"/>
    <n v="456366"/>
    <x v="1"/>
    <x v="2329"/>
    <d v="2022-04-04T14:29:18"/>
    <s v="NULL"/>
    <s v="NULL"/>
    <x v="2"/>
    <x v="8"/>
    <x v="64"/>
    <n v="13.33799999"/>
    <n v="0.35099999973684209"/>
    <x v="2"/>
  </r>
  <r>
    <n v="27238"/>
    <x v="2311"/>
    <x v="2130"/>
    <n v="14210"/>
    <n v="30.28999988"/>
    <n v="73438"/>
    <x v="0"/>
    <x v="2330"/>
    <d v="2022-04-04T09:13:55"/>
    <d v="2022-04-04T09:13:55"/>
    <s v="NULL"/>
    <x v="2"/>
    <x v="8"/>
    <x v="66"/>
    <n v="34.710000120000004"/>
    <n v="0.53400000184615393"/>
    <x v="2"/>
  </r>
  <r>
    <n v="94067"/>
    <x v="2312"/>
    <x v="2131"/>
    <n v="12677"/>
    <n v="17.350079749999999"/>
    <n v="253896"/>
    <x v="0"/>
    <x v="2331"/>
    <d v="2022-04-04T00:48:22"/>
    <d v="2022-04-04T00:48:22"/>
    <s v="NULL"/>
    <x v="2"/>
    <x v="8"/>
    <x v="34"/>
    <n v="17.629919790000002"/>
    <n v="0.50400000062435679"/>
    <x v="2"/>
  </r>
  <r>
    <n v="129201"/>
    <x v="2313"/>
    <x v="2132"/>
    <n v="13972"/>
    <n v="34.91399981"/>
    <n v="348799"/>
    <x v="4"/>
    <x v="2332"/>
    <d v="2022-04-03T22:05:06"/>
    <d v="2022-04-03T22:05:06"/>
    <d v="2022-04-03T22:05:06"/>
    <x v="2"/>
    <x v="8"/>
    <x v="4"/>
    <n v="34.08600019"/>
    <n v="0.49400000275362321"/>
    <x v="2"/>
  </r>
  <r>
    <n v="98109"/>
    <x v="2314"/>
    <x v="2133"/>
    <n v="28589"/>
    <n v="16.436200169999999"/>
    <n v="264679"/>
    <x v="0"/>
    <x v="2333"/>
    <d v="2022-04-03T15:30:03"/>
    <d v="2022-04-03T15:30:03"/>
    <s v="NULL"/>
    <x v="2"/>
    <x v="8"/>
    <x v="118"/>
    <n v="10.07380006"/>
    <n v="0.37999999896642778"/>
    <x v="2"/>
  </r>
  <r>
    <n v="131930"/>
    <x v="2315"/>
    <x v="2134"/>
    <n v="5876"/>
    <n v="8.7554999460000005"/>
    <n v="356162"/>
    <x v="1"/>
    <x v="2334"/>
    <d v="2022-04-03T12:21:49"/>
    <s v="NULL"/>
    <s v="NULL"/>
    <x v="2"/>
    <x v="8"/>
    <x v="65"/>
    <n v="10.744500054"/>
    <n v="0.55100000276923078"/>
    <x v="2"/>
  </r>
  <r>
    <n v="116116"/>
    <x v="2316"/>
    <x v="2135"/>
    <n v="14159"/>
    <n v="3.1772999089999998"/>
    <n v="313368"/>
    <x v="0"/>
    <x v="2335"/>
    <d v="2022-04-01T13:25:52"/>
    <d v="2022-04-01T13:25:52"/>
    <s v="NULL"/>
    <x v="2"/>
    <x v="8"/>
    <x v="162"/>
    <n v="2.7726999000000006"/>
    <n v="0.46599999815226889"/>
    <x v="2"/>
  </r>
  <r>
    <n v="114153"/>
    <x v="2317"/>
    <x v="2136"/>
    <n v="9498"/>
    <n v="17.626960539999999"/>
    <n v="308053"/>
    <x v="1"/>
    <x v="2336"/>
    <d v="2022-04-01T12:54:17"/>
    <s v="NULL"/>
    <s v="NULL"/>
    <x v="2"/>
    <x v="8"/>
    <x v="100"/>
    <n v="22.25304053"/>
    <n v="0.55799999831845537"/>
    <x v="2"/>
  </r>
  <r>
    <n v="27191"/>
    <x v="2318"/>
    <x v="2137"/>
    <n v="17004"/>
    <n v="24.01854084"/>
    <n v="73318"/>
    <x v="0"/>
    <x v="2337"/>
    <d v="2022-04-01T07:09:20"/>
    <d v="2022-04-01T07:09:20"/>
    <s v="NULL"/>
    <x v="2"/>
    <x v="8"/>
    <x v="112"/>
    <n v="19.971460839999999"/>
    <n v="0.45400000175676281"/>
    <x v="2"/>
  </r>
  <r>
    <n v="168914"/>
    <x v="2319"/>
    <x v="2138"/>
    <n v="6129"/>
    <n v="8.4843398509999997"/>
    <n v="456028"/>
    <x v="1"/>
    <x v="2338"/>
    <d v="2022-04-01T01:03:57"/>
    <s v="NULL"/>
    <s v="NULL"/>
    <x v="2"/>
    <x v="8"/>
    <x v="113"/>
    <n v="6.5156601490000003"/>
    <n v="0.43437734326666672"/>
    <x v="2"/>
  </r>
  <r>
    <n v="112662"/>
    <x v="2320"/>
    <x v="2139"/>
    <n v="6139"/>
    <n v="5.5844098759999996"/>
    <n v="303965"/>
    <x v="3"/>
    <x v="2339"/>
    <s v="NULL"/>
    <s v="NULL"/>
    <s v="NULL"/>
    <x v="2"/>
    <x v="9"/>
    <x v="33"/>
    <n v="4.4055898950000012"/>
    <n v="0.44099999959849856"/>
    <x v="3"/>
  </r>
  <r>
    <n v="37017"/>
    <x v="2321"/>
    <x v="2140"/>
    <n v="6271"/>
    <n v="8.3249999960000007"/>
    <n v="99878"/>
    <x v="2"/>
    <x v="2340"/>
    <s v="NULL"/>
    <s v="NULL"/>
    <s v="NULL"/>
    <x v="2"/>
    <x v="9"/>
    <x v="113"/>
    <n v="6.6750000039999993"/>
    <n v="0.44500000026666664"/>
    <x v="3"/>
  </r>
  <r>
    <n v="154095"/>
    <x v="2322"/>
    <x v="2141"/>
    <n v="28892"/>
    <n v="25.525499969999998"/>
    <n v="415975"/>
    <x v="0"/>
    <x v="2341"/>
    <d v="2022-03-28T10:27:18"/>
    <d v="2022-03-28T10:27:18"/>
    <s v="NULL"/>
    <x v="2"/>
    <x v="9"/>
    <x v="135"/>
    <n v="33.974500030000002"/>
    <n v="0.57100000050420174"/>
    <x v="3"/>
  </r>
  <r>
    <n v="83119"/>
    <x v="2323"/>
    <x v="2142"/>
    <n v="11016"/>
    <n v="21.065100910000002"/>
    <n v="224300"/>
    <x v="0"/>
    <x v="2342"/>
    <d v="2022-03-25T02:21:54"/>
    <d v="2022-03-25T02:21:54"/>
    <s v="NULL"/>
    <x v="2"/>
    <x v="9"/>
    <x v="53"/>
    <n v="21.924900769999997"/>
    <n v="0.50999999798092577"/>
    <x v="3"/>
  </r>
  <r>
    <n v="117704"/>
    <x v="2324"/>
    <x v="2142"/>
    <n v="9035"/>
    <n v="14.982659679999999"/>
    <n v="317652"/>
    <x v="1"/>
    <x v="2343"/>
    <d v="2022-03-24T08:52:13"/>
    <s v="NULL"/>
    <s v="NULL"/>
    <x v="2"/>
    <x v="9"/>
    <x v="110"/>
    <n v="13.997339860000002"/>
    <n v="0.4830000028357489"/>
    <x v="3"/>
  </r>
  <r>
    <n v="162243"/>
    <x v="2325"/>
    <x v="2142"/>
    <n v="24715"/>
    <n v="11.074999979999999"/>
    <n v="437981"/>
    <x v="3"/>
    <x v="2344"/>
    <s v="NULL"/>
    <s v="NULL"/>
    <s v="NULL"/>
    <x v="2"/>
    <x v="9"/>
    <x v="9"/>
    <n v="13.925000020000001"/>
    <n v="0.55700000080000001"/>
    <x v="3"/>
  </r>
  <r>
    <n v="171632"/>
    <x v="2326"/>
    <x v="2143"/>
    <n v="9031"/>
    <n v="21.881999990000001"/>
    <n v="463392"/>
    <x v="1"/>
    <x v="2345"/>
    <d v="2022-03-23T09:26:36"/>
    <s v="NULL"/>
    <s v="NULL"/>
    <x v="2"/>
    <x v="9"/>
    <x v="36"/>
    <n v="20.118000009999999"/>
    <n v="0.47900000023809525"/>
    <x v="3"/>
  </r>
  <r>
    <n v="26106"/>
    <x v="2327"/>
    <x v="2144"/>
    <n v="14327"/>
    <n v="20.492999099999999"/>
    <n v="70417"/>
    <x v="4"/>
    <x v="2346"/>
    <d v="2022-03-23T07:03:59"/>
    <d v="2022-03-23T07:03:59"/>
    <d v="2022-03-23T07:03:59"/>
    <x v="2"/>
    <x v="9"/>
    <x v="52"/>
    <n v="16.766999220000002"/>
    <n v="0.44999999935587764"/>
    <x v="3"/>
  </r>
  <r>
    <n v="87140"/>
    <x v="2328"/>
    <x v="2145"/>
    <n v="9414"/>
    <n v="29.55535042"/>
    <n v="235190"/>
    <x v="1"/>
    <x v="2347"/>
    <d v="2022-03-22T10:27:44"/>
    <s v="NULL"/>
    <s v="NULL"/>
    <x v="2"/>
    <x v="9"/>
    <x v="6"/>
    <n v="30.394650340000002"/>
    <n v="0.50699999924403671"/>
    <x v="3"/>
  </r>
  <r>
    <n v="85694"/>
    <x v="2329"/>
    <x v="601"/>
    <n v="13937"/>
    <n v="29.975000099999999"/>
    <n v="231251"/>
    <x v="1"/>
    <x v="2348"/>
    <d v="2022-03-21T09:55:29"/>
    <s v="NULL"/>
    <s v="NULL"/>
    <x v="2"/>
    <x v="9"/>
    <x v="86"/>
    <n v="25.024999900000001"/>
    <n v="0.45499999818181819"/>
    <x v="3"/>
  </r>
  <r>
    <n v="162455"/>
    <x v="2330"/>
    <x v="2146"/>
    <n v="28446"/>
    <n v="18.042359909999998"/>
    <n v="438564"/>
    <x v="2"/>
    <x v="2349"/>
    <s v="NULL"/>
    <s v="NULL"/>
    <s v="NULL"/>
    <x v="2"/>
    <x v="9"/>
    <x v="74"/>
    <n v="13.947639860000002"/>
    <n v="0.43599999875836204"/>
    <x v="3"/>
  </r>
  <r>
    <n v="160133"/>
    <x v="2331"/>
    <x v="2147"/>
    <n v="15334"/>
    <n v="27.255200370000001"/>
    <n v="432273"/>
    <x v="0"/>
    <x v="2350"/>
    <d v="2022-03-19T11:54:04"/>
    <d v="2022-03-19T11:54:04"/>
    <s v="NULL"/>
    <x v="2"/>
    <x v="9"/>
    <x v="97"/>
    <n v="27.694800390000001"/>
    <n v="0.50400000012666057"/>
    <x v="3"/>
  </r>
  <r>
    <n v="96620"/>
    <x v="2332"/>
    <x v="2148"/>
    <n v="24572"/>
    <n v="42.829288290000001"/>
    <n v="260727"/>
    <x v="4"/>
    <x v="2351"/>
    <d v="2022-03-19T11:54:02"/>
    <d v="2022-03-19T11:54:02"/>
    <d v="2022-03-19T11:54:02"/>
    <x v="2"/>
    <x v="9"/>
    <x v="207"/>
    <n v="38.440708350000001"/>
    <n v="0.47299999925286079"/>
    <x v="3"/>
  </r>
  <r>
    <n v="96498"/>
    <x v="2333"/>
    <x v="2149"/>
    <n v="11027"/>
    <n v="11.192909869999999"/>
    <n v="260392"/>
    <x v="0"/>
    <x v="2352"/>
    <d v="2022-03-19T11:21:40"/>
    <d v="2022-03-19T11:21:40"/>
    <s v="NULL"/>
    <x v="2"/>
    <x v="9"/>
    <x v="21"/>
    <n v="10.797089900000001"/>
    <n v="0.49100000058799459"/>
    <x v="3"/>
  </r>
  <r>
    <n v="149118"/>
    <x v="2334"/>
    <x v="2150"/>
    <n v="12350"/>
    <n v="73.278448499999996"/>
    <n v="402591"/>
    <x v="3"/>
    <x v="2353"/>
    <s v="NULL"/>
    <s v="NULL"/>
    <s v="NULL"/>
    <x v="2"/>
    <x v="9"/>
    <x v="108"/>
    <n v="62.171548400000006"/>
    <n v="0.45899999869250646"/>
    <x v="3"/>
  </r>
  <r>
    <n v="47237"/>
    <x v="2335"/>
    <x v="2151"/>
    <n v="29008"/>
    <n v="31.13142925"/>
    <n v="127433"/>
    <x v="3"/>
    <x v="2354"/>
    <s v="NULL"/>
    <s v="NULL"/>
    <s v="NULL"/>
    <x v="2"/>
    <x v="9"/>
    <x v="250"/>
    <n v="45.358568610000006"/>
    <n v="0.59299999841835538"/>
    <x v="3"/>
  </r>
  <r>
    <n v="22992"/>
    <x v="2336"/>
    <x v="2152"/>
    <n v="26142"/>
    <n v="124.7999999"/>
    <n v="62050"/>
    <x v="3"/>
    <x v="2355"/>
    <s v="NULL"/>
    <s v="NULL"/>
    <s v="NULL"/>
    <x v="2"/>
    <x v="9"/>
    <x v="15"/>
    <n v="115.2000001"/>
    <n v="0.48000000041666663"/>
    <x v="3"/>
  </r>
  <r>
    <n v="151065"/>
    <x v="2337"/>
    <x v="2153"/>
    <n v="6129"/>
    <n v="8.4843398509999997"/>
    <n v="407844"/>
    <x v="3"/>
    <x v="2356"/>
    <s v="NULL"/>
    <s v="NULL"/>
    <s v="NULL"/>
    <x v="2"/>
    <x v="9"/>
    <x v="9"/>
    <n v="16.515660148999999"/>
    <n v="0.66062640596"/>
    <x v="3"/>
  </r>
  <r>
    <n v="25174"/>
    <x v="2338"/>
    <x v="2154"/>
    <n v="6140"/>
    <n v="5.2182698839999997"/>
    <n v="67936"/>
    <x v="2"/>
    <x v="2357"/>
    <s v="NULL"/>
    <s v="NULL"/>
    <s v="NULL"/>
    <x v="2"/>
    <x v="9"/>
    <x v="160"/>
    <n v="8.771729886000001"/>
    <n v="0.62700000215939966"/>
    <x v="3"/>
  </r>
  <r>
    <n v="113057"/>
    <x v="2339"/>
    <x v="2155"/>
    <n v="3084"/>
    <n v="12.874999989999999"/>
    <n v="305036"/>
    <x v="2"/>
    <x v="2358"/>
    <s v="NULL"/>
    <s v="NULL"/>
    <s v="NULL"/>
    <x v="2"/>
    <x v="9"/>
    <x v="9"/>
    <n v="12.125000010000001"/>
    <n v="0.48500000040000002"/>
    <x v="3"/>
  </r>
  <r>
    <n v="20395"/>
    <x v="2340"/>
    <x v="2156"/>
    <n v="12613"/>
    <n v="29.035999990000001"/>
    <n v="55014"/>
    <x v="0"/>
    <x v="2359"/>
    <d v="2022-03-16T03:47:44"/>
    <d v="2022-03-16T03:47:44"/>
    <s v="NULL"/>
    <x v="2"/>
    <x v="9"/>
    <x v="135"/>
    <n v="30.464000009999999"/>
    <n v="0.51200000016806724"/>
    <x v="3"/>
  </r>
  <r>
    <n v="135835"/>
    <x v="2341"/>
    <x v="2157"/>
    <n v="29025"/>
    <n v="25.550000090000001"/>
    <n v="366689"/>
    <x v="0"/>
    <x v="2360"/>
    <d v="2022-03-15T08:25:51"/>
    <d v="2022-03-15T08:25:51"/>
    <s v="NULL"/>
    <x v="2"/>
    <x v="9"/>
    <x v="56"/>
    <n v="24.449999909999999"/>
    <n v="0.48899999819999995"/>
    <x v="3"/>
  </r>
  <r>
    <n v="124560"/>
    <x v="2342"/>
    <x v="2158"/>
    <n v="6977"/>
    <n v="10.193999890000001"/>
    <n v="336250"/>
    <x v="3"/>
    <x v="2361"/>
    <s v="NULL"/>
    <s v="NULL"/>
    <s v="NULL"/>
    <x v="2"/>
    <x v="9"/>
    <x v="60"/>
    <n v="6.7959998800000001"/>
    <n v="0.3999999983519717"/>
    <x v="3"/>
  </r>
  <r>
    <n v="71121"/>
    <x v="2343"/>
    <x v="2159"/>
    <n v="5984"/>
    <n v="10.51600002"/>
    <n v="191910"/>
    <x v="4"/>
    <x v="2362"/>
    <d v="2022-03-12T00:20:57"/>
    <d v="2022-03-12T00:20:57"/>
    <d v="2022-03-12T00:20:57"/>
    <x v="2"/>
    <x v="9"/>
    <x v="103"/>
    <n v="11.48399998"/>
    <n v="0.52199999909090911"/>
    <x v="3"/>
  </r>
  <r>
    <n v="33207"/>
    <x v="2344"/>
    <x v="2160"/>
    <n v="15834"/>
    <n v="9.7440000130000008"/>
    <n v="89555"/>
    <x v="1"/>
    <x v="2363"/>
    <d v="2022-03-11T10:27:50"/>
    <s v="NULL"/>
    <s v="NULL"/>
    <x v="2"/>
    <x v="9"/>
    <x v="133"/>
    <n v="11.255999986999999"/>
    <n v="0.53599999938095233"/>
    <x v="3"/>
  </r>
  <r>
    <n v="7966"/>
    <x v="2345"/>
    <x v="2161"/>
    <n v="6096"/>
    <n v="15.54800004"/>
    <n v="21514"/>
    <x v="1"/>
    <x v="2364"/>
    <d v="2022-03-10T23:05:12"/>
    <s v="NULL"/>
    <s v="NULL"/>
    <x v="2"/>
    <x v="9"/>
    <x v="82"/>
    <n v="10.45199996"/>
    <n v="0.40199999846153844"/>
    <x v="3"/>
  </r>
  <r>
    <n v="84214"/>
    <x v="2346"/>
    <x v="2162"/>
    <n v="11029"/>
    <n v="23.873099549999999"/>
    <n v="227274"/>
    <x v="2"/>
    <x v="2365"/>
    <s v="NULL"/>
    <s v="NULL"/>
    <s v="NULL"/>
    <x v="2"/>
    <x v="9"/>
    <x v="90"/>
    <n v="21.426899689999999"/>
    <n v="0.47300000109227375"/>
    <x v="3"/>
  </r>
  <r>
    <n v="142367"/>
    <x v="2347"/>
    <x v="2163"/>
    <n v="25323"/>
    <n v="69.361999890000007"/>
    <n v="384324"/>
    <x v="0"/>
    <x v="2366"/>
    <d v="2022-03-10T14:30:27"/>
    <d v="2022-03-10T14:30:27"/>
    <s v="NULL"/>
    <x v="2"/>
    <x v="9"/>
    <x v="23"/>
    <n v="88.638000109999993"/>
    <n v="0.56100000069620248"/>
    <x v="3"/>
  </r>
  <r>
    <n v="15259"/>
    <x v="2348"/>
    <x v="1934"/>
    <n v="10938"/>
    <n v="11.29547988"/>
    <n v="41219"/>
    <x v="1"/>
    <x v="2367"/>
    <d v="2022-03-09T03:48:17"/>
    <s v="NULL"/>
    <s v="NULL"/>
    <x v="2"/>
    <x v="9"/>
    <x v="46"/>
    <n v="13.69451989"/>
    <n v="0.54800000064185672"/>
    <x v="3"/>
  </r>
  <r>
    <n v="160893"/>
    <x v="2349"/>
    <x v="2164"/>
    <n v="9008"/>
    <n v="33.27225035"/>
    <n v="434311"/>
    <x v="1"/>
    <x v="2368"/>
    <d v="2022-03-08T05:01:09"/>
    <s v="NULL"/>
    <s v="NULL"/>
    <x v="2"/>
    <x v="9"/>
    <x v="6"/>
    <n v="26.677750410000002"/>
    <n v="0.4450000011976647"/>
    <x v="3"/>
  </r>
  <r>
    <n v="170805"/>
    <x v="2350"/>
    <x v="2165"/>
    <n v="28815"/>
    <n v="8.2649999859999994"/>
    <n v="461124"/>
    <x v="1"/>
    <x v="2369"/>
    <d v="2022-03-07T11:48:43"/>
    <s v="NULL"/>
    <s v="NULL"/>
    <x v="2"/>
    <x v="9"/>
    <x v="113"/>
    <n v="6.7350000140000006"/>
    <n v="0.44900000093333337"/>
    <x v="3"/>
  </r>
  <r>
    <n v="144318"/>
    <x v="2351"/>
    <x v="2166"/>
    <n v="28551"/>
    <n v="18.864000050000001"/>
    <n v="389629"/>
    <x v="0"/>
    <x v="2370"/>
    <d v="2022-03-07T07:18:09"/>
    <d v="2022-03-07T07:18:09"/>
    <s v="NULL"/>
    <x v="2"/>
    <x v="9"/>
    <x v="109"/>
    <n v="29.135999949999999"/>
    <n v="0.60699999895833334"/>
    <x v="3"/>
  </r>
  <r>
    <n v="82024"/>
    <x v="2352"/>
    <x v="2167"/>
    <n v="13769"/>
    <n v="56.430000049999997"/>
    <n v="221354"/>
    <x v="1"/>
    <x v="2371"/>
    <d v="2022-03-07T05:51:31"/>
    <s v="NULL"/>
    <s v="NULL"/>
    <x v="2"/>
    <x v="9"/>
    <x v="68"/>
    <n v="38.569999950000003"/>
    <n v="0.40599999947368426"/>
    <x v="3"/>
  </r>
  <r>
    <n v="86548"/>
    <x v="2353"/>
    <x v="2168"/>
    <n v="15639"/>
    <n v="20.830370760000001"/>
    <n v="233557"/>
    <x v="1"/>
    <x v="2372"/>
    <d v="2022-03-05T22:16:18"/>
    <s v="NULL"/>
    <s v="NULL"/>
    <x v="2"/>
    <x v="9"/>
    <x v="12"/>
    <n v="24.159630919999998"/>
    <n v="0.53700000039653251"/>
    <x v="3"/>
  </r>
  <r>
    <n v="63155"/>
    <x v="2354"/>
    <x v="2169"/>
    <n v="28668"/>
    <n v="24.5999999"/>
    <n v="170386"/>
    <x v="0"/>
    <x v="2373"/>
    <d v="2022-03-05T20:55:19"/>
    <d v="2022-03-05T20:55:19"/>
    <s v="NULL"/>
    <x v="2"/>
    <x v="9"/>
    <x v="42"/>
    <n v="35.4000001"/>
    <n v="0.59000000166666666"/>
    <x v="3"/>
  </r>
  <r>
    <n v="58298"/>
    <x v="2355"/>
    <x v="2170"/>
    <n v="6977"/>
    <n v="10.193999890000001"/>
    <n v="157364"/>
    <x v="1"/>
    <x v="2374"/>
    <d v="2022-03-04T12:09:41"/>
    <s v="NULL"/>
    <s v="NULL"/>
    <x v="2"/>
    <x v="9"/>
    <x v="60"/>
    <n v="6.7959998800000001"/>
    <n v="0.3999999983519717"/>
    <x v="3"/>
  </r>
  <r>
    <n v="153016"/>
    <x v="2356"/>
    <x v="2170"/>
    <n v="12545"/>
    <n v="35.414938730000003"/>
    <n v="413073"/>
    <x v="1"/>
    <x v="2375"/>
    <d v="2022-03-03T23:45:50"/>
    <s v="NULL"/>
    <s v="NULL"/>
    <x v="2"/>
    <x v="9"/>
    <x v="159"/>
    <n v="34.57505913"/>
    <n v="0.49400000267409638"/>
    <x v="3"/>
  </r>
  <r>
    <n v="53902"/>
    <x v="2357"/>
    <x v="2170"/>
    <n v="28378"/>
    <n v="22.70240046"/>
    <n v="145453"/>
    <x v="1"/>
    <x v="2376"/>
    <d v="2022-03-03T18:04:09"/>
    <s v="NULL"/>
    <s v="NULL"/>
    <x v="2"/>
    <x v="9"/>
    <x v="79"/>
    <n v="17.837600459999997"/>
    <n v="0.4400000013616181"/>
    <x v="3"/>
  </r>
  <r>
    <n v="63484"/>
    <x v="2358"/>
    <x v="2170"/>
    <n v="15260"/>
    <n v="19.650000009999999"/>
    <n v="171272"/>
    <x v="0"/>
    <x v="2377"/>
    <d v="2022-03-02T14:31:55"/>
    <d v="2022-03-02T14:31:55"/>
    <s v="NULL"/>
    <x v="2"/>
    <x v="9"/>
    <x v="222"/>
    <n v="17.849999990000001"/>
    <n v="0.47599999973333335"/>
    <x v="3"/>
  </r>
  <r>
    <n v="89332"/>
    <x v="2359"/>
    <x v="2170"/>
    <n v="28896"/>
    <n v="13.300000020000001"/>
    <n v="241086"/>
    <x v="2"/>
    <x v="2378"/>
    <s v="NULL"/>
    <s v="NULL"/>
    <s v="NULL"/>
    <x v="2"/>
    <x v="9"/>
    <x v="26"/>
    <n v="14.699999979999999"/>
    <n v="0.52499999928571428"/>
    <x v="3"/>
  </r>
  <r>
    <n v="92697"/>
    <x v="2360"/>
    <x v="2170"/>
    <n v="28862"/>
    <n v="20.496350469999999"/>
    <n v="250204"/>
    <x v="2"/>
    <x v="2379"/>
    <s v="NULL"/>
    <s v="NULL"/>
    <s v="NULL"/>
    <x v="2"/>
    <x v="9"/>
    <x v="97"/>
    <n v="34.453650289999999"/>
    <n v="0.62699999660564154"/>
    <x v="3"/>
  </r>
  <r>
    <n v="34932"/>
    <x v="2361"/>
    <x v="2171"/>
    <n v="9051"/>
    <n v="46.412099779999998"/>
    <n v="94255"/>
    <x v="0"/>
    <x v="2380"/>
    <d v="2022-03-01T23:00:58"/>
    <d v="2022-03-01T23:00:58"/>
    <s v="NULL"/>
    <x v="2"/>
    <x v="9"/>
    <x v="134"/>
    <n v="41.157899910000005"/>
    <n v="0.47000000063606262"/>
    <x v="3"/>
  </r>
  <r>
    <n v="9501"/>
    <x v="2362"/>
    <x v="2172"/>
    <n v="29025"/>
    <n v="25.550000090000001"/>
    <n v="25642"/>
    <x v="1"/>
    <x v="2381"/>
    <d v="2022-03-01T05:45:02"/>
    <s v="NULL"/>
    <s v="NULL"/>
    <x v="2"/>
    <x v="9"/>
    <x v="56"/>
    <n v="24.449999909999999"/>
    <n v="0.48899999819999995"/>
    <x v="3"/>
  </r>
  <r>
    <n v="100840"/>
    <x v="2363"/>
    <x v="2173"/>
    <n v="28862"/>
    <n v="20.496350469999999"/>
    <n v="272053"/>
    <x v="2"/>
    <x v="2382"/>
    <s v="NULL"/>
    <s v="NULL"/>
    <s v="NULL"/>
    <x v="2"/>
    <x v="10"/>
    <x v="97"/>
    <n v="34.453650289999999"/>
    <n v="0.62699999660564154"/>
    <x v="3"/>
  </r>
  <r>
    <n v="140091"/>
    <x v="2364"/>
    <x v="2174"/>
    <n v="13969"/>
    <n v="27.832000000000001"/>
    <n v="378153"/>
    <x v="1"/>
    <x v="2383"/>
    <d v="2022-02-27T02:27:36"/>
    <s v="NULL"/>
    <s v="NULL"/>
    <x v="2"/>
    <x v="10"/>
    <x v="55"/>
    <n v="21.167999999999999"/>
    <n v="0.432"/>
    <x v="3"/>
  </r>
  <r>
    <n v="178464"/>
    <x v="2365"/>
    <x v="2175"/>
    <n v="7154"/>
    <n v="15.88546082"/>
    <n v="481827"/>
    <x v="2"/>
    <x v="2384"/>
    <s v="NULL"/>
    <s v="NULL"/>
    <s v="NULL"/>
    <x v="2"/>
    <x v="10"/>
    <x v="42"/>
    <n v="44.114539180000001"/>
    <n v="0.73524231966666664"/>
    <x v="3"/>
  </r>
  <r>
    <n v="868"/>
    <x v="2366"/>
    <x v="2176"/>
    <n v="12580"/>
    <n v="12.688000000000001"/>
    <n v="2393"/>
    <x v="3"/>
    <x v="2385"/>
    <s v="NULL"/>
    <s v="NULL"/>
    <s v="NULL"/>
    <x v="2"/>
    <x v="10"/>
    <x v="82"/>
    <n v="13.311999999999999"/>
    <n v="0.51200000000000001"/>
    <x v="3"/>
  </r>
  <r>
    <n v="46999"/>
    <x v="2367"/>
    <x v="2177"/>
    <n v="28679"/>
    <n v="26.459999979999999"/>
    <n v="126803"/>
    <x v="2"/>
    <x v="2386"/>
    <s v="NULL"/>
    <s v="NULL"/>
    <s v="NULL"/>
    <x v="2"/>
    <x v="10"/>
    <x v="42"/>
    <n v="33.540000020000001"/>
    <n v="0.5590000003333333"/>
    <x v="3"/>
  </r>
  <r>
    <n v="98528"/>
    <x v="2368"/>
    <x v="2178"/>
    <n v="15988"/>
    <n v="45.670499149999998"/>
    <n v="265833"/>
    <x v="3"/>
    <x v="2387"/>
    <s v="NULL"/>
    <s v="NULL"/>
    <s v="NULL"/>
    <x v="2"/>
    <x v="10"/>
    <x v="67"/>
    <n v="55.819498750000008"/>
    <n v="0.54999999906394725"/>
    <x v="3"/>
  </r>
  <r>
    <n v="23649"/>
    <x v="2369"/>
    <x v="2179"/>
    <n v="15030"/>
    <n v="47.68999985"/>
    <n v="63814"/>
    <x v="0"/>
    <x v="2388"/>
    <d v="2022-02-25T14:58:34"/>
    <d v="2022-02-25T14:58:34"/>
    <s v="NULL"/>
    <x v="2"/>
    <x v="10"/>
    <x v="68"/>
    <n v="47.31000015"/>
    <n v="0.49800000157894736"/>
    <x v="3"/>
  </r>
  <r>
    <n v="156220"/>
    <x v="2370"/>
    <x v="2180"/>
    <n v="28344"/>
    <n v="34.085128939999997"/>
    <n v="421715"/>
    <x v="1"/>
    <x v="2389"/>
    <d v="2022-02-25T12:40:21"/>
    <s v="NULL"/>
    <s v="NULL"/>
    <x v="2"/>
    <x v="10"/>
    <x v="159"/>
    <n v="35.904868920000006"/>
    <n v="0.5130000002546079"/>
    <x v="3"/>
  </r>
  <r>
    <n v="131399"/>
    <x v="2371"/>
    <x v="2181"/>
    <n v="6103"/>
    <n v="7.7805002720000003"/>
    <n v="354737"/>
    <x v="4"/>
    <x v="2390"/>
    <d v="2022-02-24T08:11:07"/>
    <d v="2022-02-24T08:11:07"/>
    <d v="2022-02-24T08:11:07"/>
    <x v="2"/>
    <x v="10"/>
    <x v="205"/>
    <n v="12.169500488000001"/>
    <n v="0.61000000122305753"/>
    <x v="3"/>
  </r>
  <r>
    <n v="124732"/>
    <x v="2372"/>
    <x v="2182"/>
    <n v="5795"/>
    <n v="28.079999610000002"/>
    <n v="336711"/>
    <x v="3"/>
    <x v="2391"/>
    <s v="NULL"/>
    <s v="NULL"/>
    <s v="NULL"/>
    <x v="2"/>
    <x v="10"/>
    <x v="252"/>
    <n v="18.719999629999997"/>
    <n v="0.3999999985897435"/>
    <x v="3"/>
  </r>
  <r>
    <n v="68937"/>
    <x v="2373"/>
    <x v="2183"/>
    <n v="28657"/>
    <n v="15.15942005"/>
    <n v="186000"/>
    <x v="1"/>
    <x v="2392"/>
    <d v="2022-02-22T23:33:59"/>
    <s v="NULL"/>
    <s v="NULL"/>
    <x v="2"/>
    <x v="10"/>
    <x v="83"/>
    <n v="21.020580259999996"/>
    <n v="0.58100000220812598"/>
    <x v="3"/>
  </r>
  <r>
    <n v="157628"/>
    <x v="2374"/>
    <x v="2184"/>
    <n v="9347"/>
    <n v="55.12999988"/>
    <n v="425536"/>
    <x v="1"/>
    <x v="2393"/>
    <d v="2022-02-22T20:23:06"/>
    <s v="NULL"/>
    <s v="NULL"/>
    <x v="2"/>
    <x v="10"/>
    <x v="233"/>
    <n v="93.87000012"/>
    <n v="0.63000000080536911"/>
    <x v="3"/>
  </r>
  <r>
    <n v="64625"/>
    <x v="2375"/>
    <x v="2185"/>
    <n v="14489"/>
    <n v="15.419689419999999"/>
    <n v="174373"/>
    <x v="2"/>
    <x v="2394"/>
    <s v="NULL"/>
    <s v="NULL"/>
    <s v="NULL"/>
    <x v="2"/>
    <x v="10"/>
    <x v="186"/>
    <n v="18.770309210000001"/>
    <n v="0.54899999889236617"/>
    <x v="3"/>
  </r>
  <r>
    <n v="63156"/>
    <x v="2376"/>
    <x v="2186"/>
    <n v="28679"/>
    <n v="26.459999979999999"/>
    <n v="170390"/>
    <x v="0"/>
    <x v="2395"/>
    <d v="2022-02-21T20:31:32"/>
    <d v="2022-02-21T20:31:32"/>
    <s v="NULL"/>
    <x v="2"/>
    <x v="10"/>
    <x v="42"/>
    <n v="33.540000020000001"/>
    <n v="0.5590000003333333"/>
    <x v="3"/>
  </r>
  <r>
    <n v="145625"/>
    <x v="2377"/>
    <x v="1761"/>
    <n v="15917"/>
    <n v="22.2955407"/>
    <n v="393173"/>
    <x v="1"/>
    <x v="2396"/>
    <d v="2022-02-21T05:28:04"/>
    <s v="NULL"/>
    <s v="NULL"/>
    <x v="2"/>
    <x v="10"/>
    <x v="127"/>
    <n v="27.694460979999999"/>
    <n v="0.55400000098579716"/>
    <x v="3"/>
  </r>
  <r>
    <n v="140953"/>
    <x v="2378"/>
    <x v="2187"/>
    <n v="10822"/>
    <n v="3.7745998699999999"/>
    <n v="380499"/>
    <x v="0"/>
    <x v="2397"/>
    <d v="2022-02-20T15:16:30"/>
    <d v="2022-02-20T15:16:30"/>
    <s v="NULL"/>
    <x v="2"/>
    <x v="10"/>
    <x v="44"/>
    <n v="3.2153999010000001"/>
    <n v="0.46000000090701004"/>
    <x v="3"/>
  </r>
  <r>
    <n v="125398"/>
    <x v="2379"/>
    <x v="2188"/>
    <n v="15622"/>
    <n v="44.389999779999997"/>
    <n v="338496"/>
    <x v="1"/>
    <x v="2398"/>
    <d v="2022-02-19T17:18:32"/>
    <s v="NULL"/>
    <s v="NULL"/>
    <x v="2"/>
    <x v="10"/>
    <x v="51"/>
    <n v="70.610000220000003"/>
    <n v="0.61400000191304349"/>
    <x v="3"/>
  </r>
  <r>
    <n v="77852"/>
    <x v="2380"/>
    <x v="2189"/>
    <n v="9380"/>
    <n v="3.6962999070000002"/>
    <n v="210057"/>
    <x v="1"/>
    <x v="2399"/>
    <d v="2022-02-19T10:42:22"/>
    <s v="NULL"/>
    <s v="NULL"/>
    <x v="2"/>
    <x v="10"/>
    <x v="33"/>
    <n v="6.2936998640000006"/>
    <n v="0.63000000082782781"/>
    <x v="3"/>
  </r>
  <r>
    <n v="130189"/>
    <x v="2381"/>
    <x v="2190"/>
    <n v="11541"/>
    <n v="16.4851204"/>
    <n v="351449"/>
    <x v="4"/>
    <x v="2400"/>
    <d v="2022-02-18T23:06:58"/>
    <d v="2022-02-18T23:06:58"/>
    <d v="2022-02-18T23:06:58"/>
    <x v="2"/>
    <x v="10"/>
    <x v="87"/>
    <n v="22.394880669999999"/>
    <n v="0.57600000138065843"/>
    <x v="3"/>
  </r>
  <r>
    <n v="50456"/>
    <x v="2382"/>
    <x v="2191"/>
    <n v="15367"/>
    <n v="7.305450295"/>
    <n v="136125"/>
    <x v="1"/>
    <x v="2401"/>
    <d v="2022-02-18T15:13:41"/>
    <s v="NULL"/>
    <s v="NULL"/>
    <x v="2"/>
    <x v="10"/>
    <x v="260"/>
    <n v="9.6445504650000018"/>
    <n v="0.56900000192094391"/>
    <x v="3"/>
  </r>
  <r>
    <n v="141120"/>
    <x v="2383"/>
    <x v="2192"/>
    <n v="9013"/>
    <n v="12.785920429999999"/>
    <n v="380949"/>
    <x v="1"/>
    <x v="2402"/>
    <d v="2022-02-17T17:06:37"/>
    <s v="NULL"/>
    <s v="NULL"/>
    <x v="2"/>
    <x v="10"/>
    <x v="248"/>
    <n v="15.754080490000002"/>
    <n v="0.55199999937491251"/>
    <x v="3"/>
  </r>
  <r>
    <n v="82504"/>
    <x v="2384"/>
    <x v="2192"/>
    <n v="9219"/>
    <n v="37.181398629999997"/>
    <n v="222648"/>
    <x v="3"/>
    <x v="2403"/>
    <s v="NULL"/>
    <s v="NULL"/>
    <s v="NULL"/>
    <x v="2"/>
    <x v="10"/>
    <x v="197"/>
    <n v="62.768598320000002"/>
    <n v="0.62800000235517772"/>
    <x v="3"/>
  </r>
  <r>
    <n v="136650"/>
    <x v="2385"/>
    <x v="2192"/>
    <n v="11213"/>
    <n v="6.5275000590000003"/>
    <n v="368858"/>
    <x v="3"/>
    <x v="2404"/>
    <s v="NULL"/>
    <s v="NULL"/>
    <s v="NULL"/>
    <x v="2"/>
    <x v="10"/>
    <x v="227"/>
    <n v="10.972499940999999"/>
    <n v="0.62699999662857131"/>
    <x v="3"/>
  </r>
  <r>
    <n v="154926"/>
    <x v="2386"/>
    <x v="2192"/>
    <n v="12702"/>
    <n v="37.001418100000002"/>
    <n v="418218"/>
    <x v="3"/>
    <x v="2405"/>
    <s v="NULL"/>
    <s v="NULL"/>
    <s v="NULL"/>
    <x v="2"/>
    <x v="10"/>
    <x v="156"/>
    <n v="34.01857854"/>
    <n v="0.47900000210419608"/>
    <x v="3"/>
  </r>
  <r>
    <n v="162395"/>
    <x v="2387"/>
    <x v="2192"/>
    <n v="29090"/>
    <n v="33.755779269999998"/>
    <n v="438399"/>
    <x v="3"/>
    <x v="2406"/>
    <s v="NULL"/>
    <s v="NULL"/>
    <s v="NULL"/>
    <x v="2"/>
    <x v="10"/>
    <x v="125"/>
    <n v="46.234218590000005"/>
    <n v="0.57799999783622946"/>
    <x v="3"/>
  </r>
  <r>
    <n v="175143"/>
    <x v="2388"/>
    <x v="2192"/>
    <n v="28983"/>
    <n v="32.886000099999997"/>
    <n v="472831"/>
    <x v="1"/>
    <x v="2407"/>
    <d v="2022-02-11T00:31:08"/>
    <s v="NULL"/>
    <s v="NULL"/>
    <x v="2"/>
    <x v="10"/>
    <x v="157"/>
    <n v="25.113999900000003"/>
    <n v="0.43299999827586211"/>
    <x v="3"/>
  </r>
  <r>
    <n v="126264"/>
    <x v="2389"/>
    <x v="2192"/>
    <n v="14215"/>
    <n v="10.81066042"/>
    <n v="340857"/>
    <x v="0"/>
    <x v="2408"/>
    <d v="2022-02-10T15:26:52"/>
    <d v="2022-02-10T15:26:52"/>
    <s v="NULL"/>
    <x v="2"/>
    <x v="10"/>
    <x v="143"/>
    <n v="10.05934042"/>
    <n v="0.4820000007244849"/>
    <x v="3"/>
  </r>
  <r>
    <n v="132899"/>
    <x v="2390"/>
    <x v="2192"/>
    <n v="24954"/>
    <n v="6.1407499080000001"/>
    <n v="358800"/>
    <x v="4"/>
    <x v="2409"/>
    <d v="2022-02-09T06:18:45"/>
    <d v="2022-02-09T06:18:45"/>
    <d v="2022-02-09T06:18:45"/>
    <x v="2"/>
    <x v="10"/>
    <x v="139"/>
    <n v="9.8092499019999995"/>
    <n v="0.61500000118181819"/>
    <x v="3"/>
  </r>
  <r>
    <n v="63104"/>
    <x v="2391"/>
    <x v="2192"/>
    <n v="7012"/>
    <n v="13.37553986"/>
    <n v="170250"/>
    <x v="1"/>
    <x v="2410"/>
    <d v="2022-02-06T07:38:21"/>
    <s v="NULL"/>
    <s v="NULL"/>
    <x v="2"/>
    <x v="10"/>
    <x v="8"/>
    <n v="16.614459910000001"/>
    <n v="0.55400000124774929"/>
    <x v="3"/>
  </r>
  <r>
    <n v="148645"/>
    <x v="2392"/>
    <x v="2193"/>
    <n v="13566"/>
    <n v="14.15527992"/>
    <n v="401312"/>
    <x v="3"/>
    <x v="2411"/>
    <s v="NULL"/>
    <s v="NULL"/>
    <s v="NULL"/>
    <x v="2"/>
    <x v="10"/>
    <x v="8"/>
    <n v="15.834719850000001"/>
    <n v="0.52799999904768258"/>
    <x v="3"/>
  </r>
  <r>
    <n v="48694"/>
    <x v="2393"/>
    <x v="2193"/>
    <n v="15805"/>
    <n v="18.040990699999998"/>
    <n v="131382"/>
    <x v="0"/>
    <x v="2412"/>
    <d v="2022-02-04T01:39:28"/>
    <d v="2022-02-04T01:39:28"/>
    <s v="NULL"/>
    <x v="2"/>
    <x v="10"/>
    <x v="12"/>
    <n v="26.949010980000001"/>
    <n v="0.59899999941498117"/>
    <x v="3"/>
  </r>
  <r>
    <n v="166483"/>
    <x v="2394"/>
    <x v="2194"/>
    <n v="6140"/>
    <n v="5.2182698839999997"/>
    <n v="449436"/>
    <x v="0"/>
    <x v="2413"/>
    <d v="2022-02-02T09:31:31"/>
    <d v="2022-02-02T09:31:31"/>
    <s v="NULL"/>
    <x v="2"/>
    <x v="10"/>
    <x v="160"/>
    <n v="8.771729886000001"/>
    <n v="0.62700000215939966"/>
    <x v="3"/>
  </r>
  <r>
    <n v="15009"/>
    <x v="2395"/>
    <x v="2195"/>
    <n v="15472"/>
    <n v="45.891298319999997"/>
    <n v="40540"/>
    <x v="0"/>
    <x v="2414"/>
    <d v="2022-02-01T07:07:12"/>
    <d v="2022-02-01T07:07:12"/>
    <s v="NULL"/>
    <x v="2"/>
    <x v="10"/>
    <x v="38"/>
    <n v="34.058698630000002"/>
    <n v="0.4259999991156973"/>
    <x v="3"/>
  </r>
  <r>
    <n v="92809"/>
    <x v="2396"/>
    <x v="2196"/>
    <n v="9294"/>
    <n v="64.379000129999994"/>
    <n v="250516"/>
    <x v="0"/>
    <x v="2415"/>
    <d v="2022-01-30T22:51:16"/>
    <d v="2022-01-30T22:51:16"/>
    <s v="NULL"/>
    <x v="2"/>
    <x v="11"/>
    <x v="258"/>
    <n v="54.620999870000006"/>
    <n v="0.4589999989075631"/>
    <x v="3"/>
  </r>
  <r>
    <n v="165598"/>
    <x v="2397"/>
    <x v="2197"/>
    <n v="28896"/>
    <n v="13.300000020000001"/>
    <n v="447041"/>
    <x v="1"/>
    <x v="2416"/>
    <d v="2022-01-26T13:57:11"/>
    <s v="NULL"/>
    <s v="NULL"/>
    <x v="2"/>
    <x v="11"/>
    <x v="26"/>
    <n v="14.699999979999999"/>
    <n v="0.52499999928571428"/>
    <x v="3"/>
  </r>
  <r>
    <n v="173366"/>
    <x v="2398"/>
    <x v="2198"/>
    <n v="15569"/>
    <n v="10.042499940000001"/>
    <n v="468073"/>
    <x v="2"/>
    <x v="2417"/>
    <s v="NULL"/>
    <s v="NULL"/>
    <s v="NULL"/>
    <x v="2"/>
    <x v="11"/>
    <x v="65"/>
    <n v="9.4575000599999992"/>
    <n v="0.48500000307692304"/>
    <x v="3"/>
  </r>
  <r>
    <n v="50425"/>
    <x v="2399"/>
    <x v="2199"/>
    <n v="24808"/>
    <n v="30.98784865"/>
    <n v="136041"/>
    <x v="1"/>
    <x v="2418"/>
    <d v="2022-01-25T17:58:04"/>
    <s v="NULL"/>
    <s v="NULL"/>
    <x v="2"/>
    <x v="11"/>
    <x v="99"/>
    <n v="38.962148299999996"/>
    <n v="0.55699999998355965"/>
    <x v="3"/>
  </r>
  <r>
    <n v="96926"/>
    <x v="2400"/>
    <x v="2200"/>
    <n v="15704"/>
    <n v="6.0675998260000004"/>
    <n v="261540"/>
    <x v="2"/>
    <x v="2419"/>
    <s v="NULL"/>
    <s v="NULL"/>
    <s v="NULL"/>
    <x v="2"/>
    <x v="11"/>
    <x v="175"/>
    <n v="9.3323997939999987"/>
    <n v="0.60600000157662337"/>
    <x v="3"/>
  </r>
  <r>
    <n v="49337"/>
    <x v="2401"/>
    <x v="2201"/>
    <n v="8935"/>
    <n v="3.4382598739999999"/>
    <n v="133076"/>
    <x v="3"/>
    <x v="2420"/>
    <s v="NULL"/>
    <s v="NULL"/>
    <s v="NULL"/>
    <x v="2"/>
    <x v="11"/>
    <x v="69"/>
    <n v="2.551739897"/>
    <n v="0.42599999909081798"/>
    <x v="3"/>
  </r>
  <r>
    <n v="4781"/>
    <x v="2402"/>
    <x v="2202"/>
    <n v="6063"/>
    <n v="20.195960639999999"/>
    <n v="12939"/>
    <x v="3"/>
    <x v="2421"/>
    <s v="NULL"/>
    <s v="NULL"/>
    <s v="NULL"/>
    <x v="2"/>
    <x v="11"/>
    <x v="127"/>
    <n v="29.79404104"/>
    <n v="0.59600000077455484"/>
    <x v="3"/>
  </r>
  <r>
    <n v="63275"/>
    <x v="2403"/>
    <x v="2203"/>
    <n v="29065"/>
    <n v="17.105219779999999"/>
    <n v="170706"/>
    <x v="0"/>
    <x v="2422"/>
    <d v="2022-01-22T08:34:42"/>
    <d v="2022-01-22T08:34:42"/>
    <s v="NULL"/>
    <x v="2"/>
    <x v="11"/>
    <x v="34"/>
    <n v="17.874779760000003"/>
    <n v="0.51099999985877653"/>
    <x v="3"/>
  </r>
  <r>
    <n v="125186"/>
    <x v="2404"/>
    <x v="2204"/>
    <n v="935"/>
    <n v="61.375599110000003"/>
    <n v="337921"/>
    <x v="1"/>
    <x v="2423"/>
    <d v="2022-01-22T06:30:38"/>
    <s v="NULL"/>
    <s v="NULL"/>
    <x v="2"/>
    <x v="11"/>
    <x v="158"/>
    <n v="66.224399390000002"/>
    <n v="0.51900000132053292"/>
    <x v="3"/>
  </r>
  <r>
    <n v="68469"/>
    <x v="2405"/>
    <x v="2205"/>
    <n v="28378"/>
    <n v="22.70240046"/>
    <n v="184746"/>
    <x v="2"/>
    <x v="2424"/>
    <s v="NULL"/>
    <s v="NULL"/>
    <s v="NULL"/>
    <x v="2"/>
    <x v="11"/>
    <x v="79"/>
    <n v="17.837600459999997"/>
    <n v="0.4400000013616181"/>
    <x v="3"/>
  </r>
  <r>
    <n v="50298"/>
    <x v="2406"/>
    <x v="2206"/>
    <n v="13840"/>
    <n v="26.977500410000001"/>
    <n v="135686"/>
    <x v="3"/>
    <x v="2425"/>
    <s v="NULL"/>
    <s v="NULL"/>
    <s v="NULL"/>
    <x v="2"/>
    <x v="11"/>
    <x v="6"/>
    <n v="32.972500350000004"/>
    <n v="0.54999999886572148"/>
    <x v="3"/>
  </r>
  <r>
    <n v="15852"/>
    <x v="2407"/>
    <x v="2207"/>
    <n v="12625"/>
    <n v="12.39930028"/>
    <n v="42796"/>
    <x v="1"/>
    <x v="2426"/>
    <d v="2022-01-20T03:29:11"/>
    <s v="NULL"/>
    <s v="NULL"/>
    <x v="2"/>
    <x v="11"/>
    <x v="22"/>
    <n v="17.550700480000003"/>
    <n v="0.58600000115659434"/>
    <x v="3"/>
  </r>
  <r>
    <n v="21750"/>
    <x v="2408"/>
    <x v="2208"/>
    <n v="6791"/>
    <n v="102.5639998"/>
    <n v="58724"/>
    <x v="0"/>
    <x v="2427"/>
    <d v="2022-01-19T22:58:25"/>
    <d v="2022-01-19T22:58:25"/>
    <s v="NULL"/>
    <x v="2"/>
    <x v="11"/>
    <x v="145"/>
    <n v="95.436000199999995"/>
    <n v="0.48200000101010099"/>
    <x v="3"/>
  </r>
  <r>
    <n v="171785"/>
    <x v="2409"/>
    <x v="2209"/>
    <n v="9043"/>
    <n v="1.3983000109999999"/>
    <n v="463795"/>
    <x v="4"/>
    <x v="2428"/>
    <d v="2022-01-18T23:19:43"/>
    <d v="2022-01-18T23:19:43"/>
    <d v="2022-01-18T23:19:43"/>
    <x v="2"/>
    <x v="11"/>
    <x v="187"/>
    <n v="2.5517000370000003"/>
    <n v="0.64600000151696202"/>
    <x v="3"/>
  </r>
  <r>
    <n v="91170"/>
    <x v="2410"/>
    <x v="2210"/>
    <n v="6446"/>
    <n v="10.54577995"/>
    <n v="246052"/>
    <x v="1"/>
    <x v="2429"/>
    <d v="2022-01-17T06:55:36"/>
    <s v="NULL"/>
    <s v="NULL"/>
    <x v="2"/>
    <x v="11"/>
    <x v="46"/>
    <n v="14.444219820000001"/>
    <n v="0.57799999811684677"/>
    <x v="3"/>
  </r>
  <r>
    <n v="140683"/>
    <x v="2411"/>
    <x v="2211"/>
    <n v="15674"/>
    <n v="11.600000039999999"/>
    <n v="379778"/>
    <x v="0"/>
    <x v="2430"/>
    <d v="2022-01-16T17:33:16"/>
    <d v="2022-01-16T17:33:16"/>
    <s v="NULL"/>
    <x v="2"/>
    <x v="11"/>
    <x v="9"/>
    <n v="13.399999960000001"/>
    <n v="0.53599999840000001"/>
    <x v="3"/>
  </r>
  <r>
    <n v="123955"/>
    <x v="2412"/>
    <x v="2212"/>
    <n v="12265"/>
    <n v="27.085500190000001"/>
    <n v="334595"/>
    <x v="2"/>
    <x v="2431"/>
    <s v="NULL"/>
    <s v="NULL"/>
    <s v="NULL"/>
    <x v="2"/>
    <x v="11"/>
    <x v="0"/>
    <n v="31.414499809999999"/>
    <n v="0.53699999675213672"/>
    <x v="3"/>
  </r>
  <r>
    <n v="135842"/>
    <x v="2413"/>
    <x v="2213"/>
    <n v="27270"/>
    <n v="15.62400001"/>
    <n v="366707"/>
    <x v="0"/>
    <x v="2432"/>
    <d v="2022-01-15T13:09:01"/>
    <d v="2022-01-15T13:09:01"/>
    <s v="NULL"/>
    <x v="2"/>
    <x v="11"/>
    <x v="26"/>
    <n v="12.37599999"/>
    <n v="0.44199999964285713"/>
    <x v="3"/>
  </r>
  <r>
    <n v="35623"/>
    <x v="2414"/>
    <x v="2214"/>
    <n v="9220"/>
    <n v="17.14163963"/>
    <n v="96105"/>
    <x v="1"/>
    <x v="2433"/>
    <d v="2022-01-15T08:52:15"/>
    <s v="NULL"/>
    <s v="NULL"/>
    <x v="2"/>
    <x v="11"/>
    <x v="215"/>
    <n v="23.478359300000001"/>
    <n v="0.57799999799261448"/>
    <x v="3"/>
  </r>
  <r>
    <n v="13640"/>
    <x v="2415"/>
    <x v="2215"/>
    <n v="12533"/>
    <n v="33.666000089999997"/>
    <n v="36816"/>
    <x v="4"/>
    <x v="2434"/>
    <d v="2022-01-14T03:32:23"/>
    <d v="2022-01-14T03:32:23"/>
    <d v="2022-01-14T03:32:23"/>
    <x v="2"/>
    <x v="11"/>
    <x v="32"/>
    <n v="28.333999910000003"/>
    <n v="0.45699999854838713"/>
    <x v="3"/>
  </r>
  <r>
    <n v="167210"/>
    <x v="2416"/>
    <x v="2216"/>
    <n v="24832"/>
    <n v="33.329350920000003"/>
    <n v="451420"/>
    <x v="1"/>
    <x v="2435"/>
    <d v="2022-01-14T02:39:11"/>
    <s v="NULL"/>
    <s v="NULL"/>
    <x v="2"/>
    <x v="11"/>
    <x v="40"/>
    <n v="25.660650759999996"/>
    <n v="0.4350000004949991"/>
    <x v="3"/>
  </r>
  <r>
    <n v="61915"/>
    <x v="2417"/>
    <x v="2217"/>
    <n v="12691"/>
    <n v="11.97500001"/>
    <n v="167069"/>
    <x v="1"/>
    <x v="2436"/>
    <d v="2022-01-13T07:06:34"/>
    <s v="NULL"/>
    <s v="NULL"/>
    <x v="2"/>
    <x v="11"/>
    <x v="9"/>
    <n v="13.02499999"/>
    <n v="0.52099999959999999"/>
    <x v="3"/>
  </r>
  <r>
    <n v="155477"/>
    <x v="2418"/>
    <x v="2218"/>
    <n v="11016"/>
    <n v="21.065100910000002"/>
    <n v="419702"/>
    <x v="2"/>
    <x v="2437"/>
    <s v="NULL"/>
    <s v="NULL"/>
    <s v="NULL"/>
    <x v="2"/>
    <x v="11"/>
    <x v="53"/>
    <n v="21.924900769999997"/>
    <n v="0.50999999798092577"/>
    <x v="3"/>
  </r>
  <r>
    <n v="64250"/>
    <x v="2419"/>
    <x v="2219"/>
    <n v="6129"/>
    <n v="8.4843398509999997"/>
    <n v="173352"/>
    <x v="0"/>
    <x v="2438"/>
    <d v="2022-01-12T04:09:26"/>
    <d v="2022-01-12T04:09:26"/>
    <s v="NULL"/>
    <x v="2"/>
    <x v="11"/>
    <x v="165"/>
    <n v="80.515660148999999"/>
    <n v="0.904670338752809"/>
    <x v="3"/>
  </r>
  <r>
    <n v="50680"/>
    <x v="2420"/>
    <x v="2220"/>
    <n v="6951"/>
    <n v="4.1758198819999999"/>
    <n v="136749"/>
    <x v="3"/>
    <x v="2439"/>
    <s v="NULL"/>
    <s v="NULL"/>
    <s v="NULL"/>
    <x v="2"/>
    <x v="11"/>
    <x v="33"/>
    <n v="5.8141798890000009"/>
    <n v="0.58200000223003012"/>
    <x v="3"/>
  </r>
  <r>
    <n v="85018"/>
    <x v="2421"/>
    <x v="2221"/>
    <n v="8892"/>
    <n v="29.45900035"/>
    <n v="229441"/>
    <x v="3"/>
    <x v="2440"/>
    <s v="NULL"/>
    <s v="NULL"/>
    <s v="NULL"/>
    <x v="2"/>
    <x v="11"/>
    <x v="165"/>
    <n v="59.540999650000003"/>
    <n v="0.66899999606741578"/>
    <x v="3"/>
  </r>
  <r>
    <n v="39976"/>
    <x v="2422"/>
    <x v="2222"/>
    <n v="9419"/>
    <n v="3.9003999340000002"/>
    <n v="107831"/>
    <x v="1"/>
    <x v="2441"/>
    <d v="2022-01-08T03:53:35"/>
    <s v="NULL"/>
    <s v="NULL"/>
    <x v="2"/>
    <x v="11"/>
    <x v="11"/>
    <n v="6.0495998749999993"/>
    <n v="0.60799999910834168"/>
    <x v="3"/>
  </r>
  <r>
    <n v="77912"/>
    <x v="2423"/>
    <x v="2223"/>
    <n v="13929"/>
    <n v="30.927499959999999"/>
    <n v="210227"/>
    <x v="3"/>
    <x v="2442"/>
    <s v="NULL"/>
    <s v="NULL"/>
    <s v="NULL"/>
    <x v="2"/>
    <x v="11"/>
    <x v="62"/>
    <n v="38.572500040000001"/>
    <n v="0.55500000057553955"/>
    <x v="3"/>
  </r>
  <r>
    <n v="67905"/>
    <x v="2424"/>
    <x v="2224"/>
    <n v="14000"/>
    <n v="4.0052698739999997"/>
    <n v="183233"/>
    <x v="1"/>
    <x v="2443"/>
    <d v="2022-01-07T05:47:33"/>
    <s v="NULL"/>
    <s v="NULL"/>
    <x v="2"/>
    <x v="11"/>
    <x v="44"/>
    <n v="2.9847298970000002"/>
    <n v="0.42699999925364807"/>
    <x v="3"/>
  </r>
  <r>
    <n v="175888"/>
    <x v="2425"/>
    <x v="2225"/>
    <n v="28457"/>
    <n v="33.617500020000001"/>
    <n v="474847"/>
    <x v="4"/>
    <x v="2444"/>
    <d v="2022-01-06T14:35:26"/>
    <d v="2022-01-06T14:35:26"/>
    <d v="2022-01-06T14:35:26"/>
    <x v="2"/>
    <x v="11"/>
    <x v="135"/>
    <n v="25.882499979999999"/>
    <n v="0.43499999966386554"/>
    <x v="3"/>
  </r>
  <r>
    <n v="93639"/>
    <x v="2426"/>
    <x v="2226"/>
    <n v="12867"/>
    <n v="16.75800001"/>
    <n v="252734"/>
    <x v="4"/>
    <x v="2445"/>
    <d v="2022-01-06T08:47:32"/>
    <d v="2022-01-06T08:47:32"/>
    <d v="2022-01-06T08:47:32"/>
    <x v="2"/>
    <x v="11"/>
    <x v="204"/>
    <n v="19.99199999"/>
    <n v="0.54399999972789115"/>
    <x v="3"/>
  </r>
  <r>
    <n v="67904"/>
    <x v="2424"/>
    <x v="2227"/>
    <n v="6140"/>
    <n v="5.2182698839999997"/>
    <n v="183230"/>
    <x v="1"/>
    <x v="2446"/>
    <d v="2022-01-06T05:57:22"/>
    <s v="NULL"/>
    <s v="NULL"/>
    <x v="2"/>
    <x v="11"/>
    <x v="160"/>
    <n v="8.771729886000001"/>
    <n v="0.62700000215939966"/>
    <x v="3"/>
  </r>
  <r>
    <n v="15851"/>
    <x v="2427"/>
    <x v="2228"/>
    <n v="15253"/>
    <n v="12.160469859999999"/>
    <n v="42794"/>
    <x v="1"/>
    <x v="2447"/>
    <d v="2022-01-04T11:47:35"/>
    <s v="NULL"/>
    <s v="NULL"/>
    <x v="2"/>
    <x v="11"/>
    <x v="21"/>
    <n v="9.8295299100000015"/>
    <n v="0.44700000058253758"/>
    <x v="3"/>
  </r>
  <r>
    <n v="135325"/>
    <x v="2428"/>
    <x v="2229"/>
    <n v="9219"/>
    <n v="37.181398629999997"/>
    <n v="365318"/>
    <x v="1"/>
    <x v="2448"/>
    <d v="2022-01-04T00:53:52"/>
    <s v="NULL"/>
    <s v="NULL"/>
    <x v="2"/>
    <x v="11"/>
    <x v="197"/>
    <n v="62.768598320000002"/>
    <n v="0.62800000235517772"/>
    <x v="3"/>
  </r>
  <r>
    <n v="39381"/>
    <x v="2429"/>
    <x v="2230"/>
    <n v="13690"/>
    <n v="16.139789889999999"/>
    <n v="106234"/>
    <x v="2"/>
    <x v="2449"/>
    <s v="NULL"/>
    <s v="NULL"/>
    <s v="NULL"/>
    <x v="2"/>
    <x v="11"/>
    <x v="43"/>
    <n v="9.8502098800000013"/>
    <n v="0.37899999873682189"/>
    <x v="3"/>
  </r>
  <r>
    <n v="7925"/>
    <x v="2430"/>
    <x v="2231"/>
    <n v="9044"/>
    <n v="47.640600910000003"/>
    <n v="21400"/>
    <x v="4"/>
    <x v="2450"/>
    <d v="2022-01-01T10:37:01"/>
    <d v="2022-01-01T10:37:01"/>
    <d v="2022-01-01T10:37:01"/>
    <x v="2"/>
    <x v="11"/>
    <x v="39"/>
    <n v="35.939400919999997"/>
    <n v="0.43000000159248619"/>
    <x v="3"/>
  </r>
  <r>
    <n v="114868"/>
    <x v="2431"/>
    <x v="2232"/>
    <n v="28885"/>
    <n v="30.024000040000001"/>
    <n v="310002"/>
    <x v="3"/>
    <x v="2451"/>
    <s v="NULL"/>
    <s v="NULL"/>
    <s v="NULL"/>
    <x v="2"/>
    <x v="11"/>
    <x v="84"/>
    <n v="23.975999959999999"/>
    <n v="0.44399999925925926"/>
    <x v="3"/>
  </r>
  <r>
    <n v="33817"/>
    <x v="2432"/>
    <x v="2233"/>
    <n v="28913"/>
    <n v="15.126179929999999"/>
    <n v="91211"/>
    <x v="4"/>
    <x v="2452"/>
    <d v="2021-12-31T03:33:39"/>
    <d v="2021-12-31T03:33:39"/>
    <d v="2021-12-31T03:33:39"/>
    <x v="3"/>
    <x v="0"/>
    <x v="43"/>
    <n v="10.863819840000001"/>
    <n v="0.41799999754290112"/>
    <x v="0"/>
  </r>
  <r>
    <n v="173565"/>
    <x v="2433"/>
    <x v="2234"/>
    <n v="28913"/>
    <n v="15.126179929999999"/>
    <n v="468609"/>
    <x v="0"/>
    <x v="2453"/>
    <d v="2021-12-30T06:35:06"/>
    <d v="2021-12-30T06:35:06"/>
    <s v="NULL"/>
    <x v="3"/>
    <x v="0"/>
    <x v="43"/>
    <n v="10.863819840000001"/>
    <n v="0.41799999754290112"/>
    <x v="0"/>
  </r>
  <r>
    <n v="181355"/>
    <x v="2434"/>
    <x v="2235"/>
    <n v="5732"/>
    <n v="16.501679729999999"/>
    <n v="489601"/>
    <x v="0"/>
    <x v="2454"/>
    <d v="2021-12-29T16:17:39"/>
    <d v="2021-12-29T16:17:39"/>
    <s v="NULL"/>
    <x v="3"/>
    <x v="0"/>
    <x v="1"/>
    <n v="15.478319810000002"/>
    <n v="0.48400000102063795"/>
    <x v="0"/>
  </r>
  <r>
    <n v="75855"/>
    <x v="2435"/>
    <x v="2235"/>
    <n v="25288"/>
    <n v="18.536160460000001"/>
    <n v="204682"/>
    <x v="2"/>
    <x v="2455"/>
    <s v="NULL"/>
    <s v="NULL"/>
    <s v="NULL"/>
    <x v="3"/>
    <x v="0"/>
    <x v="244"/>
    <n v="16.503840459999996"/>
    <n v="0.4710000007614154"/>
    <x v="0"/>
  </r>
  <r>
    <n v="38078"/>
    <x v="2436"/>
    <x v="2235"/>
    <n v="14248"/>
    <n v="14.322669919999999"/>
    <n v="102728"/>
    <x v="1"/>
    <x v="2456"/>
    <d v="2021-12-27T16:30:33"/>
    <s v="NULL"/>
    <s v="NULL"/>
    <x v="3"/>
    <x v="0"/>
    <x v="213"/>
    <n v="15.087329929999999"/>
    <n v="0.5130000002363142"/>
    <x v="0"/>
  </r>
  <r>
    <n v="53393"/>
    <x v="2437"/>
    <x v="2235"/>
    <n v="12660"/>
    <n v="11.31550019"/>
    <n v="144047"/>
    <x v="4"/>
    <x v="2457"/>
    <d v="2021-12-27T16:29:07"/>
    <d v="2021-12-27T16:29:07"/>
    <d v="2021-12-27T16:29:07"/>
    <x v="3"/>
    <x v="0"/>
    <x v="10"/>
    <n v="10.034500190000001"/>
    <n v="0.47000000053395785"/>
    <x v="0"/>
  </r>
  <r>
    <n v="43763"/>
    <x v="2438"/>
    <x v="2235"/>
    <n v="24856"/>
    <n v="23.946600289999999"/>
    <n v="118035"/>
    <x v="2"/>
    <x v="2458"/>
    <s v="NULL"/>
    <s v="NULL"/>
    <s v="NULL"/>
    <x v="3"/>
    <x v="0"/>
    <x v="168"/>
    <n v="32.003400470000003"/>
    <n v="0.572000000630563"/>
    <x v="0"/>
  </r>
  <r>
    <n v="156811"/>
    <x v="2439"/>
    <x v="2235"/>
    <n v="13969"/>
    <n v="27.832000000000001"/>
    <n v="423309"/>
    <x v="0"/>
    <x v="2459"/>
    <d v="2021-12-25T14:41:01"/>
    <d v="2021-12-25T14:41:01"/>
    <s v="NULL"/>
    <x v="3"/>
    <x v="0"/>
    <x v="55"/>
    <n v="21.167999999999999"/>
    <n v="0.432"/>
    <x v="0"/>
  </r>
  <r>
    <n v="100083"/>
    <x v="2440"/>
    <x v="2236"/>
    <n v="17043"/>
    <n v="12.02590039"/>
    <n v="270047"/>
    <x v="0"/>
    <x v="2460"/>
    <d v="2021-12-24T06:59:17"/>
    <d v="2021-12-24T06:59:17"/>
    <s v="NULL"/>
    <x v="3"/>
    <x v="0"/>
    <x v="169"/>
    <n v="12.924100370000001"/>
    <n v="0.51799999905090188"/>
    <x v="0"/>
  </r>
  <r>
    <n v="113811"/>
    <x v="2441"/>
    <x v="2237"/>
    <n v="28714"/>
    <n v="10.925000069999999"/>
    <n v="307116"/>
    <x v="0"/>
    <x v="2461"/>
    <d v="2021-12-23T23:05:02"/>
    <d v="2021-12-23T23:05:02"/>
    <s v="NULL"/>
    <x v="3"/>
    <x v="0"/>
    <x v="9"/>
    <n v="14.074999930000001"/>
    <n v="0.56299999720000005"/>
    <x v="0"/>
  </r>
  <r>
    <n v="132339"/>
    <x v="2442"/>
    <x v="2238"/>
    <n v="14280"/>
    <n v="21.54541979"/>
    <n v="357279"/>
    <x v="3"/>
    <x v="2462"/>
    <s v="NULL"/>
    <s v="NULL"/>
    <s v="NULL"/>
    <x v="3"/>
    <x v="0"/>
    <x v="119"/>
    <n v="23.434579750000001"/>
    <n v="0.52099999977012001"/>
    <x v="0"/>
  </r>
  <r>
    <n v="149505"/>
    <x v="2443"/>
    <x v="2239"/>
    <n v="9008"/>
    <n v="33.27225035"/>
    <n v="403633"/>
    <x v="0"/>
    <x v="2463"/>
    <d v="2021-12-22T09:48:17"/>
    <d v="2021-12-22T09:48:17"/>
    <s v="NULL"/>
    <x v="3"/>
    <x v="0"/>
    <x v="6"/>
    <n v="26.677750410000002"/>
    <n v="0.4450000011976647"/>
    <x v="0"/>
  </r>
  <r>
    <n v="119818"/>
    <x v="2444"/>
    <x v="2240"/>
    <n v="5972"/>
    <n v="31.001809089999998"/>
    <n v="323370"/>
    <x v="1"/>
    <x v="2464"/>
    <d v="2021-12-22T07:08:27"/>
    <s v="NULL"/>
    <s v="NULL"/>
    <x v="3"/>
    <x v="0"/>
    <x v="94"/>
    <n v="42.988188770000008"/>
    <n v="0.58100000018029474"/>
    <x v="0"/>
  </r>
  <r>
    <n v="57118"/>
    <x v="2445"/>
    <x v="2241"/>
    <n v="25322"/>
    <n v="8.1049499180000009"/>
    <n v="154127"/>
    <x v="0"/>
    <x v="2465"/>
    <d v="2021-12-21T07:33:37"/>
    <d v="2021-12-21T07:33:37"/>
    <s v="NULL"/>
    <x v="3"/>
    <x v="0"/>
    <x v="120"/>
    <n v="5.8450498919999987"/>
    <n v="0.41899999796487447"/>
    <x v="0"/>
  </r>
  <r>
    <n v="784"/>
    <x v="2446"/>
    <x v="2242"/>
    <n v="11027"/>
    <n v="11.192909869999999"/>
    <n v="2156"/>
    <x v="3"/>
    <x v="2466"/>
    <s v="NULL"/>
    <s v="NULL"/>
    <s v="NULL"/>
    <x v="3"/>
    <x v="0"/>
    <x v="21"/>
    <n v="10.797089900000001"/>
    <n v="0.49100000058799459"/>
    <x v="0"/>
  </r>
  <r>
    <n v="28394"/>
    <x v="2447"/>
    <x v="2243"/>
    <n v="12867"/>
    <n v="16.75800001"/>
    <n v="76572"/>
    <x v="2"/>
    <x v="2467"/>
    <s v="NULL"/>
    <s v="NULL"/>
    <s v="NULL"/>
    <x v="3"/>
    <x v="0"/>
    <x v="204"/>
    <n v="19.99199999"/>
    <n v="0.54399999972789115"/>
    <x v="0"/>
  </r>
  <r>
    <n v="33098"/>
    <x v="2448"/>
    <x v="2244"/>
    <n v="5804"/>
    <n v="13.01565991"/>
    <n v="89257"/>
    <x v="1"/>
    <x v="2468"/>
    <d v="2021-12-21T00:58:30"/>
    <s v="NULL"/>
    <s v="NULL"/>
    <x v="3"/>
    <x v="0"/>
    <x v="8"/>
    <n v="16.974339860000001"/>
    <n v="0.56599999967255754"/>
    <x v="0"/>
  </r>
  <r>
    <n v="90686"/>
    <x v="2449"/>
    <x v="2245"/>
    <n v="15704"/>
    <n v="6.0675998260000004"/>
    <n v="244751"/>
    <x v="1"/>
    <x v="2469"/>
    <d v="2021-12-20T14:02:25"/>
    <s v="NULL"/>
    <s v="NULL"/>
    <x v="3"/>
    <x v="0"/>
    <x v="175"/>
    <n v="9.3323997939999987"/>
    <n v="0.60600000157662337"/>
    <x v="0"/>
  </r>
  <r>
    <n v="145265"/>
    <x v="2450"/>
    <x v="2246"/>
    <n v="28395"/>
    <n v="9.0954498600000004"/>
    <n v="392178"/>
    <x v="0"/>
    <x v="2470"/>
    <d v="2021-12-19T05:42:35"/>
    <d v="2021-12-19T05:42:35"/>
    <s v="NULL"/>
    <x v="3"/>
    <x v="0"/>
    <x v="76"/>
    <n v="10.89454991"/>
    <n v="0.54500000176838426"/>
    <x v="0"/>
  </r>
  <r>
    <n v="158344"/>
    <x v="2451"/>
    <x v="2247"/>
    <n v="6106"/>
    <n v="11.937309900000001"/>
    <n v="427490"/>
    <x v="1"/>
    <x v="2471"/>
    <d v="2021-12-18T17:32:08"/>
    <s v="NULL"/>
    <s v="NULL"/>
    <x v="3"/>
    <x v="0"/>
    <x v="246"/>
    <n v="16.552689870000002"/>
    <n v="0.58100000012741315"/>
    <x v="0"/>
  </r>
  <r>
    <n v="62057"/>
    <x v="2452"/>
    <x v="2248"/>
    <n v="6130"/>
    <n v="18.51537076"/>
    <n v="167452"/>
    <x v="0"/>
    <x v="2472"/>
    <d v="2021-12-17T04:43:49"/>
    <d v="2021-12-17T04:43:49"/>
    <s v="NULL"/>
    <x v="3"/>
    <x v="0"/>
    <x v="28"/>
    <n v="21.474630919999999"/>
    <n v="0.53700000044611151"/>
    <x v="0"/>
  </r>
  <r>
    <n v="118187"/>
    <x v="2453"/>
    <x v="2249"/>
    <n v="28892"/>
    <n v="25.525499969999998"/>
    <n v="318943"/>
    <x v="4"/>
    <x v="2473"/>
    <d v="2021-12-16T04:19:08"/>
    <d v="2021-12-16T04:19:08"/>
    <d v="2021-12-16T04:19:08"/>
    <x v="3"/>
    <x v="0"/>
    <x v="135"/>
    <n v="33.974500030000002"/>
    <n v="0.57100000050420174"/>
    <x v="0"/>
  </r>
  <r>
    <n v="106371"/>
    <x v="2454"/>
    <x v="2250"/>
    <n v="15547"/>
    <n v="29.890000010000001"/>
    <n v="287020"/>
    <x v="3"/>
    <x v="2474"/>
    <s v="NULL"/>
    <s v="NULL"/>
    <s v="NULL"/>
    <x v="3"/>
    <x v="0"/>
    <x v="106"/>
    <n v="31.109999989999999"/>
    <n v="0.50999999983606559"/>
    <x v="0"/>
  </r>
  <r>
    <n v="44447"/>
    <x v="2455"/>
    <x v="2251"/>
    <n v="5849"/>
    <n v="15.55200007"/>
    <n v="119908"/>
    <x v="0"/>
    <x v="2475"/>
    <d v="2021-12-15T06:48:27"/>
    <d v="2021-12-15T06:48:27"/>
    <s v="NULL"/>
    <x v="3"/>
    <x v="0"/>
    <x v="20"/>
    <n v="20.447999930000002"/>
    <n v="0.56799999805555557"/>
    <x v="0"/>
  </r>
  <r>
    <n v="43123"/>
    <x v="2456"/>
    <x v="1293"/>
    <n v="9220"/>
    <n v="17.14163963"/>
    <n v="116308"/>
    <x v="3"/>
    <x v="2476"/>
    <s v="NULL"/>
    <s v="NULL"/>
    <s v="NULL"/>
    <x v="3"/>
    <x v="0"/>
    <x v="215"/>
    <n v="23.478359300000001"/>
    <n v="0.57799999799261448"/>
    <x v="0"/>
  </r>
  <r>
    <n v="103740"/>
    <x v="2457"/>
    <x v="2252"/>
    <n v="28530"/>
    <n v="10.134929870000001"/>
    <n v="279898"/>
    <x v="4"/>
    <x v="2477"/>
    <d v="2021-12-13T12:07:54"/>
    <d v="2021-12-13T12:07:54"/>
    <d v="2021-12-13T12:07:54"/>
    <x v="3"/>
    <x v="0"/>
    <x v="76"/>
    <n v="9.8550699000000002"/>
    <n v="0.4930000006698349"/>
    <x v="0"/>
  </r>
  <r>
    <n v="51613"/>
    <x v="2458"/>
    <x v="2253"/>
    <n v="6139"/>
    <n v="5.5844098759999996"/>
    <n v="139275"/>
    <x v="2"/>
    <x v="2478"/>
    <s v="NULL"/>
    <s v="NULL"/>
    <s v="NULL"/>
    <x v="3"/>
    <x v="0"/>
    <x v="33"/>
    <n v="4.4055898950000012"/>
    <n v="0.44099999959849856"/>
    <x v="0"/>
  </r>
  <r>
    <n v="57826"/>
    <x v="2459"/>
    <x v="2254"/>
    <n v="13972"/>
    <n v="34.91399981"/>
    <n v="156057"/>
    <x v="3"/>
    <x v="2479"/>
    <s v="NULL"/>
    <s v="NULL"/>
    <s v="NULL"/>
    <x v="3"/>
    <x v="0"/>
    <x v="4"/>
    <n v="34.08600019"/>
    <n v="0.49400000275362321"/>
    <x v="0"/>
  </r>
  <r>
    <n v="34245"/>
    <x v="2460"/>
    <x v="2255"/>
    <n v="14326"/>
    <n v="31.69366123"/>
    <n v="92395"/>
    <x v="0"/>
    <x v="2480"/>
    <d v="2021-12-12T12:30:46"/>
    <d v="2021-12-12T12:30:46"/>
    <s v="NULL"/>
    <x v="3"/>
    <x v="0"/>
    <x v="127"/>
    <n v="18.296340449999999"/>
    <n v="0.36599999670174044"/>
    <x v="0"/>
  </r>
  <r>
    <n v="68259"/>
    <x v="2461"/>
    <x v="2256"/>
    <n v="12354"/>
    <n v="9.5250000250000006"/>
    <n v="184199"/>
    <x v="4"/>
    <x v="2481"/>
    <d v="2021-12-11T08:06:32"/>
    <d v="2021-12-11T08:06:32"/>
    <d v="2021-12-11T08:06:32"/>
    <x v="3"/>
    <x v="0"/>
    <x v="9"/>
    <n v="15.474999974999999"/>
    <n v="0.61899999900000002"/>
    <x v="0"/>
  </r>
  <r>
    <n v="419"/>
    <x v="2462"/>
    <x v="2257"/>
    <n v="25276"/>
    <n v="11.78606986"/>
    <n v="1175"/>
    <x v="3"/>
    <x v="2482"/>
    <s v="NULL"/>
    <s v="NULL"/>
    <s v="NULL"/>
    <x v="3"/>
    <x v="0"/>
    <x v="8"/>
    <n v="18.203929909999999"/>
    <n v="0.60700000165421808"/>
    <x v="0"/>
  </r>
  <r>
    <n v="1228"/>
    <x v="2463"/>
    <x v="2258"/>
    <n v="9201"/>
    <n v="21.64567083"/>
    <n v="3347"/>
    <x v="3"/>
    <x v="2483"/>
    <s v="NULL"/>
    <s v="NULL"/>
    <s v="NULL"/>
    <x v="3"/>
    <x v="0"/>
    <x v="127"/>
    <n v="28.344330849999999"/>
    <n v="0.56699999794838973"/>
    <x v="0"/>
  </r>
  <r>
    <n v="142320"/>
    <x v="2464"/>
    <x v="2259"/>
    <n v="8935"/>
    <n v="3.4382598739999999"/>
    <n v="384209"/>
    <x v="2"/>
    <x v="2484"/>
    <s v="NULL"/>
    <s v="NULL"/>
    <s v="NULL"/>
    <x v="3"/>
    <x v="0"/>
    <x v="69"/>
    <n v="2.551739897"/>
    <n v="0.42599999909081798"/>
    <x v="0"/>
  </r>
  <r>
    <n v="142654"/>
    <x v="2465"/>
    <x v="2260"/>
    <n v="13789"/>
    <n v="21.504000040000001"/>
    <n v="385112"/>
    <x v="3"/>
    <x v="2485"/>
    <s v="NULL"/>
    <s v="NULL"/>
    <s v="NULL"/>
    <x v="3"/>
    <x v="0"/>
    <x v="109"/>
    <n v="26.495999959999999"/>
    <n v="0.55199999916666664"/>
    <x v="0"/>
  </r>
  <r>
    <n v="117071"/>
    <x v="2466"/>
    <x v="2261"/>
    <n v="29008"/>
    <n v="31.13142925"/>
    <n v="315933"/>
    <x v="2"/>
    <x v="2486"/>
    <s v="NULL"/>
    <s v="NULL"/>
    <s v="NULL"/>
    <x v="3"/>
    <x v="0"/>
    <x v="250"/>
    <n v="45.358568610000006"/>
    <n v="0.59299999841835538"/>
    <x v="0"/>
  </r>
  <r>
    <n v="179558"/>
    <x v="2467"/>
    <x v="2262"/>
    <n v="13748"/>
    <n v="20.411999959999999"/>
    <n v="484772"/>
    <x v="1"/>
    <x v="2487"/>
    <d v="2021-12-04T05:14:27"/>
    <s v="NULL"/>
    <s v="NULL"/>
    <x v="3"/>
    <x v="0"/>
    <x v="20"/>
    <n v="15.588000040000001"/>
    <n v="0.43300000111111114"/>
    <x v="0"/>
  </r>
  <r>
    <n v="98574"/>
    <x v="2468"/>
    <x v="2263"/>
    <n v="9306"/>
    <n v="17.038500410000001"/>
    <n v="265955"/>
    <x v="4"/>
    <x v="2488"/>
    <d v="2021-12-03T16:10:24"/>
    <d v="2021-12-03T16:10:24"/>
    <d v="2021-12-03T16:10:24"/>
    <x v="3"/>
    <x v="0"/>
    <x v="216"/>
    <n v="13.661500350000001"/>
    <n v="0.44500000038436482"/>
    <x v="0"/>
  </r>
  <r>
    <n v="163701"/>
    <x v="2469"/>
    <x v="2264"/>
    <n v="12537"/>
    <n v="25.649999919999999"/>
    <n v="441930"/>
    <x v="0"/>
    <x v="2489"/>
    <d v="2021-12-02T09:03:45"/>
    <d v="2021-12-02T09:03:45"/>
    <s v="NULL"/>
    <x v="3"/>
    <x v="0"/>
    <x v="56"/>
    <n v="24.350000080000001"/>
    <n v="0.48700000160000001"/>
    <x v="0"/>
  </r>
  <r>
    <n v="127781"/>
    <x v="2470"/>
    <x v="2265"/>
    <n v="11783"/>
    <n v="31.223778979999999"/>
    <n v="344946"/>
    <x v="1"/>
    <x v="2490"/>
    <d v="2021-12-01T03:11:25"/>
    <s v="NULL"/>
    <s v="NULL"/>
    <x v="3"/>
    <x v="0"/>
    <x v="94"/>
    <n v="42.766218880000004"/>
    <n v="0.57800000158021358"/>
    <x v="0"/>
  </r>
  <r>
    <n v="119477"/>
    <x v="2471"/>
    <x v="409"/>
    <n v="13870"/>
    <n v="28.271999820000001"/>
    <n v="322439"/>
    <x v="0"/>
    <x v="2491"/>
    <d v="2021-11-29T22:26:41"/>
    <d v="2021-11-29T22:26:41"/>
    <s v="NULL"/>
    <x v="3"/>
    <x v="1"/>
    <x v="98"/>
    <n v="47.728000179999995"/>
    <n v="0.62800000236842102"/>
    <x v="0"/>
  </r>
  <r>
    <n v="87068"/>
    <x v="2472"/>
    <x v="417"/>
    <n v="24922"/>
    <n v="11.055000189999999"/>
    <n v="234988"/>
    <x v="3"/>
    <x v="2492"/>
    <s v="NULL"/>
    <s v="NULL"/>
    <s v="NULL"/>
    <x v="3"/>
    <x v="1"/>
    <x v="14"/>
    <n v="9.0450001900000014"/>
    <n v="0.45000000094527365"/>
    <x v="0"/>
  </r>
  <r>
    <n v="61297"/>
    <x v="2473"/>
    <x v="2266"/>
    <n v="28491"/>
    <n v="20.978459780000001"/>
    <n v="165418"/>
    <x v="0"/>
    <x v="2493"/>
    <d v="2021-11-27T22:54:49"/>
    <d v="2021-11-27T22:54:49"/>
    <s v="NULL"/>
    <x v="3"/>
    <x v="1"/>
    <x v="122"/>
    <n v="23.00153976"/>
    <n v="0.5230000000131878"/>
    <x v="0"/>
  </r>
  <r>
    <n v="69791"/>
    <x v="2474"/>
    <x v="2267"/>
    <n v="10938"/>
    <n v="11.29547988"/>
    <n v="188330"/>
    <x v="2"/>
    <x v="2494"/>
    <s v="NULL"/>
    <s v="NULL"/>
    <s v="NULL"/>
    <x v="3"/>
    <x v="1"/>
    <x v="46"/>
    <n v="13.69451989"/>
    <n v="0.54800000064185672"/>
    <x v="0"/>
  </r>
  <r>
    <n v="12726"/>
    <x v="2475"/>
    <x v="2268"/>
    <n v="12602"/>
    <n v="22.134000029999999"/>
    <n v="34332"/>
    <x v="4"/>
    <x v="2495"/>
    <d v="2021-11-24T23:46:54"/>
    <d v="2021-11-24T23:46:54"/>
    <d v="2021-11-24T23:46:54"/>
    <x v="3"/>
    <x v="1"/>
    <x v="36"/>
    <n v="19.865999970000001"/>
    <n v="0.47299999928571429"/>
    <x v="0"/>
  </r>
  <r>
    <n v="165910"/>
    <x v="2476"/>
    <x v="2269"/>
    <n v="13733"/>
    <n v="14.586880580000001"/>
    <n v="447901"/>
    <x v="1"/>
    <x v="2496"/>
    <d v="2021-11-22T12:40:51"/>
    <s v="NULL"/>
    <s v="NULL"/>
    <x v="3"/>
    <x v="1"/>
    <x v="201"/>
    <n v="17.973120790000003"/>
    <n v="0.55200000103685509"/>
    <x v="0"/>
  </r>
  <r>
    <n v="27016"/>
    <x v="2477"/>
    <x v="2270"/>
    <n v="13844"/>
    <n v="12.30000001"/>
    <n v="72864"/>
    <x v="1"/>
    <x v="2497"/>
    <d v="2021-11-22T02:19:52"/>
    <s v="NULL"/>
    <s v="NULL"/>
    <x v="3"/>
    <x v="1"/>
    <x v="9"/>
    <n v="12.69999999"/>
    <n v="0.50799999959999997"/>
    <x v="0"/>
  </r>
  <r>
    <n v="121464"/>
    <x v="2478"/>
    <x v="2271"/>
    <n v="28758"/>
    <n v="16.551719840000001"/>
    <n v="327836"/>
    <x v="1"/>
    <x v="2498"/>
    <d v="2021-11-22T00:43:10"/>
    <s v="NULL"/>
    <s v="NULL"/>
    <x v="3"/>
    <x v="1"/>
    <x v="198"/>
    <n v="23.428279700000001"/>
    <n v="0.58599999923861934"/>
    <x v="0"/>
  </r>
  <r>
    <n v="134077"/>
    <x v="2479"/>
    <x v="2272"/>
    <n v="28670"/>
    <n v="4.8972299179999998"/>
    <n v="361968"/>
    <x v="1"/>
    <x v="2499"/>
    <d v="2021-11-21T16:07:42"/>
    <s v="NULL"/>
    <s v="NULL"/>
    <x v="3"/>
    <x v="1"/>
    <x v="104"/>
    <n v="8.092769852"/>
    <n v="0.62299999963741337"/>
    <x v="0"/>
  </r>
  <r>
    <n v="93505"/>
    <x v="2480"/>
    <x v="2273"/>
    <n v="29112"/>
    <n v="21.495000839999999"/>
    <n v="252387"/>
    <x v="0"/>
    <x v="2500"/>
    <d v="2021-11-20T14:04:01"/>
    <d v="2021-11-20T14:04:01"/>
    <s v="NULL"/>
    <x v="3"/>
    <x v="1"/>
    <x v="53"/>
    <n v="21.495000839999999"/>
    <n v="0.5"/>
    <x v="0"/>
  </r>
  <r>
    <n v="127980"/>
    <x v="2481"/>
    <x v="2274"/>
    <n v="14167"/>
    <n v="14.31331975"/>
    <n v="345457"/>
    <x v="0"/>
    <x v="2501"/>
    <d v="2021-11-19T15:29:18"/>
    <d v="2021-11-19T15:29:18"/>
    <s v="NULL"/>
    <x v="3"/>
    <x v="1"/>
    <x v="71"/>
    <n v="18.666679790000003"/>
    <n v="0.56600000152698615"/>
    <x v="0"/>
  </r>
  <r>
    <n v="166143"/>
    <x v="2482"/>
    <x v="2275"/>
    <n v="12536"/>
    <n v="30.636169290000002"/>
    <n v="448518"/>
    <x v="3"/>
    <x v="2502"/>
    <s v="NULL"/>
    <s v="NULL"/>
    <s v="NULL"/>
    <x v="3"/>
    <x v="1"/>
    <x v="125"/>
    <n v="49.353828570000005"/>
    <n v="0.61699999862957866"/>
    <x v="0"/>
  </r>
  <r>
    <n v="92513"/>
    <x v="2483"/>
    <x v="2276"/>
    <n v="15844"/>
    <n v="14.64399998"/>
    <n v="249703"/>
    <x v="1"/>
    <x v="2503"/>
    <d v="2021-11-19T11:32:33"/>
    <s v="NULL"/>
    <s v="NULL"/>
    <x v="3"/>
    <x v="1"/>
    <x v="26"/>
    <n v="13.35600002"/>
    <n v="0.47700000071428572"/>
    <x v="0"/>
  </r>
  <r>
    <n v="67543"/>
    <x v="2484"/>
    <x v="2277"/>
    <n v="15824"/>
    <n v="11.173859950000001"/>
    <n v="182275"/>
    <x v="3"/>
    <x v="2504"/>
    <s v="NULL"/>
    <s v="NULL"/>
    <s v="NULL"/>
    <x v="3"/>
    <x v="1"/>
    <x v="59"/>
    <n v="15.81613982"/>
    <n v="0.58599999832456462"/>
    <x v="0"/>
  </r>
  <r>
    <n v="74210"/>
    <x v="2485"/>
    <x v="2278"/>
    <n v="15958"/>
    <n v="81.488000159999999"/>
    <n v="200226"/>
    <x v="1"/>
    <x v="2505"/>
    <d v="2021-11-19T05:24:47"/>
    <s v="NULL"/>
    <s v="NULL"/>
    <x v="3"/>
    <x v="1"/>
    <x v="50"/>
    <n v="94.511999840000001"/>
    <n v="0.53699999909090912"/>
    <x v="0"/>
  </r>
  <r>
    <n v="98894"/>
    <x v="2486"/>
    <x v="2279"/>
    <n v="12677"/>
    <n v="17.350079749999999"/>
    <n v="266826"/>
    <x v="0"/>
    <x v="2506"/>
    <d v="2021-11-18T09:28:59"/>
    <d v="2021-11-18T09:28:59"/>
    <s v="NULL"/>
    <x v="3"/>
    <x v="1"/>
    <x v="34"/>
    <n v="17.629919790000002"/>
    <n v="0.50400000062435679"/>
    <x v="0"/>
  </r>
  <r>
    <n v="120274"/>
    <x v="2487"/>
    <x v="2280"/>
    <n v="15844"/>
    <n v="14.64399998"/>
    <n v="324609"/>
    <x v="1"/>
    <x v="2507"/>
    <d v="2021-11-17T12:38:10"/>
    <s v="NULL"/>
    <s v="NULL"/>
    <x v="3"/>
    <x v="1"/>
    <x v="26"/>
    <n v="13.35600002"/>
    <n v="0.47700000071428572"/>
    <x v="0"/>
  </r>
  <r>
    <n v="604"/>
    <x v="2488"/>
    <x v="2281"/>
    <n v="12659"/>
    <n v="23.16"/>
    <n v="1669"/>
    <x v="1"/>
    <x v="2508"/>
    <d v="2021-11-17T02:16:06"/>
    <s v="NULL"/>
    <s v="NULL"/>
    <x v="3"/>
    <x v="1"/>
    <x v="42"/>
    <n v="36.840000000000003"/>
    <n v="0.6140000000000001"/>
    <x v="0"/>
  </r>
  <r>
    <n v="96456"/>
    <x v="2489"/>
    <x v="2282"/>
    <n v="24715"/>
    <n v="11.074999979999999"/>
    <n v="260286"/>
    <x v="3"/>
    <x v="2509"/>
    <s v="NULL"/>
    <s v="NULL"/>
    <s v="NULL"/>
    <x v="3"/>
    <x v="1"/>
    <x v="9"/>
    <n v="13.925000020000001"/>
    <n v="0.55700000080000001"/>
    <x v="0"/>
  </r>
  <r>
    <n v="30148"/>
    <x v="2490"/>
    <x v="2283"/>
    <n v="11315"/>
    <n v="12.44999999"/>
    <n v="81228"/>
    <x v="1"/>
    <x v="2510"/>
    <d v="2021-11-15T14:18:34"/>
    <s v="NULL"/>
    <s v="NULL"/>
    <x v="3"/>
    <x v="1"/>
    <x v="9"/>
    <n v="12.55000001"/>
    <n v="0.50200000040000003"/>
    <x v="0"/>
  </r>
  <r>
    <n v="168202"/>
    <x v="2491"/>
    <x v="2284"/>
    <n v="24572"/>
    <n v="42.829288290000001"/>
    <n v="454121"/>
    <x v="3"/>
    <x v="2511"/>
    <s v="NULL"/>
    <s v="NULL"/>
    <s v="NULL"/>
    <x v="3"/>
    <x v="1"/>
    <x v="207"/>
    <n v="38.440708350000001"/>
    <n v="0.47299999925286079"/>
    <x v="0"/>
  </r>
  <r>
    <n v="10503"/>
    <x v="2492"/>
    <x v="2285"/>
    <n v="15600"/>
    <n v="28.38240128"/>
    <n v="28328"/>
    <x v="0"/>
    <x v="2512"/>
    <d v="2021-11-12T16:38:17"/>
    <d v="2021-11-12T16:38:17"/>
    <s v="NULL"/>
    <x v="3"/>
    <x v="1"/>
    <x v="70"/>
    <n v="36.417601770000005"/>
    <n v="0.56200000086265434"/>
    <x v="0"/>
  </r>
  <r>
    <n v="144257"/>
    <x v="2493"/>
    <x v="2286"/>
    <n v="28670"/>
    <n v="4.8972299179999998"/>
    <n v="389459"/>
    <x v="0"/>
    <x v="2513"/>
    <d v="2021-11-12T09:12:00"/>
    <d v="2021-11-12T09:12:00"/>
    <s v="NULL"/>
    <x v="3"/>
    <x v="1"/>
    <x v="104"/>
    <n v="8.092769852"/>
    <n v="0.62299999963741337"/>
    <x v="0"/>
  </r>
  <r>
    <n v="48620"/>
    <x v="2494"/>
    <x v="2287"/>
    <n v="15248"/>
    <n v="8.5573401120000003"/>
    <n v="131183"/>
    <x v="1"/>
    <x v="2514"/>
    <d v="2021-11-12T05:24:39"/>
    <s v="NULL"/>
    <s v="NULL"/>
    <x v="3"/>
    <x v="1"/>
    <x v="41"/>
    <n v="12.782660038000001"/>
    <n v="0.59899999757029054"/>
    <x v="0"/>
  </r>
  <r>
    <n v="164086"/>
    <x v="2495"/>
    <x v="2288"/>
    <n v="24832"/>
    <n v="33.329350920000003"/>
    <n v="442962"/>
    <x v="0"/>
    <x v="2515"/>
    <d v="2021-11-11T09:49:00"/>
    <d v="2021-11-11T09:49:00"/>
    <s v="NULL"/>
    <x v="3"/>
    <x v="1"/>
    <x v="40"/>
    <n v="25.660650759999996"/>
    <n v="0.4350000004949991"/>
    <x v="0"/>
  </r>
  <r>
    <n v="63140"/>
    <x v="2496"/>
    <x v="2289"/>
    <n v="13929"/>
    <n v="30.927499959999999"/>
    <n v="170346"/>
    <x v="3"/>
    <x v="2516"/>
    <s v="NULL"/>
    <s v="NULL"/>
    <s v="NULL"/>
    <x v="3"/>
    <x v="1"/>
    <x v="62"/>
    <n v="38.572500040000001"/>
    <n v="0.55500000057553955"/>
    <x v="0"/>
  </r>
  <r>
    <n v="11530"/>
    <x v="2497"/>
    <x v="2290"/>
    <n v="25205"/>
    <n v="11.03639972"/>
    <n v="31110"/>
    <x v="4"/>
    <x v="2517"/>
    <d v="2021-11-10T15:02:19"/>
    <d v="2021-11-10T15:02:19"/>
    <d v="2021-11-10T15:02:19"/>
    <x v="3"/>
    <x v="1"/>
    <x v="31"/>
    <n v="10.603599669999999"/>
    <n v="0.48999999856284654"/>
    <x v="0"/>
  </r>
  <r>
    <n v="50065"/>
    <x v="2498"/>
    <x v="2291"/>
    <n v="12613"/>
    <n v="29.035999990000001"/>
    <n v="135049"/>
    <x v="1"/>
    <x v="2518"/>
    <d v="2021-11-10T13:27:55"/>
    <s v="NULL"/>
    <s v="NULL"/>
    <x v="3"/>
    <x v="1"/>
    <x v="135"/>
    <n v="30.464000009999999"/>
    <n v="0.51200000016806724"/>
    <x v="0"/>
  </r>
  <r>
    <n v="47661"/>
    <x v="2499"/>
    <x v="2292"/>
    <n v="25242"/>
    <n v="23.478520570000001"/>
    <n v="128593"/>
    <x v="3"/>
    <x v="2519"/>
    <s v="NULL"/>
    <s v="NULL"/>
    <s v="NULL"/>
    <x v="3"/>
    <x v="1"/>
    <x v="178"/>
    <n v="18.901480499999998"/>
    <n v="0.44600000053751765"/>
    <x v="0"/>
  </r>
  <r>
    <n v="129989"/>
    <x v="2500"/>
    <x v="2293"/>
    <n v="28395"/>
    <n v="9.0954498600000004"/>
    <n v="350913"/>
    <x v="3"/>
    <x v="2520"/>
    <s v="NULL"/>
    <s v="NULL"/>
    <s v="NULL"/>
    <x v="3"/>
    <x v="1"/>
    <x v="76"/>
    <n v="10.89454991"/>
    <n v="0.54500000176838426"/>
    <x v="0"/>
  </r>
  <r>
    <n v="95526"/>
    <x v="2501"/>
    <x v="286"/>
    <n v="28862"/>
    <n v="20.496350469999999"/>
    <n v="257841"/>
    <x v="1"/>
    <x v="2521"/>
    <d v="2021-11-07T12:38:48"/>
    <s v="NULL"/>
    <s v="NULL"/>
    <x v="3"/>
    <x v="1"/>
    <x v="97"/>
    <n v="34.453650289999999"/>
    <n v="0.62699999660564154"/>
    <x v="0"/>
  </r>
  <r>
    <n v="116990"/>
    <x v="2502"/>
    <x v="2294"/>
    <n v="5857"/>
    <n v="14.70000003"/>
    <n v="315718"/>
    <x v="2"/>
    <x v="2522"/>
    <s v="NULL"/>
    <s v="NULL"/>
    <s v="NULL"/>
    <x v="3"/>
    <x v="1"/>
    <x v="9"/>
    <n v="10.29999997"/>
    <n v="0.41199999879999999"/>
    <x v="0"/>
  </r>
  <r>
    <n v="64885"/>
    <x v="2503"/>
    <x v="2295"/>
    <n v="24905"/>
    <n v="26.571999999999999"/>
    <n v="175071"/>
    <x v="2"/>
    <x v="2523"/>
    <s v="NULL"/>
    <s v="NULL"/>
    <s v="NULL"/>
    <x v="3"/>
    <x v="1"/>
    <x v="18"/>
    <n v="25.428000000000001"/>
    <n v="0.48899999999999999"/>
    <x v="0"/>
  </r>
  <r>
    <n v="108693"/>
    <x v="2504"/>
    <x v="2296"/>
    <n v="13969"/>
    <n v="27.832000000000001"/>
    <n v="293256"/>
    <x v="3"/>
    <x v="2524"/>
    <s v="NULL"/>
    <s v="NULL"/>
    <s v="NULL"/>
    <x v="3"/>
    <x v="1"/>
    <x v="55"/>
    <n v="21.167999999999999"/>
    <n v="0.432"/>
    <x v="0"/>
  </r>
  <r>
    <n v="113488"/>
    <x v="2505"/>
    <x v="2297"/>
    <n v="12565"/>
    <n v="14.5483004"/>
    <n v="306227"/>
    <x v="0"/>
    <x v="2525"/>
    <d v="2021-11-04T20:22:53"/>
    <d v="2021-11-04T20:22:53"/>
    <s v="NULL"/>
    <x v="3"/>
    <x v="1"/>
    <x v="164"/>
    <n v="14.901700360000001"/>
    <n v="0.50599999916604421"/>
    <x v="0"/>
  </r>
  <r>
    <n v="100999"/>
    <x v="2506"/>
    <x v="2298"/>
    <n v="6243"/>
    <n v="44.292148320000003"/>
    <n v="272480"/>
    <x v="0"/>
    <x v="2526"/>
    <d v="2021-11-03T01:45:28"/>
    <d v="2021-11-03T01:45:28"/>
    <s v="NULL"/>
    <x v="3"/>
    <x v="1"/>
    <x v="207"/>
    <n v="36.97784832"/>
    <n v="0.45499999813953479"/>
    <x v="0"/>
  </r>
  <r>
    <n v="174238"/>
    <x v="2507"/>
    <x v="2299"/>
    <n v="14258"/>
    <n v="11.67999998"/>
    <n v="470405"/>
    <x v="3"/>
    <x v="2527"/>
    <s v="NULL"/>
    <s v="NULL"/>
    <s v="NULL"/>
    <x v="3"/>
    <x v="1"/>
    <x v="49"/>
    <n v="8.3200000200000002"/>
    <n v="0.41600000100000001"/>
    <x v="0"/>
  </r>
  <r>
    <n v="22892"/>
    <x v="2508"/>
    <x v="2300"/>
    <n v="14086"/>
    <n v="25.315780610000001"/>
    <n v="61772"/>
    <x v="1"/>
    <x v="2528"/>
    <d v="2021-11-01T01:50:27"/>
    <s v="NULL"/>
    <s v="NULL"/>
    <x v="3"/>
    <x v="1"/>
    <x v="73"/>
    <n v="34.674221070000002"/>
    <n v="0.5780000016496083"/>
    <x v="0"/>
  </r>
  <r>
    <n v="28494"/>
    <x v="2509"/>
    <x v="2301"/>
    <n v="15531"/>
    <n v="8.9355298360000006"/>
    <n v="76839"/>
    <x v="3"/>
    <x v="2529"/>
    <s v="NULL"/>
    <s v="NULL"/>
    <s v="NULL"/>
    <x v="3"/>
    <x v="2"/>
    <x v="76"/>
    <n v="11.054469934"/>
    <n v="0.55300000306103059"/>
    <x v="0"/>
  </r>
  <r>
    <n v="67253"/>
    <x v="2510"/>
    <x v="2302"/>
    <n v="14159"/>
    <n v="3.1772999089999998"/>
    <n v="181497"/>
    <x v="0"/>
    <x v="2530"/>
    <d v="2021-10-31T01:26:46"/>
    <d v="2021-10-31T01:26:46"/>
    <s v="NULL"/>
    <x v="3"/>
    <x v="2"/>
    <x v="162"/>
    <n v="2.7726999000000006"/>
    <n v="0.46599999815226889"/>
    <x v="0"/>
  </r>
  <r>
    <n v="111979"/>
    <x v="2511"/>
    <x v="2303"/>
    <n v="14225"/>
    <n v="5.9540398769999996"/>
    <n v="302146"/>
    <x v="2"/>
    <x v="2531"/>
    <s v="NULL"/>
    <s v="NULL"/>
    <s v="NULL"/>
    <x v="3"/>
    <x v="2"/>
    <x v="33"/>
    <n v="4.0359598940000012"/>
    <n v="0.40399999865025032"/>
    <x v="0"/>
  </r>
  <r>
    <n v="19867"/>
    <x v="2512"/>
    <x v="2304"/>
    <n v="13928"/>
    <n v="21.224099160000002"/>
    <n v="53617"/>
    <x v="4"/>
    <x v="2532"/>
    <d v="2021-10-26T23:53:59"/>
    <d v="2021-10-26T23:53:59"/>
    <d v="2021-10-26T23:53:59"/>
    <x v="3"/>
    <x v="2"/>
    <x v="77"/>
    <n v="19.125899310000001"/>
    <n v="0.47400000087286248"/>
    <x v="0"/>
  </r>
  <r>
    <n v="75859"/>
    <x v="2513"/>
    <x v="2305"/>
    <n v="8876"/>
    <n v="12.00077986"/>
    <n v="204693"/>
    <x v="1"/>
    <x v="2533"/>
    <d v="2021-10-26T07:52:27"/>
    <s v="NULL"/>
    <s v="NULL"/>
    <x v="3"/>
    <x v="2"/>
    <x v="117"/>
    <n v="10.989219910000001"/>
    <n v="0.47800000086733369"/>
    <x v="0"/>
  </r>
  <r>
    <n v="118139"/>
    <x v="2514"/>
    <x v="2306"/>
    <n v="28690"/>
    <n v="50.50799988"/>
    <n v="318813"/>
    <x v="4"/>
    <x v="2534"/>
    <d v="2021-10-26T01:40:57"/>
    <d v="2021-10-26T01:40:57"/>
    <d v="2021-10-26T01:40:57"/>
    <x v="3"/>
    <x v="2"/>
    <x v="225"/>
    <n v="41.49200012"/>
    <n v="0.45100000130434781"/>
    <x v="0"/>
  </r>
  <r>
    <n v="132849"/>
    <x v="2515"/>
    <x v="2307"/>
    <n v="12665"/>
    <n v="31.8059999"/>
    <n v="358657"/>
    <x v="2"/>
    <x v="2535"/>
    <s v="NULL"/>
    <s v="NULL"/>
    <s v="NULL"/>
    <x v="3"/>
    <x v="2"/>
    <x v="32"/>
    <n v="30.1940001"/>
    <n v="0.48700000161290324"/>
    <x v="0"/>
  </r>
  <r>
    <n v="24677"/>
    <x v="2516"/>
    <x v="750"/>
    <n v="9442"/>
    <n v="34.44999996"/>
    <n v="66598"/>
    <x v="2"/>
    <x v="2536"/>
    <s v="NULL"/>
    <s v="NULL"/>
    <s v="NULL"/>
    <x v="3"/>
    <x v="2"/>
    <x v="66"/>
    <n v="30.55000004"/>
    <n v="0.47000000061538461"/>
    <x v="0"/>
  </r>
  <r>
    <n v="28235"/>
    <x v="2517"/>
    <x v="2308"/>
    <n v="15030"/>
    <n v="47.68999985"/>
    <n v="76136"/>
    <x v="1"/>
    <x v="2537"/>
    <d v="2021-10-23T09:39:45"/>
    <s v="NULL"/>
    <s v="NULL"/>
    <x v="3"/>
    <x v="2"/>
    <x v="68"/>
    <n v="47.31000015"/>
    <n v="0.49800000157894736"/>
    <x v="0"/>
  </r>
  <r>
    <n v="174690"/>
    <x v="2518"/>
    <x v="2309"/>
    <n v="28852"/>
    <n v="20.876250349999999"/>
    <n v="471609"/>
    <x v="1"/>
    <x v="2538"/>
    <d v="2021-10-21T14:40:48"/>
    <s v="NULL"/>
    <s v="NULL"/>
    <x v="3"/>
    <x v="2"/>
    <x v="24"/>
    <n v="23.073750410000002"/>
    <n v="0.52500000025028448"/>
    <x v="0"/>
  </r>
  <r>
    <n v="112622"/>
    <x v="2519"/>
    <x v="2310"/>
    <n v="26337"/>
    <n v="5.3850098759999998"/>
    <n v="303854"/>
    <x v="0"/>
    <x v="2539"/>
    <d v="2021-10-18T08:53:15"/>
    <d v="2021-10-18T08:53:15"/>
    <s v="NULL"/>
    <x v="3"/>
    <x v="2"/>
    <x v="241"/>
    <n v="3.604989895000001"/>
    <n v="0.40099999853492774"/>
    <x v="0"/>
  </r>
  <r>
    <n v="36760"/>
    <x v="2520"/>
    <x v="2311"/>
    <n v="28670"/>
    <n v="4.8972299179999998"/>
    <n v="99192"/>
    <x v="3"/>
    <x v="2540"/>
    <s v="NULL"/>
    <s v="NULL"/>
    <s v="NULL"/>
    <x v="3"/>
    <x v="2"/>
    <x v="104"/>
    <n v="8.092769852"/>
    <n v="0.62299999963741337"/>
    <x v="0"/>
  </r>
  <r>
    <n v="162521"/>
    <x v="2521"/>
    <x v="2312"/>
    <n v="9299"/>
    <n v="40.053000019999999"/>
    <n v="438738"/>
    <x v="2"/>
    <x v="2541"/>
    <s v="NULL"/>
    <s v="NULL"/>
    <s v="NULL"/>
    <x v="3"/>
    <x v="2"/>
    <x v="57"/>
    <n v="38.946999980000001"/>
    <n v="0.49299999974683545"/>
    <x v="0"/>
  </r>
  <r>
    <n v="91032"/>
    <x v="2522"/>
    <x v="286"/>
    <n v="13662"/>
    <n v="30.312000130000001"/>
    <n v="245685"/>
    <x v="1"/>
    <x v="2542"/>
    <d v="2021-10-17T10:22:48"/>
    <s v="NULL"/>
    <s v="NULL"/>
    <x v="3"/>
    <x v="2"/>
    <x v="114"/>
    <n v="41.687999869999999"/>
    <n v="0.57899999819444448"/>
    <x v="0"/>
  </r>
  <r>
    <n v="22941"/>
    <x v="2523"/>
    <x v="2313"/>
    <n v="15367"/>
    <n v="7.305450295"/>
    <n v="61913"/>
    <x v="1"/>
    <x v="2543"/>
    <d v="2021-10-13T07:44:06"/>
    <s v="NULL"/>
    <s v="NULL"/>
    <x v="3"/>
    <x v="2"/>
    <x v="260"/>
    <n v="9.6445504650000018"/>
    <n v="0.56900000192094391"/>
    <x v="0"/>
  </r>
  <r>
    <n v="142883"/>
    <x v="2524"/>
    <x v="2314"/>
    <n v="12867"/>
    <n v="16.75800001"/>
    <n v="385722"/>
    <x v="2"/>
    <x v="2544"/>
    <s v="NULL"/>
    <s v="NULL"/>
    <s v="NULL"/>
    <x v="3"/>
    <x v="2"/>
    <x v="204"/>
    <n v="19.99199999"/>
    <n v="0.54399999972789115"/>
    <x v="0"/>
  </r>
  <r>
    <n v="178610"/>
    <x v="2525"/>
    <x v="2315"/>
    <n v="7279"/>
    <n v="1.9327599600000001"/>
    <n v="482236"/>
    <x v="1"/>
    <x v="2545"/>
    <d v="2021-10-11T10:29:52"/>
    <s v="NULL"/>
    <s v="NULL"/>
    <x v="3"/>
    <x v="2"/>
    <x v="154"/>
    <n v="2.6472399639999997"/>
    <n v="0.5780000017310043"/>
    <x v="0"/>
  </r>
  <r>
    <n v="155304"/>
    <x v="2526"/>
    <x v="2316"/>
    <n v="25636"/>
    <n v="10.40000004"/>
    <n v="419242"/>
    <x v="3"/>
    <x v="2546"/>
    <s v="NULL"/>
    <s v="NULL"/>
    <s v="NULL"/>
    <x v="3"/>
    <x v="2"/>
    <x v="9"/>
    <n v="14.59999996"/>
    <n v="0.58399999839999994"/>
    <x v="0"/>
  </r>
  <r>
    <n v="164389"/>
    <x v="2527"/>
    <x v="2317"/>
    <n v="506"/>
    <n v="9.4877997789999995"/>
    <n v="443775"/>
    <x v="4"/>
    <x v="2547"/>
    <d v="2021-10-08T05:19:03"/>
    <d v="2021-10-08T05:19:03"/>
    <d v="2021-10-08T05:19:03"/>
    <x v="3"/>
    <x v="2"/>
    <x v="192"/>
    <n v="9.4121998409999996"/>
    <n v="0.49800000160000002"/>
    <x v="0"/>
  </r>
  <r>
    <n v="139156"/>
    <x v="2528"/>
    <x v="2318"/>
    <n v="24833"/>
    <n v="20.126230549999999"/>
    <n v="375603"/>
    <x v="4"/>
    <x v="2548"/>
    <d v="2021-10-07T07:00:29"/>
    <d v="2021-10-07T07:00:29"/>
    <d v="2021-10-07T07:00:29"/>
    <x v="3"/>
    <x v="2"/>
    <x v="223"/>
    <n v="18.50377052"/>
    <n v="0.47900000019337302"/>
    <x v="0"/>
  </r>
  <r>
    <n v="67221"/>
    <x v="2529"/>
    <x v="2319"/>
    <n v="14118"/>
    <n v="16.824900849999999"/>
    <n v="181415"/>
    <x v="3"/>
    <x v="2549"/>
    <s v="NULL"/>
    <s v="NULL"/>
    <s v="NULL"/>
    <x v="3"/>
    <x v="2"/>
    <x v="242"/>
    <n v="16.16510083"/>
    <n v="0.49000000020612305"/>
    <x v="0"/>
  </r>
  <r>
    <n v="123428"/>
    <x v="2530"/>
    <x v="2320"/>
    <n v="28790"/>
    <n v="10.07600001"/>
    <n v="333167"/>
    <x v="1"/>
    <x v="2550"/>
    <d v="2021-10-07T03:57:18"/>
    <s v="NULL"/>
    <s v="NULL"/>
    <x v="3"/>
    <x v="2"/>
    <x v="103"/>
    <n v="11.92399999"/>
    <n v="0.54199999954545452"/>
    <x v="0"/>
  </r>
  <r>
    <n v="125942"/>
    <x v="2531"/>
    <x v="2321"/>
    <n v="25329"/>
    <n v="39.034948270000001"/>
    <n v="339968"/>
    <x v="0"/>
    <x v="2551"/>
    <d v="2021-10-07T01:02:14"/>
    <d v="2021-10-07T01:02:14"/>
    <s v="NULL"/>
    <x v="3"/>
    <x v="2"/>
    <x v="101"/>
    <n v="25.915048679999998"/>
    <n v="0.39899999841339484"/>
    <x v="0"/>
  </r>
  <r>
    <n v="102545"/>
    <x v="2532"/>
    <x v="2322"/>
    <n v="6077"/>
    <n v="11.26000002"/>
    <n v="276641"/>
    <x v="2"/>
    <x v="2552"/>
    <s v="NULL"/>
    <s v="NULL"/>
    <s v="NULL"/>
    <x v="3"/>
    <x v="2"/>
    <x v="49"/>
    <n v="8.7399999800000003"/>
    <n v="0.43699999900000003"/>
    <x v="0"/>
  </r>
  <r>
    <n v="86708"/>
    <x v="2533"/>
    <x v="2323"/>
    <n v="29026"/>
    <n v="9.7800000009999994"/>
    <n v="233992"/>
    <x v="1"/>
    <x v="2553"/>
    <d v="2021-10-06T09:23:09"/>
    <s v="NULL"/>
    <s v="NULL"/>
    <x v="3"/>
    <x v="2"/>
    <x v="49"/>
    <n v="10.219999999000001"/>
    <n v="0.51099999995000001"/>
    <x v="0"/>
  </r>
  <r>
    <n v="79664"/>
    <x v="2534"/>
    <x v="2324"/>
    <n v="12435"/>
    <n v="15.400000049999999"/>
    <n v="215005"/>
    <x v="2"/>
    <x v="2554"/>
    <s v="NULL"/>
    <s v="NULL"/>
    <s v="NULL"/>
    <x v="3"/>
    <x v="2"/>
    <x v="206"/>
    <n v="19.599999950000001"/>
    <n v="0.55999999857142857"/>
    <x v="0"/>
  </r>
  <r>
    <n v="142342"/>
    <x v="2535"/>
    <x v="2325"/>
    <n v="28885"/>
    <n v="30.024000040000001"/>
    <n v="384261"/>
    <x v="1"/>
    <x v="2555"/>
    <d v="2021-10-05T22:33:10"/>
    <s v="NULL"/>
    <s v="NULL"/>
    <x v="3"/>
    <x v="2"/>
    <x v="84"/>
    <n v="23.975999959999999"/>
    <n v="0.44399999925925926"/>
    <x v="0"/>
  </r>
  <r>
    <n v="125944"/>
    <x v="2531"/>
    <x v="2326"/>
    <n v="28454"/>
    <n v="24.44000003"/>
    <n v="339972"/>
    <x v="0"/>
    <x v="2556"/>
    <d v="2021-10-04T21:50:06"/>
    <d v="2021-10-04T21:50:06"/>
    <s v="NULL"/>
    <x v="3"/>
    <x v="2"/>
    <x v="18"/>
    <n v="27.55999997"/>
    <n v="0.52999999942307696"/>
    <x v="0"/>
  </r>
  <r>
    <n v="101589"/>
    <x v="2536"/>
    <x v="1264"/>
    <n v="14192"/>
    <n v="8.7120000350000009"/>
    <n v="274064"/>
    <x v="0"/>
    <x v="2557"/>
    <d v="2021-10-04T15:26:47"/>
    <d v="2021-10-04T15:26:47"/>
    <s v="NULL"/>
    <x v="3"/>
    <x v="2"/>
    <x v="103"/>
    <n v="13.287999964999999"/>
    <n v="0.60399999840909091"/>
    <x v="0"/>
  </r>
  <r>
    <n v="142138"/>
    <x v="2537"/>
    <x v="2327"/>
    <n v="5991"/>
    <n v="49.549201140000001"/>
    <n v="383725"/>
    <x v="1"/>
    <x v="2558"/>
    <d v="2021-10-03T08:31:26"/>
    <s v="NULL"/>
    <s v="NULL"/>
    <x v="3"/>
    <x v="2"/>
    <x v="203"/>
    <n v="29.350800389999996"/>
    <n v="0.37199999772927755"/>
    <x v="0"/>
  </r>
  <r>
    <n v="95975"/>
    <x v="2538"/>
    <x v="2328"/>
    <n v="27270"/>
    <n v="15.62400001"/>
    <n v="259038"/>
    <x v="3"/>
    <x v="2559"/>
    <s v="NULL"/>
    <s v="NULL"/>
    <s v="NULL"/>
    <x v="3"/>
    <x v="2"/>
    <x v="26"/>
    <n v="12.37599999"/>
    <n v="0.44199999964285713"/>
    <x v="0"/>
  </r>
  <r>
    <n v="8460"/>
    <x v="2539"/>
    <x v="2329"/>
    <n v="12625"/>
    <n v="12.39930028"/>
    <n v="22842"/>
    <x v="4"/>
    <x v="2560"/>
    <d v="2021-10-02T11:53:09"/>
    <d v="2021-10-02T11:53:09"/>
    <d v="2021-10-02T11:53:09"/>
    <x v="3"/>
    <x v="2"/>
    <x v="22"/>
    <n v="17.550700480000003"/>
    <n v="0.58600000115659434"/>
    <x v="0"/>
  </r>
  <r>
    <n v="15364"/>
    <x v="2540"/>
    <x v="2330"/>
    <n v="13928"/>
    <n v="21.224099160000002"/>
    <n v="41491"/>
    <x v="2"/>
    <x v="2561"/>
    <s v="NULL"/>
    <s v="NULL"/>
    <s v="NULL"/>
    <x v="3"/>
    <x v="2"/>
    <x v="77"/>
    <n v="19.125899310000001"/>
    <n v="0.47400000087286248"/>
    <x v="0"/>
  </r>
  <r>
    <n v="38408"/>
    <x v="2541"/>
    <x v="2330"/>
    <n v="25265"/>
    <n v="11.41428984"/>
    <n v="103620"/>
    <x v="3"/>
    <x v="2562"/>
    <s v="NULL"/>
    <s v="NULL"/>
    <s v="NULL"/>
    <x v="3"/>
    <x v="2"/>
    <x v="76"/>
    <n v="8.5757099300000004"/>
    <n v="0.42900000143421713"/>
    <x v="0"/>
  </r>
  <r>
    <n v="167051"/>
    <x v="2542"/>
    <x v="2330"/>
    <n v="29033"/>
    <n v="17.301179730000001"/>
    <n v="450989"/>
    <x v="2"/>
    <x v="2563"/>
    <s v="NULL"/>
    <s v="NULL"/>
    <s v="NULL"/>
    <x v="3"/>
    <x v="3"/>
    <x v="1"/>
    <n v="14.67881981"/>
    <n v="0.45900000066103813"/>
    <x v="1"/>
  </r>
  <r>
    <n v="132170"/>
    <x v="2543"/>
    <x v="2330"/>
    <n v="28790"/>
    <n v="10.07600001"/>
    <n v="356825"/>
    <x v="1"/>
    <x v="2564"/>
    <d v="2021-09-29T12:22:36"/>
    <s v="NULL"/>
    <s v="NULL"/>
    <x v="3"/>
    <x v="3"/>
    <x v="103"/>
    <n v="11.92399999"/>
    <n v="0.54199999954545452"/>
    <x v="1"/>
  </r>
  <r>
    <n v="81154"/>
    <x v="2544"/>
    <x v="2330"/>
    <n v="28711"/>
    <n v="39.267500030000001"/>
    <n v="219009"/>
    <x v="0"/>
    <x v="2565"/>
    <d v="2021-09-29T10:21:34"/>
    <d v="2021-09-29T10:21:34"/>
    <s v="NULL"/>
    <x v="3"/>
    <x v="3"/>
    <x v="62"/>
    <n v="30.232499969999999"/>
    <n v="0.43499999956834529"/>
    <x v="1"/>
  </r>
  <r>
    <n v="38006"/>
    <x v="2545"/>
    <x v="2330"/>
    <n v="24793"/>
    <n v="15.795000050000001"/>
    <n v="102531"/>
    <x v="1"/>
    <x v="2566"/>
    <d v="2021-09-29T06:39:14"/>
    <s v="NULL"/>
    <s v="NULL"/>
    <x v="3"/>
    <x v="3"/>
    <x v="92"/>
    <n v="23.204999950000001"/>
    <n v="0.59499999871794873"/>
    <x v="1"/>
  </r>
  <r>
    <n v="108710"/>
    <x v="2546"/>
    <x v="172"/>
    <n v="25276"/>
    <n v="11.78606986"/>
    <n v="293307"/>
    <x v="2"/>
    <x v="2567"/>
    <s v="NULL"/>
    <s v="NULL"/>
    <s v="NULL"/>
    <x v="3"/>
    <x v="3"/>
    <x v="8"/>
    <n v="18.203929909999999"/>
    <n v="0.60700000165421808"/>
    <x v="1"/>
  </r>
  <r>
    <n v="146860"/>
    <x v="2547"/>
    <x v="2331"/>
    <n v="25247"/>
    <n v="13.349999990000001"/>
    <n v="396492"/>
    <x v="0"/>
    <x v="2568"/>
    <d v="2021-09-26T06:49:49"/>
    <d v="2021-09-26T06:49:49"/>
    <s v="NULL"/>
    <x v="3"/>
    <x v="3"/>
    <x v="9"/>
    <n v="11.650000009999999"/>
    <n v="0.4660000004"/>
    <x v="1"/>
  </r>
  <r>
    <n v="119882"/>
    <x v="2548"/>
    <x v="2332"/>
    <n v="15253"/>
    <n v="12.160469859999999"/>
    <n v="323541"/>
    <x v="1"/>
    <x v="2569"/>
    <d v="2021-09-26T04:02:31"/>
    <s v="NULL"/>
    <s v="NULL"/>
    <x v="3"/>
    <x v="3"/>
    <x v="21"/>
    <n v="9.8295299100000015"/>
    <n v="0.44700000058253758"/>
    <x v="1"/>
  </r>
  <r>
    <n v="63700"/>
    <x v="2549"/>
    <x v="2333"/>
    <n v="8979"/>
    <n v="21.739470789999999"/>
    <n v="171872"/>
    <x v="4"/>
    <x v="2570"/>
    <d v="2021-09-24T12:51:15"/>
    <d v="2021-09-24T12:51:15"/>
    <d v="2021-09-24T12:51:15"/>
    <x v="3"/>
    <x v="3"/>
    <x v="3"/>
    <n v="26.25053089"/>
    <n v="0.54699999939654098"/>
    <x v="1"/>
  </r>
  <r>
    <n v="6554"/>
    <x v="2550"/>
    <x v="2334"/>
    <n v="29090"/>
    <n v="33.755779269999998"/>
    <n v="17738"/>
    <x v="3"/>
    <x v="2571"/>
    <s v="NULL"/>
    <s v="NULL"/>
    <s v="NULL"/>
    <x v="3"/>
    <x v="3"/>
    <x v="125"/>
    <n v="46.234218590000005"/>
    <n v="0.57799999783622946"/>
    <x v="1"/>
  </r>
  <r>
    <n v="110728"/>
    <x v="2551"/>
    <x v="2335"/>
    <n v="14140"/>
    <n v="16.62738075"/>
    <n v="298774"/>
    <x v="3"/>
    <x v="2572"/>
    <s v="NULL"/>
    <s v="NULL"/>
    <s v="NULL"/>
    <x v="3"/>
    <x v="3"/>
    <x v="200"/>
    <n v="19.362620929999999"/>
    <n v="0.53800000072686849"/>
    <x v="1"/>
  </r>
  <r>
    <n v="19339"/>
    <x v="2552"/>
    <x v="2336"/>
    <n v="15472"/>
    <n v="45.891298319999997"/>
    <n v="52209"/>
    <x v="1"/>
    <x v="2573"/>
    <d v="2021-09-21T23:13:50"/>
    <s v="NULL"/>
    <s v="NULL"/>
    <x v="3"/>
    <x v="3"/>
    <x v="38"/>
    <n v="34.058698630000002"/>
    <n v="0.4259999991156973"/>
    <x v="1"/>
  </r>
  <r>
    <n v="24304"/>
    <x v="2553"/>
    <x v="2337"/>
    <n v="9201"/>
    <n v="21.64567083"/>
    <n v="65585"/>
    <x v="4"/>
    <x v="2574"/>
    <d v="2021-09-21T17:01:39"/>
    <d v="2021-09-21T17:01:39"/>
    <d v="2021-09-21T17:01:39"/>
    <x v="3"/>
    <x v="3"/>
    <x v="127"/>
    <n v="28.344330849999999"/>
    <n v="0.56699999794838973"/>
    <x v="1"/>
  </r>
  <r>
    <n v="30461"/>
    <x v="2554"/>
    <x v="2338"/>
    <n v="13745"/>
    <n v="19.25357988"/>
    <n v="82086"/>
    <x v="0"/>
    <x v="2575"/>
    <d v="2021-09-18T13:36:30"/>
    <d v="2021-09-18T13:36:30"/>
    <s v="NULL"/>
    <x v="3"/>
    <x v="3"/>
    <x v="8"/>
    <n v="10.736419890000001"/>
    <n v="0.35799999907769259"/>
    <x v="1"/>
  </r>
  <r>
    <n v="72778"/>
    <x v="2555"/>
    <x v="2339"/>
    <n v="25896"/>
    <n v="25.48399998"/>
    <n v="196380"/>
    <x v="0"/>
    <x v="2576"/>
    <d v="2021-09-17T16:02:11"/>
    <d v="2021-09-17T16:02:11"/>
    <s v="NULL"/>
    <x v="3"/>
    <x v="3"/>
    <x v="27"/>
    <n v="20.51600002"/>
    <n v="0.44600000043478261"/>
    <x v="1"/>
  </r>
  <r>
    <n v="132143"/>
    <x v="2556"/>
    <x v="2340"/>
    <n v="9024"/>
    <n v="15.40000006"/>
    <n v="356752"/>
    <x v="2"/>
    <x v="2577"/>
    <s v="NULL"/>
    <s v="NULL"/>
    <s v="NULL"/>
    <x v="3"/>
    <x v="3"/>
    <x v="9"/>
    <n v="9.59999994"/>
    <n v="0.38399999759999998"/>
    <x v="1"/>
  </r>
  <r>
    <n v="142824"/>
    <x v="2557"/>
    <x v="2341"/>
    <n v="28896"/>
    <n v="13.300000020000001"/>
    <n v="385572"/>
    <x v="1"/>
    <x v="2578"/>
    <d v="2021-09-16T16:05:45"/>
    <s v="NULL"/>
    <s v="NULL"/>
    <x v="3"/>
    <x v="3"/>
    <x v="26"/>
    <n v="14.699999979999999"/>
    <n v="0.52499999928571428"/>
    <x v="1"/>
  </r>
  <r>
    <n v="1058"/>
    <x v="2558"/>
    <x v="2342"/>
    <n v="5847"/>
    <n v="24.700000079999999"/>
    <n v="2902"/>
    <x v="0"/>
    <x v="2579"/>
    <d v="2021-09-14T07:15:55"/>
    <d v="2021-09-14T07:15:55"/>
    <s v="NULL"/>
    <x v="3"/>
    <x v="3"/>
    <x v="64"/>
    <n v="13.299999920000001"/>
    <n v="0.34999999789473685"/>
    <x v="1"/>
  </r>
  <r>
    <n v="10264"/>
    <x v="2559"/>
    <x v="2343"/>
    <n v="9051"/>
    <n v="46.412099779999998"/>
    <n v="27677"/>
    <x v="1"/>
    <x v="2580"/>
    <d v="2021-09-13T06:17:59"/>
    <s v="NULL"/>
    <s v="NULL"/>
    <x v="3"/>
    <x v="3"/>
    <x v="134"/>
    <n v="41.157899910000005"/>
    <n v="0.47000000063606262"/>
    <x v="1"/>
  </r>
  <r>
    <n v="116914"/>
    <x v="2560"/>
    <x v="2344"/>
    <n v="12554"/>
    <n v="29.422348719999999"/>
    <n v="315500"/>
    <x v="3"/>
    <x v="2581"/>
    <s v="NULL"/>
    <s v="NULL"/>
    <s v="NULL"/>
    <x v="3"/>
    <x v="3"/>
    <x v="101"/>
    <n v="35.527648229999997"/>
    <n v="0.54699999843494984"/>
    <x v="1"/>
  </r>
  <r>
    <n v="78020"/>
    <x v="2561"/>
    <x v="2345"/>
    <n v="28457"/>
    <n v="33.617500020000001"/>
    <n v="210521"/>
    <x v="3"/>
    <x v="2582"/>
    <s v="NULL"/>
    <s v="NULL"/>
    <s v="NULL"/>
    <x v="3"/>
    <x v="3"/>
    <x v="135"/>
    <n v="25.882499979999999"/>
    <n v="0.43499999966386554"/>
    <x v="1"/>
  </r>
  <r>
    <n v="61184"/>
    <x v="2562"/>
    <x v="2346"/>
    <n v="9024"/>
    <n v="15.40000006"/>
    <n v="165107"/>
    <x v="2"/>
    <x v="2583"/>
    <s v="NULL"/>
    <s v="NULL"/>
    <s v="NULL"/>
    <x v="3"/>
    <x v="3"/>
    <x v="9"/>
    <n v="9.59999994"/>
    <n v="0.38399999759999998"/>
    <x v="1"/>
  </r>
  <r>
    <n v="180166"/>
    <x v="2563"/>
    <x v="2347"/>
    <n v="6446"/>
    <n v="10.54577995"/>
    <n v="486446"/>
    <x v="3"/>
    <x v="2584"/>
    <s v="NULL"/>
    <s v="NULL"/>
    <s v="NULL"/>
    <x v="3"/>
    <x v="3"/>
    <x v="46"/>
    <n v="14.444219820000001"/>
    <n v="0.57799999811684677"/>
    <x v="1"/>
  </r>
  <r>
    <n v="127592"/>
    <x v="2564"/>
    <x v="2348"/>
    <n v="6115"/>
    <n v="29.370000099999999"/>
    <n v="344432"/>
    <x v="1"/>
    <x v="2585"/>
    <d v="2021-09-11T06:55:14"/>
    <s v="NULL"/>
    <s v="NULL"/>
    <x v="3"/>
    <x v="3"/>
    <x v="86"/>
    <n v="25.629999900000001"/>
    <n v="0.4659999981818182"/>
    <x v="1"/>
  </r>
  <r>
    <n v="11763"/>
    <x v="2565"/>
    <x v="2349"/>
    <n v="24994"/>
    <n v="27.344530840000001"/>
    <n v="31715"/>
    <x v="1"/>
    <x v="2586"/>
    <d v="2021-09-11T06:05:26"/>
    <s v="NULL"/>
    <s v="NULL"/>
    <x v="3"/>
    <x v="3"/>
    <x v="127"/>
    <n v="22.645470839999998"/>
    <n v="0.45300000157951581"/>
    <x v="1"/>
  </r>
  <r>
    <n v="6069"/>
    <x v="2566"/>
    <x v="2350"/>
    <n v="12664"/>
    <n v="11.03199996"/>
    <n v="16447"/>
    <x v="1"/>
    <x v="2587"/>
    <d v="2021-09-11T00:30:25"/>
    <s v="NULL"/>
    <s v="NULL"/>
    <x v="3"/>
    <x v="3"/>
    <x v="26"/>
    <n v="16.96800004"/>
    <n v="0.60600000142857147"/>
    <x v="1"/>
  </r>
  <r>
    <n v="6244"/>
    <x v="2567"/>
    <x v="2351"/>
    <n v="14326"/>
    <n v="31.69366123"/>
    <n v="16914"/>
    <x v="1"/>
    <x v="2588"/>
    <d v="2021-09-09T02:19:10"/>
    <s v="NULL"/>
    <s v="NULL"/>
    <x v="3"/>
    <x v="3"/>
    <x v="127"/>
    <n v="18.296340449999999"/>
    <n v="0.36599999670174044"/>
    <x v="1"/>
  </r>
  <r>
    <n v="20472"/>
    <x v="2568"/>
    <x v="2352"/>
    <n v="9352"/>
    <n v="14.41571978"/>
    <n v="55229"/>
    <x v="0"/>
    <x v="2589"/>
    <d v="2021-09-07T07:00:09"/>
    <d v="2021-09-07T07:00:09"/>
    <s v="NULL"/>
    <x v="3"/>
    <x v="3"/>
    <x v="149"/>
    <n v="15.064279760000002"/>
    <n v="0.51099999983242883"/>
    <x v="1"/>
  </r>
  <r>
    <n v="173237"/>
    <x v="2569"/>
    <x v="2353"/>
    <n v="12702"/>
    <n v="37.001418100000002"/>
    <n v="467724"/>
    <x v="0"/>
    <x v="2590"/>
    <d v="2021-09-06T01:37:11"/>
    <d v="2021-09-06T01:37:11"/>
    <s v="NULL"/>
    <x v="3"/>
    <x v="3"/>
    <x v="156"/>
    <n v="34.01857854"/>
    <n v="0.47900000210419608"/>
    <x v="1"/>
  </r>
  <r>
    <n v="24889"/>
    <x v="2570"/>
    <x v="2354"/>
    <n v="24856"/>
    <n v="23.946600289999999"/>
    <n v="67184"/>
    <x v="1"/>
    <x v="2591"/>
    <d v="2021-09-05T12:43:09"/>
    <s v="NULL"/>
    <s v="NULL"/>
    <x v="3"/>
    <x v="3"/>
    <x v="168"/>
    <n v="32.003400470000003"/>
    <n v="0.572000000630563"/>
    <x v="1"/>
  </r>
  <r>
    <n v="124459"/>
    <x v="2571"/>
    <x v="2355"/>
    <n v="28690"/>
    <n v="50.50799988"/>
    <n v="335970"/>
    <x v="1"/>
    <x v="2592"/>
    <d v="2021-09-05T04:46:49"/>
    <s v="NULL"/>
    <s v="NULL"/>
    <x v="3"/>
    <x v="3"/>
    <x v="225"/>
    <n v="41.49200012"/>
    <n v="0.45100000130434781"/>
    <x v="1"/>
  </r>
  <r>
    <n v="118014"/>
    <x v="2572"/>
    <x v="2356"/>
    <n v="11027"/>
    <n v="11.192909869999999"/>
    <n v="318478"/>
    <x v="0"/>
    <x v="2593"/>
    <d v="2021-09-03T09:09:57"/>
    <d v="2021-09-03T09:09:57"/>
    <s v="NULL"/>
    <x v="3"/>
    <x v="3"/>
    <x v="21"/>
    <n v="10.797089900000001"/>
    <n v="0.49100000058799459"/>
    <x v="1"/>
  </r>
  <r>
    <n v="179302"/>
    <x v="2573"/>
    <x v="2357"/>
    <n v="28848"/>
    <n v="19.844999919999999"/>
    <n v="484078"/>
    <x v="2"/>
    <x v="2594"/>
    <s v="NULL"/>
    <s v="NULL"/>
    <s v="NULL"/>
    <x v="3"/>
    <x v="3"/>
    <x v="55"/>
    <n v="29.155000080000001"/>
    <n v="0.5950000016326531"/>
    <x v="1"/>
  </r>
  <r>
    <n v="35261"/>
    <x v="2574"/>
    <x v="2358"/>
    <n v="28395"/>
    <n v="9.0954498600000004"/>
    <n v="95133"/>
    <x v="3"/>
    <x v="2595"/>
    <s v="NULL"/>
    <s v="NULL"/>
    <s v="NULL"/>
    <x v="3"/>
    <x v="4"/>
    <x v="76"/>
    <n v="10.89454991"/>
    <n v="0.54500000176838426"/>
    <x v="1"/>
  </r>
  <r>
    <n v="110130"/>
    <x v="2575"/>
    <x v="2359"/>
    <n v="28589"/>
    <n v="16.436200169999999"/>
    <n v="297169"/>
    <x v="0"/>
    <x v="2596"/>
    <d v="2021-08-28T05:14:04"/>
    <d v="2021-08-28T05:14:04"/>
    <s v="NULL"/>
    <x v="3"/>
    <x v="4"/>
    <x v="118"/>
    <n v="10.07380006"/>
    <n v="0.37999999896642778"/>
    <x v="1"/>
  </r>
  <r>
    <n v="51739"/>
    <x v="2576"/>
    <x v="2360"/>
    <n v="15824"/>
    <n v="11.173859950000001"/>
    <n v="139610"/>
    <x v="3"/>
    <x v="2597"/>
    <s v="NULL"/>
    <s v="NULL"/>
    <s v="NULL"/>
    <x v="3"/>
    <x v="4"/>
    <x v="59"/>
    <n v="15.81613982"/>
    <n v="0.58599999832456462"/>
    <x v="1"/>
  </r>
  <r>
    <n v="6595"/>
    <x v="2577"/>
    <x v="2361"/>
    <n v="9398"/>
    <n v="12.23334011"/>
    <n v="17852"/>
    <x v="0"/>
    <x v="2598"/>
    <d v="2021-08-25T06:59:14"/>
    <d v="2021-08-25T06:59:14"/>
    <s v="NULL"/>
    <x v="3"/>
    <x v="4"/>
    <x v="226"/>
    <n v="15.6966602"/>
    <n v="0.56200000092302183"/>
    <x v="1"/>
  </r>
  <r>
    <n v="69305"/>
    <x v="2578"/>
    <x v="2362"/>
    <n v="10690"/>
    <n v="22.525950380000001"/>
    <n v="186978"/>
    <x v="0"/>
    <x v="2599"/>
    <d v="2021-08-24T23:41:11"/>
    <d v="2021-08-24T23:41:11"/>
    <s v="NULL"/>
    <x v="3"/>
    <x v="4"/>
    <x v="166"/>
    <n v="16.924050380000001"/>
    <n v="0.4290000013678073"/>
    <x v="1"/>
  </r>
  <r>
    <n v="162772"/>
    <x v="2579"/>
    <x v="2363"/>
    <n v="11213"/>
    <n v="6.5275000590000003"/>
    <n v="439413"/>
    <x v="1"/>
    <x v="2600"/>
    <d v="2021-08-24T09:55:03"/>
    <s v="NULL"/>
    <s v="NULL"/>
    <x v="3"/>
    <x v="4"/>
    <x v="227"/>
    <n v="10.972499940999999"/>
    <n v="0.62699999662857131"/>
    <x v="1"/>
  </r>
  <r>
    <n v="3760"/>
    <x v="2580"/>
    <x v="2364"/>
    <n v="24660"/>
    <n v="55.317121329999999"/>
    <n v="10145"/>
    <x v="4"/>
    <x v="2601"/>
    <d v="2021-08-23T22:25:06"/>
    <d v="2021-08-23T22:25:06"/>
    <d v="2021-08-23T22:25:06"/>
    <x v="3"/>
    <x v="4"/>
    <x v="236"/>
    <n v="42.762880500000001"/>
    <n v="0.43599999696288749"/>
    <x v="1"/>
  </r>
  <r>
    <n v="180407"/>
    <x v="2581"/>
    <x v="2365"/>
    <n v="9161"/>
    <n v="85.741000049999997"/>
    <n v="487096"/>
    <x v="1"/>
    <x v="2602"/>
    <d v="2021-08-23T02:27:43"/>
    <s v="NULL"/>
    <s v="NULL"/>
    <x v="3"/>
    <x v="4"/>
    <x v="35"/>
    <n v="93.258999950000003"/>
    <n v="0.52099999972067046"/>
    <x v="1"/>
  </r>
  <r>
    <n v="44012"/>
    <x v="2582"/>
    <x v="2366"/>
    <n v="28714"/>
    <n v="10.925000069999999"/>
    <n v="118711"/>
    <x v="2"/>
    <x v="2603"/>
    <s v="NULL"/>
    <s v="NULL"/>
    <s v="NULL"/>
    <x v="3"/>
    <x v="4"/>
    <x v="9"/>
    <n v="14.074999930000001"/>
    <n v="0.56299999720000005"/>
    <x v="1"/>
  </r>
  <r>
    <n v="144624"/>
    <x v="2583"/>
    <x v="2367"/>
    <n v="13979"/>
    <n v="15.73273977"/>
    <n v="390463"/>
    <x v="1"/>
    <x v="2604"/>
    <d v="2021-08-21T22:47:11"/>
    <s v="NULL"/>
    <s v="NULL"/>
    <x v="3"/>
    <x v="4"/>
    <x v="124"/>
    <n v="18.247259769999999"/>
    <n v="0.53700000050088281"/>
    <x v="1"/>
  </r>
  <r>
    <n v="83723"/>
    <x v="2584"/>
    <x v="2368"/>
    <n v="5904"/>
    <n v="31.139419"/>
    <n v="225936"/>
    <x v="4"/>
    <x v="2605"/>
    <d v="2021-08-21T10:13:42"/>
    <d v="2021-08-21T10:13:42"/>
    <d v="2021-08-21T10:13:42"/>
    <x v="3"/>
    <x v="4"/>
    <x v="155"/>
    <n v="36.850578859999999"/>
    <n v="0.54200000029239592"/>
    <x v="1"/>
  </r>
  <r>
    <n v="164854"/>
    <x v="2585"/>
    <x v="2369"/>
    <n v="28815"/>
    <n v="8.2649999859999994"/>
    <n v="445015"/>
    <x v="1"/>
    <x v="2606"/>
    <d v="2021-08-21T05:05:28"/>
    <s v="NULL"/>
    <s v="NULL"/>
    <x v="3"/>
    <x v="4"/>
    <x v="113"/>
    <n v="6.7350000140000006"/>
    <n v="0.44900000093333337"/>
    <x v="1"/>
  </r>
  <r>
    <n v="101061"/>
    <x v="2586"/>
    <x v="2370"/>
    <n v="28848"/>
    <n v="19.844999919999999"/>
    <n v="272655"/>
    <x v="0"/>
    <x v="2607"/>
    <d v="2021-08-20T06:19:56"/>
    <d v="2021-08-20T06:19:56"/>
    <s v="NULL"/>
    <x v="3"/>
    <x v="4"/>
    <x v="55"/>
    <n v="29.155000080000001"/>
    <n v="0.5950000016326531"/>
    <x v="1"/>
  </r>
  <r>
    <n v="134549"/>
    <x v="2587"/>
    <x v="2371"/>
    <n v="28970"/>
    <n v="9.7950998550000001"/>
    <n v="363252"/>
    <x v="2"/>
    <x v="2608"/>
    <s v="NULL"/>
    <s v="NULL"/>
    <s v="NULL"/>
    <x v="3"/>
    <x v="4"/>
    <x v="76"/>
    <n v="10.194899915000001"/>
    <n v="0.51000000161580794"/>
    <x v="1"/>
  </r>
  <r>
    <n v="12467"/>
    <x v="2588"/>
    <x v="2372"/>
    <n v="29028"/>
    <n v="18.474720850000001"/>
    <n v="33630"/>
    <x v="0"/>
    <x v="2609"/>
    <d v="2021-08-20T01:11:33"/>
    <d v="2021-08-20T01:11:33"/>
    <s v="NULL"/>
    <x v="3"/>
    <x v="4"/>
    <x v="146"/>
    <n v="16.515280829999998"/>
    <n v="0.47200000105858808"/>
    <x v="1"/>
  </r>
  <r>
    <n v="121692"/>
    <x v="2589"/>
    <x v="2373"/>
    <n v="15639"/>
    <n v="20.830370760000001"/>
    <n v="328475"/>
    <x v="3"/>
    <x v="2610"/>
    <s v="NULL"/>
    <s v="NULL"/>
    <s v="NULL"/>
    <x v="3"/>
    <x v="4"/>
    <x v="12"/>
    <n v="24.159630919999998"/>
    <n v="0.53700000039653251"/>
    <x v="1"/>
  </r>
  <r>
    <n v="2751"/>
    <x v="2590"/>
    <x v="2374"/>
    <n v="28454"/>
    <n v="24.44000003"/>
    <n v="7411"/>
    <x v="0"/>
    <x v="2611"/>
    <d v="2021-08-18T05:40:14"/>
    <d v="2021-08-18T05:40:14"/>
    <s v="NULL"/>
    <x v="3"/>
    <x v="4"/>
    <x v="18"/>
    <n v="27.55999997"/>
    <n v="0.52999999942307696"/>
    <x v="1"/>
  </r>
  <r>
    <n v="133942"/>
    <x v="2591"/>
    <x v="2375"/>
    <n v="15816"/>
    <n v="14.607100579999999"/>
    <n v="361594"/>
    <x v="3"/>
    <x v="2612"/>
    <s v="NULL"/>
    <s v="NULL"/>
    <s v="NULL"/>
    <x v="3"/>
    <x v="4"/>
    <x v="171"/>
    <n v="19.362900639999999"/>
    <n v="0.56999999836914927"/>
    <x v="1"/>
  </r>
  <r>
    <n v="19080"/>
    <x v="2592"/>
    <x v="2376"/>
    <n v="14274"/>
    <n v="17.453940660000001"/>
    <n v="51518"/>
    <x v="0"/>
    <x v="2613"/>
    <d v="2021-08-16T03:53:04"/>
    <d v="2021-08-16T03:53:04"/>
    <s v="NULL"/>
    <x v="3"/>
    <x v="4"/>
    <x v="53"/>
    <n v="25.536061019999998"/>
    <n v="0.5940000005136078"/>
    <x v="1"/>
  </r>
  <r>
    <n v="129102"/>
    <x v="2593"/>
    <x v="2377"/>
    <n v="15843"/>
    <n v="19.952130960000002"/>
    <n v="348519"/>
    <x v="0"/>
    <x v="2614"/>
    <d v="2021-08-15T15:55:07"/>
    <d v="2021-08-15T15:55:07"/>
    <s v="NULL"/>
    <x v="3"/>
    <x v="4"/>
    <x v="217"/>
    <n v="14.037870719999997"/>
    <n v="0.413000000769638"/>
    <x v="1"/>
  </r>
  <r>
    <n v="151468"/>
    <x v="2594"/>
    <x v="2378"/>
    <n v="13719"/>
    <n v="6.3000000040000002"/>
    <n v="408918"/>
    <x v="1"/>
    <x v="2615"/>
    <d v="2021-08-15T12:23:19"/>
    <s v="NULL"/>
    <s v="NULL"/>
    <x v="3"/>
    <x v="4"/>
    <x v="102"/>
    <n v="5.6999999959999998"/>
    <n v="0.47499999966666667"/>
    <x v="1"/>
  </r>
  <r>
    <n v="69591"/>
    <x v="2595"/>
    <x v="2379"/>
    <n v="6951"/>
    <n v="4.1758198819999999"/>
    <n v="187769"/>
    <x v="4"/>
    <x v="2616"/>
    <d v="2021-08-15T00:18:00"/>
    <d v="2021-08-15T00:18:00"/>
    <d v="2021-08-15T00:18:00"/>
    <x v="3"/>
    <x v="4"/>
    <x v="33"/>
    <n v="5.8141798890000009"/>
    <n v="0.58200000223003012"/>
    <x v="1"/>
  </r>
  <r>
    <n v="33458"/>
    <x v="2596"/>
    <x v="2380"/>
    <n v="18719"/>
    <n v="8.0400000509999998"/>
    <n v="90248"/>
    <x v="1"/>
    <x v="2617"/>
    <d v="2021-08-14T06:48:16"/>
    <s v="NULL"/>
    <s v="NULL"/>
    <x v="3"/>
    <x v="4"/>
    <x v="49"/>
    <n v="11.959999949"/>
    <n v="0.59799999744999999"/>
    <x v="1"/>
  </r>
  <r>
    <n v="4708"/>
    <x v="2597"/>
    <x v="2381"/>
    <n v="25323"/>
    <n v="69.361999890000007"/>
    <n v="12729"/>
    <x v="3"/>
    <x v="2618"/>
    <s v="NULL"/>
    <s v="NULL"/>
    <s v="NULL"/>
    <x v="3"/>
    <x v="4"/>
    <x v="23"/>
    <n v="88.638000109999993"/>
    <n v="0.56100000069620248"/>
    <x v="1"/>
  </r>
  <r>
    <n v="73992"/>
    <x v="2598"/>
    <x v="2382"/>
    <n v="14210"/>
    <n v="30.28999988"/>
    <n v="199638"/>
    <x v="3"/>
    <x v="2619"/>
    <s v="NULL"/>
    <s v="NULL"/>
    <s v="NULL"/>
    <x v="3"/>
    <x v="4"/>
    <x v="66"/>
    <n v="34.710000120000004"/>
    <n v="0.53400000184615393"/>
    <x v="1"/>
  </r>
  <r>
    <n v="89616"/>
    <x v="2599"/>
    <x v="2383"/>
    <n v="9026"/>
    <n v="14.53199998"/>
    <n v="241866"/>
    <x v="0"/>
    <x v="2620"/>
    <d v="2021-08-10T13:07:52"/>
    <d v="2021-08-10T13:07:52"/>
    <s v="NULL"/>
    <x v="3"/>
    <x v="4"/>
    <x v="26"/>
    <n v="13.46800002"/>
    <n v="0.48100000071428572"/>
    <x v="1"/>
  </r>
  <r>
    <n v="43509"/>
    <x v="2600"/>
    <x v="2384"/>
    <n v="18719"/>
    <n v="8.0400000509999998"/>
    <n v="117354"/>
    <x v="1"/>
    <x v="2621"/>
    <d v="2021-08-07T14:09:15"/>
    <s v="NULL"/>
    <s v="NULL"/>
    <x v="3"/>
    <x v="4"/>
    <x v="49"/>
    <n v="11.959999949"/>
    <n v="0.59799999744999999"/>
    <x v="1"/>
  </r>
  <r>
    <n v="143340"/>
    <x v="2601"/>
    <x v="2385"/>
    <n v="11009"/>
    <n v="39.950000060000001"/>
    <n v="386966"/>
    <x v="0"/>
    <x v="2622"/>
    <d v="2021-08-07T07:49:28"/>
    <d v="2021-08-07T07:49:28"/>
    <s v="NULL"/>
    <x v="3"/>
    <x v="4"/>
    <x v="17"/>
    <n v="45.049999939999999"/>
    <n v="0.52999999929411767"/>
    <x v="1"/>
  </r>
  <r>
    <n v="11204"/>
    <x v="2602"/>
    <x v="2386"/>
    <n v="6103"/>
    <n v="7.7805002720000003"/>
    <n v="30183"/>
    <x v="0"/>
    <x v="2623"/>
    <d v="2021-08-07T03:02:07"/>
    <d v="2021-08-07T03:02:07"/>
    <s v="NULL"/>
    <x v="3"/>
    <x v="4"/>
    <x v="205"/>
    <n v="12.169500488000001"/>
    <n v="0.61000000122305753"/>
    <x v="1"/>
  </r>
  <r>
    <n v="90794"/>
    <x v="2603"/>
    <x v="2387"/>
    <n v="29033"/>
    <n v="17.301179730000001"/>
    <n v="245031"/>
    <x v="3"/>
    <x v="2624"/>
    <s v="NULL"/>
    <s v="NULL"/>
    <s v="NULL"/>
    <x v="3"/>
    <x v="4"/>
    <x v="1"/>
    <n v="14.67881981"/>
    <n v="0.45900000066103813"/>
    <x v="1"/>
  </r>
  <r>
    <n v="37122"/>
    <x v="2604"/>
    <x v="2388"/>
    <n v="6139"/>
    <n v="5.5844098759999996"/>
    <n v="100154"/>
    <x v="2"/>
    <x v="2625"/>
    <s v="NULL"/>
    <s v="NULL"/>
    <s v="NULL"/>
    <x v="3"/>
    <x v="4"/>
    <x v="33"/>
    <n v="4.4055898950000012"/>
    <n v="0.44099999959849856"/>
    <x v="1"/>
  </r>
  <r>
    <n v="94580"/>
    <x v="2605"/>
    <x v="2389"/>
    <n v="28575"/>
    <n v="9.3138499039999996"/>
    <n v="255287"/>
    <x v="1"/>
    <x v="2626"/>
    <d v="2021-08-06T06:26:31"/>
    <s v="NULL"/>
    <s v="NULL"/>
    <x v="3"/>
    <x v="4"/>
    <x v="78"/>
    <n v="5.636149906"/>
    <n v="0.37699999850367893"/>
    <x v="1"/>
  </r>
  <r>
    <n v="124371"/>
    <x v="2606"/>
    <x v="2390"/>
    <n v="6140"/>
    <n v="5.2182698839999997"/>
    <n v="335727"/>
    <x v="2"/>
    <x v="2627"/>
    <s v="NULL"/>
    <s v="NULL"/>
    <s v="NULL"/>
    <x v="3"/>
    <x v="4"/>
    <x v="160"/>
    <n v="8.771729886000001"/>
    <n v="0.62700000215939966"/>
    <x v="1"/>
  </r>
  <r>
    <n v="3127"/>
    <x v="2607"/>
    <x v="2391"/>
    <n v="15816"/>
    <n v="14.607100579999999"/>
    <n v="8425"/>
    <x v="0"/>
    <x v="2628"/>
    <d v="2021-08-05T16:21:24"/>
    <d v="2021-08-05T16:21:24"/>
    <s v="NULL"/>
    <x v="3"/>
    <x v="4"/>
    <x v="171"/>
    <n v="19.362900639999999"/>
    <n v="0.56999999836914927"/>
    <x v="1"/>
  </r>
  <r>
    <n v="80521"/>
    <x v="2608"/>
    <x v="2392"/>
    <n v="13733"/>
    <n v="14.586880580000001"/>
    <n v="217306"/>
    <x v="3"/>
    <x v="2629"/>
    <s v="NULL"/>
    <s v="NULL"/>
    <s v="NULL"/>
    <x v="3"/>
    <x v="4"/>
    <x v="201"/>
    <n v="17.973120790000003"/>
    <n v="0.55200000103685509"/>
    <x v="1"/>
  </r>
  <r>
    <n v="41465"/>
    <x v="2609"/>
    <x v="2393"/>
    <n v="28481"/>
    <n v="49.52619198"/>
    <n v="111858"/>
    <x v="1"/>
    <x v="2630"/>
    <d v="2021-08-05T00:38:33"/>
    <s v="NULL"/>
    <s v="NULL"/>
    <x v="3"/>
    <x v="4"/>
    <x v="191"/>
    <n v="80.463813520000002"/>
    <n v="0.61900000088852991"/>
    <x v="1"/>
  </r>
  <r>
    <n v="43520"/>
    <x v="2610"/>
    <x v="2394"/>
    <n v="25265"/>
    <n v="11.41428984"/>
    <n v="117386"/>
    <x v="3"/>
    <x v="2631"/>
    <s v="NULL"/>
    <s v="NULL"/>
    <s v="NULL"/>
    <x v="3"/>
    <x v="4"/>
    <x v="76"/>
    <n v="8.5757099300000004"/>
    <n v="0.42900000143421713"/>
    <x v="1"/>
  </r>
  <r>
    <n v="155382"/>
    <x v="2611"/>
    <x v="2395"/>
    <n v="15349"/>
    <n v="19.171920759999999"/>
    <n v="419453"/>
    <x v="1"/>
    <x v="2632"/>
    <d v="2021-08-01T13:46:36"/>
    <s v="NULL"/>
    <s v="NULL"/>
    <x v="3"/>
    <x v="4"/>
    <x v="188"/>
    <n v="27.81808092"/>
    <n v="0.59199999841327944"/>
    <x v="1"/>
  </r>
  <r>
    <n v="480"/>
    <x v="2612"/>
    <x v="2396"/>
    <n v="11569"/>
    <n v="17.29241983"/>
    <n v="1345"/>
    <x v="2"/>
    <x v="2633"/>
    <s v="NULL"/>
    <s v="NULL"/>
    <s v="NULL"/>
    <x v="3"/>
    <x v="4"/>
    <x v="257"/>
    <n v="13.697579940000001"/>
    <n v="0.44200000134430462"/>
    <x v="1"/>
  </r>
  <r>
    <n v="136921"/>
    <x v="2613"/>
    <x v="2397"/>
    <n v="15926"/>
    <n v="13.759200420000001"/>
    <n v="369616"/>
    <x v="3"/>
    <x v="2634"/>
    <s v="NULL"/>
    <s v="NULL"/>
    <s v="NULL"/>
    <x v="3"/>
    <x v="5"/>
    <x v="196"/>
    <n v="11.440800340000001"/>
    <n v="0.4539999998"/>
    <x v="1"/>
  </r>
  <r>
    <n v="47649"/>
    <x v="2614"/>
    <x v="2397"/>
    <n v="13656"/>
    <n v="27.134399439999999"/>
    <n v="128563"/>
    <x v="2"/>
    <x v="2635"/>
    <s v="NULL"/>
    <s v="NULL"/>
    <s v="NULL"/>
    <x v="3"/>
    <x v="5"/>
    <x v="105"/>
    <n v="29.39559934"/>
    <n v="0.51999999954714315"/>
    <x v="1"/>
  </r>
  <r>
    <n v="75996"/>
    <x v="2615"/>
    <x v="2397"/>
    <n v="6106"/>
    <n v="11.937309900000001"/>
    <n v="205057"/>
    <x v="1"/>
    <x v="2636"/>
    <d v="2021-07-28T04:10:40"/>
    <s v="NULL"/>
    <s v="NULL"/>
    <x v="3"/>
    <x v="5"/>
    <x v="246"/>
    <n v="16.552689870000002"/>
    <n v="0.58100000012741315"/>
    <x v="1"/>
  </r>
  <r>
    <n v="88891"/>
    <x v="2616"/>
    <x v="2397"/>
    <n v="28575"/>
    <n v="9.3138499039999996"/>
    <n v="239924"/>
    <x v="3"/>
    <x v="2637"/>
    <s v="NULL"/>
    <s v="NULL"/>
    <s v="NULL"/>
    <x v="3"/>
    <x v="5"/>
    <x v="78"/>
    <n v="5.636149906"/>
    <n v="0.37699999850367893"/>
    <x v="1"/>
  </r>
  <r>
    <n v="75487"/>
    <x v="2617"/>
    <x v="2397"/>
    <n v="24954"/>
    <n v="6.1407499080000001"/>
    <n v="203695"/>
    <x v="3"/>
    <x v="2638"/>
    <s v="NULL"/>
    <s v="NULL"/>
    <s v="NULL"/>
    <x v="3"/>
    <x v="5"/>
    <x v="139"/>
    <n v="9.8092499019999995"/>
    <n v="0.61500000118181819"/>
    <x v="1"/>
  </r>
  <r>
    <n v="63506"/>
    <x v="2618"/>
    <x v="2397"/>
    <n v="13678"/>
    <n v="23.813999979999998"/>
    <n v="171329"/>
    <x v="1"/>
    <x v="2639"/>
    <d v="2021-07-26T15:36:47"/>
    <s v="NULL"/>
    <s v="NULL"/>
    <x v="3"/>
    <x v="5"/>
    <x v="84"/>
    <n v="30.186000020000002"/>
    <n v="0.55900000037037045"/>
    <x v="1"/>
  </r>
  <r>
    <n v="68977"/>
    <x v="2619"/>
    <x v="2398"/>
    <n v="13791"/>
    <n v="30.87750003"/>
    <n v="186103"/>
    <x v="1"/>
    <x v="2640"/>
    <d v="2021-07-25T06:27:27"/>
    <s v="NULL"/>
    <s v="NULL"/>
    <x v="3"/>
    <x v="5"/>
    <x v="211"/>
    <n v="26.62249997"/>
    <n v="0.46299999947826087"/>
    <x v="1"/>
  </r>
  <r>
    <n v="79486"/>
    <x v="2620"/>
    <x v="2399"/>
    <n v="6085"/>
    <n v="23.594100910000002"/>
    <n v="214506"/>
    <x v="4"/>
    <x v="2641"/>
    <d v="2021-07-22T08:10:01"/>
    <d v="2021-07-22T08:10:01"/>
    <d v="2021-07-22T08:10:01"/>
    <x v="3"/>
    <x v="5"/>
    <x v="28"/>
    <n v="16.395900769999997"/>
    <n v="0.41000000203050746"/>
    <x v="1"/>
  </r>
  <r>
    <n v="161269"/>
    <x v="2621"/>
    <x v="2400"/>
    <n v="28712"/>
    <n v="9.2249999749999994"/>
    <n v="435334"/>
    <x v="2"/>
    <x v="2642"/>
    <s v="NULL"/>
    <s v="NULL"/>
    <s v="NULL"/>
    <x v="3"/>
    <x v="5"/>
    <x v="9"/>
    <n v="15.775000025000001"/>
    <n v="0.63100000099999998"/>
    <x v="1"/>
  </r>
  <r>
    <n v="122114"/>
    <x v="2622"/>
    <x v="2401"/>
    <n v="25242"/>
    <n v="23.478520570000001"/>
    <n v="329610"/>
    <x v="4"/>
    <x v="2643"/>
    <d v="2021-07-20T05:47:24"/>
    <d v="2021-07-20T05:47:24"/>
    <d v="2021-07-20T05:47:24"/>
    <x v="3"/>
    <x v="5"/>
    <x v="178"/>
    <n v="18.901480499999998"/>
    <n v="0.44600000053751765"/>
    <x v="1"/>
  </r>
  <r>
    <n v="3889"/>
    <x v="2623"/>
    <x v="2402"/>
    <n v="9410"/>
    <n v="19.388490730000001"/>
    <n v="10496"/>
    <x v="3"/>
    <x v="2644"/>
    <s v="NULL"/>
    <s v="NULL"/>
    <s v="NULL"/>
    <x v="3"/>
    <x v="5"/>
    <x v="53"/>
    <n v="23.601510949999998"/>
    <n v="0.54900000064387056"/>
    <x v="1"/>
  </r>
  <r>
    <n v="138353"/>
    <x v="2624"/>
    <x v="2403"/>
    <n v="6103"/>
    <n v="7.7805002720000003"/>
    <n v="373432"/>
    <x v="2"/>
    <x v="2645"/>
    <s v="NULL"/>
    <s v="NULL"/>
    <s v="NULL"/>
    <x v="3"/>
    <x v="5"/>
    <x v="205"/>
    <n v="12.169500488000001"/>
    <n v="0.61000000122305753"/>
    <x v="1"/>
  </r>
  <r>
    <n v="135301"/>
    <x v="2625"/>
    <x v="2404"/>
    <n v="28885"/>
    <n v="30.024000040000001"/>
    <n v="365261"/>
    <x v="2"/>
    <x v="2646"/>
    <s v="NULL"/>
    <s v="NULL"/>
    <s v="NULL"/>
    <x v="3"/>
    <x v="5"/>
    <x v="84"/>
    <n v="23.975999959999999"/>
    <n v="0.44399999925925926"/>
    <x v="1"/>
  </r>
  <r>
    <n v="174913"/>
    <x v="2626"/>
    <x v="2405"/>
    <n v="6063"/>
    <n v="20.195960639999999"/>
    <n v="472216"/>
    <x v="0"/>
    <x v="2647"/>
    <d v="2021-07-16T10:25:08"/>
    <d v="2021-07-16T10:25:08"/>
    <s v="NULL"/>
    <x v="3"/>
    <x v="5"/>
    <x v="127"/>
    <n v="29.79404104"/>
    <n v="0.59600000077455484"/>
    <x v="1"/>
  </r>
  <r>
    <n v="156354"/>
    <x v="2627"/>
    <x v="2406"/>
    <n v="12565"/>
    <n v="14.5483004"/>
    <n v="422070"/>
    <x v="0"/>
    <x v="2648"/>
    <d v="2021-07-15T13:25:07"/>
    <d v="2021-07-15T13:25:07"/>
    <s v="NULL"/>
    <x v="3"/>
    <x v="5"/>
    <x v="164"/>
    <n v="14.901700360000001"/>
    <n v="0.50599999916604421"/>
    <x v="1"/>
  </r>
  <r>
    <n v="66593"/>
    <x v="2628"/>
    <x v="2407"/>
    <n v="12533"/>
    <n v="33.666000089999997"/>
    <n v="179685"/>
    <x v="0"/>
    <x v="2649"/>
    <d v="2021-07-14T03:56:09"/>
    <d v="2021-07-14T03:56:09"/>
    <s v="NULL"/>
    <x v="3"/>
    <x v="5"/>
    <x v="32"/>
    <n v="28.333999910000003"/>
    <n v="0.45699999854838713"/>
    <x v="1"/>
  </r>
  <r>
    <n v="105326"/>
    <x v="2629"/>
    <x v="2408"/>
    <n v="24808"/>
    <n v="30.98784865"/>
    <n v="284188"/>
    <x v="4"/>
    <x v="2650"/>
    <d v="2021-07-13T09:09:34"/>
    <d v="2021-07-13T09:09:34"/>
    <d v="2021-07-13T09:09:34"/>
    <x v="3"/>
    <x v="5"/>
    <x v="99"/>
    <n v="38.962148299999996"/>
    <n v="0.55699999998355965"/>
    <x v="1"/>
  </r>
  <r>
    <n v="171415"/>
    <x v="2630"/>
    <x v="2409"/>
    <n v="24836"/>
    <n v="82.693848369999998"/>
    <n v="462788"/>
    <x v="4"/>
    <x v="2651"/>
    <d v="2021-07-12T16:32:37"/>
    <d v="2021-07-12T16:32:37"/>
    <d v="2021-07-12T16:32:37"/>
    <x v="3"/>
    <x v="5"/>
    <x v="47"/>
    <n v="56.756148530000004"/>
    <n v="0.40699999850627466"/>
    <x v="1"/>
  </r>
  <r>
    <n v="173229"/>
    <x v="2631"/>
    <x v="2410"/>
    <n v="6145"/>
    <n v="24.66200001"/>
    <n v="467699"/>
    <x v="0"/>
    <x v="2652"/>
    <d v="2021-07-12T14:10:40"/>
    <d v="2021-07-12T14:10:40"/>
    <s v="NULL"/>
    <x v="3"/>
    <x v="5"/>
    <x v="64"/>
    <n v="13.33799999"/>
    <n v="0.35099999973684209"/>
    <x v="1"/>
  </r>
  <r>
    <n v="134819"/>
    <x v="2632"/>
    <x v="2411"/>
    <n v="15836"/>
    <n v="38.610048759999998"/>
    <n v="363969"/>
    <x v="1"/>
    <x v="2653"/>
    <d v="2021-07-12T07:07:32"/>
    <s v="NULL"/>
    <s v="NULL"/>
    <x v="3"/>
    <x v="5"/>
    <x v="189"/>
    <n v="49.339948190000001"/>
    <n v="0.56099999887492891"/>
    <x v="1"/>
  </r>
  <r>
    <n v="110200"/>
    <x v="2633"/>
    <x v="2412"/>
    <n v="6115"/>
    <n v="29.370000099999999"/>
    <n v="297361"/>
    <x v="3"/>
    <x v="2654"/>
    <s v="NULL"/>
    <s v="NULL"/>
    <s v="NULL"/>
    <x v="3"/>
    <x v="5"/>
    <x v="86"/>
    <n v="25.629999900000001"/>
    <n v="0.4659999981818182"/>
    <x v="1"/>
  </r>
  <r>
    <n v="39438"/>
    <x v="2634"/>
    <x v="2413"/>
    <n v="9118"/>
    <n v="19.114000019999999"/>
    <n v="106392"/>
    <x v="0"/>
    <x v="2655"/>
    <d v="2021-07-10T12:34:16"/>
    <d v="2021-07-10T12:34:16"/>
    <s v="NULL"/>
    <x v="3"/>
    <x v="5"/>
    <x v="64"/>
    <n v="18.885999980000001"/>
    <n v="0.49699999947368423"/>
    <x v="1"/>
  </r>
  <r>
    <n v="92754"/>
    <x v="2635"/>
    <x v="2414"/>
    <n v="15674"/>
    <n v="11.600000039999999"/>
    <n v="250359"/>
    <x v="4"/>
    <x v="2656"/>
    <d v="2021-07-09T08:31:14"/>
    <d v="2021-07-09T08:31:14"/>
    <d v="2021-07-09T08:31:14"/>
    <x v="3"/>
    <x v="5"/>
    <x v="9"/>
    <n v="13.399999960000001"/>
    <n v="0.53599999840000001"/>
    <x v="1"/>
  </r>
  <r>
    <n v="9702"/>
    <x v="2636"/>
    <x v="2415"/>
    <n v="13801"/>
    <n v="22.896000040000001"/>
    <n v="26171"/>
    <x v="2"/>
    <x v="2657"/>
    <s v="NULL"/>
    <s v="NULL"/>
    <s v="NULL"/>
    <x v="3"/>
    <x v="5"/>
    <x v="109"/>
    <n v="25.103999959999999"/>
    <n v="0.52299999916666662"/>
    <x v="1"/>
  </r>
  <r>
    <n v="21795"/>
    <x v="2637"/>
    <x v="2416"/>
    <n v="12588"/>
    <n v="20.052"/>
    <n v="58835"/>
    <x v="0"/>
    <x v="2658"/>
    <d v="2021-07-08T05:48:03"/>
    <d v="2021-07-08T05:48:03"/>
    <s v="NULL"/>
    <x v="3"/>
    <x v="5"/>
    <x v="20"/>
    <n v="15.948"/>
    <n v="0.443"/>
    <x v="1"/>
  </r>
  <r>
    <n v="13174"/>
    <x v="2638"/>
    <x v="2417"/>
    <n v="15897"/>
    <n v="20.771999919999999"/>
    <n v="35544"/>
    <x v="3"/>
    <x v="2659"/>
    <s v="NULL"/>
    <s v="NULL"/>
    <s v="NULL"/>
    <x v="3"/>
    <x v="5"/>
    <x v="20"/>
    <n v="15.228000080000001"/>
    <n v="0.42300000222222223"/>
    <x v="1"/>
  </r>
  <r>
    <n v="65051"/>
    <x v="2639"/>
    <x v="2418"/>
    <n v="346"/>
    <n v="14.82576038"/>
    <n v="175523"/>
    <x v="0"/>
    <x v="2660"/>
    <d v="2021-06-30T06:12:55"/>
    <d v="2021-06-30T06:12:55"/>
    <s v="NULL"/>
    <x v="3"/>
    <x v="6"/>
    <x v="126"/>
    <n v="22.05424069"/>
    <n v="0.59800000135954445"/>
    <x v="2"/>
  </r>
  <r>
    <n v="101800"/>
    <x v="2640"/>
    <x v="2419"/>
    <n v="24572"/>
    <n v="42.829288290000001"/>
    <n v="274612"/>
    <x v="2"/>
    <x v="2661"/>
    <s v="NULL"/>
    <s v="NULL"/>
    <s v="NULL"/>
    <x v="3"/>
    <x v="6"/>
    <x v="207"/>
    <n v="38.440708350000001"/>
    <n v="0.47299999925286079"/>
    <x v="2"/>
  </r>
  <r>
    <n v="24680"/>
    <x v="2641"/>
    <x v="2420"/>
    <n v="9002"/>
    <n v="11.650000049999999"/>
    <n v="66606"/>
    <x v="2"/>
    <x v="2662"/>
    <s v="NULL"/>
    <s v="NULL"/>
    <s v="NULL"/>
    <x v="3"/>
    <x v="6"/>
    <x v="9"/>
    <n v="13.349999950000001"/>
    <n v="0.53399999800000009"/>
    <x v="2"/>
  </r>
  <r>
    <n v="155664"/>
    <x v="2642"/>
    <x v="2421"/>
    <n v="5972"/>
    <n v="31.001809089999998"/>
    <n v="420209"/>
    <x v="1"/>
    <x v="2663"/>
    <d v="2021-06-26T06:23:45"/>
    <s v="NULL"/>
    <s v="NULL"/>
    <x v="3"/>
    <x v="6"/>
    <x v="94"/>
    <n v="42.988188770000008"/>
    <n v="0.58100000018029474"/>
    <x v="2"/>
  </r>
  <r>
    <n v="54210"/>
    <x v="2643"/>
    <x v="2422"/>
    <n v="14000"/>
    <n v="4.0052698739999997"/>
    <n v="146280"/>
    <x v="1"/>
    <x v="2664"/>
    <d v="2021-06-26T03:15:57"/>
    <s v="NULL"/>
    <s v="NULL"/>
    <x v="3"/>
    <x v="6"/>
    <x v="44"/>
    <n v="2.9847298970000002"/>
    <n v="0.42699999925364807"/>
    <x v="2"/>
  </r>
  <r>
    <n v="130139"/>
    <x v="2644"/>
    <x v="2423"/>
    <n v="5849"/>
    <n v="15.55200007"/>
    <n v="351319"/>
    <x v="3"/>
    <x v="2665"/>
    <s v="NULL"/>
    <s v="NULL"/>
    <s v="NULL"/>
    <x v="3"/>
    <x v="6"/>
    <x v="20"/>
    <n v="20.447999930000002"/>
    <n v="0.56799999805555557"/>
    <x v="2"/>
  </r>
  <r>
    <n v="57121"/>
    <x v="2645"/>
    <x v="2424"/>
    <n v="14025"/>
    <n v="15.248999960000001"/>
    <n v="154136"/>
    <x v="1"/>
    <x v="2666"/>
    <d v="2021-06-25T13:37:47"/>
    <s v="NULL"/>
    <s v="NULL"/>
    <x v="3"/>
    <x v="6"/>
    <x v="92"/>
    <n v="23.751000040000001"/>
    <n v="0.609000001025641"/>
    <x v="2"/>
  </r>
  <r>
    <n v="74712"/>
    <x v="2646"/>
    <x v="2425"/>
    <n v="25006"/>
    <n v="43.34999998"/>
    <n v="201585"/>
    <x v="2"/>
    <x v="2667"/>
    <s v="NULL"/>
    <s v="NULL"/>
    <s v="NULL"/>
    <x v="3"/>
    <x v="6"/>
    <x v="167"/>
    <n v="31.65000002"/>
    <n v="0.42200000026666667"/>
    <x v="2"/>
  </r>
  <r>
    <n v="98283"/>
    <x v="2647"/>
    <x v="2426"/>
    <n v="5799"/>
    <n v="9.6128499210000005"/>
    <n v="265163"/>
    <x v="2"/>
    <x v="2668"/>
    <s v="NULL"/>
    <s v="NULL"/>
    <s v="NULL"/>
    <x v="3"/>
    <x v="6"/>
    <x v="78"/>
    <n v="5.3371498889999991"/>
    <n v="0.35699999711237451"/>
    <x v="2"/>
  </r>
  <r>
    <n v="109716"/>
    <x v="2648"/>
    <x v="2427"/>
    <n v="13656"/>
    <n v="27.134399439999999"/>
    <n v="296045"/>
    <x v="1"/>
    <x v="2669"/>
    <d v="2021-06-25T10:41:08"/>
    <s v="NULL"/>
    <s v="NULL"/>
    <x v="3"/>
    <x v="6"/>
    <x v="105"/>
    <n v="29.39559934"/>
    <n v="0.51999999954714315"/>
    <x v="2"/>
  </r>
  <r>
    <n v="68533"/>
    <x v="2649"/>
    <x v="2428"/>
    <n v="6077"/>
    <n v="11.26000002"/>
    <n v="184919"/>
    <x v="1"/>
    <x v="2670"/>
    <d v="2021-06-24T01:22:02"/>
    <s v="NULL"/>
    <s v="NULL"/>
    <x v="3"/>
    <x v="6"/>
    <x v="49"/>
    <n v="8.7399999800000003"/>
    <n v="0.43699999900000003"/>
    <x v="2"/>
  </r>
  <r>
    <n v="117019"/>
    <x v="2650"/>
    <x v="2429"/>
    <n v="15332"/>
    <n v="25.587950960000001"/>
    <n v="315795"/>
    <x v="3"/>
    <x v="2671"/>
    <s v="NULL"/>
    <s v="NULL"/>
    <s v="NULL"/>
    <x v="3"/>
    <x v="6"/>
    <x v="111"/>
    <n v="17.562050569999997"/>
    <n v="0.40699999877844728"/>
    <x v="2"/>
  </r>
  <r>
    <n v="156886"/>
    <x v="2651"/>
    <x v="2430"/>
    <n v="14248"/>
    <n v="14.322669919999999"/>
    <n v="423519"/>
    <x v="3"/>
    <x v="2672"/>
    <s v="NULL"/>
    <s v="NULL"/>
    <s v="NULL"/>
    <x v="3"/>
    <x v="6"/>
    <x v="213"/>
    <n v="15.087329929999999"/>
    <n v="0.5130000002363142"/>
    <x v="2"/>
  </r>
  <r>
    <n v="168981"/>
    <x v="2652"/>
    <x v="2431"/>
    <n v="14192"/>
    <n v="8.7120000350000009"/>
    <n v="456221"/>
    <x v="1"/>
    <x v="2673"/>
    <d v="2021-06-20T03:03:43"/>
    <s v="NULL"/>
    <s v="NULL"/>
    <x v="3"/>
    <x v="6"/>
    <x v="103"/>
    <n v="13.287999964999999"/>
    <n v="0.60399999840909091"/>
    <x v="2"/>
  </r>
  <r>
    <n v="161965"/>
    <x v="2653"/>
    <x v="2432"/>
    <n v="14268"/>
    <n v="32.270401499999998"/>
    <n v="437248"/>
    <x v="1"/>
    <x v="2674"/>
    <d v="2021-06-19T16:10:33"/>
    <s v="NULL"/>
    <s v="NULL"/>
    <x v="3"/>
    <x v="6"/>
    <x v="70"/>
    <n v="32.529601550000002"/>
    <n v="0.50200000029166669"/>
    <x v="2"/>
  </r>
  <r>
    <n v="132732"/>
    <x v="2654"/>
    <x v="2433"/>
    <n v="13789"/>
    <n v="21.504000040000001"/>
    <n v="358335"/>
    <x v="1"/>
    <x v="2675"/>
    <d v="2021-06-19T11:21:21"/>
    <s v="NULL"/>
    <s v="NULL"/>
    <x v="3"/>
    <x v="6"/>
    <x v="109"/>
    <n v="26.495999959999999"/>
    <n v="0.55199999916666664"/>
    <x v="2"/>
  </r>
  <r>
    <n v="138933"/>
    <x v="2655"/>
    <x v="2434"/>
    <n v="13862"/>
    <n v="25.714000469999998"/>
    <n v="374986"/>
    <x v="3"/>
    <x v="2676"/>
    <s v="NULL"/>
    <s v="NULL"/>
    <s v="NULL"/>
    <x v="3"/>
    <x v="6"/>
    <x v="209"/>
    <n v="23.736000290000003"/>
    <n v="0.47999999848736102"/>
    <x v="2"/>
  </r>
  <r>
    <n v="3868"/>
    <x v="2656"/>
    <x v="2435"/>
    <n v="28712"/>
    <n v="9.2249999749999994"/>
    <n v="10446"/>
    <x v="0"/>
    <x v="2677"/>
    <d v="2021-06-18T16:52:09"/>
    <d v="2021-06-18T16:52:09"/>
    <s v="NULL"/>
    <x v="3"/>
    <x v="6"/>
    <x v="9"/>
    <n v="15.775000025000001"/>
    <n v="0.63100000099999998"/>
    <x v="2"/>
  </r>
  <r>
    <n v="123128"/>
    <x v="2657"/>
    <x v="2436"/>
    <n v="12537"/>
    <n v="25.649999919999999"/>
    <n v="332352"/>
    <x v="1"/>
    <x v="2678"/>
    <d v="2021-06-17T03:45:26"/>
    <s v="NULL"/>
    <s v="NULL"/>
    <x v="3"/>
    <x v="6"/>
    <x v="56"/>
    <n v="24.350000080000001"/>
    <n v="0.48700000160000001"/>
    <x v="2"/>
  </r>
  <r>
    <n v="101945"/>
    <x v="2658"/>
    <x v="2437"/>
    <n v="5934"/>
    <n v="19.403999970000001"/>
    <n v="274999"/>
    <x v="4"/>
    <x v="2679"/>
    <d v="2021-06-16T13:49:56"/>
    <d v="2021-06-16T13:49:56"/>
    <d v="2021-06-16T13:49:56"/>
    <x v="3"/>
    <x v="6"/>
    <x v="36"/>
    <n v="22.596000029999999"/>
    <n v="0.53800000071428566"/>
    <x v="2"/>
  </r>
  <r>
    <n v="121763"/>
    <x v="2659"/>
    <x v="2438"/>
    <n v="9024"/>
    <n v="15.40000006"/>
    <n v="328665"/>
    <x v="0"/>
    <x v="2680"/>
    <d v="2021-06-16T10:14:21"/>
    <d v="2021-06-16T10:14:21"/>
    <s v="NULL"/>
    <x v="3"/>
    <x v="6"/>
    <x v="9"/>
    <n v="9.59999994"/>
    <n v="0.38399999759999998"/>
    <x v="2"/>
  </r>
  <r>
    <n v="153221"/>
    <x v="2660"/>
    <x v="2439"/>
    <n v="25122"/>
    <n v="8.4949998860000004"/>
    <n v="413625"/>
    <x v="0"/>
    <x v="2681"/>
    <d v="2021-06-16T01:14:11"/>
    <d v="2021-06-16T01:14:11"/>
    <s v="NULL"/>
    <x v="3"/>
    <x v="6"/>
    <x v="60"/>
    <n v="8.4949998840000003"/>
    <n v="0.49999999994114186"/>
    <x v="2"/>
  </r>
  <r>
    <n v="48316"/>
    <x v="2661"/>
    <x v="2440"/>
    <n v="15917"/>
    <n v="22.2955407"/>
    <n v="130351"/>
    <x v="1"/>
    <x v="2682"/>
    <d v="2021-06-14T09:07:39"/>
    <s v="NULL"/>
    <s v="NULL"/>
    <x v="3"/>
    <x v="6"/>
    <x v="127"/>
    <n v="27.694460979999999"/>
    <n v="0.55400000098579716"/>
    <x v="2"/>
  </r>
  <r>
    <n v="47538"/>
    <x v="2662"/>
    <x v="2441"/>
    <n v="13601"/>
    <n v="25.984000049999999"/>
    <n v="128260"/>
    <x v="1"/>
    <x v="2683"/>
    <d v="2021-06-14T07:54:27"/>
    <s v="NULL"/>
    <s v="NULL"/>
    <x v="3"/>
    <x v="6"/>
    <x v="157"/>
    <n v="32.015999950000001"/>
    <n v="0.55199999913793107"/>
    <x v="2"/>
  </r>
  <r>
    <n v="5538"/>
    <x v="2663"/>
    <x v="2442"/>
    <n v="11315"/>
    <n v="12.44999999"/>
    <n v="15022"/>
    <x v="0"/>
    <x v="2684"/>
    <d v="2021-06-11T10:05:35"/>
    <d v="2021-06-11T10:05:35"/>
    <s v="NULL"/>
    <x v="3"/>
    <x v="6"/>
    <x v="9"/>
    <n v="12.55000001"/>
    <n v="0.50200000040000003"/>
    <x v="2"/>
  </r>
  <r>
    <n v="92360"/>
    <x v="2664"/>
    <x v="2443"/>
    <n v="24793"/>
    <n v="15.795000050000001"/>
    <n v="249283"/>
    <x v="1"/>
    <x v="2685"/>
    <d v="2021-06-10T11:16:55"/>
    <s v="NULL"/>
    <s v="NULL"/>
    <x v="3"/>
    <x v="6"/>
    <x v="92"/>
    <n v="23.204999950000001"/>
    <n v="0.59499999871794873"/>
    <x v="2"/>
  </r>
  <r>
    <n v="20806"/>
    <x v="2665"/>
    <x v="2444"/>
    <n v="28970"/>
    <n v="9.7950998550000001"/>
    <n v="56133"/>
    <x v="3"/>
    <x v="2686"/>
    <s v="NULL"/>
    <s v="NULL"/>
    <s v="NULL"/>
    <x v="3"/>
    <x v="6"/>
    <x v="76"/>
    <n v="10.194899915000001"/>
    <n v="0.51000000161580794"/>
    <x v="2"/>
  </r>
  <r>
    <n v="160060"/>
    <x v="2666"/>
    <x v="2445"/>
    <n v="10504"/>
    <n v="12.88699997"/>
    <n v="432087"/>
    <x v="0"/>
    <x v="2687"/>
    <d v="2021-05-31T09:41:13"/>
    <d v="2021-05-31T09:41:13"/>
    <s v="NULL"/>
    <x v="3"/>
    <x v="7"/>
    <x v="7"/>
    <n v="11.61300003"/>
    <n v="0.47400000122448982"/>
    <x v="2"/>
  </r>
  <r>
    <n v="71425"/>
    <x v="2667"/>
    <x v="2445"/>
    <n v="25151"/>
    <n v="18.235440740000001"/>
    <n v="192709"/>
    <x v="0"/>
    <x v="2688"/>
    <d v="2021-05-31T03:12:04"/>
    <d v="2021-05-31T03:12:04"/>
    <s v="NULL"/>
    <x v="3"/>
    <x v="7"/>
    <x v="28"/>
    <n v="21.754560939999998"/>
    <n v="0.54400000065216292"/>
    <x v="2"/>
  </r>
  <r>
    <n v="138544"/>
    <x v="2668"/>
    <x v="2445"/>
    <n v="11834"/>
    <n v="49.679999930000001"/>
    <n v="373935"/>
    <x v="0"/>
    <x v="2689"/>
    <d v="2021-05-30T11:14:48"/>
    <d v="2021-05-30T11:14:48"/>
    <s v="NULL"/>
    <x v="3"/>
    <x v="7"/>
    <x v="29"/>
    <n v="40.320000069999999"/>
    <n v="0.44800000077777774"/>
    <x v="2"/>
  </r>
  <r>
    <n v="97883"/>
    <x v="2669"/>
    <x v="2445"/>
    <n v="6446"/>
    <n v="10.54577995"/>
    <n v="264080"/>
    <x v="1"/>
    <x v="2690"/>
    <d v="2021-05-29T04:35:10"/>
    <s v="NULL"/>
    <s v="NULL"/>
    <x v="3"/>
    <x v="7"/>
    <x v="46"/>
    <n v="14.444219820000001"/>
    <n v="0.57799999811684677"/>
    <x v="2"/>
  </r>
  <r>
    <n v="63043"/>
    <x v="2670"/>
    <x v="2445"/>
    <n v="28411"/>
    <n v="14.31404962"/>
    <n v="170088"/>
    <x v="0"/>
    <x v="2691"/>
    <d v="2021-05-26T04:53:27"/>
    <d v="2021-05-26T04:53:27"/>
    <s v="NULL"/>
    <x v="3"/>
    <x v="7"/>
    <x v="81"/>
    <n v="16.73594962"/>
    <n v="0.53900000095458944"/>
    <x v="2"/>
  </r>
  <r>
    <n v="119627"/>
    <x v="2671"/>
    <x v="2445"/>
    <n v="12354"/>
    <n v="9.5250000250000006"/>
    <n v="322833"/>
    <x v="1"/>
    <x v="2692"/>
    <d v="2021-05-25T15:21:35"/>
    <s v="NULL"/>
    <s v="NULL"/>
    <x v="3"/>
    <x v="7"/>
    <x v="9"/>
    <n v="15.474999974999999"/>
    <n v="0.61899999900000002"/>
    <x v="2"/>
  </r>
  <r>
    <n v="114609"/>
    <x v="2672"/>
    <x v="2445"/>
    <n v="9051"/>
    <n v="46.412099779999998"/>
    <n v="309308"/>
    <x v="3"/>
    <x v="2693"/>
    <s v="NULL"/>
    <s v="NULL"/>
    <s v="NULL"/>
    <x v="3"/>
    <x v="7"/>
    <x v="134"/>
    <n v="41.157899910000005"/>
    <n v="0.47000000063606262"/>
    <x v="2"/>
  </r>
  <r>
    <n v="166064"/>
    <x v="2673"/>
    <x v="2446"/>
    <n v="11000"/>
    <n v="337.4100014"/>
    <n v="448305"/>
    <x v="1"/>
    <x v="2694"/>
    <d v="2021-05-24T10:53:33"/>
    <s v="NULL"/>
    <s v="NULL"/>
    <x v="3"/>
    <x v="7"/>
    <x v="95"/>
    <n v="477.5899986"/>
    <n v="0.58599999828220861"/>
    <x v="2"/>
  </r>
  <r>
    <n v="137452"/>
    <x v="2674"/>
    <x v="2447"/>
    <n v="13603"/>
    <n v="6.7158298690000002"/>
    <n v="371016"/>
    <x v="3"/>
    <x v="2695"/>
    <s v="NULL"/>
    <s v="NULL"/>
    <s v="NULL"/>
    <x v="3"/>
    <x v="7"/>
    <x v="104"/>
    <n v="6.2741699010000005"/>
    <n v="0.48300000093071599"/>
    <x v="2"/>
  </r>
  <r>
    <n v="39418"/>
    <x v="2675"/>
    <x v="2448"/>
    <n v="13603"/>
    <n v="6.7158298690000002"/>
    <n v="106336"/>
    <x v="2"/>
    <x v="2696"/>
    <s v="NULL"/>
    <s v="NULL"/>
    <s v="NULL"/>
    <x v="3"/>
    <x v="7"/>
    <x v="104"/>
    <n v="6.2741699010000005"/>
    <n v="0.48300000093071599"/>
    <x v="2"/>
  </r>
  <r>
    <n v="123102"/>
    <x v="2676"/>
    <x v="2449"/>
    <n v="28826"/>
    <n v="31.82549852"/>
    <n v="332284"/>
    <x v="0"/>
    <x v="2697"/>
    <d v="2021-05-22T23:11:46"/>
    <d v="2021-05-22T23:11:46"/>
    <s v="NULL"/>
    <x v="3"/>
    <x v="7"/>
    <x v="101"/>
    <n v="33.124498430000003"/>
    <n v="0.50999999977675137"/>
    <x v="2"/>
  </r>
  <r>
    <n v="168826"/>
    <x v="2677"/>
    <x v="2450"/>
    <n v="12351"/>
    <n v="16.643999900000001"/>
    <n v="455797"/>
    <x v="2"/>
    <x v="2698"/>
    <s v="NULL"/>
    <s v="NULL"/>
    <s v="NULL"/>
    <x v="3"/>
    <x v="7"/>
    <x v="64"/>
    <n v="21.356000099999999"/>
    <n v="0.5620000026315789"/>
    <x v="2"/>
  </r>
  <r>
    <n v="23655"/>
    <x v="2678"/>
    <x v="2451"/>
    <n v="5745"/>
    <n v="7.1817998000000003"/>
    <n v="63830"/>
    <x v="1"/>
    <x v="2699"/>
    <d v="2021-05-22T01:47:55"/>
    <s v="NULL"/>
    <s v="NULL"/>
    <x v="3"/>
    <x v="7"/>
    <x v="199"/>
    <n v="7.7181998199999988"/>
    <n v="0.51800000113020128"/>
    <x v="2"/>
  </r>
  <r>
    <n v="35977"/>
    <x v="2679"/>
    <x v="2452"/>
    <n v="13840"/>
    <n v="26.977500410000001"/>
    <n v="97070"/>
    <x v="2"/>
    <x v="2700"/>
    <s v="NULL"/>
    <s v="NULL"/>
    <s v="NULL"/>
    <x v="3"/>
    <x v="7"/>
    <x v="6"/>
    <n v="32.972500350000004"/>
    <n v="0.54999999886572148"/>
    <x v="2"/>
  </r>
  <r>
    <n v="128284"/>
    <x v="2680"/>
    <x v="2453"/>
    <n v="28785"/>
    <n v="27.299999889999999"/>
    <n v="346284"/>
    <x v="3"/>
    <x v="2701"/>
    <s v="NULL"/>
    <s v="NULL"/>
    <s v="NULL"/>
    <x v="3"/>
    <x v="7"/>
    <x v="42"/>
    <n v="32.700000110000005"/>
    <n v="0.54500000183333341"/>
    <x v="2"/>
  </r>
  <r>
    <n v="161276"/>
    <x v="2681"/>
    <x v="2454"/>
    <n v="28509"/>
    <n v="14.599999970000001"/>
    <n v="435355"/>
    <x v="0"/>
    <x v="2702"/>
    <d v="2021-05-21T06:26:18"/>
    <d v="2021-05-21T06:26:18"/>
    <s v="NULL"/>
    <x v="3"/>
    <x v="7"/>
    <x v="9"/>
    <n v="10.400000029999999"/>
    <n v="0.41600000119999997"/>
    <x v="2"/>
  </r>
  <r>
    <n v="99676"/>
    <x v="2682"/>
    <x v="2455"/>
    <n v="6139"/>
    <n v="5.5844098759999996"/>
    <n v="268940"/>
    <x v="3"/>
    <x v="2703"/>
    <s v="NULL"/>
    <s v="NULL"/>
    <s v="NULL"/>
    <x v="3"/>
    <x v="7"/>
    <x v="33"/>
    <n v="4.4055898950000012"/>
    <n v="0.44099999959849856"/>
    <x v="2"/>
  </r>
  <r>
    <n v="23871"/>
    <x v="2683"/>
    <x v="2456"/>
    <n v="15600"/>
    <n v="28.38240128"/>
    <n v="64425"/>
    <x v="4"/>
    <x v="2704"/>
    <d v="2021-05-16T12:12:25"/>
    <d v="2021-05-16T12:12:25"/>
    <d v="2021-05-16T12:12:25"/>
    <x v="3"/>
    <x v="7"/>
    <x v="70"/>
    <n v="36.417601770000005"/>
    <n v="0.56200000086265434"/>
    <x v="2"/>
  </r>
  <r>
    <n v="71698"/>
    <x v="2684"/>
    <x v="2457"/>
    <n v="24660"/>
    <n v="55.317121329999999"/>
    <n v="193432"/>
    <x v="1"/>
    <x v="2705"/>
    <d v="2021-05-16T04:34:13"/>
    <s v="NULL"/>
    <s v="NULL"/>
    <x v="3"/>
    <x v="7"/>
    <x v="236"/>
    <n v="42.762880500000001"/>
    <n v="0.43599999696288749"/>
    <x v="2"/>
  </r>
  <r>
    <n v="74950"/>
    <x v="2685"/>
    <x v="2458"/>
    <n v="28548"/>
    <n v="21.1680694"/>
    <n v="202242"/>
    <x v="3"/>
    <x v="2706"/>
    <s v="NULL"/>
    <s v="NULL"/>
    <s v="NULL"/>
    <x v="3"/>
    <x v="7"/>
    <x v="172"/>
    <n v="30.841928920000001"/>
    <n v="0.59299999838954043"/>
    <x v="2"/>
  </r>
  <r>
    <n v="102771"/>
    <x v="2686"/>
    <x v="2459"/>
    <n v="6977"/>
    <n v="10.193999890000001"/>
    <n v="277246"/>
    <x v="0"/>
    <x v="2707"/>
    <d v="2021-05-15T00:41:17"/>
    <d v="2021-05-15T00:41:17"/>
    <s v="NULL"/>
    <x v="3"/>
    <x v="7"/>
    <x v="60"/>
    <n v="6.7959998800000001"/>
    <n v="0.3999999983519717"/>
    <x v="2"/>
  </r>
  <r>
    <n v="126297"/>
    <x v="2687"/>
    <x v="2460"/>
    <n v="15884"/>
    <n v="29.43079973"/>
    <n v="340938"/>
    <x v="0"/>
    <x v="2708"/>
    <d v="2021-05-13T16:53:51"/>
    <d v="2021-05-13T16:53:51"/>
    <s v="NULL"/>
    <x v="3"/>
    <x v="7"/>
    <x v="228"/>
    <n v="34.549199810000005"/>
    <n v="0.54000000091278533"/>
    <x v="2"/>
  </r>
  <r>
    <n v="64567"/>
    <x v="2688"/>
    <x v="2461"/>
    <n v="28848"/>
    <n v="19.844999919999999"/>
    <n v="174215"/>
    <x v="0"/>
    <x v="2709"/>
    <d v="2021-05-13T05:59:05"/>
    <d v="2021-05-13T05:59:05"/>
    <s v="NULL"/>
    <x v="3"/>
    <x v="7"/>
    <x v="55"/>
    <n v="29.155000080000001"/>
    <n v="0.5950000016326531"/>
    <x v="2"/>
  </r>
  <r>
    <n v="156482"/>
    <x v="2689"/>
    <x v="2462"/>
    <n v="6110"/>
    <n v="12.82500001"/>
    <n v="422420"/>
    <x v="2"/>
    <x v="2710"/>
    <s v="NULL"/>
    <s v="NULL"/>
    <s v="NULL"/>
    <x v="3"/>
    <x v="7"/>
    <x v="9"/>
    <n v="12.17499999"/>
    <n v="0.48699999960000001"/>
    <x v="2"/>
  </r>
  <r>
    <n v="88589"/>
    <x v="2690"/>
    <x v="2463"/>
    <n v="28972"/>
    <n v="11.57613991"/>
    <n v="239104"/>
    <x v="1"/>
    <x v="2711"/>
    <d v="2021-05-12T13:15:33"/>
    <s v="NULL"/>
    <s v="NULL"/>
    <x v="3"/>
    <x v="7"/>
    <x v="8"/>
    <n v="18.413859860000002"/>
    <n v="0.61400000004068034"/>
    <x v="2"/>
  </r>
  <r>
    <n v="134235"/>
    <x v="2691"/>
    <x v="2464"/>
    <n v="5930"/>
    <n v="26.617800460000002"/>
    <n v="362407"/>
    <x v="2"/>
    <x v="2712"/>
    <s v="NULL"/>
    <s v="NULL"/>
    <s v="NULL"/>
    <x v="3"/>
    <x v="7"/>
    <x v="6"/>
    <n v="33.332200299999997"/>
    <n v="0.5559999979556296"/>
    <x v="2"/>
  </r>
  <r>
    <n v="134826"/>
    <x v="2692"/>
    <x v="2465"/>
    <n v="13745"/>
    <n v="19.25357988"/>
    <n v="363988"/>
    <x v="2"/>
    <x v="2713"/>
    <s v="NULL"/>
    <s v="NULL"/>
    <s v="NULL"/>
    <x v="3"/>
    <x v="7"/>
    <x v="8"/>
    <n v="10.736419890000001"/>
    <n v="0.35799999907769259"/>
    <x v="2"/>
  </r>
  <r>
    <n v="166319"/>
    <x v="2693"/>
    <x v="2465"/>
    <n v="24922"/>
    <n v="11.055000189999999"/>
    <n v="448985"/>
    <x v="2"/>
    <x v="2714"/>
    <s v="NULL"/>
    <s v="NULL"/>
    <s v="NULL"/>
    <x v="3"/>
    <x v="7"/>
    <x v="14"/>
    <n v="9.0450001900000014"/>
    <n v="0.45000000094527365"/>
    <x v="2"/>
  </r>
  <r>
    <n v="151927"/>
    <x v="2694"/>
    <x v="2465"/>
    <n v="8876"/>
    <n v="12.00077986"/>
    <n v="410135"/>
    <x v="0"/>
    <x v="2715"/>
    <d v="2021-05-10T07:41:33"/>
    <d v="2021-05-10T07:41:33"/>
    <s v="NULL"/>
    <x v="3"/>
    <x v="7"/>
    <x v="117"/>
    <n v="10.989219910000001"/>
    <n v="0.47800000086733369"/>
    <x v="2"/>
  </r>
  <r>
    <n v="176373"/>
    <x v="2695"/>
    <x v="2465"/>
    <n v="6140"/>
    <n v="5.2182698839999997"/>
    <n v="476166"/>
    <x v="3"/>
    <x v="2716"/>
    <s v="NULL"/>
    <s v="NULL"/>
    <s v="NULL"/>
    <x v="3"/>
    <x v="7"/>
    <x v="160"/>
    <n v="8.771729886000001"/>
    <n v="0.62700000215939966"/>
    <x v="2"/>
  </r>
  <r>
    <n v="134234"/>
    <x v="2691"/>
    <x v="2465"/>
    <n v="9051"/>
    <n v="46.412099779999998"/>
    <n v="362404"/>
    <x v="2"/>
    <x v="2717"/>
    <s v="NULL"/>
    <s v="NULL"/>
    <s v="NULL"/>
    <x v="3"/>
    <x v="7"/>
    <x v="134"/>
    <n v="41.157899910000005"/>
    <n v="0.47000000063606262"/>
    <x v="2"/>
  </r>
  <r>
    <n v="120665"/>
    <x v="2696"/>
    <x v="2465"/>
    <n v="28613"/>
    <n v="14.594159879999999"/>
    <n v="325678"/>
    <x v="1"/>
    <x v="2718"/>
    <d v="2021-05-07T16:21:54"/>
    <s v="NULL"/>
    <s v="NULL"/>
    <x v="3"/>
    <x v="7"/>
    <x v="46"/>
    <n v="10.395839890000001"/>
    <n v="0.4159999994269708"/>
    <x v="2"/>
  </r>
  <r>
    <n v="76219"/>
    <x v="2697"/>
    <x v="2465"/>
    <n v="13603"/>
    <n v="6.7158298690000002"/>
    <n v="205665"/>
    <x v="0"/>
    <x v="2719"/>
    <d v="2021-05-06T17:34:23"/>
    <d v="2021-05-06T17:34:23"/>
    <s v="NULL"/>
    <x v="3"/>
    <x v="7"/>
    <x v="104"/>
    <n v="6.2741699010000005"/>
    <n v="0.48300000093071599"/>
    <x v="2"/>
  </r>
  <r>
    <n v="171146"/>
    <x v="2698"/>
    <x v="2466"/>
    <n v="25558"/>
    <n v="21.319999970000001"/>
    <n v="462068"/>
    <x v="1"/>
    <x v="2720"/>
    <d v="2021-05-06T08:46:05"/>
    <s v="NULL"/>
    <s v="NULL"/>
    <x v="3"/>
    <x v="7"/>
    <x v="19"/>
    <n v="18.680000029999999"/>
    <n v="0.46700000074999998"/>
    <x v="2"/>
  </r>
  <r>
    <n v="50352"/>
    <x v="2699"/>
    <x v="2467"/>
    <n v="9621"/>
    <n v="17.099999950000001"/>
    <n v="135836"/>
    <x v="1"/>
    <x v="2721"/>
    <d v="2021-05-05T12:34:19"/>
    <s v="NULL"/>
    <s v="NULL"/>
    <x v="3"/>
    <x v="7"/>
    <x v="93"/>
    <n v="27.900000049999999"/>
    <n v="0.62000000111111109"/>
    <x v="2"/>
  </r>
  <r>
    <n v="66485"/>
    <x v="2700"/>
    <x v="2468"/>
    <n v="28446"/>
    <n v="18.042359909999998"/>
    <n v="179401"/>
    <x v="3"/>
    <x v="2722"/>
    <s v="NULL"/>
    <s v="NULL"/>
    <s v="NULL"/>
    <x v="3"/>
    <x v="7"/>
    <x v="74"/>
    <n v="13.947639860000002"/>
    <n v="0.43599999875836204"/>
    <x v="2"/>
  </r>
  <r>
    <n v="92246"/>
    <x v="2701"/>
    <x v="2469"/>
    <n v="9254"/>
    <n v="19.383839559999998"/>
    <n v="248976"/>
    <x v="1"/>
    <x v="2723"/>
    <d v="2021-05-03T03:08:21"/>
    <s v="NULL"/>
    <s v="NULL"/>
    <x v="3"/>
    <x v="7"/>
    <x v="136"/>
    <n v="19.076159520000004"/>
    <n v="0.49599999938429545"/>
    <x v="2"/>
  </r>
  <r>
    <n v="173382"/>
    <x v="2702"/>
    <x v="2470"/>
    <n v="9398"/>
    <n v="12.23334011"/>
    <n v="468114"/>
    <x v="4"/>
    <x v="2724"/>
    <d v="2021-05-03T01:47:46"/>
    <d v="2021-05-03T01:47:46"/>
    <d v="2021-05-03T01:47:46"/>
    <x v="3"/>
    <x v="7"/>
    <x v="226"/>
    <n v="15.6966602"/>
    <n v="0.56200000092302183"/>
    <x v="2"/>
  </r>
  <r>
    <n v="33128"/>
    <x v="2703"/>
    <x v="2471"/>
    <n v="15843"/>
    <n v="19.952130960000002"/>
    <n v="89340"/>
    <x v="1"/>
    <x v="2725"/>
    <d v="2021-05-02T11:59:03"/>
    <s v="NULL"/>
    <s v="NULL"/>
    <x v="3"/>
    <x v="7"/>
    <x v="217"/>
    <n v="14.037870719999997"/>
    <n v="0.413000000769638"/>
    <x v="2"/>
  </r>
  <r>
    <n v="64385"/>
    <x v="2704"/>
    <x v="2472"/>
    <n v="5765"/>
    <n v="3.2285298509999998"/>
    <n v="173705"/>
    <x v="1"/>
    <x v="2726"/>
    <d v="2021-04-30T10:30:53"/>
    <s v="NULL"/>
    <s v="NULL"/>
    <x v="3"/>
    <x v="8"/>
    <x v="238"/>
    <n v="1.7614699200000001"/>
    <n v="0.35300000016773553"/>
    <x v="2"/>
  </r>
  <r>
    <n v="4356"/>
    <x v="2705"/>
    <x v="2473"/>
    <n v="28815"/>
    <n v="8.2649999859999994"/>
    <n v="11782"/>
    <x v="0"/>
    <x v="2727"/>
    <d v="2021-04-29T23:43:59"/>
    <d v="2021-04-29T23:43:59"/>
    <s v="NULL"/>
    <x v="3"/>
    <x v="8"/>
    <x v="113"/>
    <n v="6.7350000140000006"/>
    <n v="0.44900000093333337"/>
    <x v="2"/>
  </r>
  <r>
    <n v="120033"/>
    <x v="2706"/>
    <x v="2449"/>
    <n v="28826"/>
    <n v="31.82549852"/>
    <n v="323959"/>
    <x v="0"/>
    <x v="2728"/>
    <d v="2021-04-29T08:52:14"/>
    <d v="2021-04-29T08:52:14"/>
    <s v="NULL"/>
    <x v="3"/>
    <x v="8"/>
    <x v="101"/>
    <n v="33.124498430000003"/>
    <n v="0.50999999977675137"/>
    <x v="2"/>
  </r>
  <r>
    <n v="78275"/>
    <x v="2707"/>
    <x v="2474"/>
    <n v="5982"/>
    <n v="8.0429698849999998"/>
    <n v="211225"/>
    <x v="0"/>
    <x v="2729"/>
    <d v="2021-04-28T13:57:04"/>
    <d v="2021-04-28T13:57:04"/>
    <s v="NULL"/>
    <x v="3"/>
    <x v="8"/>
    <x v="25"/>
    <n v="7.947029885000001"/>
    <n v="0.49699999995684807"/>
    <x v="2"/>
  </r>
  <r>
    <n v="91051"/>
    <x v="2708"/>
    <x v="2475"/>
    <n v="6156"/>
    <n v="39.303000169999997"/>
    <n v="245737"/>
    <x v="3"/>
    <x v="2730"/>
    <s v="NULL"/>
    <s v="NULL"/>
    <s v="NULL"/>
    <x v="3"/>
    <x v="8"/>
    <x v="131"/>
    <n v="59.696999830000003"/>
    <n v="0.60299999828282835"/>
    <x v="2"/>
  </r>
  <r>
    <n v="52079"/>
    <x v="2709"/>
    <x v="2476"/>
    <n v="11782"/>
    <n v="40.77899987"/>
    <n v="140529"/>
    <x v="4"/>
    <x v="2731"/>
    <d v="2021-04-25T16:44:19"/>
    <d v="2021-04-25T16:44:19"/>
    <d v="2021-04-25T16:44:19"/>
    <x v="3"/>
    <x v="8"/>
    <x v="4"/>
    <n v="28.22100013"/>
    <n v="0.409000001884058"/>
    <x v="2"/>
  </r>
  <r>
    <n v="128853"/>
    <x v="2710"/>
    <x v="2477"/>
    <n v="29028"/>
    <n v="18.474720850000001"/>
    <n v="347855"/>
    <x v="4"/>
    <x v="2732"/>
    <d v="2021-04-25T10:28:15"/>
    <d v="2021-04-25T10:28:15"/>
    <d v="2021-04-25T10:28:15"/>
    <x v="3"/>
    <x v="8"/>
    <x v="146"/>
    <n v="16.515280829999998"/>
    <n v="0.47200000105858808"/>
    <x v="2"/>
  </r>
  <r>
    <n v="173833"/>
    <x v="2711"/>
    <x v="2478"/>
    <n v="25276"/>
    <n v="11.78606986"/>
    <n v="469318"/>
    <x v="2"/>
    <x v="2733"/>
    <s v="NULL"/>
    <s v="NULL"/>
    <s v="NULL"/>
    <x v="3"/>
    <x v="8"/>
    <x v="8"/>
    <n v="18.203929909999999"/>
    <n v="0.60700000165421808"/>
    <x v="2"/>
  </r>
  <r>
    <n v="1932"/>
    <x v="2712"/>
    <x v="2479"/>
    <n v="6115"/>
    <n v="29.370000099999999"/>
    <n v="5253"/>
    <x v="0"/>
    <x v="2734"/>
    <d v="2021-04-21T12:29:53"/>
    <d v="2021-04-21T12:29:53"/>
    <s v="NULL"/>
    <x v="3"/>
    <x v="8"/>
    <x v="86"/>
    <n v="25.629999900000001"/>
    <n v="0.4659999981818182"/>
    <x v="2"/>
  </r>
  <r>
    <n v="130689"/>
    <x v="2713"/>
    <x v="2480"/>
    <n v="28481"/>
    <n v="49.52619198"/>
    <n v="352806"/>
    <x v="4"/>
    <x v="2735"/>
    <d v="2021-04-18T15:11:16"/>
    <d v="2021-04-18T15:11:16"/>
    <d v="2021-04-18T15:11:16"/>
    <x v="3"/>
    <x v="8"/>
    <x v="191"/>
    <n v="80.463813520000002"/>
    <n v="0.61900000088852991"/>
    <x v="2"/>
  </r>
  <r>
    <n v="100254"/>
    <x v="2714"/>
    <x v="2480"/>
    <n v="15367"/>
    <n v="7.305450295"/>
    <n v="270495"/>
    <x v="0"/>
    <x v="2736"/>
    <d v="2021-04-18T07:44:59"/>
    <d v="2021-04-18T07:44:59"/>
    <s v="NULL"/>
    <x v="3"/>
    <x v="8"/>
    <x v="260"/>
    <n v="9.6445504650000018"/>
    <n v="0.56900000192094391"/>
    <x v="2"/>
  </r>
  <r>
    <n v="102058"/>
    <x v="2715"/>
    <x v="2480"/>
    <n v="6271"/>
    <n v="8.3249999960000007"/>
    <n v="275299"/>
    <x v="0"/>
    <x v="2737"/>
    <d v="2021-04-17T23:48:38"/>
    <d v="2021-04-17T23:48:38"/>
    <s v="NULL"/>
    <x v="3"/>
    <x v="8"/>
    <x v="113"/>
    <n v="6.6750000039999993"/>
    <n v="0.44500000026666664"/>
    <x v="2"/>
  </r>
  <r>
    <n v="135780"/>
    <x v="2716"/>
    <x v="2480"/>
    <n v="14225"/>
    <n v="5.9540398769999996"/>
    <n v="366549"/>
    <x v="2"/>
    <x v="2738"/>
    <s v="NULL"/>
    <s v="NULL"/>
    <s v="NULL"/>
    <x v="3"/>
    <x v="8"/>
    <x v="33"/>
    <n v="4.0359598940000012"/>
    <n v="0.40399999865025032"/>
    <x v="2"/>
  </r>
  <r>
    <n v="126991"/>
    <x v="2717"/>
    <x v="2480"/>
    <n v="11005"/>
    <n v="18.281600730000001"/>
    <n v="342803"/>
    <x v="4"/>
    <x v="2739"/>
    <d v="2021-04-13T06:57:31"/>
    <d v="2021-04-13T06:57:31"/>
    <d v="2021-04-13T06:57:31"/>
    <x v="3"/>
    <x v="8"/>
    <x v="161"/>
    <n v="21.118400799999996"/>
    <n v="0.53599999949035526"/>
    <x v="2"/>
  </r>
  <r>
    <n v="84311"/>
    <x v="2718"/>
    <x v="2480"/>
    <n v="24994"/>
    <n v="27.344530840000001"/>
    <n v="227534"/>
    <x v="2"/>
    <x v="2740"/>
    <s v="NULL"/>
    <s v="NULL"/>
    <s v="NULL"/>
    <x v="3"/>
    <x v="8"/>
    <x v="127"/>
    <n v="22.645470839999998"/>
    <n v="0.45300000157951581"/>
    <x v="2"/>
  </r>
  <r>
    <n v="53217"/>
    <x v="2719"/>
    <x v="2481"/>
    <n v="29008"/>
    <n v="31.13142925"/>
    <n v="143559"/>
    <x v="2"/>
    <x v="2741"/>
    <s v="NULL"/>
    <s v="NULL"/>
    <s v="NULL"/>
    <x v="3"/>
    <x v="8"/>
    <x v="250"/>
    <n v="45.358568610000006"/>
    <n v="0.59299999841835538"/>
    <x v="2"/>
  </r>
  <r>
    <n v="94101"/>
    <x v="2720"/>
    <x v="2482"/>
    <n v="28384"/>
    <n v="20.1845"/>
    <n v="253992"/>
    <x v="3"/>
    <x v="2742"/>
    <s v="NULL"/>
    <s v="NULL"/>
    <s v="NULL"/>
    <x v="3"/>
    <x v="8"/>
    <x v="140"/>
    <n v="19.3155"/>
    <n v="0.48899999999999999"/>
    <x v="2"/>
  </r>
  <r>
    <n v="138536"/>
    <x v="2721"/>
    <x v="2483"/>
    <n v="14118"/>
    <n v="16.824900849999999"/>
    <n v="373911"/>
    <x v="1"/>
    <x v="2743"/>
    <d v="2021-04-05T11:34:07"/>
    <s v="NULL"/>
    <s v="NULL"/>
    <x v="3"/>
    <x v="8"/>
    <x v="242"/>
    <n v="16.16510083"/>
    <n v="0.49000000020612305"/>
    <x v="2"/>
  </r>
  <r>
    <n v="68321"/>
    <x v="2722"/>
    <x v="2484"/>
    <n v="14274"/>
    <n v="17.453940660000001"/>
    <n v="184362"/>
    <x v="3"/>
    <x v="2744"/>
    <s v="NULL"/>
    <s v="NULL"/>
    <s v="NULL"/>
    <x v="3"/>
    <x v="8"/>
    <x v="53"/>
    <n v="25.536061019999998"/>
    <n v="0.5940000005136078"/>
    <x v="2"/>
  </r>
  <r>
    <n v="101451"/>
    <x v="2723"/>
    <x v="2485"/>
    <n v="5775"/>
    <n v="56.325702569999997"/>
    <n v="273683"/>
    <x v="1"/>
    <x v="2745"/>
    <d v="2021-04-04T15:38:23"/>
    <s v="NULL"/>
    <s v="NULL"/>
    <x v="3"/>
    <x v="8"/>
    <x v="259"/>
    <n v="74.664302929999991"/>
    <n v="0.56999999843499505"/>
    <x v="2"/>
  </r>
  <r>
    <n v="135022"/>
    <x v="2724"/>
    <x v="2486"/>
    <n v="9204"/>
    <n v="11.640959459999999"/>
    <n v="364502"/>
    <x v="1"/>
    <x v="2746"/>
    <d v="2021-04-03T09:29:53"/>
    <s v="NULL"/>
    <s v="NULL"/>
    <x v="3"/>
    <x v="8"/>
    <x v="151"/>
    <n v="8.5690396199999999"/>
    <n v="0.42400000049876302"/>
    <x v="2"/>
  </r>
  <r>
    <n v="37219"/>
    <x v="2725"/>
    <x v="2487"/>
    <n v="26020"/>
    <n v="7.8680000379999999"/>
    <n v="100411"/>
    <x v="0"/>
    <x v="2747"/>
    <d v="2021-03-31T23:32:29"/>
    <d v="2021-03-31T23:32:29"/>
    <s v="NULL"/>
    <x v="3"/>
    <x v="9"/>
    <x v="181"/>
    <n v="6.1319999620000001"/>
    <n v="0.43799999728571432"/>
    <x v="3"/>
  </r>
  <r>
    <n v="137026"/>
    <x v="2726"/>
    <x v="2488"/>
    <n v="11837"/>
    <n v="34.339229109999998"/>
    <n v="369892"/>
    <x v="1"/>
    <x v="2748"/>
    <d v="2021-03-27T03:07:04"/>
    <s v="NULL"/>
    <s v="NULL"/>
    <x v="3"/>
    <x v="9"/>
    <x v="28"/>
    <n v="5.6507725700000009"/>
    <n v="0.14130463447382383"/>
    <x v="3"/>
  </r>
  <r>
    <n v="5386"/>
    <x v="2727"/>
    <x v="2489"/>
    <n v="28378"/>
    <n v="22.70240046"/>
    <n v="14602"/>
    <x v="4"/>
    <x v="2749"/>
    <d v="2021-03-27T00:15:11"/>
    <d v="2021-03-27T00:15:11"/>
    <d v="2021-03-27T00:15:11"/>
    <x v="3"/>
    <x v="9"/>
    <x v="79"/>
    <n v="17.837600459999997"/>
    <n v="0.4400000013616181"/>
    <x v="3"/>
  </r>
  <r>
    <n v="142556"/>
    <x v="2728"/>
    <x v="2490"/>
    <n v="6130"/>
    <n v="18.51537076"/>
    <n v="384845"/>
    <x v="1"/>
    <x v="2750"/>
    <d v="2021-03-26T06:20:16"/>
    <s v="NULL"/>
    <s v="NULL"/>
    <x v="3"/>
    <x v="9"/>
    <x v="28"/>
    <n v="21.474630919999999"/>
    <n v="0.53700000044611151"/>
    <x v="3"/>
  </r>
  <r>
    <n v="2749"/>
    <x v="2729"/>
    <x v="2491"/>
    <n v="24572"/>
    <n v="42.829288290000001"/>
    <n v="7406"/>
    <x v="0"/>
    <x v="2751"/>
    <d v="2021-03-24T06:04:44"/>
    <d v="2021-03-24T06:04:44"/>
    <s v="NULL"/>
    <x v="3"/>
    <x v="9"/>
    <x v="207"/>
    <n v="38.440708350000001"/>
    <n v="0.47299999925286079"/>
    <x v="3"/>
  </r>
  <r>
    <n v="144373"/>
    <x v="2730"/>
    <x v="2492"/>
    <n v="29065"/>
    <n v="17.105219779999999"/>
    <n v="389784"/>
    <x v="1"/>
    <x v="2752"/>
    <d v="2021-03-24T02:05:13"/>
    <s v="NULL"/>
    <s v="NULL"/>
    <x v="3"/>
    <x v="9"/>
    <x v="34"/>
    <n v="17.874779760000003"/>
    <n v="0.51099999985877653"/>
    <x v="3"/>
  </r>
  <r>
    <n v="70941"/>
    <x v="2731"/>
    <x v="2493"/>
    <n v="5984"/>
    <n v="10.51600002"/>
    <n v="191431"/>
    <x v="4"/>
    <x v="2753"/>
    <d v="2021-03-23T01:24:53"/>
    <d v="2021-03-23T01:24:53"/>
    <d v="2021-03-23T01:24:53"/>
    <x v="3"/>
    <x v="9"/>
    <x v="103"/>
    <n v="11.48399998"/>
    <n v="0.52199999909090911"/>
    <x v="3"/>
  </r>
  <r>
    <n v="41161"/>
    <x v="2732"/>
    <x v="2494"/>
    <n v="13791"/>
    <n v="30.87750003"/>
    <n v="111056"/>
    <x v="1"/>
    <x v="2754"/>
    <d v="2021-03-22T06:45:43"/>
    <s v="NULL"/>
    <s v="NULL"/>
    <x v="3"/>
    <x v="9"/>
    <x v="211"/>
    <n v="26.62249997"/>
    <n v="0.46299999947826087"/>
    <x v="3"/>
  </r>
  <r>
    <n v="3918"/>
    <x v="2733"/>
    <x v="2495"/>
    <n v="15829"/>
    <n v="19.77139979"/>
    <n v="10578"/>
    <x v="0"/>
    <x v="2755"/>
    <d v="2021-03-22T04:32:03"/>
    <d v="2021-03-22T04:32:03"/>
    <s v="NULL"/>
    <x v="3"/>
    <x v="9"/>
    <x v="254"/>
    <n v="26.208599750000001"/>
    <n v="0.57000000026533282"/>
    <x v="3"/>
  </r>
  <r>
    <n v="180365"/>
    <x v="2734"/>
    <x v="2496"/>
    <n v="6250"/>
    <n v="50.24999983"/>
    <n v="486983"/>
    <x v="4"/>
    <x v="2756"/>
    <d v="2021-03-21T15:11:30"/>
    <d v="2021-03-21T15:11:30"/>
    <d v="2021-03-21T15:11:30"/>
    <x v="3"/>
    <x v="9"/>
    <x v="180"/>
    <n v="74.750000169999993"/>
    <n v="0.59800000135999998"/>
    <x v="3"/>
  </r>
  <r>
    <n v="94606"/>
    <x v="2735"/>
    <x v="2497"/>
    <n v="28970"/>
    <n v="9.7950998550000001"/>
    <n v="255353"/>
    <x v="4"/>
    <x v="2757"/>
    <d v="2021-03-19T22:21:36"/>
    <d v="2021-03-19T22:21:36"/>
    <d v="2021-03-19T22:21:36"/>
    <x v="3"/>
    <x v="9"/>
    <x v="76"/>
    <n v="10.194899915000001"/>
    <n v="0.51000000161580794"/>
    <x v="3"/>
  </r>
  <r>
    <n v="197"/>
    <x v="2736"/>
    <x v="2498"/>
    <n v="141"/>
    <n v="10.13858989"/>
    <n v="558"/>
    <x v="4"/>
    <x v="2758"/>
    <d v="2021-03-18T22:03:05"/>
    <d v="2021-03-18T22:03:05"/>
    <d v="2021-03-18T22:03:05"/>
    <x v="3"/>
    <x v="9"/>
    <x v="117"/>
    <n v="12.85140988"/>
    <n v="0.55900000037277076"/>
    <x v="3"/>
  </r>
  <r>
    <n v="108123"/>
    <x v="2737"/>
    <x v="2499"/>
    <n v="24833"/>
    <n v="20.126230549999999"/>
    <n v="291720"/>
    <x v="4"/>
    <x v="2759"/>
    <d v="2021-03-17T16:48:36"/>
    <d v="2021-03-17T16:48:36"/>
    <d v="2021-03-17T16:48:36"/>
    <x v="3"/>
    <x v="9"/>
    <x v="223"/>
    <n v="18.50377052"/>
    <n v="0.47900000019337302"/>
    <x v="3"/>
  </r>
  <r>
    <n v="93592"/>
    <x v="2738"/>
    <x v="2499"/>
    <n v="24832"/>
    <n v="33.329350920000003"/>
    <n v="252610"/>
    <x v="0"/>
    <x v="2760"/>
    <d v="2021-03-16T11:22:28"/>
    <d v="2021-03-16T11:22:28"/>
    <s v="NULL"/>
    <x v="3"/>
    <x v="9"/>
    <x v="40"/>
    <n v="25.660650759999996"/>
    <n v="0.4350000004949991"/>
    <x v="3"/>
  </r>
  <r>
    <n v="104116"/>
    <x v="2739"/>
    <x v="2499"/>
    <n v="13870"/>
    <n v="28.271999820000001"/>
    <n v="280902"/>
    <x v="3"/>
    <x v="2761"/>
    <s v="NULL"/>
    <s v="NULL"/>
    <s v="NULL"/>
    <x v="3"/>
    <x v="9"/>
    <x v="98"/>
    <n v="47.728000179999995"/>
    <n v="0.62800000236842102"/>
    <x v="3"/>
  </r>
  <r>
    <n v="79653"/>
    <x v="2740"/>
    <x v="2499"/>
    <n v="6096"/>
    <n v="15.54800004"/>
    <n v="214975"/>
    <x v="2"/>
    <x v="2762"/>
    <s v="NULL"/>
    <s v="NULL"/>
    <s v="NULL"/>
    <x v="3"/>
    <x v="9"/>
    <x v="82"/>
    <n v="10.45199996"/>
    <n v="0.40199999846153844"/>
    <x v="3"/>
  </r>
  <r>
    <n v="113740"/>
    <x v="2741"/>
    <x v="2499"/>
    <n v="12603"/>
    <n v="5.7261799580000003"/>
    <n v="306921"/>
    <x v="0"/>
    <x v="2763"/>
    <d v="2021-03-13T12:16:43"/>
    <d v="2021-03-13T12:16:43"/>
    <s v="NULL"/>
    <x v="3"/>
    <x v="9"/>
    <x v="144"/>
    <n v="9.2638198120000013"/>
    <n v="0.61799999694062713"/>
    <x v="3"/>
  </r>
  <r>
    <n v="94957"/>
    <x v="2742"/>
    <x v="2499"/>
    <n v="13662"/>
    <n v="30.312000130000001"/>
    <n v="256311"/>
    <x v="0"/>
    <x v="2764"/>
    <d v="2021-03-12T12:02:09"/>
    <d v="2021-03-12T12:02:09"/>
    <s v="NULL"/>
    <x v="3"/>
    <x v="9"/>
    <x v="114"/>
    <n v="41.687999869999999"/>
    <n v="0.57899999819444448"/>
    <x v="3"/>
  </r>
  <r>
    <n v="38091"/>
    <x v="2743"/>
    <x v="2500"/>
    <n v="13607"/>
    <n v="19.683720820000001"/>
    <n v="102762"/>
    <x v="1"/>
    <x v="2765"/>
    <d v="2021-03-11T12:28:48"/>
    <s v="NULL"/>
    <s v="NULL"/>
    <x v="3"/>
    <x v="9"/>
    <x v="16"/>
    <n v="26.306280859999998"/>
    <n v="0.5719999978047402"/>
    <x v="3"/>
  </r>
  <r>
    <n v="169259"/>
    <x v="2744"/>
    <x v="2501"/>
    <n v="18719"/>
    <n v="8.0400000509999998"/>
    <n v="456982"/>
    <x v="4"/>
    <x v="2766"/>
    <d v="2021-03-11T11:04:57"/>
    <d v="2021-03-11T11:04:57"/>
    <d v="2021-03-11T11:04:57"/>
    <x v="3"/>
    <x v="9"/>
    <x v="49"/>
    <n v="11.959999949"/>
    <n v="0.59799999744999999"/>
    <x v="3"/>
  </r>
  <r>
    <n v="38090"/>
    <x v="2743"/>
    <x v="2502"/>
    <n v="6148"/>
    <n v="6.1758799130000002"/>
    <n v="102759"/>
    <x v="1"/>
    <x v="2767"/>
    <d v="2021-03-10T10:48:46"/>
    <s v="NULL"/>
    <s v="NULL"/>
    <x v="3"/>
    <x v="9"/>
    <x v="144"/>
    <n v="8.8141198570000014"/>
    <n v="0.58799999948232162"/>
    <x v="3"/>
  </r>
  <r>
    <n v="156933"/>
    <x v="2745"/>
    <x v="2503"/>
    <n v="24833"/>
    <n v="20.126230549999999"/>
    <n v="423648"/>
    <x v="4"/>
    <x v="2768"/>
    <d v="2021-03-07T08:34:42"/>
    <d v="2021-03-07T08:34:42"/>
    <d v="2021-03-07T08:34:42"/>
    <x v="3"/>
    <x v="9"/>
    <x v="223"/>
    <n v="18.50377052"/>
    <n v="0.47900000019337302"/>
    <x v="3"/>
  </r>
  <r>
    <n v="78941"/>
    <x v="2746"/>
    <x v="2504"/>
    <n v="5934"/>
    <n v="19.403999970000001"/>
    <n v="213018"/>
    <x v="1"/>
    <x v="2769"/>
    <d v="2021-03-04T11:40:43"/>
    <s v="NULL"/>
    <s v="NULL"/>
    <x v="3"/>
    <x v="9"/>
    <x v="36"/>
    <n v="22.596000029999999"/>
    <n v="0.53800000071428566"/>
    <x v="3"/>
  </r>
  <r>
    <n v="56394"/>
    <x v="2747"/>
    <x v="2505"/>
    <n v="14252"/>
    <n v="16.718000079999999"/>
    <n v="152174"/>
    <x v="1"/>
    <x v="2770"/>
    <d v="2021-03-04T02:49:47"/>
    <s v="NULL"/>
    <s v="NULL"/>
    <x v="3"/>
    <x v="9"/>
    <x v="82"/>
    <n v="9.2819999200000005"/>
    <n v="0.35699999692307693"/>
    <x v="3"/>
  </r>
  <r>
    <n v="45813"/>
    <x v="2748"/>
    <x v="2506"/>
    <n v="9227"/>
    <n v="17.670000030000001"/>
    <n v="123573"/>
    <x v="2"/>
    <x v="2771"/>
    <s v="NULL"/>
    <s v="NULL"/>
    <s v="NULL"/>
    <x v="3"/>
    <x v="9"/>
    <x v="64"/>
    <n v="20.329999969999999"/>
    <n v="0.53499999921052632"/>
    <x v="3"/>
  </r>
  <r>
    <n v="38898"/>
    <x v="2749"/>
    <x v="2507"/>
    <n v="9254"/>
    <n v="19.383839559999998"/>
    <n v="104927"/>
    <x v="3"/>
    <x v="2772"/>
    <s v="NULL"/>
    <s v="NULL"/>
    <s v="NULL"/>
    <x v="3"/>
    <x v="9"/>
    <x v="136"/>
    <n v="19.076159520000004"/>
    <n v="0.49599999938429545"/>
    <x v="3"/>
  </r>
  <r>
    <n v="136883"/>
    <x v="2750"/>
    <x v="2508"/>
    <n v="13929"/>
    <n v="30.927499959999999"/>
    <n v="369511"/>
    <x v="1"/>
    <x v="2773"/>
    <d v="2021-03-02T02:06:45"/>
    <s v="NULL"/>
    <s v="NULL"/>
    <x v="3"/>
    <x v="9"/>
    <x v="62"/>
    <n v="38.572500040000001"/>
    <n v="0.55500000057553955"/>
    <x v="3"/>
  </r>
  <r>
    <n v="121008"/>
    <x v="2751"/>
    <x v="2508"/>
    <n v="6795"/>
    <n v="33.067759279999997"/>
    <n v="326613"/>
    <x v="4"/>
    <x v="2774"/>
    <d v="2021-02-28T00:56:33"/>
    <d v="2021-02-28T00:56:33"/>
    <d v="2021-02-28T00:56:33"/>
    <x v="3"/>
    <x v="10"/>
    <x v="182"/>
    <n v="44.922238580000005"/>
    <n v="0.57599999759764076"/>
    <x v="3"/>
  </r>
  <r>
    <n v="28951"/>
    <x v="2752"/>
    <x v="2508"/>
    <n v="28700"/>
    <n v="6.7957498850000002"/>
    <n v="78056"/>
    <x v="1"/>
    <x v="2775"/>
    <d v="2021-02-27T03:16:44"/>
    <s v="NULL"/>
    <s v="NULL"/>
    <x v="3"/>
    <x v="10"/>
    <x v="25"/>
    <n v="9.1942498850000014"/>
    <n v="0.57500000107879934"/>
    <x v="3"/>
  </r>
  <r>
    <n v="126487"/>
    <x v="2753"/>
    <x v="2508"/>
    <n v="28774"/>
    <n v="38.472000049999998"/>
    <n v="341448"/>
    <x v="1"/>
    <x v="2776"/>
    <d v="2021-02-26T13:17:31"/>
    <s v="NULL"/>
    <s v="NULL"/>
    <x v="3"/>
    <x v="10"/>
    <x v="193"/>
    <n v="45.527999950000002"/>
    <n v="0.54199999940476196"/>
    <x v="3"/>
  </r>
  <r>
    <n v="103697"/>
    <x v="2754"/>
    <x v="2508"/>
    <n v="15260"/>
    <n v="19.650000009999999"/>
    <n v="279779"/>
    <x v="1"/>
    <x v="2777"/>
    <d v="2021-02-26T00:43:36"/>
    <s v="NULL"/>
    <s v="NULL"/>
    <x v="3"/>
    <x v="10"/>
    <x v="222"/>
    <n v="17.849999990000001"/>
    <n v="0.47599999973333335"/>
    <x v="3"/>
  </r>
  <r>
    <n v="72340"/>
    <x v="2755"/>
    <x v="2508"/>
    <n v="26142"/>
    <n v="124.7999999"/>
    <n v="195184"/>
    <x v="1"/>
    <x v="2778"/>
    <d v="2021-02-25T16:32:57"/>
    <s v="NULL"/>
    <s v="NULL"/>
    <x v="3"/>
    <x v="10"/>
    <x v="15"/>
    <n v="115.2000001"/>
    <n v="0.48000000041666663"/>
    <x v="3"/>
  </r>
  <r>
    <n v="24290"/>
    <x v="2756"/>
    <x v="2509"/>
    <n v="25006"/>
    <n v="43.34999998"/>
    <n v="65545"/>
    <x v="2"/>
    <x v="2779"/>
    <s v="NULL"/>
    <s v="NULL"/>
    <s v="NULL"/>
    <x v="3"/>
    <x v="10"/>
    <x v="167"/>
    <n v="31.65000002"/>
    <n v="0.42200000026666667"/>
    <x v="3"/>
  </r>
  <r>
    <n v="109765"/>
    <x v="2757"/>
    <x v="2510"/>
    <n v="12265"/>
    <n v="27.085500190000001"/>
    <n v="296177"/>
    <x v="0"/>
    <x v="2780"/>
    <d v="2021-02-24T01:23:41"/>
    <d v="2021-02-24T01:23:41"/>
    <s v="NULL"/>
    <x v="3"/>
    <x v="10"/>
    <x v="0"/>
    <n v="31.414499809999999"/>
    <n v="0.53699999675213672"/>
    <x v="3"/>
  </r>
  <r>
    <n v="111778"/>
    <x v="2758"/>
    <x v="2511"/>
    <n v="6096"/>
    <n v="15.54800004"/>
    <n v="301597"/>
    <x v="4"/>
    <x v="2781"/>
    <d v="2021-02-23T21:19:28"/>
    <d v="2021-02-23T21:19:28"/>
    <d v="2021-02-23T21:19:28"/>
    <x v="3"/>
    <x v="10"/>
    <x v="82"/>
    <n v="10.45199996"/>
    <n v="0.40199999846153844"/>
    <x v="3"/>
  </r>
  <r>
    <n v="18603"/>
    <x v="2759"/>
    <x v="2512"/>
    <n v="14327"/>
    <n v="20.492999099999999"/>
    <n v="50220"/>
    <x v="0"/>
    <x v="2782"/>
    <d v="2021-02-23T15:52:36"/>
    <d v="2021-02-23T15:52:36"/>
    <s v="NULL"/>
    <x v="3"/>
    <x v="10"/>
    <x v="52"/>
    <n v="16.766999220000002"/>
    <n v="0.44999999935587764"/>
    <x v="3"/>
  </r>
  <r>
    <n v="65814"/>
    <x v="2760"/>
    <x v="2513"/>
    <n v="12659"/>
    <n v="23.16"/>
    <n v="177611"/>
    <x v="0"/>
    <x v="2783"/>
    <d v="2021-02-22T05:12:38"/>
    <d v="2021-02-22T05:12:38"/>
    <s v="NULL"/>
    <x v="3"/>
    <x v="10"/>
    <x v="42"/>
    <n v="36.840000000000003"/>
    <n v="0.6140000000000001"/>
    <x v="3"/>
  </r>
  <r>
    <n v="95087"/>
    <x v="2761"/>
    <x v="2514"/>
    <n v="5991"/>
    <n v="49.549201140000001"/>
    <n v="256682"/>
    <x v="3"/>
    <x v="2784"/>
    <s v="NULL"/>
    <s v="NULL"/>
    <s v="NULL"/>
    <x v="3"/>
    <x v="10"/>
    <x v="203"/>
    <n v="29.350800389999996"/>
    <n v="0.37199999772927755"/>
    <x v="3"/>
  </r>
  <r>
    <n v="165200"/>
    <x v="2762"/>
    <x v="2515"/>
    <n v="18570"/>
    <n v="53.63819831"/>
    <n v="445960"/>
    <x v="3"/>
    <x v="2785"/>
    <s v="NULL"/>
    <s v="NULL"/>
    <s v="NULL"/>
    <x v="3"/>
    <x v="10"/>
    <x v="190"/>
    <n v="50.311798590000002"/>
    <n v="0.48400000086964889"/>
    <x v="3"/>
  </r>
  <r>
    <n v="138776"/>
    <x v="2763"/>
    <x v="2516"/>
    <n v="5984"/>
    <n v="10.51600002"/>
    <n v="374556"/>
    <x v="0"/>
    <x v="2786"/>
    <d v="2021-02-16T04:17:14"/>
    <d v="2021-02-16T04:17:14"/>
    <s v="NULL"/>
    <x v="3"/>
    <x v="10"/>
    <x v="103"/>
    <n v="11.48399998"/>
    <n v="0.52199999909090911"/>
    <x v="3"/>
  </r>
  <r>
    <n v="62338"/>
    <x v="2764"/>
    <x v="2517"/>
    <n v="9118"/>
    <n v="19.114000019999999"/>
    <n v="168205"/>
    <x v="1"/>
    <x v="2787"/>
    <d v="2021-02-11T08:18:43"/>
    <s v="NULL"/>
    <s v="NULL"/>
    <x v="3"/>
    <x v="10"/>
    <x v="64"/>
    <n v="18.885999980000001"/>
    <n v="0.49699999947368423"/>
    <x v="3"/>
  </r>
  <r>
    <n v="19098"/>
    <x v="2765"/>
    <x v="2518"/>
    <n v="28690"/>
    <n v="50.50799988"/>
    <n v="51568"/>
    <x v="0"/>
    <x v="2788"/>
    <d v="2021-02-10T13:10:26"/>
    <d v="2021-02-10T13:10:26"/>
    <s v="NULL"/>
    <x v="3"/>
    <x v="10"/>
    <x v="225"/>
    <n v="41.49200012"/>
    <n v="0.45100000130434781"/>
    <x v="3"/>
  </r>
  <r>
    <n v="167852"/>
    <x v="2766"/>
    <x v="2519"/>
    <n v="5934"/>
    <n v="19.403999970000001"/>
    <n v="453168"/>
    <x v="2"/>
    <x v="2789"/>
    <s v="NULL"/>
    <s v="NULL"/>
    <s v="NULL"/>
    <x v="3"/>
    <x v="10"/>
    <x v="36"/>
    <n v="22.596000029999999"/>
    <n v="0.53800000071428566"/>
    <x v="3"/>
  </r>
  <r>
    <n v="180194"/>
    <x v="2767"/>
    <x v="2520"/>
    <n v="15395"/>
    <n v="39.658078809999999"/>
    <n v="486514"/>
    <x v="3"/>
    <x v="2790"/>
    <s v="NULL"/>
    <s v="NULL"/>
    <s v="NULL"/>
    <x v="3"/>
    <x v="10"/>
    <x v="96"/>
    <n v="27.331919050000003"/>
    <n v="0.40799999885236604"/>
    <x v="3"/>
  </r>
  <r>
    <n v="23232"/>
    <x v="2768"/>
    <x v="2521"/>
    <n v="369"/>
    <n v="26.35799995"/>
    <n v="62694"/>
    <x v="0"/>
    <x v="2791"/>
    <d v="2021-02-09T22:38:49"/>
    <d v="2021-02-09T22:38:49"/>
    <s v="NULL"/>
    <x v="3"/>
    <x v="10"/>
    <x v="27"/>
    <n v="19.64200005"/>
    <n v="0.42700000108695652"/>
    <x v="3"/>
  </r>
  <r>
    <n v="52025"/>
    <x v="2769"/>
    <x v="2522"/>
    <n v="13797"/>
    <n v="27.540001220000001"/>
    <n v="140376"/>
    <x v="4"/>
    <x v="2792"/>
    <d v="2021-02-09T16:13:12"/>
    <d v="2021-02-09T16:13:12"/>
    <d v="2021-02-09T16:13:12"/>
    <x v="3"/>
    <x v="10"/>
    <x v="70"/>
    <n v="37.26000183"/>
    <n v="0.57500000117669747"/>
    <x v="3"/>
  </r>
  <r>
    <n v="117811"/>
    <x v="2770"/>
    <x v="2523"/>
    <n v="13923"/>
    <n v="23.1617107"/>
    <n v="317927"/>
    <x v="3"/>
    <x v="2793"/>
    <s v="NULL"/>
    <s v="NULL"/>
    <s v="NULL"/>
    <x v="3"/>
    <x v="10"/>
    <x v="163"/>
    <n v="30.828290979999998"/>
    <n v="0.57100000038377474"/>
    <x v="3"/>
  </r>
  <r>
    <n v="68635"/>
    <x v="2771"/>
    <x v="2523"/>
    <n v="15784"/>
    <n v="30.772000120000001"/>
    <n v="185187"/>
    <x v="2"/>
    <x v="2794"/>
    <s v="NULL"/>
    <s v="NULL"/>
    <s v="NULL"/>
    <x v="3"/>
    <x v="10"/>
    <x v="55"/>
    <n v="18.227999879999999"/>
    <n v="0.37199999755102037"/>
    <x v="3"/>
  </r>
  <r>
    <n v="3978"/>
    <x v="2772"/>
    <x v="2523"/>
    <n v="28983"/>
    <n v="32.886000099999997"/>
    <n v="10741"/>
    <x v="1"/>
    <x v="2795"/>
    <d v="2021-02-05T05:20:30"/>
    <s v="NULL"/>
    <s v="NULL"/>
    <x v="3"/>
    <x v="10"/>
    <x v="157"/>
    <n v="25.113999900000003"/>
    <n v="0.43299999827586211"/>
    <x v="3"/>
  </r>
  <r>
    <n v="146561"/>
    <x v="2773"/>
    <x v="2523"/>
    <n v="10822"/>
    <n v="3.7745998699999999"/>
    <n v="395695"/>
    <x v="2"/>
    <x v="2796"/>
    <s v="NULL"/>
    <s v="NULL"/>
    <s v="NULL"/>
    <x v="3"/>
    <x v="10"/>
    <x v="44"/>
    <n v="3.2153999010000001"/>
    <n v="0.46000000090701004"/>
    <x v="3"/>
  </r>
  <r>
    <n v="58557"/>
    <x v="2774"/>
    <x v="2524"/>
    <n v="13827"/>
    <n v="21.77516078"/>
    <n v="158055"/>
    <x v="1"/>
    <x v="2797"/>
    <d v="2021-02-03T04:22:43"/>
    <s v="NULL"/>
    <s v="NULL"/>
    <x v="3"/>
    <x v="10"/>
    <x v="12"/>
    <n v="23.214840899999999"/>
    <n v="0.51600000073616359"/>
    <x v="3"/>
  </r>
  <r>
    <n v="104141"/>
    <x v="2775"/>
    <x v="2525"/>
    <n v="15667"/>
    <n v="30.834000020000001"/>
    <n v="280968"/>
    <x v="1"/>
    <x v="2798"/>
    <d v="2021-02-02T03:01:56"/>
    <s v="NULL"/>
    <s v="NULL"/>
    <x v="3"/>
    <x v="10"/>
    <x v="84"/>
    <n v="23.165999979999999"/>
    <n v="0.42899999962962959"/>
    <x v="3"/>
  </r>
  <r>
    <n v="165217"/>
    <x v="2776"/>
    <x v="2526"/>
    <n v="9252"/>
    <n v="27.4021005"/>
    <n v="446009"/>
    <x v="3"/>
    <x v="2799"/>
    <s v="NULL"/>
    <s v="NULL"/>
    <s v="NULL"/>
    <x v="3"/>
    <x v="10"/>
    <x v="195"/>
    <n v="15.547900260000002"/>
    <n v="0.36199999964796281"/>
    <x v="3"/>
  </r>
  <r>
    <n v="90774"/>
    <x v="2777"/>
    <x v="2527"/>
    <n v="12659"/>
    <n v="23.16"/>
    <n v="244979"/>
    <x v="3"/>
    <x v="2800"/>
    <s v="NULL"/>
    <s v="NULL"/>
    <s v="NULL"/>
    <x v="3"/>
    <x v="11"/>
    <x v="42"/>
    <n v="36.840000000000003"/>
    <n v="0.6140000000000001"/>
    <x v="3"/>
  </r>
  <r>
    <n v="62167"/>
    <x v="2778"/>
    <x v="2528"/>
    <n v="14549"/>
    <n v="38.117308919999999"/>
    <n v="167755"/>
    <x v="1"/>
    <x v="2801"/>
    <d v="2021-01-24T18:15:02"/>
    <s v="NULL"/>
    <s v="NULL"/>
    <x v="3"/>
    <x v="11"/>
    <x v="96"/>
    <n v="28.872688940000003"/>
    <n v="0.43099999794506638"/>
    <x v="3"/>
  </r>
  <r>
    <n v="37014"/>
    <x v="2779"/>
    <x v="2529"/>
    <n v="28411"/>
    <n v="14.31404962"/>
    <n v="99868"/>
    <x v="3"/>
    <x v="2802"/>
    <s v="NULL"/>
    <s v="NULL"/>
    <s v="NULL"/>
    <x v="3"/>
    <x v="11"/>
    <x v="81"/>
    <n v="16.73594962"/>
    <n v="0.53900000095458944"/>
    <x v="3"/>
  </r>
  <r>
    <n v="142617"/>
    <x v="2780"/>
    <x v="2530"/>
    <n v="7012"/>
    <n v="13.37553986"/>
    <n v="385005"/>
    <x v="1"/>
    <x v="2803"/>
    <d v="2021-01-22T12:36:36"/>
    <s v="NULL"/>
    <s v="NULL"/>
    <x v="3"/>
    <x v="11"/>
    <x v="8"/>
    <n v="16.614459910000001"/>
    <n v="0.55400000124774929"/>
    <x v="3"/>
  </r>
  <r>
    <n v="134378"/>
    <x v="2781"/>
    <x v="2531"/>
    <n v="18229"/>
    <n v="97.415999920000004"/>
    <n v="362794"/>
    <x v="4"/>
    <x v="2804"/>
    <d v="2021-01-21T11:24:05"/>
    <d v="2021-01-21T11:24:05"/>
    <d v="2021-01-21T11:24:05"/>
    <x v="3"/>
    <x v="11"/>
    <x v="145"/>
    <n v="100.58400008"/>
    <n v="0.50800000040404036"/>
    <x v="3"/>
  </r>
  <r>
    <n v="100058"/>
    <x v="2782"/>
    <x v="2532"/>
    <n v="29025"/>
    <n v="25.550000090000001"/>
    <n v="269985"/>
    <x v="3"/>
    <x v="2805"/>
    <s v="NULL"/>
    <s v="NULL"/>
    <s v="NULL"/>
    <x v="3"/>
    <x v="11"/>
    <x v="56"/>
    <n v="24.449999909999999"/>
    <n v="0.48899999819999995"/>
    <x v="3"/>
  </r>
  <r>
    <n v="124463"/>
    <x v="2783"/>
    <x v="2533"/>
    <n v="25923"/>
    <n v="13.161600050000001"/>
    <n v="335980"/>
    <x v="4"/>
    <x v="2806"/>
    <d v="2021-01-19T05:59:39"/>
    <d v="2021-01-19T05:59:39"/>
    <d v="2021-01-19T05:59:39"/>
    <x v="3"/>
    <x v="11"/>
    <x v="176"/>
    <n v="14.258400030000001"/>
    <n v="0.51999999957695109"/>
    <x v="3"/>
  </r>
  <r>
    <n v="152461"/>
    <x v="2784"/>
    <x v="2534"/>
    <n v="28747"/>
    <n v="55.36999995"/>
    <n v="411578"/>
    <x v="3"/>
    <x v="2807"/>
    <s v="NULL"/>
    <s v="NULL"/>
    <s v="NULL"/>
    <x v="3"/>
    <x v="11"/>
    <x v="63"/>
    <n v="42.63000005"/>
    <n v="0.4350000005102041"/>
    <x v="3"/>
  </r>
  <r>
    <n v="2399"/>
    <x v="2785"/>
    <x v="2535"/>
    <n v="13979"/>
    <n v="15.73273977"/>
    <n v="6483"/>
    <x v="1"/>
    <x v="2808"/>
    <d v="2021-01-19T03:12:23"/>
    <s v="NULL"/>
    <s v="NULL"/>
    <x v="3"/>
    <x v="11"/>
    <x v="124"/>
    <n v="18.247259769999999"/>
    <n v="0.53700000050088281"/>
    <x v="3"/>
  </r>
  <r>
    <n v="13145"/>
    <x v="2786"/>
    <x v="2535"/>
    <n v="28446"/>
    <n v="18.042359909999998"/>
    <n v="35466"/>
    <x v="4"/>
    <x v="2809"/>
    <d v="2021-01-19T01:14:03"/>
    <d v="2021-01-19T01:14:03"/>
    <d v="2021-01-19T01:14:03"/>
    <x v="3"/>
    <x v="11"/>
    <x v="74"/>
    <n v="13.947639860000002"/>
    <n v="0.43599999875836204"/>
    <x v="3"/>
  </r>
  <r>
    <n v="133188"/>
    <x v="2787"/>
    <x v="2535"/>
    <n v="25323"/>
    <n v="69.361999890000007"/>
    <n v="359575"/>
    <x v="3"/>
    <x v="2810"/>
    <s v="NULL"/>
    <s v="NULL"/>
    <s v="NULL"/>
    <x v="3"/>
    <x v="11"/>
    <x v="23"/>
    <n v="88.638000109999993"/>
    <n v="0.56100000069620248"/>
    <x v="3"/>
  </r>
  <r>
    <n v="24174"/>
    <x v="2788"/>
    <x v="2535"/>
    <n v="28712"/>
    <n v="9.2249999749999994"/>
    <n v="65226"/>
    <x v="0"/>
    <x v="2811"/>
    <d v="2021-01-16T15:41:59"/>
    <d v="2021-01-16T15:41:59"/>
    <s v="NULL"/>
    <x v="3"/>
    <x v="11"/>
    <x v="9"/>
    <n v="15.775000025000001"/>
    <n v="0.63100000099999998"/>
    <x v="3"/>
  </r>
  <r>
    <n v="177296"/>
    <x v="2789"/>
    <x v="2535"/>
    <n v="14326"/>
    <n v="31.69366123"/>
    <n v="478703"/>
    <x v="0"/>
    <x v="2812"/>
    <d v="2021-01-16T14:33:57"/>
    <d v="2021-01-16T14:33:57"/>
    <s v="NULL"/>
    <x v="3"/>
    <x v="11"/>
    <x v="127"/>
    <n v="18.296340449999999"/>
    <n v="0.36599999670174044"/>
    <x v="3"/>
  </r>
  <r>
    <n v="14652"/>
    <x v="2790"/>
    <x v="2535"/>
    <n v="14008"/>
    <n v="23.857999939999999"/>
    <n v="39566"/>
    <x v="2"/>
    <x v="2813"/>
    <s v="NULL"/>
    <s v="NULL"/>
    <s v="NULL"/>
    <x v="3"/>
    <x v="11"/>
    <x v="140"/>
    <n v="15.642000060000001"/>
    <n v="0.39600000151898734"/>
    <x v="3"/>
  </r>
  <r>
    <n v="133938"/>
    <x v="2791"/>
    <x v="2535"/>
    <n v="15248"/>
    <n v="8.5573401120000003"/>
    <n v="361585"/>
    <x v="1"/>
    <x v="2814"/>
    <d v="2021-01-14T01:41:52"/>
    <s v="NULL"/>
    <s v="NULL"/>
    <x v="3"/>
    <x v="11"/>
    <x v="41"/>
    <n v="12.782660038000001"/>
    <n v="0.59899999757029054"/>
    <x v="3"/>
  </r>
  <r>
    <n v="64095"/>
    <x v="2792"/>
    <x v="2536"/>
    <n v="25636"/>
    <n v="10.40000004"/>
    <n v="172940"/>
    <x v="3"/>
    <x v="2815"/>
    <s v="NULL"/>
    <s v="NULL"/>
    <s v="NULL"/>
    <x v="3"/>
    <x v="11"/>
    <x v="9"/>
    <n v="14.59999996"/>
    <n v="0.58399999839999994"/>
    <x v="3"/>
  </r>
  <r>
    <n v="177415"/>
    <x v="2793"/>
    <x v="2537"/>
    <n v="3084"/>
    <n v="12.874999989999999"/>
    <n v="479020"/>
    <x v="0"/>
    <x v="2816"/>
    <d v="2021-01-13T13:19:30"/>
    <d v="2021-01-13T13:19:30"/>
    <s v="NULL"/>
    <x v="3"/>
    <x v="11"/>
    <x v="9"/>
    <n v="12.125000010000001"/>
    <n v="0.48500000040000002"/>
    <x v="3"/>
  </r>
  <r>
    <n v="55751"/>
    <x v="2794"/>
    <x v="2538"/>
    <n v="24994"/>
    <n v="27.344530840000001"/>
    <n v="150449"/>
    <x v="3"/>
    <x v="2817"/>
    <s v="NULL"/>
    <s v="NULL"/>
    <s v="NULL"/>
    <x v="3"/>
    <x v="11"/>
    <x v="127"/>
    <n v="22.645470839999998"/>
    <n v="0.45300000157951581"/>
    <x v="3"/>
  </r>
  <r>
    <n v="94539"/>
    <x v="2795"/>
    <x v="2539"/>
    <n v="28357"/>
    <n v="88.130873140000006"/>
    <n v="255174"/>
    <x v="1"/>
    <x v="2818"/>
    <d v="2021-01-11T13:57:49"/>
    <s v="NULL"/>
    <s v="NULL"/>
    <x v="3"/>
    <x v="11"/>
    <x v="147"/>
    <n v="58.999131759999983"/>
    <n v="0.40099999860735402"/>
    <x v="3"/>
  </r>
  <r>
    <n v="16743"/>
    <x v="2796"/>
    <x v="2540"/>
    <n v="28457"/>
    <n v="33.617500020000001"/>
    <n v="45223"/>
    <x v="0"/>
    <x v="2819"/>
    <d v="2021-01-10T15:48:03"/>
    <d v="2021-01-10T15:48:03"/>
    <s v="NULL"/>
    <x v="3"/>
    <x v="11"/>
    <x v="135"/>
    <n v="25.882499979999999"/>
    <n v="0.43499999966386554"/>
    <x v="3"/>
  </r>
  <r>
    <n v="143620"/>
    <x v="2797"/>
    <x v="2541"/>
    <n v="25558"/>
    <n v="21.319999970000001"/>
    <n v="387709"/>
    <x v="3"/>
    <x v="2820"/>
    <s v="NULL"/>
    <s v="NULL"/>
    <s v="NULL"/>
    <x v="3"/>
    <x v="11"/>
    <x v="19"/>
    <n v="18.680000029999999"/>
    <n v="0.46700000074999998"/>
    <x v="3"/>
  </r>
  <r>
    <n v="2461"/>
    <x v="2798"/>
    <x v="2542"/>
    <n v="15863"/>
    <n v="28.969000019999999"/>
    <n v="6643"/>
    <x v="1"/>
    <x v="2821"/>
    <d v="2021-01-09T20:31:57"/>
    <s v="NULL"/>
    <s v="NULL"/>
    <x v="3"/>
    <x v="11"/>
    <x v="141"/>
    <n v="30.030999980000001"/>
    <n v="0.50899999966101694"/>
    <x v="3"/>
  </r>
  <r>
    <n v="164179"/>
    <x v="2799"/>
    <x v="2542"/>
    <n v="28457"/>
    <n v="33.617500020000001"/>
    <n v="443226"/>
    <x v="3"/>
    <x v="2822"/>
    <s v="NULL"/>
    <s v="NULL"/>
    <s v="NULL"/>
    <x v="3"/>
    <x v="11"/>
    <x v="135"/>
    <n v="25.882499979999999"/>
    <n v="0.43499999966386554"/>
    <x v="3"/>
  </r>
  <r>
    <n v="31933"/>
    <x v="2800"/>
    <x v="2542"/>
    <n v="369"/>
    <n v="26.35799995"/>
    <n v="86102"/>
    <x v="3"/>
    <x v="2823"/>
    <s v="NULL"/>
    <s v="NULL"/>
    <s v="NULL"/>
    <x v="3"/>
    <x v="11"/>
    <x v="27"/>
    <n v="19.64200005"/>
    <n v="0.42700000108695652"/>
    <x v="3"/>
  </r>
  <r>
    <n v="82327"/>
    <x v="2801"/>
    <x v="2542"/>
    <n v="14197"/>
    <n v="11.2943499"/>
    <n v="222150"/>
    <x v="0"/>
    <x v="2824"/>
    <d v="2021-01-05T03:17:58"/>
    <d v="2021-01-05T03:17:58"/>
    <s v="NULL"/>
    <x v="3"/>
    <x v="11"/>
    <x v="76"/>
    <n v="8.6956498700000004"/>
    <n v="0.43499999850175086"/>
    <x v="3"/>
  </r>
  <r>
    <n v="57184"/>
    <x v="2802"/>
    <x v="2542"/>
    <n v="6271"/>
    <n v="8.3249999960000007"/>
    <n v="154301"/>
    <x v="0"/>
    <x v="2825"/>
    <d v="2021-01-04T22:50:30"/>
    <d v="2021-01-04T22:50:30"/>
    <s v="NULL"/>
    <x v="3"/>
    <x v="11"/>
    <x v="113"/>
    <n v="6.6750000039999993"/>
    <n v="0.44500000026666664"/>
    <x v="3"/>
  </r>
  <r>
    <n v="4283"/>
    <x v="2803"/>
    <x v="2542"/>
    <n v="13604"/>
    <n v="86.400000079999998"/>
    <n v="11582"/>
    <x v="0"/>
    <x v="2826"/>
    <d v="2021-01-04T13:40:21"/>
    <d v="2021-01-04T13:40:21"/>
    <s v="NULL"/>
    <x v="3"/>
    <x v="11"/>
    <x v="45"/>
    <n v="93.599999920000002"/>
    <n v="0.51999999955555554"/>
    <x v="3"/>
  </r>
  <r>
    <n v="52420"/>
    <x v="2804"/>
    <x v="2542"/>
    <n v="9220"/>
    <n v="17.14163963"/>
    <n v="141422"/>
    <x v="1"/>
    <x v="2827"/>
    <d v="2021-01-04T09:45:06"/>
    <s v="NULL"/>
    <s v="NULL"/>
    <x v="3"/>
    <x v="11"/>
    <x v="215"/>
    <n v="23.478359300000001"/>
    <n v="0.57799999799261448"/>
    <x v="3"/>
  </r>
  <r>
    <n v="80687"/>
    <x v="2805"/>
    <x v="2543"/>
    <n v="25288"/>
    <n v="18.536160460000001"/>
    <n v="217757"/>
    <x v="0"/>
    <x v="2828"/>
    <d v="2021-01-03T03:03:25"/>
    <d v="2021-01-03T03:03:25"/>
    <s v="NULL"/>
    <x v="3"/>
    <x v="11"/>
    <x v="244"/>
    <n v="16.503840459999996"/>
    <n v="0.4710000007614154"/>
    <x v="3"/>
  </r>
  <r>
    <n v="37326"/>
    <x v="2806"/>
    <x v="2544"/>
    <n v="28815"/>
    <n v="8.2649999859999994"/>
    <n v="100701"/>
    <x v="2"/>
    <x v="2829"/>
    <s v="NULL"/>
    <s v="NULL"/>
    <s v="NULL"/>
    <x v="3"/>
    <x v="11"/>
    <x v="113"/>
    <n v="6.7350000140000006"/>
    <n v="0.44900000093333337"/>
    <x v="3"/>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r>
    <m/>
    <x v="2807"/>
    <x v="2545"/>
    <m/>
    <m/>
    <m/>
    <x v="5"/>
    <x v="2830"/>
    <m/>
    <m/>
    <m/>
    <x v="4"/>
    <x v="11"/>
    <x v="263"/>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8"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
  <location ref="N9:O47" firstHeaderRow="1" firstDataRow="1" firstDataCol="1"/>
  <pivotFields count="20">
    <pivotField showAll="0"/>
    <pivotField showAll="0"/>
    <pivotField axis="axisRow" dataField="1" showAll="0">
      <items count="2547">
        <item x="2456"/>
        <item sd="0" x="326"/>
        <item sd="0" x="1911"/>
        <item x="139"/>
        <item x="469"/>
        <item x="1999"/>
        <item x="2069"/>
        <item sd="0" x="1261"/>
        <item x="1743"/>
        <item x="458"/>
        <item x="1340"/>
        <item x="183"/>
        <item x="1697"/>
        <item x="1988"/>
        <item sd="0" x="1109"/>
        <item sd="0" x="912"/>
        <item sd="0" x="2480"/>
        <item x="956"/>
        <item x="987"/>
        <item sd="0" x="1021"/>
        <item sd="0" x="2246"/>
        <item x="1518"/>
        <item x="195"/>
        <item x="4"/>
        <item x="1579"/>
        <item sd="0" x="2521"/>
        <item x="2152"/>
        <item x="172"/>
        <item x="681"/>
        <item x="527"/>
        <item x="2522"/>
        <item x="61"/>
        <item x="2056"/>
        <item x="260"/>
        <item x="292"/>
        <item sd="0" x="1713"/>
        <item x="1061"/>
        <item x="1637"/>
        <item sd="0" x="1108"/>
        <item x="1692"/>
        <item sd="0" x="2109"/>
        <item x="1297"/>
        <item x="1548"/>
        <item sd="0" x="546"/>
        <item sd="0" x="1343"/>
        <item x="769"/>
        <item x="1238"/>
        <item x="579"/>
        <item x="1546"/>
        <item sd="0" x="1800"/>
        <item sd="0" x="1353"/>
        <item x="2129"/>
        <item x="109"/>
        <item sd="0" x="2461"/>
        <item sd="0" x="241"/>
        <item x="1433"/>
        <item x="1248"/>
        <item x="2252"/>
        <item sd="0" x="19"/>
        <item x="1727"/>
        <item x="1207"/>
        <item x="948"/>
        <item x="1270"/>
        <item x="701"/>
        <item x="2148"/>
        <item x="2320"/>
        <item sd="0" x="2449"/>
        <item x="2528"/>
        <item x="1613"/>
        <item sd="0" x="884"/>
        <item sd="0" x="2044"/>
        <item x="569"/>
        <item x="2040"/>
        <item sd="0" x="1760"/>
        <item x="2064"/>
        <item sd="0" x="130"/>
        <item sd="0" x="2266"/>
        <item x="544"/>
        <item sd="0" x="788"/>
        <item x="531"/>
        <item x="1103"/>
        <item x="2502"/>
        <item sd="0" x="762"/>
        <item x="2041"/>
        <item sd="0" x="1684"/>
        <item sd="0" x="2235"/>
        <item sd="0" x="1586"/>
        <item x="1458"/>
        <item x="2012"/>
        <item x="455"/>
        <item x="955"/>
        <item sd="0" x="1342"/>
        <item x="1134"/>
        <item sd="0" x="1507"/>
        <item x="915"/>
        <item x="1033"/>
        <item x="1529"/>
        <item x="2515"/>
        <item x="1143"/>
        <item sd="0" x="2213"/>
        <item x="383"/>
        <item x="250"/>
        <item x="2430"/>
        <item x="48"/>
        <item sd="0" x="836"/>
        <item x="640"/>
        <item x="55"/>
        <item sd="0" x="253"/>
        <item x="1765"/>
        <item x="1462"/>
        <item x="1316"/>
        <item x="616"/>
        <item x="834"/>
        <item sd="0" x="1149"/>
        <item sd="0" x="2264"/>
        <item sd="0" x="1040"/>
        <item sd="0" x="463"/>
        <item sd="0" x="888"/>
        <item x="1035"/>
        <item x="1960"/>
        <item x="1501"/>
        <item x="869"/>
        <item x="958"/>
        <item x="1091"/>
        <item x="2242"/>
        <item x="1728"/>
        <item x="1197"/>
        <item x="1298"/>
        <item sd="0" x="1898"/>
        <item x="2484"/>
        <item x="740"/>
        <item x="540"/>
        <item sd="0" x="622"/>
        <item sd="0" x="176"/>
        <item sd="0" x="222"/>
        <item x="70"/>
        <item sd="0" x="1493"/>
        <item x="307"/>
        <item x="725"/>
        <item x="795"/>
        <item x="959"/>
        <item x="236"/>
        <item x="1574"/>
        <item sd="0" x="1096"/>
        <item x="1969"/>
        <item x="368"/>
        <item x="611"/>
        <item x="1140"/>
        <item x="28"/>
        <item sd="0" x="1024"/>
        <item x="1649"/>
        <item sd="0" x="1531"/>
        <item x="1067"/>
        <item x="930"/>
        <item x="904"/>
        <item x="325"/>
        <item sd="0" x="206"/>
        <item x="1254"/>
        <item x="1764"/>
        <item sd="0" x="624"/>
        <item x="1450"/>
        <item x="2084"/>
        <item sd="0" x="1978"/>
        <item x="2060"/>
        <item x="247"/>
        <item sd="0" x="1555"/>
        <item sd="0" x="1051"/>
        <item x="482"/>
        <item sd="0" x="1865"/>
        <item x="1934"/>
        <item x="743"/>
        <item x="1029"/>
        <item sd="0" x="1180"/>
        <item x="688"/>
        <item x="1055"/>
        <item x="156"/>
        <item sd="0" x="2186"/>
        <item sd="0" x="244"/>
        <item sd="0" x="2017"/>
        <item x="855"/>
        <item x="1379"/>
        <item x="2441"/>
        <item sd="0" x="623"/>
        <item x="2403"/>
        <item x="2144"/>
        <item x="1854"/>
        <item x="1059"/>
        <item x="1874"/>
        <item x="2323"/>
        <item x="502"/>
        <item x="1464"/>
        <item sd="0" x="897"/>
        <item x="2229"/>
        <item x="1098"/>
        <item x="104"/>
        <item x="1370"/>
        <item x="446"/>
        <item sd="0" x="68"/>
        <item x="1132"/>
        <item x="146"/>
        <item sd="0" x="75"/>
        <item x="2111"/>
        <item x="1429"/>
        <item x="1698"/>
        <item sd="0" x="1805"/>
        <item sd="0" x="849"/>
        <item x="261"/>
        <item x="2414"/>
        <item x="100"/>
        <item x="1489"/>
        <item sd="0" x="479"/>
        <item x="360"/>
        <item x="1762"/>
        <item x="1271"/>
        <item x="2342"/>
        <item sd="0" x="2062"/>
        <item sd="0" x="170"/>
        <item sd="0" x="1230"/>
        <item x="2492"/>
        <item x="216"/>
        <item x="728"/>
        <item sd="0" x="1299"/>
        <item x="612"/>
        <item x="1566"/>
        <item sd="0" x="1708"/>
        <item x="1563"/>
        <item x="533"/>
        <item sd="0" x="1293"/>
        <item x="1985"/>
        <item x="658"/>
        <item x="395"/>
        <item x="1553"/>
        <item sd="0" x="847"/>
        <item x="2334"/>
        <item x="1889"/>
        <item x="926"/>
        <item x="1223"/>
        <item x="1305"/>
        <item sd="0" x="1101"/>
        <item x="1594"/>
        <item sd="0" x="710"/>
        <item sd="0" x="844"/>
        <item x="2146"/>
        <item x="1558"/>
        <item x="874"/>
        <item x="699"/>
        <item x="1673"/>
        <item x="1218"/>
        <item x="1466"/>
        <item x="1650"/>
        <item x="797"/>
        <item x="352"/>
        <item x="157"/>
        <item sd="0" x="2147"/>
        <item x="1537"/>
        <item x="1017"/>
        <item x="1928"/>
        <item x="864"/>
        <item x="1724"/>
        <item x="698"/>
        <item x="2409"/>
        <item sd="0" x="739"/>
        <item x="271"/>
        <item sd="0" x="931"/>
        <item x="354"/>
        <item sd="0" x="1423"/>
        <item sd="0" x="902"/>
        <item x="2531"/>
        <item x="415"/>
        <item sd="0" x="840"/>
        <item sd="0" x="2459"/>
        <item x="949"/>
        <item sd="0" x="1576"/>
        <item x="1624"/>
        <item x="697"/>
        <item x="1811"/>
        <item x="2216"/>
        <item x="1356"/>
        <item x="1604"/>
        <item x="1570"/>
        <item sd="0" x="1777"/>
        <item sd="0" x="1535"/>
        <item x="522"/>
        <item x="111"/>
        <item x="1015"/>
        <item x="1717"/>
        <item x="1639"/>
        <item x="2420"/>
        <item sd="0" x="565"/>
        <item x="507"/>
        <item x="894"/>
        <item sd="0" x="1250"/>
        <item x="2346"/>
        <item x="899"/>
        <item sd="0" x="946"/>
        <item x="2214"/>
        <item sd="0" x="1826"/>
        <item x="1381"/>
        <item x="1861"/>
        <item x="919"/>
        <item x="1318"/>
        <item x="1319"/>
        <item sd="0" x="1958"/>
        <item x="814"/>
        <item sd="0" x="371"/>
        <item x="673"/>
        <item x="1191"/>
        <item x="816"/>
        <item x="1922"/>
        <item sd="0" x="2068"/>
        <item sd="0" x="2157"/>
        <item x="2174"/>
        <item x="1289"/>
        <item x="718"/>
        <item x="2087"/>
        <item x="465"/>
        <item sd="0" x="1970"/>
        <item x="375"/>
        <item x="1388"/>
        <item sd="0" x="929"/>
        <item x="1745"/>
        <item x="496"/>
        <item x="1979"/>
        <item x="2107"/>
        <item x="2497"/>
        <item x="2008"/>
        <item x="778"/>
        <item x="1700"/>
        <item x="1893"/>
        <item x="1347"/>
        <item x="93"/>
        <item x="620"/>
        <item sd="0" x="268"/>
        <item x="459"/>
        <item x="2496"/>
        <item x="142"/>
        <item x="2539"/>
        <item x="149"/>
        <item x="385"/>
        <item x="1476"/>
        <item x="468"/>
        <item x="1729"/>
        <item sd="0" x="1592"/>
        <item x="1620"/>
        <item x="1031"/>
        <item x="2504"/>
        <item x="652"/>
        <item sd="0" x="2166"/>
        <item x="1833"/>
        <item sd="0" x="815"/>
        <item sd="0" x="218"/>
        <item x="2367"/>
        <item x="387"/>
        <item x="685"/>
        <item sd="0" x="1996"/>
        <item x="2096"/>
        <item x="2073"/>
        <item sd="0" x="2193"/>
        <item x="1402"/>
        <item x="347"/>
        <item x="2476"/>
        <item sd="0" x="2219"/>
        <item sd="0" x="1151"/>
        <item x="1275"/>
        <item x="2181"/>
        <item sd="0" x="494"/>
        <item sd="0" x="722"/>
        <item sd="0" x="1688"/>
        <item x="1918"/>
        <item x="1920"/>
        <item x="2110"/>
        <item sd="0" x="2321"/>
        <item sd="0" x="2338"/>
        <item x="2233"/>
        <item x="1263"/>
        <item sd="0" x="1483"/>
        <item x="257"/>
        <item sd="0" x="1998"/>
        <item x="1776"/>
        <item x="1581"/>
        <item sd="0" x="2442"/>
        <item x="1667"/>
        <item x="1362"/>
        <item sd="0" x="1158"/>
        <item sd="0" x="1924"/>
        <item x="1310"/>
        <item sd="0" x="343"/>
        <item x="262"/>
        <item x="709"/>
        <item x="2051"/>
        <item x="290"/>
        <item x="1107"/>
        <item x="1965"/>
        <item x="1940"/>
        <item x="2523"/>
        <item x="890"/>
        <item x="860"/>
        <item sd="0" x="1294"/>
        <item x="1701"/>
        <item x="2485"/>
        <item x="1391"/>
        <item x="1565"/>
        <item x="40"/>
        <item x="349"/>
        <item x="1722"/>
        <item x="1387"/>
        <item sd="0" x="1919"/>
        <item x="297"/>
        <item x="2451"/>
        <item x="786"/>
        <item x="2097"/>
        <item x="951"/>
        <item x="2289"/>
        <item sd="0" x="1352"/>
        <item x="1840"/>
        <item x="1514"/>
        <item sd="0" x="584"/>
        <item x="1324"/>
        <item x="561"/>
        <item sd="0" x="1600"/>
        <item x="2145"/>
        <item x="1538"/>
        <item x="529"/>
        <item x="1609"/>
        <item x="986"/>
        <item x="647"/>
        <item x="1093"/>
        <item x="1034"/>
        <item x="2333"/>
        <item x="1124"/>
        <item sd="0" x="2339"/>
        <item sd="0" x="2298"/>
        <item x="1691"/>
        <item sd="0" x="2454"/>
        <item x="670"/>
        <item sd="0" x="82"/>
        <item sd="0" x="445"/>
        <item x="1135"/>
        <item sd="0" x="2385"/>
        <item x="366"/>
        <item x="388"/>
        <item x="120"/>
        <item x="2371"/>
        <item x="39"/>
        <item x="219"/>
        <item x="1932"/>
        <item x="1454"/>
        <item sd="0" x="2203"/>
        <item x="656"/>
        <item x="1870"/>
        <item x="1541"/>
        <item x="736"/>
        <item x="1587"/>
        <item sd="0" x="1755"/>
        <item x="585"/>
        <item x="1949"/>
        <item x="478"/>
        <item sd="0" x="196"/>
        <item x="1559"/>
        <item x="1664"/>
        <item x="194"/>
        <item x="35"/>
        <item x="1968"/>
        <item x="2369"/>
        <item x="714"/>
        <item sd="0" x="2535"/>
        <item x="1480"/>
        <item x="928"/>
        <item x="2227"/>
        <item x="1500"/>
        <item x="1013"/>
        <item sd="0" x="1269"/>
        <item x="2315"/>
        <item x="264"/>
        <item x="1990"/>
        <item x="1415"/>
        <item x="1084"/>
        <item x="2005"/>
        <item x="215"/>
        <item x="1685"/>
        <item x="1425"/>
        <item sd="0" x="1511"/>
        <item x="101"/>
        <item x="664"/>
        <item x="1504"/>
        <item x="233"/>
        <item x="1907"/>
        <item sd="0" x="2391"/>
        <item x="1598"/>
        <item x="2399"/>
        <item x="1783"/>
        <item x="2024"/>
        <item x="2027"/>
        <item sd="0" x="759"/>
        <item x="85"/>
        <item x="192"/>
        <item x="580"/>
        <item sd="0" x="1258"/>
        <item x="2221"/>
        <item x="799"/>
        <item sd="0" x="1264"/>
        <item x="2222"/>
        <item x="2363"/>
        <item x="2121"/>
        <item sd="0" x="1102"/>
        <item x="2049"/>
        <item x="1646"/>
        <item x="2393"/>
        <item sd="0" x="407"/>
        <item x="226"/>
        <item sd="0" x="1815"/>
        <item sd="0" x="1939"/>
        <item sd="0" x="1274"/>
        <item x="1177"/>
        <item sd="0" x="2092"/>
        <item x="641"/>
        <item x="227"/>
        <item x="1384"/>
        <item x="1944"/>
        <item x="2028"/>
        <item x="1326"/>
        <item x="1849"/>
        <item x="1974"/>
        <item x="964"/>
        <item x="274"/>
        <item x="1689"/>
        <item sd="0" x="1621"/>
        <item sd="0" x="878"/>
        <item x="754"/>
        <item x="866"/>
        <item x="1630"/>
        <item x="1128"/>
        <item sd="0" x="9"/>
        <item x="1165"/>
        <item sd="0" x="518"/>
        <item x="336"/>
        <item sd="0" x="56"/>
        <item x="1358"/>
        <item x="824"/>
        <item x="1285"/>
        <item x="1295"/>
        <item x="1174"/>
        <item x="2138"/>
        <item x="373"/>
        <item sd="0" x="1571"/>
        <item x="509"/>
        <item x="1792"/>
        <item x="794"/>
        <item x="2140"/>
        <item x="2275"/>
        <item x="2498"/>
        <item x="1327"/>
        <item x="1333"/>
        <item x="318"/>
        <item x="400"/>
        <item x="822"/>
        <item sd="0" x="825"/>
        <item x="2250"/>
        <item sd="0" x="2187"/>
        <item x="38"/>
        <item sd="0" x="967"/>
        <item sd="0" x="1482"/>
        <item x="62"/>
        <item sd="0" x="1409"/>
        <item sd="0" x="1666"/>
        <item x="2319"/>
        <item x="1788"/>
        <item x="2433"/>
        <item x="2263"/>
        <item x="334"/>
        <item x="2158"/>
        <item x="1291"/>
        <item x="1837"/>
        <item sd="0" x="2361"/>
        <item x="1913"/>
        <item x="1243"/>
        <item sd="0" x="2302"/>
        <item sd="0" x="511"/>
        <item x="2422"/>
        <item x="443"/>
        <item sd="0" x="1163"/>
        <item x="738"/>
        <item x="1718"/>
        <item sd="0" x="435"/>
        <item x="2210"/>
        <item x="593"/>
        <item x="615"/>
        <item sd="0" x="1972"/>
        <item x="2185"/>
        <item sd="0" x="1337"/>
        <item x="495"/>
        <item x="49"/>
        <item sd="0" x="1083"/>
        <item x="2500"/>
        <item x="335"/>
        <item x="2079"/>
        <item x="2281"/>
        <item sd="0" x="1695"/>
        <item x="1591"/>
        <item x="2532"/>
        <item x="1757"/>
        <item x="2238"/>
        <item sd="0" x="2195"/>
        <item x="189"/>
        <item x="45"/>
        <item x="2501"/>
        <item x="1011"/>
        <item x="129"/>
        <item sd="0" x="2331"/>
        <item x="600"/>
        <item x="2230"/>
        <item x="1227"/>
        <item x="1266"/>
        <item x="1556"/>
        <item x="2394"/>
        <item x="1076"/>
        <item x="1176"/>
        <item sd="0" x="537"/>
        <item x="1460"/>
        <item x="1044"/>
        <item sd="0" x="449"/>
        <item x="1784"/>
        <item sd="0" x="221"/>
        <item sd="0" x="1938"/>
        <item x="2387"/>
        <item x="1377"/>
        <item x="798"/>
        <item x="475"/>
        <item sd="0" x="1369"/>
        <item x="1463"/>
        <item sd="0" x="2"/>
        <item x="1382"/>
        <item x="1797"/>
        <item x="353"/>
        <item x="2475"/>
        <item x="1966"/>
        <item x="2291"/>
        <item x="1955"/>
        <item x="1268"/>
        <item x="719"/>
        <item x="2505"/>
        <item x="1921"/>
        <item x="867"/>
        <item x="208"/>
        <item x="1127"/>
        <item sd="0" x="1497"/>
        <item sd="0" x="1585"/>
        <item x="118"/>
        <item x="700"/>
        <item sd="0" x="1825"/>
        <item x="1200"/>
        <item sd="0" x="2473"/>
        <item sd="0" x="2179"/>
        <item x="439"/>
        <item x="1012"/>
        <item x="2358"/>
        <item x="1074"/>
        <item x="348"/>
        <item x="2482"/>
        <item x="1427"/>
        <item sd="0" x="920"/>
        <item x="1775"/>
        <item x="2165"/>
        <item x="2311"/>
        <item sd="0" x="1875"/>
        <item x="613"/>
        <item x="1857"/>
        <item x="1933"/>
        <item x="1332"/>
        <item x="1280"/>
        <item sd="0" x="994"/>
        <item x="1072"/>
        <item x="2517"/>
        <item x="319"/>
        <item x="971"/>
        <item sd="0" x="2352"/>
        <item x="1236"/>
        <item x="361"/>
        <item x="2031"/>
        <item x="1113"/>
        <item sd="0" x="2362"/>
        <item x="24"/>
        <item sd="0" x="2076"/>
        <item x="1763"/>
        <item x="202"/>
        <item x="389"/>
        <item sd="0" x="230"/>
        <item x="1873"/>
        <item sd="0" x="2098"/>
        <item sd="0" x="1461"/>
        <item x="488"/>
        <item x="2231"/>
        <item x="1694"/>
        <item sd="0" x="895"/>
        <item x="1403"/>
        <item x="756"/>
        <item sd="0" x="659"/>
        <item sd="0" x="524"/>
        <item x="2189"/>
        <item sd="0" x="2128"/>
        <item x="1215"/>
        <item x="1521"/>
        <item x="2176"/>
        <item x="1386"/>
        <item x="1043"/>
        <item x="1474"/>
        <item sd="0" x="1453"/>
        <item x="609"/>
        <item sd="0" x="1674"/>
        <item sd="0" x="420"/>
        <item x="1063"/>
        <item x="910"/>
        <item sd="0" x="1"/>
        <item x="547"/>
        <item x="550"/>
        <item x="705"/>
        <item sd="0" x="1142"/>
        <item sd="0" x="749"/>
        <item x="1204"/>
        <item x="944"/>
        <item x="842"/>
        <item sd="0" x="583"/>
        <item x="2426"/>
        <item x="883"/>
        <item x="1123"/>
        <item x="2199"/>
        <item x="143"/>
        <item x="1899"/>
        <item x="1272"/>
        <item x="1980"/>
        <item x="1678"/>
        <item x="2272"/>
        <item x="433"/>
        <item sd="0" x="520"/>
        <item x="2354"/>
        <item x="2180"/>
        <item sd="0" x="2542"/>
        <item x="1125"/>
        <item x="2243"/>
        <item x="545"/>
        <item x="1408"/>
        <item x="833"/>
        <item sd="0" x="1644"/>
        <item x="1843"/>
        <item x="2350"/>
        <item sd="0" x="112"/>
        <item x="188"/>
        <item x="984"/>
        <item x="677"/>
        <item x="1756"/>
        <item x="2308"/>
        <item x="2220"/>
        <item sd="0" x="2310"/>
        <item sd="0" x="2000"/>
        <item x="1459"/>
        <item x="2003"/>
        <item x="1389"/>
        <item sd="0" x="1413"/>
        <item x="1804"/>
        <item x="487"/>
        <item x="1247"/>
        <item x="1212"/>
        <item x="2316"/>
        <item x="2209"/>
        <item x="398"/>
        <item x="601"/>
        <item x="1121"/>
        <item sd="0" x="2376"/>
        <item sd="0" x="1820"/>
        <item x="2037"/>
        <item sd="0" x="2479"/>
        <item sd="0" x="1705"/>
        <item sd="0" x="1564"/>
        <item x="975"/>
        <item x="953"/>
        <item x="2218"/>
        <item x="1977"/>
        <item x="1341"/>
        <item sd="0" x="2057"/>
        <item x="1167"/>
        <item x="1317"/>
        <item x="254"/>
        <item sd="0" x="877"/>
        <item sd="0" x="5"/>
        <item x="2397"/>
        <item x="27"/>
        <item x="2258"/>
        <item x="2301"/>
        <item x="1360"/>
        <item x="858"/>
        <item x="1487"/>
        <item x="193"/>
        <item x="339"/>
        <item x="1329"/>
        <item x="159"/>
        <item x="796"/>
        <item sd="0" x="1120"/>
        <item x="1256"/>
        <item x="1193"/>
        <item x="464"/>
        <item x="999"/>
        <item x="2053"/>
        <item x="2025"/>
        <item x="51"/>
        <item x="1661"/>
        <item x="2494"/>
        <item x="1251"/>
        <item x="460"/>
        <item x="576"/>
        <item sd="0" x="1606"/>
        <item x="69"/>
        <item sd="0" x="1622"/>
        <item x="1611"/>
        <item x="983"/>
        <item x="1190"/>
        <item x="2533"/>
        <item x="2472"/>
        <item x="1910"/>
        <item x="682"/>
        <item x="2184"/>
        <item x="552"/>
        <item x="1410"/>
        <item x="913"/>
        <item x="2260"/>
        <item sd="0" x="1675"/>
        <item x="1721"/>
        <item x="1426"/>
        <item x="1809"/>
        <item sd="0" x="950"/>
        <item x="1477"/>
        <item x="1614"/>
        <item x="1569"/>
        <item x="278"/>
        <item sd="0" x="839"/>
        <item x="1004"/>
        <item x="1544"/>
        <item x="281"/>
        <item x="1903"/>
        <item x="1077"/>
        <item x="2078"/>
        <item sd="0" x="1768"/>
        <item sd="0" x="179"/>
        <item sd="0" x="2383"/>
        <item x="1747"/>
        <item x="645"/>
        <item x="1868"/>
        <item x="1615"/>
        <item x="1328"/>
        <item x="2100"/>
        <item x="812"/>
        <item sd="0" x="1803"/>
        <item sd="0" x="1213"/>
        <item x="36"/>
        <item sd="0" x="1284"/>
        <item x="1730"/>
        <item x="323"/>
        <item sd="0" x="921"/>
        <item x="2061"/>
        <item x="1027"/>
        <item x="966"/>
        <item x="573"/>
        <item x="900"/>
        <item sd="0" x="2135"/>
        <item sd="0" x="1582"/>
        <item x="1643"/>
        <item x="667"/>
        <item x="1246"/>
        <item x="696"/>
        <item x="1092"/>
        <item x="1233"/>
        <item x="417"/>
        <item x="406"/>
        <item x="875"/>
        <item sd="0" x="851"/>
        <item x="606"/>
        <item sd="0" x="2170"/>
        <item x="1042"/>
        <item sd="0" x="2239"/>
        <item sd="0" x="1767"/>
        <item x="1136"/>
        <item x="2101"/>
        <item x="88"/>
        <item x="672"/>
        <item x="1560"/>
        <item x="1740"/>
        <item x="922"/>
        <item x="808"/>
        <item sd="0" x="2251"/>
        <item x="1891"/>
        <item x="998"/>
        <item x="1515"/>
        <item x="1761"/>
        <item x="2366"/>
        <item x="1503"/>
        <item x="1549"/>
        <item x="2095"/>
        <item sd="0" x="1964"/>
        <item x="880"/>
        <item x="397"/>
        <item sd="0" x="1312"/>
        <item sd="0" x="638"/>
        <item x="1175"/>
        <item x="1888"/>
        <item sd="0" x="2236"/>
        <item x="166"/>
        <item x="1283"/>
        <item x="497"/>
        <item x="618"/>
        <item sd="0" x="224"/>
        <item sd="0" x="2009"/>
        <item sd="0" x="229"/>
        <item x="1000"/>
        <item sd="0" x="559"/>
        <item x="859"/>
        <item x="1303"/>
        <item sd="0" x="556"/>
        <item x="2351"/>
        <item x="91"/>
        <item x="404"/>
        <item sd="0" x="1240"/>
        <item x="780"/>
        <item x="434"/>
        <item x="1112"/>
        <item x="2296"/>
        <item x="7"/>
        <item x="1517"/>
        <item x="1746"/>
        <item x="1787"/>
        <item x="1603"/>
        <item x="2388"/>
        <item x="2102"/>
        <item x="2508"/>
        <item sd="0" x="665"/>
        <item x="1472"/>
        <item x="1018"/>
        <item x="1957"/>
        <item sd="0" x="1198"/>
        <item x="2015"/>
        <item sd="0" x="2043"/>
        <item x="2380"/>
        <item sd="0" x="1159"/>
        <item x="731"/>
        <item x="2224"/>
        <item x="43"/>
        <item sd="0" x="483"/>
        <item x="1171"/>
        <item sd="0" x="2035"/>
        <item sd="0" x="1188"/>
        <item x="2114"/>
        <item x="716"/>
        <item sd="0" x="2237"/>
        <item x="2344"/>
        <item x="394"/>
        <item sd="0" x="403"/>
        <item x="1951"/>
        <item x="1166"/>
        <item sd="0" x="174"/>
        <item sd="0" x="597"/>
        <item x="560"/>
        <item x="1671"/>
        <item x="2428"/>
        <item x="71"/>
        <item x="2253"/>
        <item x="2065"/>
        <item x="542"/>
        <item sd="0" x="1509"/>
        <item x="1752"/>
        <item x="523"/>
        <item x="1439"/>
        <item x="223"/>
        <item x="163"/>
        <item x="2271"/>
        <item x="165"/>
        <item x="771"/>
        <item x="1162"/>
        <item sd="0" x="1137"/>
        <item sd="0" x="734"/>
        <item x="2469"/>
        <item sd="0" x="804"/>
        <item x="571"/>
        <item x="898"/>
        <item x="1720"/>
        <item sd="0" x="791"/>
        <item x="1322"/>
        <item sd="0" x="2133"/>
        <item x="1539"/>
        <item x="350"/>
        <item x="650"/>
        <item sd="0" x="1676"/>
        <item x="581"/>
        <item sd="0" x="1282"/>
        <item sd="0" x="500"/>
        <item x="44"/>
        <item x="1451"/>
        <item x="234"/>
        <item x="169"/>
        <item x="2478"/>
        <item x="2511"/>
        <item x="2327"/>
        <item x="2020"/>
        <item x="1835"/>
        <item x="1359"/>
        <item x="197"/>
        <item x="2446"/>
        <item x="501"/>
        <item sd="0" x="1625"/>
        <item x="484"/>
        <item x="2215"/>
        <item x="285"/>
        <item x="515"/>
        <item x="1349"/>
        <item sd="0" x="402"/>
        <item x="2396"/>
        <item x="1186"/>
        <item x="1665"/>
        <item x="471"/>
        <item sd="0" x="1397"/>
        <item sd="0" x="1847"/>
        <item x="2088"/>
        <item x="635"/>
        <item x="909"/>
        <item x="911"/>
        <item x="639"/>
        <item x="2284"/>
        <item x="519"/>
        <item sd="0" x="462"/>
        <item x="857"/>
        <item sd="0" x="732"/>
        <item x="310"/>
        <item sd="0" x="1115"/>
        <item x="121"/>
        <item x="245"/>
        <item x="2530"/>
        <item x="1758"/>
        <item sd="0" x="887"/>
        <item x="1417"/>
        <item x="596"/>
        <item x="263"/>
        <item x="1394"/>
        <item sd="0" x="1812"/>
        <item x="31"/>
        <item x="1822"/>
        <item x="1216"/>
        <item x="2305"/>
        <item x="382"/>
        <item x="2247"/>
        <item x="346"/>
        <item sd="0" x="1844"/>
        <item sd="0" x="1385"/>
        <item sd="0" x="291"/>
        <item x="1801"/>
        <item x="2167"/>
        <item x="1224"/>
        <item x="977"/>
        <item x="881"/>
        <item x="598"/>
        <item x="282"/>
        <item x="486"/>
        <item x="467"/>
        <item x="313"/>
        <item x="2536"/>
        <item sd="0" x="184"/>
        <item sd="0" x="2439"/>
        <item x="432"/>
        <item sd="0" x="625"/>
        <item x="536"/>
        <item x="2453"/>
        <item x="1481"/>
        <item x="1683"/>
        <item x="1465"/>
        <item x="2477"/>
        <item x="2228"/>
        <item x="1422"/>
        <item x="976"/>
        <item x="1975"/>
        <item x="1751"/>
        <item x="1214"/>
        <item x="735"/>
        <item x="723"/>
        <item sd="0" x="972"/>
        <item x="1189"/>
        <item x="748"/>
        <item x="1890"/>
        <item sd="0" x="1078"/>
        <item x="660"/>
        <item x="661"/>
        <item sd="0" x="1597"/>
        <item x="643"/>
        <item x="144"/>
        <item x="770"/>
        <item sd="0" x="1025"/>
        <item x="60"/>
        <item x="436"/>
        <item x="2295"/>
        <item x="1147"/>
        <item sd="0" x="886"/>
        <item x="649"/>
        <item x="340"/>
        <item x="1145"/>
        <item sd="0" x="1037"/>
        <item x="992"/>
        <item sd="0" x="2273"/>
        <item sd="0" x="1221"/>
        <item x="1468"/>
        <item x="1580"/>
        <item x="2466"/>
        <item x="30"/>
        <item x="209"/>
        <item sd="0" x="329"/>
        <item x="1146"/>
        <item sd="0" x="503"/>
        <item x="801"/>
        <item x="1616"/>
        <item x="1099"/>
        <item sd="0" x="370"/>
        <item sd="0" x="1308"/>
        <item x="1355"/>
        <item x="1217"/>
        <item x="133"/>
        <item x="1830"/>
        <item x="240"/>
        <item x="2059"/>
        <item x="2303"/>
        <item x="2437"/>
        <item x="2412"/>
        <item sd="0" x="466"/>
        <item sd="0" x="1253"/>
        <item x="1901"/>
        <item x="1116"/>
        <item x="1791"/>
        <item x="1736"/>
        <item x="2046"/>
        <item x="2223"/>
        <item x="1626"/>
        <item x="1573"/>
        <item x="828"/>
        <item sd="0" x="113"/>
        <item x="758"/>
        <item x="2534"/>
        <item x="359"/>
        <item x="1711"/>
        <item x="532"/>
        <item sd="0" x="512"/>
        <item x="311"/>
        <item x="2452"/>
        <item x="706"/>
        <item sd="0" x="2285"/>
        <item x="276"/>
        <item x="1110"/>
        <item x="1841"/>
        <item x="422"/>
        <item x="627"/>
        <item x="2404"/>
        <item sd="0" x="1715"/>
        <item sd="0" x="2386"/>
        <item sd="0" x="1896"/>
        <item x="46"/>
        <item x="2448"/>
        <item sd="0" x="1126"/>
        <item x="440"/>
        <item x="1552"/>
        <item x="2341"/>
        <item x="2384"/>
        <item x="1314"/>
        <item x="991"/>
        <item x="134"/>
        <item sd="0" x="1536"/>
        <item sd="0" x="351"/>
        <item x="1049"/>
        <item x="575"/>
        <item sd="0" x="1065"/>
        <item x="34"/>
        <item x="1226"/>
        <item x="1407"/>
        <item x="821"/>
        <item x="2124"/>
        <item x="1703"/>
        <item x="137"/>
        <item x="651"/>
        <item sd="0" x="666"/>
        <item sd="0" x="1009"/>
        <item x="418"/>
        <item sd="0" x="2543"/>
        <item x="1199"/>
        <item x="246"/>
        <item x="330"/>
        <item x="2324"/>
        <item x="286"/>
        <item x="1371"/>
        <item sd="0" x="21"/>
        <item x="1866"/>
        <item x="1739"/>
        <item x="15"/>
        <item x="2089"/>
        <item x="1629"/>
        <item x="454"/>
        <item x="1048"/>
        <item sd="0" x="2288"/>
        <item x="2417"/>
        <item x="412"/>
        <item x="2177"/>
        <item x="1300"/>
        <item x="83"/>
        <item x="1628"/>
        <item sd="0" x="138"/>
        <item x="564"/>
        <item x="480"/>
        <item sd="0" x="608"/>
        <item x="201"/>
        <item x="2032"/>
        <item sd="0" x="1259"/>
        <item x="1943"/>
        <item x="1894"/>
        <item x="1252"/>
        <item sd="0" x="2118"/>
        <item x="2254"/>
        <item x="180"/>
        <item x="2514"/>
        <item x="508"/>
        <item sd="0" x="105"/>
        <item x="1068"/>
        <item sd="0" x="711"/>
        <item x="1020"/>
        <item sd="0" x="41"/>
        <item sd="0" x="1741"/>
        <item x="1818"/>
        <item x="2119"/>
        <item x="933"/>
        <item x="1956"/>
        <item x="1225"/>
        <item x="715"/>
        <item x="1551"/>
        <item x="1917"/>
        <item x="1287"/>
        <item x="187"/>
        <item x="1346"/>
        <item x="489"/>
        <item x="476"/>
        <item x="862"/>
        <item x="457"/>
        <item x="2002"/>
        <item x="574"/>
        <item sd="0" x="2512"/>
        <item x="785"/>
        <item x="1759"/>
        <item x="1786"/>
        <item x="1608"/>
        <item x="1479"/>
        <item x="1119"/>
        <item sd="0" x="1231"/>
        <item x="2360"/>
        <item sd="0" x="259"/>
        <item x="396"/>
        <item x="671"/>
        <item x="1210"/>
        <item x="2126"/>
        <item x="151"/>
        <item x="572"/>
        <item x="1471"/>
        <item x="937"/>
        <item x="789"/>
        <item x="1561"/>
        <item x="301"/>
        <item x="473"/>
        <item x="534"/>
        <item x="1182"/>
        <item x="1222"/>
        <item x="530"/>
        <item x="1900"/>
        <item x="293"/>
        <item x="2471"/>
        <item x="1754"/>
        <item sd="0" x="2142"/>
        <item x="1419"/>
        <item x="2116"/>
        <item x="453"/>
        <item x="760"/>
        <item x="2276"/>
        <item sd="0" x="78"/>
        <item x="2520"/>
        <item x="1209"/>
        <item sd="0" x="1160"/>
        <item x="927"/>
        <item x="1416"/>
        <item x="52"/>
        <item sd="0" x="2445"/>
        <item x="1877"/>
        <item x="889"/>
        <item x="431"/>
        <item x="2509"/>
        <item x="1882"/>
        <item x="809"/>
        <item x="2277"/>
        <item x="1785"/>
        <item x="472"/>
        <item x="2419"/>
        <item x="772"/>
        <item x="1545"/>
        <item x="2070"/>
        <item x="2431"/>
        <item sd="0" x="1046"/>
        <item x="2226"/>
        <item sd="0" x="2115"/>
        <item x="1290"/>
        <item x="296"/>
        <item x="1228"/>
        <item sd="0" x="2330"/>
        <item x="2389"/>
        <item x="1430"/>
        <item sd="0" x="1936"/>
        <item x="1526"/>
        <item x="1633"/>
        <item x="938"/>
        <item x="1660"/>
        <item sd="0" x="2014"/>
        <item x="781"/>
        <item x="1993"/>
        <item sd="0" x="181"/>
        <item sd="0" x="968"/>
        <item x="1090"/>
        <item x="1696"/>
        <item x="155"/>
        <item sd="0" x="1850"/>
        <item x="171"/>
        <item x="1315"/>
        <item x="961"/>
        <item x="2524"/>
        <item sd="0" x="1492"/>
        <item x="148"/>
        <item x="1647"/>
        <item x="2155"/>
        <item sd="0" x="1669"/>
        <item sd="0" x="248"/>
        <item sd="0" x="819"/>
        <item x="128"/>
        <item x="1244"/>
        <item sd="0" x="504"/>
        <item x="1220"/>
        <item sd="0" x="1148"/>
        <item x="1635"/>
        <item x="363"/>
        <item x="2143"/>
        <item sd="0" x="2131"/>
        <item sd="0" x="1982"/>
        <item x="140"/>
        <item x="2036"/>
        <item x="2503"/>
        <item sd="0" x="1872"/>
        <item x="22"/>
        <item sd="0" x="376"/>
        <item x="2378"/>
        <item sd="0" x="238"/>
        <item x="2154"/>
        <item x="450"/>
        <item x="1438"/>
        <item x="2507"/>
        <item x="841"/>
        <item x="1577"/>
        <item sd="0" x="1735"/>
        <item x="1486"/>
        <item x="11"/>
        <item x="249"/>
        <item x="378"/>
        <item x="2023"/>
        <item x="119"/>
        <item x="2018"/>
        <item x="190"/>
        <item x="1277"/>
        <item x="1398"/>
        <item sd="0" x="1908"/>
        <item x="1428"/>
        <item x="1881"/>
        <item sd="0" x="430"/>
        <item x="324"/>
        <item x="586"/>
        <item x="1744"/>
        <item x="1963"/>
        <item x="160"/>
        <item x="1089"/>
        <item x="1432"/>
        <item x="1496"/>
        <item sd="0" x="1436"/>
        <item x="1036"/>
        <item x="2261"/>
        <item x="686"/>
        <item sd="0" x="20"/>
        <item x="358"/>
        <item x="1525"/>
        <item x="1301"/>
        <item x="1321"/>
        <item x="2345"/>
        <item sd="0" x="1887"/>
        <item x="1064"/>
        <item sd="0" x="1690"/>
        <item sd="0" x="2418"/>
        <item x="1836"/>
        <item sd="0" x="588"/>
        <item x="270"/>
        <item x="1288"/>
        <item x="662"/>
        <item x="1348"/>
        <item x="102"/>
        <item x="773"/>
        <item x="2365"/>
        <item x="952"/>
        <item x="1860"/>
        <item sd="0" x="997"/>
        <item sd="0" x="1997"/>
        <item x="1712"/>
        <item x="763"/>
        <item x="2204"/>
        <item x="1196"/>
        <item x="2307"/>
        <item x="562"/>
        <item x="1602"/>
        <item x="2463"/>
        <item x="381"/>
        <item x="162"/>
        <item x="1723"/>
        <item x="203"/>
        <item x="423"/>
        <item sd="0" x="629"/>
        <item x="802"/>
        <item x="1117"/>
        <item x="1709"/>
        <item x="1687"/>
        <item x="551"/>
        <item x="2322"/>
        <item sd="0" x="810"/>
        <item x="302"/>
        <item x="451"/>
        <item x="1006"/>
        <item x="1610"/>
        <item x="1599"/>
        <item sd="0" x="76"/>
        <item x="2091"/>
        <item sd="0" x="2208"/>
        <item x="566"/>
        <item x="2411"/>
        <item x="1153"/>
        <item sd="0" x="1927"/>
        <item sd="0" x="1642"/>
        <item x="589"/>
        <item x="2292"/>
        <item x="1679"/>
        <item x="225"/>
        <item sd="0" x="818"/>
        <item sd="0" x="817"/>
        <item x="1677"/>
        <item x="1219"/>
        <item sd="0" x="1351"/>
        <item sd="0" x="1769"/>
        <item sd="0" x="563"/>
        <item x="1902"/>
        <item x="1414"/>
        <item sd="0" x="1071"/>
        <item x="1338"/>
        <item x="1771"/>
        <item sd="0" x="2413"/>
        <item x="982"/>
        <item sd="0" x="115"/>
        <item x="1161"/>
        <item x="932"/>
        <item x="1495"/>
        <item x="220"/>
        <item x="744"/>
        <item x="1320"/>
        <item x="1442"/>
        <item x="1088"/>
        <item x="73"/>
        <item x="2373"/>
        <item x="1699"/>
        <item x="1373"/>
        <item x="338"/>
        <item x="2200"/>
        <item x="941"/>
        <item x="235"/>
        <item sd="0" x="1880"/>
        <item x="1895"/>
        <item x="1532"/>
        <item sd="0" x="712"/>
        <item x="2183"/>
        <item sd="0" x="1693"/>
        <item sd="0" x="1942"/>
        <item sd="0" x="1007"/>
        <item x="1714"/>
        <item sd="0" x="939"/>
        <item sd="0" x="590"/>
        <item x="830"/>
        <item x="707"/>
        <item x="1457"/>
        <item sd="0" x="970"/>
        <item x="1469"/>
        <item x="2212"/>
        <item x="1053"/>
        <item sd="0" x="871"/>
        <item sd="0" x="279"/>
        <item x="1855"/>
        <item x="703"/>
        <item x="1411"/>
        <item x="2293"/>
        <item x="1772"/>
        <item x="2217"/>
        <item x="1716"/>
        <item sd="0" x="2074"/>
        <item x="299"/>
        <item sd="0" x="1304"/>
        <item sd="0" x="1878"/>
        <item sd="0" x="2211"/>
        <item sd="0" x="369"/>
        <item x="1364"/>
        <item x="2458"/>
        <item sd="0" x="2374"/>
        <item x="724"/>
        <item sd="0" x="969"/>
        <item sd="0" x="2516"/>
        <item x="2132"/>
        <item x="1864"/>
        <item sd="0" x="1947"/>
        <item x="1780"/>
        <item x="1028"/>
        <item x="1807"/>
        <item sd="0" x="152"/>
        <item x="132"/>
        <item x="365"/>
        <item sd="0" x="2510"/>
        <item x="906"/>
        <item x="390"/>
        <item sd="0" x="1568"/>
        <item x="567"/>
        <item x="619"/>
        <item sd="0" x="557"/>
        <item x="379"/>
        <item x="2287"/>
        <item x="510"/>
        <item sd="0" x="1260"/>
        <item x="2450"/>
        <item x="2392"/>
        <item sd="0" x="1952"/>
        <item sd="0" x="1821"/>
        <item x="1239"/>
        <item x="1456"/>
        <item sd="0" x="1292"/>
        <item x="1154"/>
        <item x="1655"/>
        <item sd="0" x="2112"/>
        <item sd="0" x="594"/>
        <item sd="0" x="2019"/>
        <item sd="0" x="2125"/>
        <item sd="0" x="1886"/>
        <item x="1808"/>
        <item x="283"/>
        <item x="1781"/>
        <item x="1657"/>
        <item x="852"/>
        <item x="2016"/>
        <item sd="0" x="161"/>
        <item x="2425"/>
        <item x="77"/>
        <item x="1363"/>
        <item x="1726"/>
        <item sd="0" x="1395"/>
        <item x="1234"/>
        <item x="2312"/>
        <item x="1520"/>
        <item x="1959"/>
        <item x="1185"/>
        <item x="126"/>
        <item x="1513"/>
        <item x="1540"/>
        <item x="2427"/>
        <item x="491"/>
        <item x="1211"/>
        <item x="2010"/>
        <item x="1014"/>
        <item x="963"/>
        <item x="2268"/>
        <item sd="0" x="81"/>
        <item x="829"/>
        <item sd="0" x="1658"/>
        <item x="212"/>
        <item sd="0" x="2279"/>
        <item sd="0" x="67"/>
        <item x="1365"/>
        <item x="1399"/>
        <item x="2314"/>
        <item x="1946"/>
        <item x="1467"/>
        <item x="691"/>
        <item x="805"/>
        <item sd="0" x="1150"/>
        <item x="1612"/>
        <item x="605"/>
        <item x="1081"/>
        <item x="1914"/>
        <item x="2172"/>
        <item x="755"/>
        <item x="2328"/>
        <item sd="0" x="891"/>
        <item sd="0" x="879"/>
        <item sd="0" x="393"/>
        <item x="2423"/>
        <item sd="0" x="2326"/>
        <item x="2432"/>
        <item sd="0" x="1420"/>
        <item x="2401"/>
        <item x="2400"/>
        <item x="726"/>
        <item x="2375"/>
        <item sd="0" x="1505"/>
        <item x="2355"/>
        <item x="344"/>
        <item sd="0" x="837"/>
        <item sd="0" x="2353"/>
        <item sd="0" x="1278"/>
        <item sd="0" x="6"/>
        <item sd="0" x="803"/>
        <item x="577"/>
        <item sd="0" x="1748"/>
        <item x="2337"/>
        <item x="2424"/>
        <item x="1547"/>
        <item x="1178"/>
        <item x="1634"/>
        <item sd="0" x="526"/>
        <item sd="0" x="1435"/>
        <item x="750"/>
        <item x="1368"/>
        <item x="1651"/>
        <item x="1778"/>
        <item x="1856"/>
        <item sd="0" x="342"/>
        <item x="1079"/>
        <item x="2259"/>
        <item x="2034"/>
        <item x="211"/>
        <item x="1976"/>
        <item x="1575"/>
        <item x="447"/>
        <item x="239"/>
        <item sd="0" x="2370"/>
        <item x="1583"/>
        <item x="103"/>
        <item x="96"/>
        <item x="1971"/>
        <item x="873"/>
        <item x="1749"/>
        <item x="1041"/>
        <item x="32"/>
        <item x="1987"/>
        <item x="2067"/>
        <item x="820"/>
        <item x="2462"/>
        <item sd="0" x="981"/>
        <item x="362"/>
        <item sd="0" x="1879"/>
        <item x="89"/>
        <item x="637"/>
        <item x="1499"/>
        <item sd="0" x="2105"/>
        <item sd="0" x="2474"/>
        <item x="1948"/>
        <item x="2529"/>
        <item sd="0" x="1794"/>
        <item x="1631"/>
        <item x="1839"/>
        <item x="1989"/>
        <item x="1232"/>
        <item x="1663"/>
        <item x="1242"/>
        <item x="232"/>
        <item sd="0" x="117"/>
        <item sd="0" x="2297"/>
        <item x="676"/>
        <item x="1753"/>
        <item x="513"/>
        <item x="1984"/>
        <item x="425"/>
        <item sd="0" x="506"/>
        <item x="1530"/>
        <item sd="0" x="136"/>
        <item x="558"/>
        <item x="401"/>
        <item x="1909"/>
        <item x="300"/>
        <item sd="0" x="303"/>
        <item sd="0" x="1086"/>
        <item x="2483"/>
        <item x="720"/>
        <item x="692"/>
        <item x="2075"/>
        <item x="1181"/>
        <item x="2168"/>
        <item x="2066"/>
        <item sd="0" x="1623"/>
        <item x="2071"/>
        <item x="549"/>
        <item sd="0" x="1584"/>
        <item x="2379"/>
        <item sd="0" x="265"/>
        <item x="1008"/>
        <item sd="0" x="204"/>
        <item x="2455"/>
        <item x="377"/>
        <item x="917"/>
        <item x="1045"/>
        <item x="175"/>
        <item x="742"/>
        <item x="13"/>
        <item x="17"/>
        <item sd="0" x="1935"/>
        <item x="328"/>
        <item x="602"/>
        <item x="1640"/>
        <item x="493"/>
        <item x="1937"/>
        <item x="2093"/>
        <item x="848"/>
        <item x="72"/>
        <item x="2470"/>
        <item x="1054"/>
        <item x="275"/>
        <item x="1498"/>
        <item x="1967"/>
        <item x="147"/>
        <item x="66"/>
        <item sd="0" x="2248"/>
        <item x="1104"/>
        <item sd="0" x="1094"/>
        <item x="777"/>
        <item x="2415"/>
        <item x="2278"/>
        <item x="97"/>
        <item sd="0" x="1852"/>
        <item x="2175"/>
        <item x="1766"/>
        <item x="973"/>
        <item x="131"/>
        <item sd="0" x="2460"/>
        <item x="1192"/>
        <item x="861"/>
        <item x="33"/>
        <item x="1111"/>
        <item x="1994"/>
        <item x="1619"/>
        <item x="1265"/>
        <item x="2299"/>
        <item x="965"/>
        <item x="708"/>
        <item x="2313"/>
        <item x="108"/>
        <item x="1991"/>
        <item x="1986"/>
        <item x="505"/>
        <item sd="0" x="1475"/>
        <item x="626"/>
        <item x="2108"/>
        <item sd="0" x="273"/>
        <item x="578"/>
        <item x="168"/>
        <item x="733"/>
        <item x="322"/>
        <item x="106"/>
        <item x="1019"/>
        <item x="47"/>
        <item x="1845"/>
        <item sd="0" x="1941"/>
        <item sd="0" x="2274"/>
        <item x="610"/>
        <item x="386"/>
        <item x="2007"/>
        <item x="1732"/>
        <item x="1026"/>
        <item x="925"/>
        <item x="114"/>
        <item x="872"/>
        <item x="1003"/>
        <item x="1742"/>
        <item x="74"/>
        <item x="2106"/>
        <item x="1122"/>
        <item x="2086"/>
        <item x="2329"/>
        <item sd="0" x="2438"/>
        <item x="683"/>
        <item x="535"/>
        <item x="1876"/>
        <item x="1992"/>
        <item x="1823"/>
        <item x="1832"/>
        <item x="745"/>
        <item x="646"/>
        <item x="935"/>
        <item sd="0" x="2416"/>
        <item x="2256"/>
        <item x="962"/>
        <item x="2332"/>
        <item x="704"/>
        <item x="1659"/>
        <item sd="0" x="391"/>
        <item sd="0" x="2156"/>
        <item x="320"/>
        <item x="1380"/>
        <item x="1926"/>
        <item x="2207"/>
        <item sd="0" x="541"/>
        <item x="1208"/>
        <item sd="0" x="865"/>
        <item x="1170"/>
        <item sd="0" x="1447"/>
        <item x="782"/>
        <item x="1257"/>
        <item x="916"/>
        <item sd="0" x="813"/>
        <item x="444"/>
        <item x="1617"/>
        <item x="863"/>
        <item x="327"/>
        <item x="1144"/>
        <item x="2336"/>
        <item sd="0" x="65"/>
        <item x="2390"/>
        <item x="2162"/>
        <item sd="0" x="901"/>
        <item x="2357"/>
        <item x="845"/>
        <item x="1929"/>
        <item x="14"/>
        <item x="1519"/>
        <item x="2081"/>
        <item x="42"/>
        <item x="305"/>
        <item sd="0" x="1528"/>
        <item x="107"/>
        <item x="1641"/>
        <item x="481"/>
        <item x="1656"/>
        <item x="1335"/>
        <item sd="0" x="2241"/>
        <item x="2201"/>
        <item x="1636"/>
        <item x="940"/>
        <item sd="0" x="2255"/>
        <item sd="0" x="675"/>
        <item x="514"/>
        <item x="800"/>
        <item x="37"/>
        <item x="1229"/>
        <item x="1527"/>
        <item x="2244"/>
        <item sd="0" x="1824"/>
        <item sd="0" x="599"/>
        <item x="2030"/>
        <item x="978"/>
        <item sd="0" x="421"/>
        <item sd="0" x="838"/>
        <item sd="0" x="1802"/>
        <item x="2191"/>
        <item x="1790"/>
        <item sd="0" x="280"/>
        <item x="94"/>
        <item x="1892"/>
        <item x="2489"/>
        <item sd="0" x="1627"/>
        <item x="1206"/>
        <item x="1923"/>
        <item sd="0" x="905"/>
        <item x="154"/>
        <item sd="0" x="591"/>
        <item sd="0" x="429"/>
        <item x="1172"/>
        <item x="294"/>
        <item x="1782"/>
        <item x="1156"/>
        <item x="2519"/>
        <item x="1449"/>
        <item x="1345"/>
        <item x="258"/>
        <item x="1114"/>
        <item x="1470"/>
        <item x="1367"/>
        <item x="775"/>
        <item x="355"/>
        <item x="2045"/>
        <item x="441"/>
        <item sd="0" x="2141"/>
        <item x="2198"/>
        <item x="2343"/>
        <item x="687"/>
        <item sd="0" x="614"/>
        <item x="437"/>
        <item sd="0" x="2063"/>
        <item x="498"/>
        <item x="2042"/>
        <item x="1654"/>
        <item sd="0" x="177"/>
        <item x="1488"/>
        <item x="1002"/>
        <item sd="0" x="1534"/>
        <item x="1164"/>
        <item x="2026"/>
        <item x="636"/>
        <item x="357"/>
        <item x="554"/>
        <item x="2164"/>
        <item x="178"/>
        <item x="298"/>
        <item x="2033"/>
        <item x="793"/>
        <item x="1554"/>
        <item x="766"/>
        <item sd="0" x="1309"/>
        <item sd="0" x="1038"/>
        <item sd="0" x="214"/>
        <item x="690"/>
        <item sd="0" x="2130"/>
        <item x="2481"/>
        <item x="410"/>
        <item x="737"/>
        <item sd="0" x="1168"/>
        <item x="1296"/>
        <item x="1195"/>
        <item x="470"/>
        <item sd="0" x="1779"/>
        <item sd="0" x="2359"/>
        <item x="1440"/>
        <item x="2104"/>
        <item sd="0" x="87"/>
        <item sd="0" x="135"/>
        <item sd="0" x="2083"/>
        <item sd="0" x="764"/>
        <item sd="0" x="846"/>
        <item sd="0" x="2491"/>
        <item x="1796"/>
        <item x="787"/>
        <item x="1095"/>
        <item x="53"/>
        <item x="1884"/>
        <item x="548"/>
        <item x="1524"/>
        <item x="2006"/>
        <item x="1799"/>
        <item x="1842"/>
        <item x="337"/>
        <item sd="0" x="1862"/>
        <item sd="0" x="525"/>
        <item sd="0" x="528"/>
        <item x="1203"/>
        <item x="2120"/>
        <item sd="0" x="1446"/>
        <item x="1129"/>
        <item x="2402"/>
        <item x="2267"/>
        <item x="2123"/>
        <item x="694"/>
        <item x="1954"/>
        <item sd="0" x="1279"/>
        <item sd="0" x="1869"/>
        <item x="1431"/>
        <item x="2161"/>
        <item sd="0" x="448"/>
        <item x="95"/>
        <item sd="0" x="1734"/>
        <item x="122"/>
        <item x="1672"/>
        <item sd="0" x="243"/>
        <item x="255"/>
        <item x="2021"/>
        <item x="2103"/>
        <item x="1405"/>
        <item x="1445"/>
        <item sd="0" x="356"/>
        <item x="1249"/>
        <item x="843"/>
        <item x="767"/>
        <item x="570"/>
        <item sd="0" x="730"/>
        <item sd="0" x="1859"/>
        <item x="2202"/>
        <item x="2122"/>
        <item x="1400"/>
        <item x="1448"/>
        <item x="2249"/>
        <item x="1073"/>
        <item x="289"/>
        <item sd="0" x="823"/>
        <item x="1774"/>
        <item x="1473"/>
        <item x="2541"/>
        <item x="1789"/>
        <item x="924"/>
        <item x="2468"/>
        <item x="54"/>
        <item sd="0" x="657"/>
        <item x="2050"/>
        <item x="150"/>
        <item sd="0" x="1618"/>
        <item sd="0" x="2487"/>
        <item sd="0" x="1306"/>
        <item sd="0" x="885"/>
        <item x="854"/>
        <item x="2364"/>
        <item sd="0" x="186"/>
        <item x="1853"/>
        <item x="2039"/>
        <item x="1490"/>
        <item x="543"/>
        <item x="1354"/>
        <item sd="0" x="2407"/>
        <item x="57"/>
        <item x="943"/>
        <item x="2232"/>
        <item x="1916"/>
        <item x="1516"/>
        <item sd="0" x="2537"/>
        <item x="587"/>
        <item x="827"/>
        <item x="2160"/>
        <item sd="0" x="1421"/>
        <item x="1390"/>
        <item x="1434"/>
        <item x="923"/>
        <item x="2436"/>
        <item x="1455"/>
        <item x="1829"/>
        <item x="1331"/>
        <item sd="0" x="2540"/>
        <item x="1817"/>
        <item x="309"/>
        <item sd="0" x="595"/>
        <item x="870"/>
        <item x="364"/>
        <item x="792"/>
        <item x="2525"/>
        <item x="621"/>
        <item x="1912"/>
        <item sd="0" x="1307"/>
        <item x="2205"/>
        <item x="2309"/>
        <item x="655"/>
        <item x="288"/>
        <item sd="0" x="2090"/>
        <item x="321"/>
        <item x="2538"/>
        <item x="200"/>
        <item x="1087"/>
        <item x="2188"/>
        <item x="2038"/>
        <item x="266"/>
        <item x="2335"/>
        <item sd="0" x="628"/>
        <item sd="0" x="1953"/>
        <item x="1813"/>
        <item sd="0" x="1653"/>
        <item x="1118"/>
        <item x="1572"/>
        <item sd="0" x="315"/>
        <item x="2136"/>
        <item x="1201"/>
        <item sd="0" x="1157"/>
        <item x="1141"/>
        <item sd="0" x="516"/>
        <item x="372"/>
        <item x="1543"/>
        <item x="679"/>
        <item sd="0" x="424"/>
        <item x="2457"/>
        <item x="1023"/>
        <item x="1424"/>
        <item x="1080"/>
        <item sd="0" x="995"/>
        <item x="2290"/>
        <item x="1286"/>
        <item x="287"/>
        <item x="1131"/>
        <item sd="0" x="2513"/>
        <item x="1237"/>
        <item x="2139"/>
        <item x="419"/>
        <item x="713"/>
        <item x="2178"/>
        <item x="2348"/>
        <item sd="0" x="1863"/>
        <item x="1255"/>
        <item x="2150"/>
        <item sd="0" x="1311"/>
        <item sd="0" x="2410"/>
        <item x="413"/>
        <item x="1406"/>
        <item sd="0" x="1339"/>
        <item x="2294"/>
        <item sd="0" x="2372"/>
        <item x="2544"/>
        <item x="317"/>
        <item sd="0" x="2099"/>
        <item sd="0" x="918"/>
        <item x="2526"/>
        <item sd="0" x="438"/>
        <item sd="0" x="1392"/>
        <item sd="0" x="1334"/>
        <item x="721"/>
        <item x="1707"/>
        <item sd="0" x="727"/>
        <item x="903"/>
        <item x="1484"/>
        <item x="908"/>
        <item sd="0" x="92"/>
        <item x="1202"/>
        <item sd="0" x="124"/>
        <item x="1057"/>
        <item sd="0" x="2055"/>
        <item x="231"/>
        <item x="603"/>
        <item x="1350"/>
        <item x="2013"/>
        <item sd="0" x="1834"/>
        <item x="1010"/>
        <item x="648"/>
        <item x="1710"/>
        <item x="2325"/>
        <item x="746"/>
        <item sd="0" x="1097"/>
        <item sd="0" x="702"/>
        <item sd="0" x="1930"/>
        <item x="1793"/>
        <item sd="0" x="1062"/>
        <item x="2054"/>
        <item x="2443"/>
        <item x="882"/>
        <item x="974"/>
        <item sd="0" x="1848"/>
        <item x="1737"/>
        <item x="1995"/>
        <item x="2368"/>
        <item x="630"/>
        <item sd="0" x="1750"/>
        <item x="1418"/>
        <item sd="0" x="428"/>
        <item x="1522"/>
        <item x="1444"/>
        <item x="807"/>
        <item sd="0" x="8"/>
        <item x="2265"/>
        <item sd="0" x="2047"/>
        <item sd="0" x="1155"/>
        <item x="2080"/>
        <item x="957"/>
        <item x="1931"/>
        <item x="1851"/>
        <item x="790"/>
        <item x="1494"/>
        <item sd="0" x="1069"/>
        <item x="1393"/>
        <item x="125"/>
        <item sd="0" x="1601"/>
        <item x="693"/>
        <item x="1047"/>
        <item x="960"/>
        <item x="2094"/>
        <item x="1437"/>
        <item x="1323"/>
        <item x="452"/>
        <item x="2077"/>
        <item x="1184"/>
        <item sd="0" x="2286"/>
        <item sd="0" x="1378"/>
        <item sd="0" x="2518"/>
        <item sd="0" x="1330"/>
        <item x="945"/>
        <item x="2318"/>
        <item sd="0" x="2163"/>
        <item x="2257"/>
        <item x="2197"/>
        <item sd="0" x="1366"/>
        <item x="98"/>
        <item sd="0" x="237"/>
        <item x="1867"/>
        <item x="768"/>
        <item sd="0" x="2196"/>
        <item x="2262"/>
        <item sd="0" x="1588"/>
        <item x="990"/>
        <item x="988"/>
        <item x="411"/>
        <item x="1105"/>
        <item sd="0" x="2192"/>
        <item x="1032"/>
        <item x="1241"/>
        <item sd="0" x="989"/>
        <item x="831"/>
        <item x="1885"/>
        <item x="784"/>
        <item x="1702"/>
        <item sd="0" x="1983"/>
        <item x="1668"/>
        <item sd="0" x="110"/>
        <item x="1795"/>
        <item x="1075"/>
        <item x="1652"/>
        <item x="2464"/>
        <item x="993"/>
        <item x="1680"/>
        <item sd="0" x="1670"/>
        <item sd="0" x="116"/>
        <item x="2347"/>
        <item sd="0" x="1510"/>
        <item x="811"/>
        <item x="695"/>
        <item x="2317"/>
        <item x="1313"/>
        <item sd="0" x="1152"/>
        <item sd="0" x="2406"/>
        <item x="1681"/>
        <item x="2269"/>
        <item x="127"/>
        <item x="954"/>
        <item x="1183"/>
        <item x="2190"/>
        <item x="1607"/>
        <item x="856"/>
        <item x="145"/>
        <item x="182"/>
        <item x="1336"/>
        <item x="1273"/>
        <item x="947"/>
        <item x="1950"/>
        <item x="521"/>
        <item sd="0" x="392"/>
        <item x="367"/>
        <item sd="0" x="1412"/>
        <item x="2467"/>
        <item x="1595"/>
        <item sd="0" x="490"/>
        <item x="1039"/>
        <item x="1375"/>
        <item x="251"/>
        <item x="2240"/>
        <item x="582"/>
        <item sd="0" x="1245"/>
        <item sd="0" x="1070"/>
        <item x="1106"/>
        <item x="2304"/>
        <item x="1443"/>
        <item x="1372"/>
        <item sd="0" x="153"/>
        <item sd="0" x="2377"/>
        <item x="12"/>
        <item sd="0" x="2171"/>
        <item x="1915"/>
        <item sd="0" x="2149"/>
        <item sd="0" x="2234"/>
        <item sd="0" x="761"/>
        <item x="416"/>
        <item x="765"/>
        <item x="741"/>
        <item x="2493"/>
        <item sd="0" x="331"/>
        <item x="2486"/>
        <item x="1100"/>
        <item x="213"/>
        <item x="333"/>
        <item sd="0" x="90"/>
        <item x="1001"/>
        <item x="167"/>
        <item sd="0" x="1871"/>
        <item sd="0" x="492"/>
        <item sd="0" x="1925"/>
        <item sd="0" x="29"/>
        <item x="538"/>
        <item x="456"/>
        <item sd="0" x="1058"/>
        <item x="2434"/>
        <item x="26"/>
        <item x="2182"/>
        <item x="84"/>
        <item sd="0" x="1557"/>
        <item x="58"/>
        <item sd="0" x="0"/>
        <item x="316"/>
        <item x="2444"/>
        <item x="2001"/>
        <item x="2117"/>
        <item x="312"/>
        <item x="461"/>
        <item x="689"/>
        <item x="1478"/>
        <item x="2159"/>
        <item x="1733"/>
        <item sd="0" x="914"/>
        <item sd="0" x="1578"/>
        <item x="341"/>
        <item x="1383"/>
        <item x="1725"/>
        <item x="2011"/>
        <item x="2153"/>
        <item sd="0" x="123"/>
        <item x="2151"/>
        <item x="1590"/>
        <item sd="0" x="1139"/>
        <item x="555"/>
        <item x="442"/>
        <item x="1030"/>
        <item x="985"/>
        <item x="1205"/>
        <item x="2206"/>
        <item x="617"/>
        <item x="2004"/>
        <item sd="0" x="25"/>
        <item sd="0" x="277"/>
        <item x="752"/>
        <item x="252"/>
        <item sd="0" x="832"/>
        <item x="2048"/>
        <item x="631"/>
        <item sd="0" x="185"/>
        <item sd="0" x="868"/>
        <item sd="0" x="1682"/>
        <item x="1506"/>
        <item x="1589"/>
        <item x="295"/>
        <item sd="0" x="774"/>
        <item x="751"/>
        <item x="1905"/>
        <item x="16"/>
        <item x="1819"/>
        <item x="427"/>
        <item x="2134"/>
        <item x="2225"/>
        <item x="653"/>
        <item x="1704"/>
        <item sd="0" x="684"/>
        <item x="1056"/>
        <item x="1906"/>
        <item x="59"/>
        <item sd="0" x="2435"/>
        <item x="936"/>
        <item x="1404"/>
        <item x="1187"/>
        <item sd="0" x="207"/>
        <item sd="0" x="1082"/>
        <item x="2527"/>
        <item sd="0" x="2465"/>
        <item x="1645"/>
        <item x="380"/>
        <item x="680"/>
        <item x="747"/>
        <item x="2029"/>
        <item x="729"/>
        <item x="2398"/>
        <item x="1138"/>
        <item sd="0" x="996"/>
        <item sd="0" x="64"/>
        <item x="426"/>
        <item x="654"/>
        <item x="539"/>
        <item sd="0" x="607"/>
        <item x="1235"/>
        <item sd="0" x="1593"/>
        <item x="1831"/>
        <item sd="0" x="1485"/>
        <item x="164"/>
        <item x="1981"/>
        <item x="477"/>
        <item x="1773"/>
        <item x="1731"/>
        <item x="753"/>
        <item x="1022"/>
        <item x="1638"/>
        <item x="1632"/>
        <item sd="0" x="408"/>
        <item x="1605"/>
        <item sd="0" x="668"/>
        <item x="384"/>
        <item sd="0" x="499"/>
        <item x="1396"/>
        <item x="1883"/>
        <item x="2082"/>
        <item sd="0" x="1262"/>
        <item sd="0" x="942"/>
        <item x="405"/>
        <item x="2395"/>
        <item x="1502"/>
        <item x="1945"/>
        <item sd="0" x="1130"/>
        <item sd="0" x="217"/>
        <item x="1133"/>
        <item x="2282"/>
        <item x="374"/>
        <item x="228"/>
        <item sd="0" x="2194"/>
        <item x="896"/>
        <item x="2127"/>
        <item x="306"/>
        <item sd="0" x="1798"/>
        <item x="979"/>
        <item x="517"/>
        <item x="2408"/>
        <item x="1376"/>
        <item x="2506"/>
        <item sd="0" x="2495"/>
        <item sd="0" x="2356"/>
        <item x="2058"/>
        <item x="1512"/>
        <item x="2270"/>
        <item x="1567"/>
        <item sd="0" x="604"/>
        <item x="1523"/>
        <item sd="0" x="1276"/>
        <item sd="0" x="633"/>
        <item x="757"/>
        <item x="1173"/>
        <item x="272"/>
        <item x="80"/>
        <item x="1508"/>
        <item x="474"/>
        <item sd="0" x="242"/>
        <item x="2340"/>
        <item x="1533"/>
        <item x="1194"/>
        <item x="1441"/>
        <item x="1066"/>
        <item x="876"/>
        <item x="2429"/>
        <item sd="0" x="304"/>
        <item x="779"/>
        <item x="1050"/>
        <item x="199"/>
        <item x="826"/>
        <item x="592"/>
        <item sd="0" x="1827"/>
        <item sd="0" x="1814"/>
        <item x="1806"/>
        <item x="141"/>
        <item x="2490"/>
        <item x="1542"/>
        <item sd="0" x="409"/>
        <item sd="0" x="158"/>
        <item x="3"/>
        <item x="1810"/>
        <item x="892"/>
        <item sd="0" x="1325"/>
        <item x="1005"/>
        <item x="198"/>
        <item sd="0" x="1302"/>
        <item sd="0" x="2499"/>
        <item x="2280"/>
        <item x="314"/>
        <item sd="0" x="776"/>
        <item x="2113"/>
        <item x="191"/>
        <item sd="0" x="2072"/>
        <item sd="0" x="835"/>
        <item sd="0" x="2169"/>
        <item sd="0" x="1648"/>
        <item x="1281"/>
        <item sd="0" x="669"/>
        <item x="1686"/>
        <item x="2283"/>
        <item x="632"/>
        <item x="678"/>
        <item x="1961"/>
        <item x="2349"/>
        <item x="1706"/>
        <item x="2052"/>
        <item x="332"/>
        <item sd="0" x="2405"/>
        <item x="634"/>
        <item x="2300"/>
        <item sd="0" x="1858"/>
        <item x="205"/>
        <item x="269"/>
        <item x="2245"/>
        <item sd="0" x="2137"/>
        <item x="308"/>
        <item x="1816"/>
        <item sd="0" x="1452"/>
        <item x="1401"/>
        <item x="2488"/>
        <item x="2382"/>
        <item x="485"/>
        <item x="1169"/>
        <item x="1016"/>
        <item sd="0" x="893"/>
        <item sd="0" x="1550"/>
        <item x="2447"/>
        <item x="86"/>
        <item sd="0" x="399"/>
        <item x="284"/>
        <item x="1828"/>
        <item x="2022"/>
        <item x="1838"/>
        <item sd="0" x="267"/>
        <item x="2381"/>
        <item x="1085"/>
        <item x="345"/>
        <item x="1374"/>
        <item sd="0" x="674"/>
        <item x="173"/>
        <item x="980"/>
        <item sd="0" x="1060"/>
        <item sd="0" x="2085"/>
        <item x="1596"/>
        <item x="717"/>
        <item sd="0" x="1357"/>
        <item x="568"/>
        <item x="256"/>
        <item x="2306"/>
        <item x="1562"/>
        <item x="1267"/>
        <item sd="0" x="1491"/>
        <item x="907"/>
        <item x="79"/>
        <item x="783"/>
        <item x="50"/>
        <item x="1052"/>
        <item sd="0" x="10"/>
        <item x="210"/>
        <item x="663"/>
        <item x="1973"/>
        <item x="850"/>
        <item x="553"/>
        <item sd="0" x="642"/>
        <item x="934"/>
        <item x="2421"/>
        <item x="1361"/>
        <item x="1897"/>
        <item x="1344"/>
        <item x="806"/>
        <item x="1770"/>
        <item x="99"/>
        <item sd="0" x="853"/>
        <item x="1179"/>
        <item x="2173"/>
        <item x="63"/>
        <item x="1904"/>
        <item x="18"/>
        <item x="1738"/>
        <item x="1846"/>
        <item x="2440"/>
        <item x="23"/>
        <item sd="0" x="644"/>
        <item x="1719"/>
        <item x="1962"/>
        <item sd="0" x="414"/>
        <item x="1662"/>
        <item x="2545"/>
        <item t="default"/>
      </items>
    </pivotField>
    <pivotField showAll="0"/>
    <pivotField showAll="0"/>
    <pivotField showAll="0"/>
    <pivotField axis="axisRow" showAll="0">
      <items count="7">
        <item h="1" x="2"/>
        <item x="0"/>
        <item h="1" x="3"/>
        <item h="1" x="4"/>
        <item h="1" x="1"/>
        <item h="1" x="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h="1" x="3"/>
        <item sd="0" x="2"/>
        <item h="1" sd="0" x="1"/>
        <item h="1" sd="0" x="0"/>
        <item h="1" x="4"/>
        <item t="default"/>
      </items>
    </pivotField>
    <pivotField showAll="0">
      <items count="13">
        <item x="11"/>
        <item x="10"/>
        <item x="9"/>
        <item x="8"/>
        <item x="7"/>
        <item x="6"/>
        <item x="5"/>
        <item x="4"/>
        <item x="3"/>
        <item x="2"/>
        <item x="1"/>
        <item x="0"/>
        <item t="default"/>
      </items>
    </pivotField>
    <pivotField showAll="0"/>
    <pivotField showAll="0"/>
    <pivotField showAll="0"/>
    <pivotField showAll="0">
      <items count="6">
        <item h="1" x="3"/>
        <item h="1" x="2"/>
        <item x="1"/>
        <item h="1" x="0"/>
        <item h="1" x="4"/>
        <item t="default"/>
      </items>
    </pivotField>
    <pivotField axis="axisRow" showAll="0" defaultSubtotal="0">
      <items count="6">
        <item x="0"/>
        <item x="1"/>
        <item x="2"/>
        <item x="3"/>
        <item x="4"/>
        <item x="5"/>
      </items>
    </pivotField>
    <pivotField axis="axisRow" showAll="0" defaultSubtotal="0">
      <items count="6">
        <item x="0"/>
        <item x="1"/>
        <item x="2"/>
        <item x="3"/>
        <item x="4"/>
        <item x="5"/>
      </items>
    </pivotField>
    <pivotField dragToRow="0" dragToCol="0" dragToPage="0" showAll="0" defaultSubtotal="0"/>
  </pivotFields>
  <rowFields count="5">
    <field x="2"/>
    <field x="6"/>
    <field x="18"/>
    <field x="17"/>
    <field x="7"/>
  </rowFields>
  <rowItems count="38">
    <i>
      <x v="2"/>
    </i>
    <i>
      <x v="128"/>
    </i>
    <i>
      <x v="162"/>
    </i>
    <i>
      <x v="227"/>
    </i>
    <i>
      <x v="302"/>
    </i>
    <i>
      <x v="316"/>
    </i>
    <i>
      <x v="354"/>
    </i>
    <i>
      <x v="377"/>
    </i>
    <i>
      <x v="384"/>
    </i>
    <i>
      <x v="406"/>
    </i>
    <i>
      <x v="511"/>
    </i>
    <i>
      <x v="587"/>
    </i>
    <i>
      <x v="592"/>
    </i>
    <i>
      <x v="623"/>
    </i>
    <i>
      <x v="753"/>
    </i>
    <i>
      <x v="896"/>
    </i>
    <i>
      <x v="909"/>
    </i>
    <i>
      <x v="956"/>
    </i>
    <i>
      <x v="1155"/>
    </i>
    <i>
      <x v="1309"/>
    </i>
    <i>
      <x v="1314"/>
    </i>
    <i>
      <x v="1343"/>
    </i>
    <i>
      <x v="1369"/>
    </i>
    <i>
      <x v="1391"/>
    </i>
    <i>
      <x v="1407"/>
    </i>
    <i>
      <x v="1440"/>
    </i>
    <i>
      <x v="1477"/>
    </i>
    <i>
      <x v="1483"/>
    </i>
    <i>
      <x v="1518"/>
    </i>
    <i>
      <x v="1538"/>
    </i>
    <i>
      <x v="1549"/>
    </i>
    <i>
      <x v="1710"/>
    </i>
    <i>
      <x v="1766"/>
    </i>
    <i>
      <x v="2051"/>
    </i>
    <i>
      <x v="2123"/>
    </i>
    <i>
      <x v="2193"/>
    </i>
    <i>
      <x v="2266"/>
    </i>
    <i t="grand">
      <x/>
    </i>
  </rowItems>
  <colItems count="1">
    <i/>
  </colItems>
  <dataFields count="1">
    <dataField name="Count of customer_id" fld="2" subtotal="count" baseField="0"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7"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A5:AB7" firstHeaderRow="1" firstDataRow="1" firstDataCol="1"/>
  <pivotFields count="20">
    <pivotField showAll="0"/>
    <pivotField dataField="1" showAll="0">
      <items count="2809">
        <item x="773"/>
        <item x="1776"/>
        <item x="2736"/>
        <item x="2167"/>
        <item x="695"/>
        <item x="1063"/>
        <item x="466"/>
        <item x="2462"/>
        <item x="818"/>
        <item x="2612"/>
        <item x="808"/>
        <item x="2237"/>
        <item x="2488"/>
        <item x="672"/>
        <item x="491"/>
        <item x="889"/>
        <item x="2446"/>
        <item x="1802"/>
        <item x="2366"/>
        <item x="2558"/>
        <item x="313"/>
        <item x="1394"/>
        <item x="1039"/>
        <item x="1068"/>
        <item x="2017"/>
        <item x="1849"/>
        <item x="2463"/>
        <item x="1370"/>
        <item x="409"/>
        <item x="413"/>
        <item x="1954"/>
        <item x="1392"/>
        <item x="1671"/>
        <item x="885"/>
        <item x="741"/>
        <item x="2712"/>
        <item x="1590"/>
        <item x="1204"/>
        <item x="1083"/>
        <item x="1798"/>
        <item x="1314"/>
        <item x="2785"/>
        <item x="730"/>
        <item x="2798"/>
        <item x="342"/>
        <item x="1831"/>
        <item x="766"/>
        <item x="2285"/>
        <item x="2729"/>
        <item x="2590"/>
        <item x="701"/>
        <item x="113"/>
        <item x="669"/>
        <item x="2123"/>
        <item x="608"/>
        <item x="522"/>
        <item x="887"/>
        <item x="1528"/>
        <item x="2607"/>
        <item x="2302"/>
        <item x="376"/>
        <item x="1432"/>
        <item x="2192"/>
        <item x="1700"/>
        <item x="1157"/>
        <item x="601"/>
        <item x="1107"/>
        <item x="598"/>
        <item x="760"/>
        <item x="1489"/>
        <item x="2580"/>
        <item x="1029"/>
        <item x="2105"/>
        <item x="2656"/>
        <item x="2623"/>
        <item x="2733"/>
        <item x="1350"/>
        <item x="2772"/>
        <item x="1907"/>
        <item x="1493"/>
        <item x="469"/>
        <item x="2803"/>
        <item x="2705"/>
        <item x="1409"/>
        <item x="2261"/>
        <item x="448"/>
        <item x="236"/>
        <item x="1889"/>
        <item x="1399"/>
        <item x="1254"/>
        <item x="1180"/>
        <item x="2597"/>
        <item x="2402"/>
        <item x="1093"/>
        <item x="1427"/>
        <item x="530"/>
        <item x="944"/>
        <item x="2727"/>
        <item x="1986"/>
        <item x="1228"/>
        <item x="1491"/>
        <item x="920"/>
        <item x="929"/>
        <item x="2663"/>
        <item x="1555"/>
        <item x="716"/>
        <item x="61"/>
        <item x="2031"/>
        <item x="1837"/>
        <item x="2079"/>
        <item x="2566"/>
        <item x="975"/>
        <item x="404"/>
        <item x="2193"/>
        <item x="1756"/>
        <item x="2567"/>
        <item x="742"/>
        <item x="74"/>
        <item x="23"/>
        <item x="2550"/>
        <item x="2577"/>
        <item x="2040"/>
        <item x="888"/>
        <item x="475"/>
        <item x="1143"/>
        <item x="627"/>
        <item x="2130"/>
        <item x="83"/>
        <item x="91"/>
        <item x="123"/>
        <item x="314"/>
        <item x="410"/>
        <item x="1249"/>
        <item x="2430"/>
        <item x="2345"/>
        <item x="451"/>
        <item x="347"/>
        <item x="1059"/>
        <item x="1190"/>
        <item x="227"/>
        <item x="2539"/>
        <item x="21"/>
        <item x="1529"/>
        <item x="1420"/>
        <item x="34"/>
        <item x="2057"/>
        <item x="1879"/>
        <item x="2239"/>
        <item x="1053"/>
        <item x="673"/>
        <item x="1903"/>
        <item x="213"/>
        <item x="1473"/>
        <item x="273"/>
        <item x="1076"/>
        <item x="724"/>
        <item x="31"/>
        <item x="2362"/>
        <item x="733"/>
        <item x="154"/>
        <item x="2636"/>
        <item x="1735"/>
        <item x="1494"/>
        <item x="720"/>
        <item x="1720"/>
        <item x="1287"/>
        <item x="2136"/>
        <item x="649"/>
        <item x="745"/>
        <item x="1208"/>
        <item x="95"/>
        <item x="2559"/>
        <item x="2089"/>
        <item x="960"/>
        <item x="1521"/>
        <item x="2492"/>
        <item x="75"/>
        <item x="1877"/>
        <item x="1860"/>
        <item x="661"/>
        <item x="736"/>
        <item x="470"/>
        <item x="860"/>
        <item x="1134"/>
        <item x="2186"/>
        <item x="1953"/>
        <item x="2602"/>
        <item x="969"/>
        <item x="1836"/>
        <item x="542"/>
        <item x="1223"/>
        <item x="1232"/>
        <item x="2497"/>
        <item x="1764"/>
        <item x="2565"/>
        <item x="1509"/>
        <item x="160"/>
        <item x="1097"/>
        <item x="2005"/>
        <item x="967"/>
        <item x="318"/>
        <item x="2588"/>
        <item x="1020"/>
        <item x="1963"/>
        <item x="2475"/>
        <item x="22"/>
        <item x="1312"/>
        <item x="1138"/>
        <item x="956"/>
        <item x="1386"/>
        <item x="2786"/>
        <item x="2638"/>
        <item x="1658"/>
        <item x="381"/>
        <item x="2063"/>
        <item x="1286"/>
        <item x="881"/>
        <item x="1723"/>
        <item x="936"/>
        <item x="2415"/>
        <item x="179"/>
        <item x="1048"/>
        <item x="585"/>
        <item x="698"/>
        <item x="398"/>
        <item x="291"/>
        <item x="805"/>
        <item x="955"/>
        <item x="54"/>
        <item x="2790"/>
        <item x="1125"/>
        <item x="784"/>
        <item x="190"/>
        <item x="1995"/>
        <item x="2395"/>
        <item x="147"/>
        <item x="2207"/>
        <item x="1721"/>
        <item x="2348"/>
        <item x="2540"/>
        <item x="940"/>
        <item x="391"/>
        <item x="197"/>
        <item x="456"/>
        <item x="37"/>
        <item x="2007"/>
        <item x="2427"/>
        <item x="2407"/>
        <item x="2240"/>
        <item x="57"/>
        <item x="2155"/>
        <item x="1474"/>
        <item x="1531"/>
        <item x="286"/>
        <item x="1830"/>
        <item x="270"/>
        <item x="544"/>
        <item x="1293"/>
        <item x="2796"/>
        <item x="838"/>
        <item x="663"/>
        <item x="2021"/>
        <item x="1989"/>
        <item x="893"/>
        <item x="1440"/>
        <item x="1904"/>
        <item x="2288"/>
        <item x="242"/>
        <item x="1766"/>
        <item x="1875"/>
        <item x="633"/>
        <item x="1385"/>
        <item x="1332"/>
        <item x="1914"/>
        <item x="709"/>
        <item x="402"/>
        <item x="419"/>
        <item x="594"/>
        <item x="1786"/>
        <item x="1359"/>
        <item x="2173"/>
        <item x="2759"/>
        <item x="1527"/>
        <item x="618"/>
        <item x="852"/>
        <item x="1504"/>
        <item x="1819"/>
        <item x="1864"/>
        <item x="2592"/>
        <item x="2765"/>
        <item x="1874"/>
        <item x="1203"/>
        <item x="1602"/>
        <item x="2552"/>
        <item x="1719"/>
        <item x="2028"/>
        <item x="48"/>
        <item x="1584"/>
        <item x="7"/>
        <item x="2512"/>
        <item x="4"/>
        <item x="592"/>
        <item x="1692"/>
        <item x="2027"/>
        <item x="2340"/>
        <item x="750"/>
        <item x="2568"/>
        <item x="2299"/>
        <item x="1424"/>
        <item x="1219"/>
        <item x="1472"/>
        <item x="1591"/>
        <item x="1265"/>
        <item x="2665"/>
        <item x="499"/>
        <item x="292"/>
        <item x="1867"/>
        <item x="487"/>
        <item x="1662"/>
        <item x="1667"/>
        <item x="728"/>
        <item x="85"/>
        <item x="416"/>
        <item x="383"/>
        <item x="1240"/>
        <item x="1416"/>
        <item x="2408"/>
        <item x="2637"/>
        <item x="1278"/>
        <item x="81"/>
        <item x="1646"/>
        <item x="966"/>
        <item x="857"/>
        <item x="27"/>
        <item x="0"/>
        <item x="1813"/>
        <item x="228"/>
        <item x="1801"/>
        <item x="2508"/>
        <item x="2011"/>
        <item x="2523"/>
        <item x="2336"/>
        <item x="130"/>
        <item x="1365"/>
        <item x="2265"/>
        <item x="1329"/>
        <item x="626"/>
        <item x="1539"/>
        <item x="2768"/>
        <item x="982"/>
        <item x="740"/>
        <item x="2083"/>
        <item x="338"/>
        <item x="72"/>
        <item x="1030"/>
        <item x="434"/>
        <item x="2369"/>
        <item x="2678"/>
        <item x="849"/>
        <item x="2683"/>
        <item x="1684"/>
        <item x="2297"/>
        <item x="2788"/>
        <item x="2756"/>
        <item x="2553"/>
        <item x="49"/>
        <item x="246"/>
        <item x="2516"/>
        <item x="2641"/>
        <item x="1236"/>
        <item x="1795"/>
        <item x="2570"/>
        <item x="785"/>
        <item x="1630"/>
        <item x="1753"/>
        <item x="1419"/>
        <item x="1334"/>
        <item x="1197"/>
        <item x="1728"/>
        <item x="1673"/>
        <item x="2338"/>
        <item x="2134"/>
        <item x="737"/>
        <item x="1299"/>
        <item x="535"/>
        <item x="1934"/>
        <item x="1112"/>
        <item x="2114"/>
        <item x="572"/>
        <item x="965"/>
        <item x="2248"/>
        <item x="189"/>
        <item x="382"/>
        <item x="2327"/>
        <item x="977"/>
        <item x="963"/>
        <item x="524"/>
        <item x="1636"/>
        <item x="1008"/>
        <item x="2214"/>
        <item x="574"/>
        <item x="2477"/>
        <item x="356"/>
        <item x="2318"/>
        <item x="1501"/>
        <item x="191"/>
        <item x="1961"/>
        <item x="1518"/>
        <item x="2311"/>
        <item x="807"/>
        <item x="628"/>
        <item x="2195"/>
        <item x="2275"/>
        <item x="2216"/>
        <item x="1612"/>
        <item x="839"/>
        <item x="613"/>
        <item x="1411"/>
        <item x="1294"/>
        <item x="360"/>
        <item x="1895"/>
        <item x="223"/>
        <item x="219"/>
        <item x="2517"/>
        <item x="787"/>
        <item x="222"/>
        <item x="512"/>
        <item x="1896"/>
        <item x="2447"/>
        <item x="2509"/>
        <item x="531"/>
        <item x="595"/>
        <item x="878"/>
        <item x="133"/>
        <item x="850"/>
        <item x="652"/>
        <item x="1817"/>
        <item x="1856"/>
        <item x="1822"/>
        <item x="2752"/>
        <item x="1496"/>
        <item x="1629"/>
        <item x="1852"/>
        <item x="497"/>
        <item x="619"/>
        <item x="958"/>
        <item x="606"/>
        <item x="674"/>
        <item x="555"/>
        <item x="2122"/>
        <item x="1258"/>
        <item x="868"/>
        <item x="2169"/>
        <item x="1457"/>
        <item x="815"/>
        <item x="184"/>
        <item x="2490"/>
        <item x="1770"/>
        <item x="384"/>
        <item x="1247"/>
        <item x="591"/>
        <item x="790"/>
        <item x="2554"/>
        <item x="568"/>
        <item x="714"/>
        <item x="378"/>
        <item x="976"/>
        <item x="2179"/>
        <item x="1517"/>
        <item x="565"/>
        <item x="1166"/>
        <item x="317"/>
        <item x="2254"/>
        <item x="2200"/>
        <item x="2226"/>
        <item x="2309"/>
        <item x="5"/>
        <item x="2076"/>
        <item x="1202"/>
        <item x="553"/>
        <item x="607"/>
        <item x="2800"/>
        <item x="370"/>
        <item x="2144"/>
        <item x="1081"/>
        <item x="941"/>
        <item x="24"/>
        <item x="543"/>
        <item x="2164"/>
        <item x="259"/>
        <item x="935"/>
        <item x="375"/>
        <item x="1077"/>
        <item x="207"/>
        <item x="1141"/>
        <item x="1635"/>
        <item x="882"/>
        <item x="46"/>
        <item x="2448"/>
        <item x="1960"/>
        <item x="1703"/>
        <item x="2703"/>
        <item x="2344"/>
        <item x="211"/>
        <item x="1098"/>
        <item x="421"/>
        <item x="2596"/>
        <item x="453"/>
        <item x="263"/>
        <item x="1571"/>
        <item x="1601"/>
        <item x="670"/>
        <item x="1631"/>
        <item x="2432"/>
        <item x="835"/>
        <item x="1284"/>
        <item x="1169"/>
        <item x="2233"/>
        <item x="2460"/>
        <item x="1857"/>
        <item x="675"/>
        <item x="161"/>
        <item x="1866"/>
        <item x="1406"/>
        <item x="241"/>
        <item x="1582"/>
        <item x="1694"/>
        <item x="2361"/>
        <item x="119"/>
        <item x="2574"/>
        <item x="1640"/>
        <item x="2256"/>
        <item x="1158"/>
        <item x="2147"/>
        <item x="65"/>
        <item x="2414"/>
        <item x="539"/>
        <item x="2138"/>
        <item x="637"/>
        <item x="654"/>
        <item x="1663"/>
        <item x="82"/>
        <item x="1035"/>
        <item x="2679"/>
        <item x="359"/>
        <item x="1498"/>
        <item x="2210"/>
        <item x="1007"/>
        <item x="1308"/>
        <item x="2271"/>
        <item x="1147"/>
        <item x="1712"/>
        <item x="1046"/>
        <item x="1987"/>
        <item x="486"/>
        <item x="1573"/>
        <item x="2520"/>
        <item x="1945"/>
        <item x="306"/>
        <item x="1807"/>
        <item x="2779"/>
        <item x="2321"/>
        <item x="1477"/>
        <item x="546"/>
        <item x="2604"/>
        <item x="2725"/>
        <item x="2152"/>
        <item x="1458"/>
        <item x="2806"/>
        <item x="1330"/>
        <item x="2170"/>
        <item x="1502"/>
        <item x="2162"/>
        <item x="699"/>
        <item x="847"/>
        <item x="1471"/>
        <item x="2545"/>
        <item x="2436"/>
        <item x="2743"/>
        <item x="886"/>
        <item x="285"/>
        <item x="289"/>
        <item x="1524"/>
        <item x="869"/>
        <item x="2541"/>
        <item x="47"/>
        <item x="554"/>
        <item x="1013"/>
        <item x="993"/>
        <item x="1148"/>
        <item x="1101"/>
        <item x="1690"/>
        <item x="2749"/>
        <item x="1568"/>
        <item x="660"/>
        <item x="194"/>
        <item x="2429"/>
        <item x="2675"/>
        <item x="520"/>
        <item x="2634"/>
        <item x="1732"/>
        <item x="2054"/>
        <item x="1680"/>
        <item x="304"/>
        <item x="1306"/>
        <item x="2422"/>
        <item x="412"/>
        <item x="1765"/>
        <item x="2160"/>
        <item x="1661"/>
        <item x="1827"/>
        <item x="2185"/>
        <item x="1863"/>
        <item x="193"/>
        <item x="1966"/>
        <item x="1651"/>
        <item x="2110"/>
        <item x="483"/>
        <item x="2732"/>
        <item x="996"/>
        <item x="2609"/>
        <item x="1761"/>
        <item x="1375"/>
        <item x="1865"/>
        <item x="684"/>
        <item x="426"/>
        <item x="1368"/>
        <item x="1397"/>
        <item x="837"/>
        <item x="354"/>
        <item x="694"/>
        <item x="721"/>
        <item x="232"/>
        <item x="449"/>
        <item x="297"/>
        <item x="799"/>
        <item x="2278"/>
        <item x="325"/>
        <item x="1988"/>
        <item x="2263"/>
        <item x="2045"/>
        <item x="248"/>
        <item x="1089"/>
        <item x="2075"/>
        <item x="2456"/>
        <item x="1026"/>
        <item x="848"/>
        <item x="1155"/>
        <item x="1050"/>
        <item x="1775"/>
        <item x="2204"/>
        <item x="2600"/>
        <item x="2610"/>
        <item x="561"/>
        <item x="155"/>
        <item x="1283"/>
        <item x="1467"/>
        <item x="144"/>
        <item x="2438"/>
        <item x="897"/>
        <item x="2219"/>
        <item x="2135"/>
        <item x="1543"/>
        <item x="1325"/>
        <item x="824"/>
        <item x="177"/>
        <item x="415"/>
        <item x="1533"/>
        <item x="532"/>
        <item x="2582"/>
        <item x="1815"/>
        <item x="1701"/>
        <item x="1973"/>
        <item x="1418"/>
        <item x="1270"/>
        <item x="2455"/>
        <item x="226"/>
        <item x="2145"/>
        <item x="1005"/>
        <item x="1814"/>
        <item x="1241"/>
        <item x="2013"/>
        <item x="1268"/>
        <item x="240"/>
        <item x="2024"/>
        <item x="1251"/>
        <item x="459"/>
        <item x="879"/>
        <item x="1915"/>
        <item x="209"/>
        <item x="60"/>
        <item x="519"/>
        <item x="2748"/>
        <item x="1759"/>
        <item x="1832"/>
        <item x="984"/>
        <item x="1082"/>
        <item x="275"/>
        <item x="841"/>
        <item x="158"/>
        <item x="1028"/>
        <item x="1824"/>
        <item x="2266"/>
        <item x="269"/>
        <item x="2058"/>
        <item x="1373"/>
        <item x="2050"/>
        <item x="162"/>
        <item x="853"/>
        <item x="2367"/>
        <item x="399"/>
        <item x="53"/>
        <item x="2335"/>
        <item x="1237"/>
        <item x="203"/>
        <item x="1547"/>
        <item x="2662"/>
        <item x="2153"/>
        <item x="258"/>
        <item x="1666"/>
        <item x="2614"/>
        <item x="2499"/>
        <item x="1256"/>
        <item x="700"/>
        <item x="605"/>
        <item x="143"/>
        <item x="1643"/>
        <item x="639"/>
        <item x="1556"/>
        <item x="2252"/>
        <item x="2661"/>
        <item x="500"/>
        <item x="2494"/>
        <item x="914"/>
        <item x="1159"/>
        <item x="1356"/>
        <item x="2393"/>
        <item x="1106"/>
        <item x="188"/>
        <item x="329"/>
        <item x="344"/>
        <item x="2188"/>
        <item x="116"/>
        <item x="126"/>
        <item x="2401"/>
        <item x="1452"/>
        <item x="586"/>
        <item x="303"/>
        <item x="1367"/>
        <item x="2293"/>
        <item x="640"/>
        <item x="2197"/>
        <item x="1638"/>
        <item x="2113"/>
        <item x="2498"/>
        <item x="1495"/>
        <item x="525"/>
        <item x="20"/>
        <item x="1828"/>
        <item x="2406"/>
        <item x="1436"/>
        <item x="2699"/>
        <item x="2399"/>
        <item x="1487"/>
        <item x="2382"/>
        <item x="206"/>
        <item x="1937"/>
        <item x="2180"/>
        <item x="2420"/>
        <item x="1611"/>
        <item x="1417"/>
        <item x="2010"/>
        <item x="1851"/>
        <item x="588"/>
        <item x="625"/>
        <item x="1357"/>
        <item x="2264"/>
        <item x="296"/>
        <item x="1395"/>
        <item x="2458"/>
        <item x="2576"/>
        <item x="797"/>
        <item x="1951"/>
        <item x="2769"/>
        <item x="2709"/>
        <item x="1505"/>
        <item x="336"/>
        <item x="277"/>
        <item x="2804"/>
        <item x="1632"/>
        <item x="135"/>
        <item x="328"/>
        <item x="812"/>
        <item x="438"/>
        <item x="1956"/>
        <item x="919"/>
        <item x="8"/>
        <item x="2719"/>
        <item x="339"/>
        <item x="2437"/>
        <item x="80"/>
        <item x="1146"/>
        <item x="2243"/>
        <item x="702"/>
        <item x="806"/>
        <item x="990"/>
        <item x="2357"/>
        <item x="13"/>
        <item x="1664"/>
        <item x="2125"/>
        <item x="2097"/>
        <item x="2643"/>
        <item x="1781"/>
        <item x="433"/>
        <item x="871"/>
        <item x="1758"/>
        <item x="971"/>
        <item x="2141"/>
        <item x="1748"/>
        <item x="355"/>
        <item x="1215"/>
        <item x="1623"/>
        <item x="895"/>
        <item x="1548"/>
        <item x="1360"/>
        <item x="1983"/>
        <item x="1725"/>
        <item x="1691"/>
        <item x="1921"/>
        <item x="636"/>
        <item x="10"/>
        <item x="461"/>
        <item x="1041"/>
        <item x="1741"/>
        <item x="794"/>
        <item x="1755"/>
        <item x="644"/>
        <item x="406"/>
        <item x="2794"/>
        <item x="396"/>
        <item x="216"/>
        <item x="366"/>
        <item x="1195"/>
        <item x="1337"/>
        <item x="1353"/>
        <item x="1422"/>
        <item x="1515"/>
        <item x="377"/>
        <item x="1990"/>
        <item x="602"/>
        <item x="2747"/>
        <item x="629"/>
        <item x="1570"/>
        <item x="630"/>
        <item x="1021"/>
        <item x="1363"/>
        <item x="562"/>
        <item x="2251"/>
        <item x="1600"/>
        <item x="1129"/>
        <item x="2033"/>
        <item x="2445"/>
        <item x="2645"/>
        <item x="2802"/>
        <item x="2026"/>
        <item x="1782"/>
        <item x="55"/>
        <item x="2295"/>
        <item x="634"/>
        <item x="961"/>
        <item x="1982"/>
        <item x="1931"/>
        <item x="711"/>
        <item x="2035"/>
        <item x="2043"/>
        <item x="1377"/>
        <item x="2459"/>
        <item x="528"/>
        <item x="1217"/>
        <item x="904"/>
        <item x="2355"/>
        <item x="974"/>
        <item x="2774"/>
        <item x="1117"/>
        <item x="2157"/>
        <item x="446"/>
        <item x="361"/>
        <item x="763"/>
        <item x="1012"/>
        <item x="1206"/>
        <item x="536"/>
        <item x="6"/>
        <item x="527"/>
        <item x="2235"/>
        <item x="1722"/>
        <item x="798"/>
        <item x="1650"/>
        <item x="683"/>
        <item x="41"/>
        <item x="1530"/>
        <item x="1479"/>
        <item x="393"/>
        <item x="271"/>
        <item x="793"/>
        <item x="1450"/>
        <item x="1480"/>
        <item x="563"/>
        <item x="1724"/>
        <item x="1905"/>
        <item x="2100"/>
        <item x="693"/>
        <item x="2191"/>
        <item x="1327"/>
        <item x="2562"/>
        <item x="1799"/>
        <item x="2473"/>
        <item x="2049"/>
        <item x="175"/>
        <item x="417"/>
        <item x="1704"/>
        <item x="2417"/>
        <item x="1737"/>
        <item x="1402"/>
        <item x="1747"/>
        <item x="816"/>
        <item x="2452"/>
        <item x="682"/>
        <item x="229"/>
        <item x="2778"/>
        <item x="814"/>
        <item x="28"/>
        <item x="1132"/>
        <item x="2764"/>
        <item x="580"/>
        <item x="1595"/>
        <item x="792"/>
        <item x="1435"/>
        <item x="1313"/>
        <item x="545"/>
        <item x="2129"/>
        <item x="212"/>
        <item x="1094"/>
        <item x="2670"/>
        <item x="1262"/>
        <item x="2391"/>
        <item x="1510"/>
        <item x="2496"/>
        <item x="2354"/>
        <item x="2376"/>
        <item x="117"/>
        <item x="2403"/>
        <item x="1810"/>
        <item x="2093"/>
        <item x="490"/>
        <item x="846"/>
        <item x="2358"/>
        <item x="2618"/>
        <item x="1178"/>
        <item x="2212"/>
        <item x="1525"/>
        <item x="515"/>
        <item x="884"/>
        <item x="2549"/>
        <item x="2116"/>
        <item x="2306"/>
        <item x="1174"/>
        <item x="727"/>
        <item x="2792"/>
        <item x="1011"/>
        <item x="2419"/>
        <item x="321"/>
        <item x="1326"/>
        <item x="883"/>
        <item x="1124"/>
        <item x="2704"/>
        <item x="2241"/>
        <item x="2150"/>
        <item x="1065"/>
        <item x="2688"/>
        <item x="78"/>
        <item x="1677"/>
        <item x="2375"/>
        <item x="202"/>
        <item x="2503"/>
        <item x="1355"/>
        <item x="1876"/>
        <item x="2639"/>
        <item x="1275"/>
        <item x="2023"/>
        <item x="1620"/>
        <item x="165"/>
        <item x="691"/>
        <item x="874"/>
        <item x="641"/>
        <item x="1398"/>
        <item x="1162"/>
        <item x="174"/>
        <item x="89"/>
        <item x="287"/>
        <item x="2760"/>
        <item x="1371"/>
        <item x="1769"/>
        <item x="1437"/>
        <item x="832"/>
        <item x="390"/>
        <item x="2221"/>
        <item x="1617"/>
        <item x="1015"/>
        <item x="2700"/>
        <item x="2628"/>
        <item x="1920"/>
        <item x="1200"/>
        <item x="667"/>
        <item x="1829"/>
        <item x="2140"/>
        <item x="689"/>
        <item x="864"/>
        <item x="455"/>
        <item x="1488"/>
        <item x="870"/>
        <item x="43"/>
        <item x="492"/>
        <item x="2529"/>
        <item x="2510"/>
        <item x="898"/>
        <item x="1364"/>
        <item x="2484"/>
        <item x="1484"/>
        <item x="1316"/>
        <item x="1407"/>
        <item x="447"/>
        <item x="800"/>
        <item x="1051"/>
        <item x="435"/>
        <item x="2424"/>
        <item x="1542"/>
        <item x="2187"/>
        <item x="1566"/>
        <item x="1260"/>
        <item x="1821"/>
        <item x="1711"/>
        <item x="489"/>
        <item x="811"/>
        <item x="664"/>
        <item x="2461"/>
        <item x="1055"/>
        <item x="2722"/>
        <item x="1445"/>
        <item x="1271"/>
        <item x="51"/>
        <item x="2405"/>
        <item x="2099"/>
        <item x="2649"/>
        <item x="272"/>
        <item x="676"/>
        <item x="450"/>
        <item x="2771"/>
        <item x="2039"/>
        <item x="1196"/>
        <item x="2373"/>
        <item x="2619"/>
        <item x="326"/>
        <item x="1099"/>
        <item x="1532"/>
        <item x="1469"/>
        <item x="1361"/>
        <item x="2065"/>
        <item x="718"/>
        <item x="2578"/>
        <item x="1563"/>
        <item x="1033"/>
        <item x="134"/>
        <item x="2595"/>
        <item x="368"/>
        <item x="571"/>
        <item x="2474"/>
        <item x="168"/>
        <item x="2174"/>
        <item x="264"/>
        <item x="658"/>
        <item x="1560"/>
        <item x="1318"/>
        <item x="42"/>
        <item x="233"/>
        <item x="2304"/>
        <item x="208"/>
        <item x="352"/>
        <item x="911"/>
        <item x="1608"/>
        <item x="1069"/>
        <item x="322"/>
        <item x="1036"/>
        <item x="1688"/>
        <item x="2731"/>
        <item x="2181"/>
        <item x="1808"/>
        <item x="2018"/>
        <item x="2343"/>
        <item x="738"/>
        <item x="362"/>
        <item x="1788"/>
        <item x="923"/>
        <item x="310"/>
        <item x="2667"/>
        <item x="330"/>
        <item x="2684"/>
        <item x="1246"/>
        <item x="1338"/>
        <item x="97"/>
        <item x="948"/>
        <item x="2154"/>
        <item x="2132"/>
        <item x="141"/>
        <item x="298"/>
        <item x="1331"/>
        <item x="2755"/>
        <item x="1900"/>
        <item x="513"/>
        <item x="759"/>
        <item x="2555"/>
        <item x="856"/>
        <item x="1546"/>
        <item x="442"/>
        <item x="704"/>
        <item x="266"/>
        <item x="1538"/>
        <item x="1054"/>
        <item x="1858"/>
        <item x="779"/>
        <item x="1564"/>
        <item x="1958"/>
        <item x="1654"/>
        <item x="2283"/>
        <item x="386"/>
        <item x="1897"/>
        <item x="1768"/>
        <item x="1176"/>
        <item x="1387"/>
        <item x="464"/>
        <item x="2598"/>
        <item x="2067"/>
        <item x="1783"/>
        <item x="896"/>
        <item x="2485"/>
        <item x="2224"/>
        <item x="1264"/>
        <item x="946"/>
        <item x="1401"/>
        <item x="1848"/>
        <item x="1845"/>
        <item x="931"/>
        <item x="1456"/>
        <item x="1239"/>
        <item x="2646"/>
        <item x="1965"/>
        <item x="311"/>
        <item x="2685"/>
        <item x="265"/>
        <item x="253"/>
        <item x="288"/>
        <item x="516"/>
        <item x="1843"/>
        <item x="1569"/>
        <item x="2617"/>
        <item x="1679"/>
        <item x="1727"/>
        <item x="560"/>
        <item x="1113"/>
        <item x="1161"/>
        <item x="2435"/>
        <item x="2513"/>
        <item x="110"/>
        <item x="909"/>
        <item x="395"/>
        <item x="2290"/>
        <item x="2615"/>
        <item x="129"/>
        <item x="910"/>
        <item x="1628"/>
        <item x="2697"/>
        <item x="283"/>
        <item x="1589"/>
        <item x="921"/>
        <item x="2112"/>
        <item x="169"/>
        <item x="506"/>
        <item x="1985"/>
        <item x="1979"/>
        <item x="547"/>
        <item x="1184"/>
        <item x="1461"/>
        <item x="1787"/>
        <item x="1913"/>
        <item x="829"/>
        <item x="573"/>
        <item x="747"/>
        <item x="925"/>
        <item x="744"/>
        <item x="50"/>
        <item x="804"/>
        <item x="1760"/>
        <item x="1957"/>
        <item x="765"/>
        <item x="517"/>
        <item x="2380"/>
        <item x="1655"/>
        <item x="2423"/>
        <item x="2561"/>
        <item x="195"/>
        <item x="1319"/>
        <item x="2707"/>
        <item x="343"/>
        <item x="1362"/>
        <item x="2108"/>
        <item x="1088"/>
        <item x="836"/>
        <item x="2746"/>
        <item x="1512"/>
        <item x="17"/>
        <item x="2000"/>
        <item x="688"/>
        <item x="2121"/>
        <item x="1763"/>
        <item x="2255"/>
        <item x="2620"/>
        <item x="478"/>
        <item x="407"/>
        <item x="120"/>
        <item x="2740"/>
        <item x="2534"/>
        <item x="172"/>
        <item x="196"/>
        <item x="430"/>
        <item x="164"/>
        <item x="1882"/>
        <item x="1216"/>
        <item x="71"/>
        <item x="1925"/>
        <item x="1210"/>
        <item x="645"/>
        <item x="508"/>
        <item x="1780"/>
        <item x="1168"/>
        <item x="369"/>
        <item x="66"/>
        <item x="802"/>
        <item x="2608"/>
        <item x="1376"/>
        <item x="2805"/>
        <item x="1653"/>
        <item x="1248"/>
        <item x="1534"/>
        <item x="40"/>
        <item x="754"/>
        <item x="1018"/>
        <item x="2544"/>
        <item x="1916"/>
        <item x="1693"/>
        <item x="1066"/>
        <item x="2038"/>
        <item x="1252"/>
        <item x="156"/>
        <item x="2201"/>
        <item x="2206"/>
        <item x="891"/>
        <item x="2223"/>
        <item x="1969"/>
        <item x="30"/>
        <item x="820"/>
        <item x="780"/>
        <item x="1476"/>
        <item x="255"/>
        <item x="1455"/>
        <item x="2352"/>
        <item x="968"/>
        <item x="1645"/>
        <item x="2801"/>
        <item x="584"/>
        <item x="1213"/>
        <item x="1103"/>
        <item x="1358"/>
        <item x="2384"/>
        <item x="250"/>
        <item x="2308"/>
        <item x="127"/>
        <item x="830"/>
        <item x="1553"/>
        <item x="1212"/>
        <item x="1910"/>
        <item x="2323"/>
        <item x="1513"/>
        <item x="481"/>
        <item x="302"/>
        <item x="465"/>
        <item x="2584"/>
        <item x="1938"/>
        <item x="199"/>
        <item x="2091"/>
        <item x="2346"/>
        <item x="423"/>
        <item x="1347"/>
        <item x="2718"/>
        <item x="1823"/>
        <item x="1006"/>
        <item x="1687"/>
        <item x="1804"/>
        <item x="1709"/>
        <item x="1122"/>
        <item x="115"/>
        <item x="1835"/>
        <item x="2421"/>
        <item x="631"/>
        <item x="1227"/>
        <item x="1846"/>
        <item x="786"/>
        <item x="1388"/>
        <item x="388"/>
        <item x="1634"/>
        <item x="514"/>
        <item x="2329"/>
        <item x="1131"/>
        <item x="2245"/>
        <item x="831"/>
        <item x="843"/>
        <item x="2270"/>
        <item x="2158"/>
        <item x="2165"/>
        <item x="1554"/>
        <item x="1414"/>
        <item x="1234"/>
        <item x="1615"/>
        <item x="1078"/>
        <item x="1366"/>
        <item x="2353"/>
        <item x="2176"/>
        <item x="2533"/>
        <item x="1060"/>
        <item x="1156"/>
        <item x="380"/>
        <item x="2472"/>
        <item x="1410"/>
        <item x="2328"/>
        <item x="1057"/>
        <item x="111"/>
        <item x="1266"/>
        <item x="2092"/>
        <item x="1641"/>
        <item x="397"/>
        <item x="1135"/>
        <item x="1557"/>
        <item x="1207"/>
        <item x="502"/>
        <item x="2042"/>
        <item x="988"/>
        <item x="1809"/>
        <item x="1811"/>
        <item x="655"/>
        <item x="1171"/>
        <item x="950"/>
        <item x="1618"/>
        <item x="2690"/>
        <item x="2037"/>
        <item x="913"/>
        <item x="1305"/>
        <item x="2616"/>
        <item x="1656"/>
        <item x="1454"/>
        <item x="468"/>
        <item x="428"/>
        <item x="1968"/>
        <item x="2359"/>
        <item x="1626"/>
        <item x="252"/>
        <item x="2599"/>
        <item x="819"/>
        <item x="903"/>
        <item x="1605"/>
        <item x="2086"/>
        <item x="1881"/>
        <item x="1154"/>
        <item x="748"/>
        <item x="2143"/>
        <item x="215"/>
        <item x="351"/>
        <item x="933"/>
        <item x="1340"/>
        <item x="991"/>
        <item x="526"/>
        <item x="1257"/>
        <item x="2449"/>
        <item x="1323"/>
        <item x="2777"/>
        <item x="2603"/>
        <item x="2260"/>
        <item x="1235"/>
        <item x="9"/>
        <item x="1978"/>
        <item x="2522"/>
        <item x="2708"/>
        <item x="2410"/>
        <item x="2220"/>
        <item x="813"/>
        <item x="1706"/>
        <item x="817"/>
        <item x="952"/>
        <item x="494"/>
        <item x="1593"/>
        <item x="1839"/>
        <item x="1939"/>
        <item x="1745"/>
        <item x="1906"/>
        <item x="153"/>
        <item x="1464"/>
        <item x="2701"/>
        <item x="1067"/>
        <item x="668"/>
        <item x="979"/>
        <item x="2664"/>
        <item x="2483"/>
        <item x="538"/>
        <item x="84"/>
        <item x="2360"/>
        <item x="2635"/>
        <item x="2396"/>
        <item x="1297"/>
        <item x="2156"/>
        <item x="1668"/>
        <item x="1194"/>
        <item x="632"/>
        <item x="648"/>
        <item x="610"/>
        <item x="2480"/>
        <item x="581"/>
        <item x="2738"/>
        <item x="2426"/>
        <item x="2032"/>
        <item x="441"/>
        <item x="1689"/>
        <item x="788"/>
        <item x="11"/>
        <item x="1092"/>
        <item x="1746"/>
        <item x="2312"/>
        <item x="2720"/>
        <item x="840"/>
        <item x="593"/>
        <item x="474"/>
        <item x="1699"/>
        <item x="323"/>
        <item x="1947"/>
        <item x="1806"/>
        <item x="2795"/>
        <item x="63"/>
        <item x="2605"/>
        <item x="315"/>
        <item x="2735"/>
        <item x="2277"/>
        <item x="159"/>
        <item x="1052"/>
        <item x="88"/>
        <item x="2742"/>
        <item x="943"/>
        <item x="2761"/>
        <item x="550"/>
        <item x="1182"/>
        <item x="2148"/>
        <item x="136"/>
        <item x="1085"/>
        <item x="1396"/>
        <item x="2501"/>
        <item x="1391"/>
        <item x="308"/>
        <item x="94"/>
        <item x="511"/>
        <item x="753"/>
        <item x="90"/>
        <item x="758"/>
        <item x="1253"/>
        <item x="1211"/>
        <item x="2538"/>
        <item x="1522"/>
        <item x="2289"/>
        <item x="2146"/>
        <item x="290"/>
        <item x="1967"/>
        <item x="1267"/>
        <item x="2489"/>
        <item x="2333"/>
        <item x="218"/>
        <item x="752"/>
        <item x="2332"/>
        <item x="1784"/>
        <item x="1577"/>
        <item x="1428"/>
        <item x="100"/>
        <item x="1086"/>
        <item x="2069"/>
        <item x="2400"/>
        <item x="1056"/>
        <item x="1672"/>
        <item x="1023"/>
        <item x="1575"/>
        <item x="1160"/>
        <item x="2004"/>
        <item x="1785"/>
        <item x="1274"/>
        <item x="1669"/>
        <item x="1919"/>
        <item x="2046"/>
        <item x="1193"/>
        <item x="1448"/>
        <item x="2269"/>
        <item x="2669"/>
        <item x="706"/>
        <item x="2002"/>
        <item x="2262"/>
        <item x="529"/>
        <item x="2314"/>
        <item x="1170"/>
        <item x="1825"/>
        <item x="2647"/>
        <item x="1927"/>
        <item x="1003"/>
        <item x="1894"/>
        <item x="2368"/>
        <item x="2468"/>
        <item x="1405"/>
        <item x="2486"/>
        <item x="2236"/>
        <item x="1912"/>
        <item x="2047"/>
        <item x="680"/>
        <item x="1869"/>
        <item x="875"/>
        <item x="1105"/>
        <item x="1716"/>
        <item x="2682"/>
        <item x="1619"/>
        <item x="1791"/>
        <item x="997"/>
        <item x="2782"/>
        <item x="2440"/>
        <item x="1351"/>
        <item x="1224"/>
        <item x="2714"/>
        <item x="771"/>
        <item x="392"/>
        <item x="659"/>
        <item x="142"/>
        <item x="217"/>
        <item x="385"/>
        <item x="357"/>
        <item x="2363"/>
        <item x="300"/>
        <item x="2506"/>
        <item x="414"/>
        <item x="2586"/>
        <item x="1403"/>
        <item x="2257"/>
        <item x="180"/>
        <item x="1592"/>
        <item x="1433"/>
        <item x="1714"/>
        <item x="1311"/>
        <item x="777"/>
        <item x="2723"/>
        <item x="827"/>
        <item x="1562"/>
        <item x="1718"/>
        <item x="2536"/>
        <item x="1279"/>
        <item x="1790"/>
        <item x="2640"/>
        <item x="479"/>
        <item x="696"/>
        <item x="2658"/>
        <item x="1468"/>
        <item x="2715"/>
        <item x="1520"/>
        <item x="2139"/>
        <item x="1596"/>
        <item x="1940"/>
        <item x="934"/>
        <item x="1976"/>
        <item x="2292"/>
        <item x="2532"/>
        <item x="1859"/>
        <item x="729"/>
        <item x="2686"/>
        <item x="1773"/>
        <item x="1001"/>
        <item x="200"/>
        <item x="579"/>
        <item x="2133"/>
        <item x="1497"/>
        <item x="76"/>
        <item x="533"/>
        <item x="1379"/>
        <item x="776"/>
        <item x="844"/>
        <item x="927"/>
        <item x="87"/>
        <item x="1126"/>
        <item x="692"/>
        <item x="2754"/>
        <item x="2457"/>
        <item x="278"/>
        <item x="1460"/>
        <item x="2739"/>
        <item x="2775"/>
        <item x="70"/>
        <item x="1997"/>
        <item x="1250"/>
        <item x="621"/>
        <item x="1757"/>
        <item x="1047"/>
        <item x="1606"/>
        <item x="603"/>
        <item x="2055"/>
        <item x="697"/>
        <item x="842"/>
        <item x="1544"/>
        <item x="1336"/>
        <item x="1186"/>
        <item x="210"/>
        <item x="2062"/>
        <item x="2301"/>
        <item x="2629"/>
        <item x="690"/>
        <item x="1226"/>
        <item x="320"/>
        <item x="1908"/>
        <item x="92"/>
        <item x="1558"/>
        <item x="1678"/>
        <item x="1346"/>
        <item x="917"/>
        <item x="1369"/>
        <item x="18"/>
        <item x="569"/>
        <item x="1307"/>
        <item x="1898"/>
        <item x="2175"/>
        <item x="166"/>
        <item x="1576"/>
        <item x="73"/>
        <item x="2454"/>
        <item x="1119"/>
        <item x="2280"/>
        <item x="651"/>
        <item x="915"/>
        <item x="1220"/>
        <item x="1726"/>
        <item x="1526"/>
        <item x="1431"/>
        <item x="774"/>
        <item x="642"/>
        <item x="12"/>
        <item x="1683"/>
        <item x="1087"/>
        <item x="2300"/>
        <item x="687"/>
        <item x="1263"/>
        <item x="2737"/>
        <item x="2279"/>
        <item x="1225"/>
        <item x="1302"/>
        <item x="1561"/>
        <item x="1926"/>
        <item x="1243"/>
        <item x="2303"/>
        <item x="2294"/>
        <item x="2061"/>
        <item x="1892"/>
        <item x="2504"/>
        <item x="2546"/>
        <item x="2247"/>
        <item x="1317"/>
        <item x="851"/>
        <item x="858"/>
        <item x="987"/>
        <item x="1998"/>
        <item x="1017"/>
        <item x="1731"/>
        <item x="596"/>
        <item x="604"/>
        <item x="365"/>
        <item x="1537"/>
        <item x="638"/>
        <item x="930"/>
        <item x="1992"/>
        <item x="2648"/>
        <item x="2757"/>
        <item x="1624"/>
        <item x="1486"/>
        <item x="140"/>
        <item x="2084"/>
        <item x="2273"/>
        <item x="1604"/>
        <item x="2575"/>
        <item x="810"/>
        <item x="2633"/>
        <item x="2127"/>
        <item x="79"/>
        <item x="1381"/>
        <item x="989"/>
        <item x="1644"/>
        <item x="1439"/>
        <item x="1133"/>
        <item x="1429"/>
        <item x="2551"/>
        <item x="942"/>
        <item x="214"/>
        <item x="983"/>
        <item x="2284"/>
        <item x="1261"/>
        <item x="972"/>
        <item x="437"/>
        <item x="938"/>
        <item x="713"/>
        <item x="2758"/>
        <item x="2305"/>
        <item x="1019"/>
        <item x="62"/>
        <item x="1579"/>
        <item x="458"/>
        <item x="1500"/>
        <item x="107"/>
        <item x="2511"/>
        <item x="1259"/>
        <item x="2015"/>
        <item x="761"/>
        <item x="1080"/>
        <item x="2184"/>
        <item x="1729"/>
        <item x="2096"/>
        <item x="2519"/>
        <item x="1855"/>
        <item x="557"/>
        <item x="2320"/>
        <item x="1447"/>
        <item x="231"/>
        <item x="710"/>
        <item x="476"/>
        <item x="2339"/>
        <item x="732"/>
        <item x="1800"/>
        <item x="970"/>
        <item x="707"/>
        <item x="1597"/>
        <item x="1485"/>
        <item x="2505"/>
        <item x="507"/>
        <item x="1025"/>
        <item x="473"/>
        <item x="2741"/>
        <item x="1123"/>
        <item x="2441"/>
        <item x="1032"/>
        <item x="1446"/>
        <item x="589"/>
        <item x="723"/>
        <item x="2276"/>
        <item x="2317"/>
        <item x="2244"/>
        <item x="1389"/>
        <item x="112"/>
        <item x="1550"/>
        <item x="2118"/>
        <item x="1492"/>
        <item x="2672"/>
        <item x="1523"/>
        <item x="1344"/>
        <item x="2431"/>
        <item x="1887"/>
        <item x="335"/>
        <item x="577"/>
        <item x="1434"/>
        <item x="616"/>
        <item x="187"/>
        <item x="1218"/>
        <item x="1702"/>
        <item x="1734"/>
        <item x="422"/>
        <item x="801"/>
        <item x="1506"/>
        <item x="1108"/>
        <item x="1137"/>
        <item x="2014"/>
        <item x="907"/>
        <item x="2149"/>
        <item x="2316"/>
        <item x="2098"/>
        <item x="243"/>
        <item x="131"/>
        <item x="1777"/>
        <item x="1295"/>
        <item x="58"/>
        <item x="1952"/>
        <item x="1507"/>
        <item x="1932"/>
        <item x="1841"/>
        <item x="2560"/>
        <item x="2502"/>
        <item x="2650"/>
        <item x="274"/>
        <item x="2466"/>
        <item x="1633"/>
        <item x="2231"/>
        <item x="2166"/>
        <item x="1627"/>
        <item x="1682"/>
        <item x="762"/>
        <item x="999"/>
        <item x="2324"/>
        <item x="280"/>
        <item x="2770"/>
        <item x="334"/>
        <item x="918"/>
        <item x="1944"/>
        <item x="2217"/>
        <item x="1578"/>
        <item x="2572"/>
        <item x="2514"/>
        <item x="2453"/>
        <item x="192"/>
        <item x="1104"/>
        <item x="877"/>
        <item x="1890"/>
        <item x="1042"/>
        <item x="1328"/>
        <item x="101"/>
        <item x="1175"/>
        <item x="2267"/>
        <item x="2115"/>
        <item x="2189"/>
        <item x="467"/>
        <item x="1771"/>
        <item x="1751"/>
        <item x="1796"/>
        <item x="2471"/>
        <item x="1034"/>
        <item x="1079"/>
        <item x="1296"/>
        <item x="2671"/>
        <item x="1095"/>
        <item x="2020"/>
        <item x="1818"/>
        <item x="2444"/>
        <item x="2548"/>
        <item x="1901"/>
        <item x="679"/>
        <item x="1697"/>
        <item x="2706"/>
        <item x="152"/>
        <item x="932"/>
        <item x="2016"/>
        <item x="2213"/>
        <item x="1045"/>
        <item x="2487"/>
        <item x="454"/>
        <item x="912"/>
        <item x="443"/>
        <item x="138"/>
        <item x="2068"/>
        <item x="1339"/>
        <item x="2696"/>
        <item x="282"/>
        <item x="559"/>
        <item x="1145"/>
        <item x="2111"/>
        <item x="1242"/>
        <item x="1994"/>
        <item x="1850"/>
        <item x="2751"/>
        <item x="751"/>
        <item x="501"/>
        <item x="1335"/>
        <item x="650"/>
        <item x="1383"/>
        <item x="1750"/>
        <item x="2259"/>
        <item x="276"/>
        <item x="2478"/>
        <item x="949"/>
        <item x="567"/>
        <item x="541"/>
        <item x="537"/>
        <item x="2589"/>
        <item x="2659"/>
        <item x="1871"/>
        <item x="1233"/>
        <item x="1622"/>
        <item x="2622"/>
        <item x="922"/>
        <item x="892"/>
        <item x="653"/>
        <item x="294"/>
        <item x="1277"/>
        <item x="2286"/>
        <item x="795"/>
        <item x="1844"/>
        <item x="427"/>
        <item x="353"/>
        <item x="719"/>
        <item x="1004"/>
        <item x="1272"/>
        <item x="2676"/>
        <item x="2657"/>
        <item x="249"/>
        <item x="1321"/>
        <item x="1280"/>
        <item x="299"/>
        <item x="2530"/>
        <item x="345"/>
        <item x="1121"/>
        <item x="1977"/>
        <item x="1096"/>
        <item x="281"/>
        <item x="2124"/>
        <item x="1309"/>
        <item x="1288"/>
        <item x="1625"/>
        <item x="551"/>
        <item x="2412"/>
        <item x="432"/>
        <item x="67"/>
        <item x="1899"/>
        <item x="146"/>
        <item x="2228"/>
        <item x="1040"/>
        <item x="251"/>
        <item x="2606"/>
        <item x="2571"/>
        <item x="2783"/>
        <item x="826"/>
        <item x="1696"/>
        <item x="2342"/>
        <item x="420"/>
        <item x="2034"/>
        <item x="29"/>
        <item x="2372"/>
        <item x="125"/>
        <item x="1400"/>
        <item x="93"/>
        <item x="1717"/>
        <item x="1886"/>
        <item x="1390"/>
        <item x="411"/>
        <item x="2404"/>
        <item x="1038"/>
        <item x="2291"/>
        <item x="77"/>
        <item x="1031"/>
        <item x="472"/>
        <item x="2379"/>
        <item x="2051"/>
        <item x="1109"/>
        <item x="905"/>
        <item x="566"/>
        <item x="387"/>
        <item x="2531"/>
        <item x="109"/>
        <item x="1713"/>
        <item x="257"/>
        <item x="782"/>
        <item x="2183"/>
        <item x="1181"/>
        <item x="962"/>
        <item x="1999"/>
        <item x="2389"/>
        <item x="2687"/>
        <item x="867"/>
        <item x="2753"/>
        <item x="2082"/>
        <item x="1341"/>
        <item x="244"/>
        <item x="611"/>
        <item x="1285"/>
        <item x="617"/>
        <item x="2717"/>
        <item x="178"/>
        <item x="2211"/>
        <item x="1812"/>
        <item x="1151"/>
        <item x="1269"/>
        <item x="1380"/>
        <item x="185"/>
        <item x="484"/>
        <item x="2564"/>
        <item x="1090"/>
        <item x="681"/>
        <item x="452"/>
        <item x="2470"/>
        <item x="2137"/>
        <item x="2481"/>
        <item x="2298"/>
        <item x="1674"/>
        <item x="1412"/>
        <item x="1374"/>
        <item x="439"/>
        <item x="578"/>
        <item x="2680"/>
        <item x="1959"/>
        <item x="778"/>
        <item x="1061"/>
        <item x="39"/>
        <item x="488"/>
        <item x="1955"/>
        <item x="2710"/>
        <item x="552"/>
        <item x="262"/>
        <item x="2593"/>
        <item x="52"/>
        <item x="181"/>
        <item x="2313"/>
        <item x="671"/>
        <item x="1000"/>
        <item x="2208"/>
        <item x="1883"/>
        <item x="2225"/>
        <item x="1172"/>
        <item x="1289"/>
        <item x="1425"/>
        <item x="2052"/>
        <item x="623"/>
        <item x="2060"/>
        <item x="2500"/>
        <item x="1884"/>
        <item x="2644"/>
        <item x="2381"/>
        <item x="1929"/>
        <item x="1991"/>
        <item x="1873"/>
        <item x="1838"/>
        <item x="2071"/>
        <item x="2713"/>
        <item x="26"/>
        <item x="1116"/>
        <item x="1789"/>
        <item x="1614"/>
        <item x="2194"/>
        <item x="1199"/>
        <item x="1665"/>
        <item x="924"/>
        <item x="2238"/>
        <item x="1465"/>
        <item x="2077"/>
        <item x="2371"/>
        <item x="1962"/>
        <item x="1209"/>
        <item x="1150"/>
        <item x="301"/>
        <item x="1114"/>
        <item x="2315"/>
        <item x="38"/>
        <item x="2268"/>
        <item x="2556"/>
        <item x="2543"/>
        <item x="1574"/>
        <item x="2442"/>
        <item x="855"/>
        <item x="496"/>
        <item x="789"/>
        <item x="16"/>
        <item x="2654"/>
        <item x="1607"/>
        <item x="1928"/>
        <item x="2515"/>
        <item x="2390"/>
        <item x="951"/>
        <item x="3"/>
        <item x="1198"/>
        <item x="2787"/>
        <item x="2198"/>
        <item x="1451"/>
        <item x="1996"/>
        <item x="256"/>
        <item x="1024"/>
        <item x="1322"/>
        <item x="678"/>
        <item x="1820"/>
        <item x="2030"/>
        <item x="480"/>
        <item x="725"/>
        <item x="1923"/>
        <item x="735"/>
        <item x="505"/>
        <item x="2199"/>
        <item x="2791"/>
        <item x="2591"/>
        <item x="2064"/>
        <item x="2479"/>
        <item x="2171"/>
        <item x="523"/>
        <item x="1861"/>
        <item x="2107"/>
        <item x="791"/>
        <item x="2691"/>
        <item x="408"/>
        <item x="1111"/>
        <item x="2781"/>
        <item x="2587"/>
        <item x="583"/>
        <item x="2632"/>
        <item x="2692"/>
        <item x="2724"/>
        <item x="781"/>
        <item x="705"/>
        <item x="1453"/>
        <item x="1352"/>
        <item x="756"/>
        <item x="2625"/>
        <item x="2428"/>
        <item x="1378"/>
        <item x="358"/>
        <item x="2044"/>
        <item x="1621"/>
        <item x="2716"/>
        <item x="1481"/>
        <item x="2341"/>
        <item x="2413"/>
        <item x="1686"/>
        <item x="1567"/>
        <item x="372"/>
        <item x="418"/>
        <item x="167"/>
        <item x="1740"/>
        <item x="1201"/>
        <item x="1891"/>
        <item x="1840"/>
        <item x="1043"/>
        <item x="2385"/>
        <item x="612"/>
        <item x="1442"/>
        <item x="373"/>
        <item x="2196"/>
        <item x="2750"/>
        <item x="2613"/>
        <item x="1152"/>
        <item x="1342"/>
        <item x="2726"/>
        <item x="1022"/>
        <item x="1292"/>
        <item x="2232"/>
        <item x="122"/>
        <item x="1738"/>
        <item x="2674"/>
        <item x="237"/>
        <item x="400"/>
        <item x="163"/>
        <item x="953"/>
        <item x="1917"/>
        <item x="2234"/>
        <item x="268"/>
        <item x="1191"/>
        <item x="201"/>
        <item x="1749"/>
        <item x="1514"/>
        <item x="1754"/>
        <item x="1231"/>
        <item x="2624"/>
        <item x="105"/>
        <item x="198"/>
        <item x="1183"/>
        <item x="2721"/>
        <item x="2668"/>
        <item x="1774"/>
        <item x="2763"/>
        <item x="103"/>
        <item x="2120"/>
        <item x="2655"/>
        <item x="908"/>
        <item x="2528"/>
        <item x="1244"/>
        <item x="712"/>
        <item x="1102"/>
        <item x="1230"/>
        <item x="1443"/>
        <item x="1930"/>
        <item x="890"/>
        <item x="1949"/>
        <item x="1002"/>
        <item x="1946"/>
        <item x="1100"/>
        <item x="1343"/>
        <item x="1588"/>
        <item x="2364"/>
        <item x="947"/>
        <item x="371"/>
        <item x="1179"/>
        <item x="939"/>
        <item x="1659"/>
        <item x="2411"/>
        <item x="928"/>
        <item x="2178"/>
        <item x="2053"/>
        <item x="260"/>
        <item x="2378"/>
        <item x="1345"/>
        <item x="1167"/>
        <item x="2383"/>
        <item x="108"/>
        <item x="2073"/>
        <item x="708"/>
        <item x="1572"/>
        <item x="319"/>
        <item x="1459"/>
        <item x="2128"/>
        <item x="2203"/>
        <item x="1803"/>
        <item x="1715"/>
        <item x="854"/>
        <item x="2119"/>
        <item x="1304"/>
        <item x="1177"/>
        <item x="2537"/>
        <item x="2182"/>
        <item x="2464"/>
        <item x="2535"/>
        <item x="662"/>
        <item x="2347"/>
        <item x="2728"/>
        <item x="2780"/>
        <item x="1744"/>
        <item x="2465"/>
        <item x="1255"/>
        <item x="1354"/>
        <item x="2103"/>
        <item x="677"/>
        <item x="900"/>
        <item x="2557"/>
        <item x="863"/>
        <item x="833"/>
        <item x="1300"/>
        <item x="2524"/>
        <item x="235"/>
        <item x="1165"/>
        <item x="1222"/>
        <item x="2106"/>
        <item x="2601"/>
        <item x="1144"/>
        <item x="599"/>
        <item x="2218"/>
        <item x="1609"/>
        <item x="2307"/>
        <item x="1128"/>
        <item x="2797"/>
        <item x="866"/>
        <item x="770"/>
        <item x="726"/>
        <item x="825"/>
        <item x="570"/>
        <item x="389"/>
        <item x="2493"/>
        <item x="1794"/>
        <item x="2351"/>
        <item x="1736"/>
        <item x="2730"/>
        <item x="1642"/>
        <item x="823"/>
        <item x="2282"/>
        <item x="2009"/>
        <item x="2583"/>
        <item x="1816"/>
        <item x="2450"/>
        <item x="2131"/>
        <item x="1164"/>
        <item x="1466"/>
        <item x="254"/>
        <item x="1027"/>
        <item x="2377"/>
        <item x="2041"/>
        <item x="2022"/>
        <item x="1708"/>
        <item x="2209"/>
        <item x="1924"/>
        <item x="746"/>
        <item x="367"/>
        <item x="1733"/>
        <item x="1291"/>
        <item x="1415"/>
        <item x="324"/>
        <item x="1173"/>
        <item x="1742"/>
        <item x="2773"/>
        <item x="124"/>
        <item x="643"/>
        <item x="2547"/>
        <item x="749"/>
        <item x="2085"/>
        <item x="1762"/>
        <item x="1290"/>
        <item x="1637"/>
        <item x="1413"/>
        <item x="1084"/>
        <item x="715"/>
        <item x="1511"/>
        <item x="906"/>
        <item x="646"/>
        <item x="225"/>
        <item x="1333"/>
        <item x="504"/>
        <item x="1"/>
        <item x="333"/>
        <item x="1793"/>
        <item x="1503"/>
        <item x="1936"/>
        <item x="1847"/>
        <item x="2222"/>
        <item x="1205"/>
        <item x="865"/>
        <item x="615"/>
        <item x="1948"/>
        <item x="1139"/>
        <item x="992"/>
        <item x="2392"/>
        <item x="205"/>
        <item x="1587"/>
        <item x="176"/>
        <item x="1743"/>
        <item x="2006"/>
        <item x="2334"/>
        <item x="460"/>
        <item x="1652"/>
        <item x="2029"/>
        <item x="2117"/>
        <item x="2177"/>
        <item x="482"/>
        <item x="558"/>
        <item x="1647"/>
        <item x="2443"/>
        <item x="1281"/>
        <item x="1610"/>
        <item x="1585"/>
        <item x="916"/>
        <item x="15"/>
        <item x="173"/>
        <item x="1110"/>
        <item x="431"/>
        <item x="1508"/>
        <item x="2066"/>
        <item x="36"/>
        <item x="1870"/>
        <item x="150"/>
        <item x="2109"/>
        <item x="348"/>
        <item x="1149"/>
        <item x="899"/>
        <item x="2337"/>
        <item x="2281"/>
        <item x="1142"/>
        <item x="1276"/>
        <item x="1185"/>
        <item x="295"/>
        <item x="1541"/>
        <item x="2594"/>
        <item x="224"/>
        <item x="1826"/>
        <item x="2694"/>
        <item x="1483"/>
        <item x="1972"/>
        <item x="1071"/>
        <item x="471"/>
        <item x="1893"/>
        <item x="498"/>
        <item x="862"/>
        <item x="221"/>
        <item x="2784"/>
        <item x="261"/>
        <item x="755"/>
        <item x="1470"/>
        <item x="1935"/>
        <item x="1984"/>
        <item x="1393"/>
        <item x="1282"/>
        <item x="1911"/>
        <item x="149"/>
        <item x="2356"/>
        <item x="379"/>
        <item x="796"/>
        <item x="1878"/>
        <item x="2660"/>
        <item x="2090"/>
        <item x="284"/>
        <item x="2080"/>
        <item x="128"/>
        <item x="666"/>
        <item x="267"/>
        <item x="171"/>
        <item x="986"/>
        <item x="1421"/>
        <item x="2322"/>
        <item x="1324"/>
        <item x="2215"/>
        <item x="549"/>
        <item x="1426"/>
        <item x="340"/>
        <item x="234"/>
        <item x="540"/>
        <item x="1475"/>
        <item x="239"/>
        <item x="1153"/>
        <item x="2078"/>
        <item x="2386"/>
        <item x="1463"/>
        <item x="1805"/>
        <item x="2526"/>
        <item x="2202"/>
        <item x="834"/>
        <item x="2611"/>
        <item x="1189"/>
        <item x="405"/>
        <item x="2418"/>
        <item x="1140"/>
        <item x="2642"/>
        <item x="1909"/>
        <item x="1971"/>
        <item x="1163"/>
        <item x="1404"/>
        <item x="457"/>
        <item x="1315"/>
        <item x="2370"/>
        <item x="2019"/>
        <item x="14"/>
        <item x="1974"/>
        <item x="2627"/>
        <item x="1037"/>
        <item x="485"/>
        <item x="2689"/>
        <item x="926"/>
        <item x="157"/>
        <item x="1245"/>
        <item x="590"/>
        <item x="495"/>
        <item x="2439"/>
        <item x="2651"/>
        <item x="2745"/>
        <item x="1943"/>
        <item x="425"/>
        <item x="873"/>
        <item x="1599"/>
        <item x="647"/>
        <item x="2"/>
        <item x="2374"/>
        <item x="1348"/>
        <item x="121"/>
        <item x="1303"/>
        <item x="1490"/>
        <item x="316"/>
        <item x="1707"/>
        <item x="33"/>
        <item x="2088"/>
        <item x="98"/>
        <item x="2451"/>
        <item x="462"/>
        <item x="739"/>
        <item x="69"/>
        <item x="1062"/>
        <item x="978"/>
        <item x="872"/>
        <item x="1384"/>
        <item x="2059"/>
        <item x="1842"/>
        <item x="876"/>
        <item x="463"/>
        <item x="2168"/>
        <item x="1981"/>
        <item x="2190"/>
        <item x="1834"/>
        <item x="99"/>
        <item x="56"/>
        <item x="1902"/>
        <item x="309"/>
        <item x="2666"/>
        <item x="614"/>
        <item x="2331"/>
        <item x="902"/>
        <item x="2094"/>
        <item x="1853"/>
        <item x="1888"/>
        <item x="1657"/>
        <item x="1382"/>
        <item x="2095"/>
        <item x="1044"/>
        <item x="998"/>
        <item x="564"/>
        <item x="1580"/>
        <item x="68"/>
        <item x="2349"/>
        <item x="995"/>
        <item x="622"/>
        <item x="2621"/>
        <item x="2681"/>
        <item x="703"/>
        <item x="1739"/>
        <item x="2296"/>
        <item x="1772"/>
        <item x="1188"/>
        <item x="1695"/>
        <item x="2653"/>
        <item x="2159"/>
        <item x="96"/>
        <item x="2074"/>
        <item x="635"/>
        <item x="2325"/>
        <item x="1752"/>
        <item x="2387"/>
        <item x="2330"/>
        <item x="1072"/>
        <item x="959"/>
        <item x="2521"/>
        <item x="985"/>
        <item x="1298"/>
        <item x="2579"/>
        <item x="305"/>
        <item x="2048"/>
        <item x="247"/>
        <item x="440"/>
        <item x="1516"/>
        <item x="1778"/>
        <item x="2250"/>
        <item x="104"/>
        <item x="148"/>
        <item x="937"/>
        <item x="1950"/>
        <item x="279"/>
        <item x="114"/>
        <item x="1551"/>
        <item x="2469"/>
        <item x="2104"/>
        <item x="307"/>
        <item x="1423"/>
        <item x="32"/>
        <item x="1792"/>
        <item x="2495"/>
        <item x="1698"/>
        <item x="1730"/>
        <item x="2799"/>
        <item x="1074"/>
        <item x="964"/>
        <item x="722"/>
        <item x="1214"/>
        <item x="2527"/>
        <item x="1583"/>
        <item x="1519"/>
        <item x="1073"/>
        <item x="349"/>
        <item x="2585"/>
        <item x="25"/>
        <item x="657"/>
        <item x="1482"/>
        <item x="332"/>
        <item x="1854"/>
        <item x="327"/>
        <item x="945"/>
        <item x="828"/>
        <item x="2762"/>
        <item x="2776"/>
        <item x="764"/>
        <item x="556"/>
        <item x="1136"/>
        <item x="132"/>
        <item x="2397"/>
        <item x="2230"/>
        <item x="1868"/>
        <item x="1192"/>
        <item x="1565"/>
        <item x="238"/>
        <item x="2476"/>
        <item x="1933"/>
        <item x="2172"/>
        <item x="1499"/>
        <item x="2673"/>
        <item x="2482"/>
        <item x="2025"/>
        <item x="1118"/>
        <item x="2693"/>
        <item x="757"/>
        <item x="717"/>
        <item x="2394"/>
        <item x="775"/>
        <item x="1349"/>
        <item x="1535"/>
        <item x="1767"/>
        <item x="521"/>
        <item x="45"/>
        <item x="1438"/>
        <item x="1536"/>
        <item x="1070"/>
        <item x="772"/>
        <item x="600"/>
        <item x="64"/>
        <item x="118"/>
        <item x="2542"/>
        <item x="374"/>
        <item x="170"/>
        <item x="2416"/>
        <item x="1581"/>
        <item x="1942"/>
        <item x="2287"/>
        <item x="973"/>
        <item x="1238"/>
        <item x="880"/>
        <item x="894"/>
        <item x="1115"/>
        <item x="1130"/>
        <item x="859"/>
        <item x="2766"/>
        <item x="620"/>
        <item x="19"/>
        <item x="822"/>
        <item x="769"/>
        <item x="2491"/>
        <item x="1127"/>
        <item x="86"/>
        <item x="980"/>
        <item x="2081"/>
        <item x="1221"/>
        <item x="2274"/>
        <item x="245"/>
        <item x="364"/>
        <item x="503"/>
        <item x="2677"/>
        <item x="204"/>
        <item x="1660"/>
        <item x="2319"/>
        <item x="2652"/>
        <item x="2310"/>
        <item x="1540"/>
        <item x="59"/>
        <item x="2744"/>
        <item x="444"/>
        <item x="1922"/>
        <item x="1603"/>
        <item x="2036"/>
        <item x="901"/>
        <item x="145"/>
        <item x="1009"/>
        <item x="1975"/>
        <item x="1685"/>
        <item x="1993"/>
        <item x="1980"/>
        <item x="1444"/>
        <item x="429"/>
        <item x="1941"/>
        <item x="861"/>
        <item x="346"/>
        <item x="1559"/>
        <item x="44"/>
        <item x="2350"/>
        <item x="1586"/>
        <item x="2242"/>
        <item x="1091"/>
        <item x="403"/>
        <item x="1649"/>
        <item x="809"/>
        <item x="2698"/>
        <item x="401"/>
        <item x="230"/>
        <item x="2630"/>
        <item x="1478"/>
        <item x="1449"/>
        <item x="2326"/>
        <item x="803"/>
        <item x="1885"/>
        <item x="1545"/>
        <item x="2409"/>
        <item x="575"/>
        <item x="312"/>
        <item x="1705"/>
        <item x="2101"/>
        <item x="1064"/>
        <item x="493"/>
        <item x="2126"/>
        <item x="102"/>
        <item x="2272"/>
        <item x="1075"/>
        <item x="518"/>
        <item x="582"/>
        <item x="2070"/>
        <item x="1872"/>
        <item x="436"/>
        <item x="182"/>
        <item x="768"/>
        <item x="2631"/>
        <item x="2569"/>
        <item x="1710"/>
        <item x="2398"/>
        <item x="2702"/>
        <item x="656"/>
        <item x="2433"/>
        <item x="548"/>
        <item x="1441"/>
        <item x="2711"/>
        <item x="424"/>
        <item x="1120"/>
        <item x="731"/>
        <item x="341"/>
        <item x="2507"/>
        <item x="1014"/>
        <item x="394"/>
        <item x="686"/>
        <item x="1797"/>
        <item x="1670"/>
        <item x="293"/>
        <item x="2518"/>
        <item x="743"/>
        <item x="2227"/>
        <item x="2626"/>
        <item x="1372"/>
        <item x="2072"/>
        <item x="2161"/>
        <item x="2388"/>
        <item x="1320"/>
        <item x="665"/>
        <item x="821"/>
        <item x="220"/>
        <item x="994"/>
        <item x="1016"/>
        <item x="2163"/>
        <item x="624"/>
        <item x="2425"/>
        <item x="1676"/>
        <item x="2102"/>
        <item x="1552"/>
        <item x="1273"/>
        <item x="1675"/>
        <item x="2695"/>
        <item x="477"/>
        <item x="2258"/>
        <item x="1010"/>
        <item x="954"/>
        <item x="1301"/>
        <item x="106"/>
        <item x="2205"/>
        <item x="2789"/>
        <item x="1964"/>
        <item x="2229"/>
        <item x="2056"/>
        <item x="1187"/>
        <item x="2793"/>
        <item x="783"/>
        <item x="1462"/>
        <item x="1549"/>
        <item x="1613"/>
        <item x="1598"/>
        <item x="2249"/>
        <item x="2008"/>
        <item x="2087"/>
        <item x="576"/>
        <item x="2365"/>
        <item x="151"/>
        <item x="2525"/>
        <item x="845"/>
        <item x="1833"/>
        <item x="957"/>
        <item x="1049"/>
        <item x="1430"/>
        <item x="445"/>
        <item x="337"/>
        <item x="35"/>
        <item x="1970"/>
        <item x="2142"/>
        <item x="587"/>
        <item x="1681"/>
        <item x="2001"/>
        <item x="2573"/>
        <item x="350"/>
        <item x="139"/>
        <item x="1616"/>
        <item x="331"/>
        <item x="2467"/>
        <item x="1229"/>
        <item x="2246"/>
        <item x="2253"/>
        <item x="597"/>
        <item x="2012"/>
        <item x="2003"/>
        <item x="186"/>
        <item x="2563"/>
        <item x="2767"/>
        <item x="1862"/>
        <item x="1310"/>
        <item x="183"/>
        <item x="2734"/>
        <item x="534"/>
        <item x="2581"/>
        <item x="363"/>
        <item x="1408"/>
        <item x="510"/>
        <item x="981"/>
        <item x="1639"/>
        <item x="685"/>
        <item x="1648"/>
        <item x="1918"/>
        <item x="509"/>
        <item x="1594"/>
        <item x="734"/>
        <item x="2151"/>
        <item x="2434"/>
        <item x="137"/>
        <item x="1880"/>
        <item x="1779"/>
        <item x="767"/>
        <item x="609"/>
        <item x="1058"/>
        <item x="2807"/>
        <item t="default"/>
      </items>
    </pivotField>
    <pivotField showAll="0">
      <items count="2547">
        <item x="2456"/>
        <item sd="0" x="326"/>
        <item sd="0" x="1911"/>
        <item x="139"/>
        <item x="469"/>
        <item x="1999"/>
        <item x="2069"/>
        <item sd="0" x="1261"/>
        <item x="1743"/>
        <item x="458"/>
        <item x="1340"/>
        <item x="183"/>
        <item x="1697"/>
        <item x="1988"/>
        <item sd="0" x="1109"/>
        <item sd="0" x="912"/>
        <item sd="0" x="2480"/>
        <item x="956"/>
        <item x="987"/>
        <item sd="0" x="1021"/>
        <item sd="0" x="2246"/>
        <item x="1518"/>
        <item x="195"/>
        <item x="4"/>
        <item x="1579"/>
        <item sd="0" x="2521"/>
        <item x="2152"/>
        <item x="172"/>
        <item x="681"/>
        <item x="527"/>
        <item x="2522"/>
        <item x="61"/>
        <item x="2056"/>
        <item x="260"/>
        <item x="292"/>
        <item sd="0" x="1713"/>
        <item x="1061"/>
        <item x="1637"/>
        <item sd="0" x="1108"/>
        <item x="1692"/>
        <item sd="0" x="2109"/>
        <item x="1297"/>
        <item x="1548"/>
        <item sd="0" x="546"/>
        <item sd="0" x="1343"/>
        <item x="769"/>
        <item x="1238"/>
        <item x="579"/>
        <item x="1546"/>
        <item sd="0" x="1800"/>
        <item sd="0" x="1353"/>
        <item x="2129"/>
        <item x="109"/>
        <item sd="0" x="2461"/>
        <item sd="0" x="241"/>
        <item x="1433"/>
        <item x="1248"/>
        <item x="2252"/>
        <item sd="0" x="19"/>
        <item x="1727"/>
        <item x="1207"/>
        <item x="948"/>
        <item x="1270"/>
        <item x="701"/>
        <item x="2148"/>
        <item x="2320"/>
        <item sd="0" x="2449"/>
        <item x="2528"/>
        <item x="1613"/>
        <item sd="0" x="884"/>
        <item sd="0" x="2044"/>
        <item x="569"/>
        <item x="2040"/>
        <item sd="0" x="1760"/>
        <item x="2064"/>
        <item sd="0" x="130"/>
        <item sd="0" x="2266"/>
        <item x="544"/>
        <item sd="0" x="788"/>
        <item x="531"/>
        <item x="1103"/>
        <item x="2502"/>
        <item sd="0" x="762"/>
        <item x="2041"/>
        <item sd="0" x="1684"/>
        <item sd="0" x="2235"/>
        <item sd="0" x="1586"/>
        <item x="1458"/>
        <item x="2012"/>
        <item x="455"/>
        <item x="955"/>
        <item sd="0" x="1342"/>
        <item x="1134"/>
        <item sd="0" x="1507"/>
        <item x="915"/>
        <item x="1033"/>
        <item x="1529"/>
        <item x="2515"/>
        <item x="1143"/>
        <item sd="0" x="2213"/>
        <item x="383"/>
        <item x="250"/>
        <item x="2430"/>
        <item x="48"/>
        <item sd="0" x="836"/>
        <item x="640"/>
        <item x="55"/>
        <item sd="0" x="253"/>
        <item x="1765"/>
        <item x="1462"/>
        <item x="1316"/>
        <item x="616"/>
        <item x="834"/>
        <item sd="0" x="1149"/>
        <item sd="0" x="2264"/>
        <item sd="0" x="1040"/>
        <item sd="0" x="463"/>
        <item sd="0" x="888"/>
        <item x="1035"/>
        <item x="1960"/>
        <item x="1501"/>
        <item x="869"/>
        <item x="958"/>
        <item x="1091"/>
        <item x="2242"/>
        <item x="1728"/>
        <item x="1197"/>
        <item x="1298"/>
        <item sd="0" x="1898"/>
        <item x="2484"/>
        <item x="740"/>
        <item x="540"/>
        <item sd="0" x="622"/>
        <item sd="0" x="176"/>
        <item sd="0" x="222"/>
        <item x="70"/>
        <item sd="0" x="1493"/>
        <item x="307"/>
        <item x="725"/>
        <item x="795"/>
        <item x="959"/>
        <item x="236"/>
        <item x="1574"/>
        <item sd="0" x="1096"/>
        <item x="1969"/>
        <item x="368"/>
        <item x="611"/>
        <item x="1140"/>
        <item x="28"/>
        <item sd="0" x="1024"/>
        <item x="1649"/>
        <item sd="0" x="1531"/>
        <item x="1067"/>
        <item x="930"/>
        <item x="904"/>
        <item x="325"/>
        <item sd="0" x="206"/>
        <item x="1254"/>
        <item x="1764"/>
        <item sd="0" x="624"/>
        <item x="1450"/>
        <item x="2084"/>
        <item sd="0" x="1978"/>
        <item x="2060"/>
        <item x="247"/>
        <item sd="0" x="1555"/>
        <item sd="0" x="1051"/>
        <item x="482"/>
        <item sd="0" x="1865"/>
        <item x="1934"/>
        <item x="743"/>
        <item x="1029"/>
        <item sd="0" x="1180"/>
        <item x="688"/>
        <item x="1055"/>
        <item x="156"/>
        <item sd="0" x="2186"/>
        <item sd="0" x="244"/>
        <item sd="0" x="2017"/>
        <item x="855"/>
        <item x="1379"/>
        <item x="2441"/>
        <item sd="0" x="623"/>
        <item x="2403"/>
        <item x="2144"/>
        <item x="1854"/>
        <item x="1059"/>
        <item x="1874"/>
        <item x="2323"/>
        <item x="502"/>
        <item x="1464"/>
        <item sd="0" x="897"/>
        <item x="2229"/>
        <item x="1098"/>
        <item x="104"/>
        <item x="1370"/>
        <item x="446"/>
        <item sd="0" x="68"/>
        <item x="1132"/>
        <item x="146"/>
        <item sd="0" x="75"/>
        <item x="2111"/>
        <item x="1429"/>
        <item x="1698"/>
        <item sd="0" x="1805"/>
        <item sd="0" x="849"/>
        <item x="261"/>
        <item x="2414"/>
        <item x="100"/>
        <item x="1489"/>
        <item sd="0" x="479"/>
        <item x="360"/>
        <item x="1762"/>
        <item x="1271"/>
        <item sd="0" x="2342"/>
        <item sd="0" x="2062"/>
        <item sd="0" x="170"/>
        <item sd="0" x="1230"/>
        <item x="2492"/>
        <item x="216"/>
        <item x="728"/>
        <item sd="0" x="1299"/>
        <item x="612"/>
        <item x="1566"/>
        <item sd="0" x="1708"/>
        <item x="1563"/>
        <item x="533"/>
        <item sd="0" x="1293"/>
        <item x="1985"/>
        <item x="658"/>
        <item x="395"/>
        <item x="1553"/>
        <item sd="0" x="847"/>
        <item x="2334"/>
        <item x="1889"/>
        <item x="926"/>
        <item x="1223"/>
        <item x="1305"/>
        <item sd="0" x="1101"/>
        <item x="1594"/>
        <item sd="0" x="710"/>
        <item sd="0" x="844"/>
        <item x="2146"/>
        <item x="1558"/>
        <item x="874"/>
        <item x="699"/>
        <item x="1673"/>
        <item x="1218"/>
        <item x="1466"/>
        <item x="1650"/>
        <item x="797"/>
        <item x="352"/>
        <item x="157"/>
        <item sd="0" x="2147"/>
        <item x="1537"/>
        <item x="1017"/>
        <item x="1928"/>
        <item x="864"/>
        <item x="1724"/>
        <item x="698"/>
        <item x="2409"/>
        <item sd="0" x="739"/>
        <item x="271"/>
        <item sd="0" x="931"/>
        <item x="354"/>
        <item sd="0" x="1423"/>
        <item sd="0" x="902"/>
        <item x="2531"/>
        <item x="415"/>
        <item sd="0" x="840"/>
        <item sd="0" x="2459"/>
        <item x="949"/>
        <item sd="0" x="1576"/>
        <item x="1624"/>
        <item x="697"/>
        <item x="1811"/>
        <item x="2216"/>
        <item x="1356"/>
        <item x="1604"/>
        <item x="1570"/>
        <item sd="0" x="1777"/>
        <item sd="0" x="1535"/>
        <item x="522"/>
        <item x="111"/>
        <item x="1015"/>
        <item x="1717"/>
        <item x="1639"/>
        <item x="2420"/>
        <item sd="0" x="565"/>
        <item x="507"/>
        <item x="894"/>
        <item sd="0" x="1250"/>
        <item x="2346"/>
        <item x="899"/>
        <item sd="0" x="946"/>
        <item x="2214"/>
        <item sd="0" x="1826"/>
        <item x="1381"/>
        <item x="1861"/>
        <item x="919"/>
        <item x="1318"/>
        <item x="1319"/>
        <item sd="0" x="1958"/>
        <item x="814"/>
        <item sd="0" x="371"/>
        <item x="673"/>
        <item x="1191"/>
        <item x="816"/>
        <item x="1922"/>
        <item sd="0" x="2068"/>
        <item sd="0" x="2157"/>
        <item x="2174"/>
        <item x="1289"/>
        <item x="718"/>
        <item x="2087"/>
        <item x="465"/>
        <item sd="0" x="1970"/>
        <item x="375"/>
        <item x="1388"/>
        <item sd="0" x="929"/>
        <item x="1745"/>
        <item x="496"/>
        <item x="1979"/>
        <item x="2107"/>
        <item x="2497"/>
        <item x="2008"/>
        <item x="778"/>
        <item x="1700"/>
        <item x="1893"/>
        <item x="1347"/>
        <item x="93"/>
        <item x="620"/>
        <item sd="0" x="268"/>
        <item x="459"/>
        <item x="2496"/>
        <item x="142"/>
        <item x="2539"/>
        <item x="149"/>
        <item x="385"/>
        <item x="1476"/>
        <item x="468"/>
        <item x="1729"/>
        <item sd="0" x="1592"/>
        <item x="1620"/>
        <item x="1031"/>
        <item x="2504"/>
        <item x="652"/>
        <item sd="0" x="2166"/>
        <item x="1833"/>
        <item sd="0" x="815"/>
        <item sd="0" x="218"/>
        <item x="2367"/>
        <item x="387"/>
        <item x="685"/>
        <item sd="0" x="1996"/>
        <item x="2096"/>
        <item x="2073"/>
        <item sd="0" x="2193"/>
        <item x="1402"/>
        <item x="347"/>
        <item x="2476"/>
        <item sd="0" x="2219"/>
        <item sd="0" x="1151"/>
        <item x="1275"/>
        <item x="2181"/>
        <item sd="0" x="494"/>
        <item sd="0" x="722"/>
        <item sd="0" x="1688"/>
        <item x="1918"/>
        <item x="1920"/>
        <item x="2110"/>
        <item sd="0" x="2321"/>
        <item sd="0" x="2338"/>
        <item x="2233"/>
        <item x="1263"/>
        <item sd="0" x="1483"/>
        <item x="257"/>
        <item sd="0" x="1998"/>
        <item x="1776"/>
        <item x="1581"/>
        <item sd="0" x="2442"/>
        <item x="1667"/>
        <item x="1362"/>
        <item sd="0" x="1158"/>
        <item sd="0" x="1924"/>
        <item x="1310"/>
        <item sd="0" x="343"/>
        <item x="262"/>
        <item x="709"/>
        <item x="2051"/>
        <item x="290"/>
        <item x="1107"/>
        <item x="1965"/>
        <item x="1940"/>
        <item x="2523"/>
        <item x="890"/>
        <item x="860"/>
        <item sd="0" x="1294"/>
        <item x="1701"/>
        <item x="2485"/>
        <item x="1391"/>
        <item x="1565"/>
        <item x="40"/>
        <item x="349"/>
        <item x="1722"/>
        <item x="1387"/>
        <item sd="0" x="1919"/>
        <item x="297"/>
        <item x="2451"/>
        <item x="786"/>
        <item x="2097"/>
        <item x="951"/>
        <item x="2289"/>
        <item sd="0" x="1352"/>
        <item x="1840"/>
        <item x="1514"/>
        <item sd="0" x="584"/>
        <item x="1324"/>
        <item x="561"/>
        <item sd="0" x="1600"/>
        <item x="2145"/>
        <item x="1538"/>
        <item x="529"/>
        <item x="1609"/>
        <item x="986"/>
        <item x="647"/>
        <item x="1093"/>
        <item x="1034"/>
        <item x="2333"/>
        <item x="1124"/>
        <item sd="0" x="2339"/>
        <item sd="0" x="2298"/>
        <item x="1691"/>
        <item sd="0" x="2454"/>
        <item x="670"/>
        <item sd="0" x="82"/>
        <item sd="0" x="445"/>
        <item x="1135"/>
        <item sd="0" x="2385"/>
        <item x="366"/>
        <item x="388"/>
        <item x="120"/>
        <item x="2371"/>
        <item x="39"/>
        <item x="219"/>
        <item x="1932"/>
        <item x="1454"/>
        <item sd="0" x="2203"/>
        <item x="656"/>
        <item x="1870"/>
        <item x="1541"/>
        <item x="736"/>
        <item x="1587"/>
        <item sd="0" x="1755"/>
        <item x="585"/>
        <item x="1949"/>
        <item x="478"/>
        <item sd="0" x="196"/>
        <item x="1559"/>
        <item x="1664"/>
        <item x="194"/>
        <item x="35"/>
        <item x="1968"/>
        <item x="2369"/>
        <item x="714"/>
        <item sd="0" x="2535"/>
        <item x="1480"/>
        <item x="928"/>
        <item x="2227"/>
        <item x="1500"/>
        <item x="1013"/>
        <item sd="0" x="1269"/>
        <item x="2315"/>
        <item x="264"/>
        <item x="1990"/>
        <item x="1415"/>
        <item x="1084"/>
        <item x="2005"/>
        <item x="215"/>
        <item x="1685"/>
        <item x="1425"/>
        <item sd="0" x="1511"/>
        <item x="101"/>
        <item x="664"/>
        <item x="1504"/>
        <item x="233"/>
        <item x="1907"/>
        <item sd="0" x="2391"/>
        <item x="1598"/>
        <item x="2399"/>
        <item x="1783"/>
        <item x="2024"/>
        <item x="2027"/>
        <item sd="0" x="759"/>
        <item x="85"/>
        <item x="192"/>
        <item x="580"/>
        <item sd="0" x="1258"/>
        <item x="2221"/>
        <item x="799"/>
        <item sd="0" x="1264"/>
        <item x="2222"/>
        <item x="2363"/>
        <item x="2121"/>
        <item sd="0" x="1102"/>
        <item x="2049"/>
        <item x="1646"/>
        <item x="2393"/>
        <item sd="0" x="407"/>
        <item x="226"/>
        <item sd="0" x="1815"/>
        <item sd="0" x="1939"/>
        <item sd="0" x="1274"/>
        <item x="1177"/>
        <item sd="0" x="2092"/>
        <item x="641"/>
        <item x="227"/>
        <item x="1384"/>
        <item x="1944"/>
        <item x="2028"/>
        <item x="1326"/>
        <item x="1849"/>
        <item x="1974"/>
        <item x="964"/>
        <item x="274"/>
        <item x="1689"/>
        <item sd="0" x="1621"/>
        <item sd="0" x="878"/>
        <item x="754"/>
        <item x="866"/>
        <item x="1630"/>
        <item x="1128"/>
        <item sd="0" x="9"/>
        <item x="1165"/>
        <item sd="0" x="518"/>
        <item x="336"/>
        <item sd="0" x="56"/>
        <item x="1358"/>
        <item x="824"/>
        <item x="1285"/>
        <item x="1295"/>
        <item x="1174"/>
        <item x="2138"/>
        <item x="373"/>
        <item sd="0" x="1571"/>
        <item x="509"/>
        <item x="1792"/>
        <item x="794"/>
        <item x="2140"/>
        <item x="2275"/>
        <item x="2498"/>
        <item x="1327"/>
        <item x="1333"/>
        <item x="318"/>
        <item x="400"/>
        <item x="822"/>
        <item sd="0" x="825"/>
        <item x="2250"/>
        <item sd="0" x="2187"/>
        <item x="38"/>
        <item sd="0" x="967"/>
        <item sd="0" x="1482"/>
        <item x="62"/>
        <item sd="0" x="1409"/>
        <item sd="0" x="1666"/>
        <item x="2319"/>
        <item x="1788"/>
        <item x="2433"/>
        <item x="2263"/>
        <item x="334"/>
        <item x="2158"/>
        <item x="1291"/>
        <item x="1837"/>
        <item sd="0" x="2361"/>
        <item x="1913"/>
        <item x="1243"/>
        <item sd="0" x="2302"/>
        <item sd="0" x="511"/>
        <item x="2422"/>
        <item x="443"/>
        <item sd="0" x="1163"/>
        <item x="738"/>
        <item x="1718"/>
        <item sd="0" x="435"/>
        <item x="2210"/>
        <item x="593"/>
        <item x="615"/>
        <item sd="0" x="1972"/>
        <item x="2185"/>
        <item sd="0" x="1337"/>
        <item x="495"/>
        <item x="49"/>
        <item sd="0" x="1083"/>
        <item x="2500"/>
        <item x="335"/>
        <item x="2079"/>
        <item x="2281"/>
        <item sd="0" x="1695"/>
        <item x="1591"/>
        <item x="2532"/>
        <item x="1757"/>
        <item x="2238"/>
        <item sd="0" x="2195"/>
        <item x="189"/>
        <item x="45"/>
        <item x="2501"/>
        <item x="1011"/>
        <item x="129"/>
        <item sd="0" x="2331"/>
        <item x="600"/>
        <item x="2230"/>
        <item x="1227"/>
        <item x="1266"/>
        <item x="1556"/>
        <item x="2394"/>
        <item x="1076"/>
        <item x="1176"/>
        <item sd="0" x="537"/>
        <item x="1460"/>
        <item x="1044"/>
        <item sd="0" x="449"/>
        <item x="1784"/>
        <item sd="0" x="221"/>
        <item sd="0" x="1938"/>
        <item x="2387"/>
        <item x="1377"/>
        <item x="798"/>
        <item x="475"/>
        <item sd="0" x="1369"/>
        <item x="1463"/>
        <item sd="0" x="2"/>
        <item x="1382"/>
        <item x="1797"/>
        <item x="353"/>
        <item x="2475"/>
        <item x="1966"/>
        <item x="2291"/>
        <item x="1955"/>
        <item x="1268"/>
        <item x="719"/>
        <item x="2505"/>
        <item x="1921"/>
        <item x="867"/>
        <item x="208"/>
        <item x="1127"/>
        <item sd="0" x="1497"/>
        <item sd="0" x="1585"/>
        <item x="118"/>
        <item x="700"/>
        <item sd="0" x="1825"/>
        <item x="1200"/>
        <item sd="0" x="2473"/>
        <item sd="0" x="2179"/>
        <item x="439"/>
        <item x="1012"/>
        <item x="2358"/>
        <item x="1074"/>
        <item x="348"/>
        <item x="2482"/>
        <item x="1427"/>
        <item sd="0" x="920"/>
        <item x="1775"/>
        <item x="2165"/>
        <item x="2311"/>
        <item sd="0" x="1875"/>
        <item x="613"/>
        <item x="1857"/>
        <item x="1933"/>
        <item x="1332"/>
        <item x="1280"/>
        <item sd="0" x="994"/>
        <item x="1072"/>
        <item x="2517"/>
        <item x="319"/>
        <item x="971"/>
        <item sd="0" x="2352"/>
        <item x="1236"/>
        <item x="361"/>
        <item x="2031"/>
        <item x="1113"/>
        <item sd="0" x="2362"/>
        <item x="24"/>
        <item sd="0" x="2076"/>
        <item x="1763"/>
        <item x="202"/>
        <item x="389"/>
        <item sd="0" x="230"/>
        <item x="1873"/>
        <item sd="0" x="2098"/>
        <item sd="0" x="1461"/>
        <item x="488"/>
        <item x="2231"/>
        <item x="1694"/>
        <item sd="0" x="895"/>
        <item x="1403"/>
        <item x="756"/>
        <item sd="0" x="659"/>
        <item sd="0" x="524"/>
        <item x="2189"/>
        <item sd="0" x="2128"/>
        <item x="1215"/>
        <item x="1521"/>
        <item x="2176"/>
        <item x="1386"/>
        <item x="1043"/>
        <item x="1474"/>
        <item sd="0" x="1453"/>
        <item x="609"/>
        <item sd="0" x="1674"/>
        <item sd="0" x="420"/>
        <item x="1063"/>
        <item x="910"/>
        <item sd="0" x="1"/>
        <item x="547"/>
        <item x="550"/>
        <item x="705"/>
        <item sd="0" x="1142"/>
        <item sd="0" x="749"/>
        <item x="1204"/>
        <item x="944"/>
        <item x="842"/>
        <item sd="0" x="583"/>
        <item x="2426"/>
        <item x="883"/>
        <item x="1123"/>
        <item x="2199"/>
        <item x="143"/>
        <item x="1899"/>
        <item x="1272"/>
        <item x="1980"/>
        <item x="1678"/>
        <item x="2272"/>
        <item x="433"/>
        <item sd="0" x="520"/>
        <item x="2354"/>
        <item x="2180"/>
        <item sd="0" x="2542"/>
        <item x="1125"/>
        <item x="2243"/>
        <item x="545"/>
        <item x="1408"/>
        <item x="833"/>
        <item sd="0" x="1644"/>
        <item x="1843"/>
        <item x="2350"/>
        <item sd="0" x="112"/>
        <item x="188"/>
        <item x="984"/>
        <item x="677"/>
        <item x="1756"/>
        <item x="2308"/>
        <item x="2220"/>
        <item sd="0" x="2310"/>
        <item sd="0" x="2000"/>
        <item x="1459"/>
        <item x="2003"/>
        <item x="1389"/>
        <item sd="0" x="1413"/>
        <item x="1804"/>
        <item x="487"/>
        <item x="1247"/>
        <item x="1212"/>
        <item x="2316"/>
        <item x="2209"/>
        <item x="398"/>
        <item x="601"/>
        <item x="1121"/>
        <item sd="0" x="2376"/>
        <item sd="0" x="1820"/>
        <item x="2037"/>
        <item sd="0" x="2479"/>
        <item sd="0" x="1705"/>
        <item sd="0" x="1564"/>
        <item x="975"/>
        <item x="953"/>
        <item x="2218"/>
        <item x="1977"/>
        <item x="1341"/>
        <item sd="0" x="2057"/>
        <item x="1167"/>
        <item x="1317"/>
        <item x="254"/>
        <item sd="0" x="877"/>
        <item sd="0" x="5"/>
        <item x="2397"/>
        <item x="27"/>
        <item x="2258"/>
        <item x="2301"/>
        <item x="1360"/>
        <item x="858"/>
        <item x="1487"/>
        <item x="193"/>
        <item x="339"/>
        <item x="1329"/>
        <item x="159"/>
        <item x="796"/>
        <item sd="0" x="1120"/>
        <item x="1256"/>
        <item x="1193"/>
        <item x="464"/>
        <item x="999"/>
        <item x="2053"/>
        <item x="2025"/>
        <item x="51"/>
        <item x="1661"/>
        <item x="2494"/>
        <item x="1251"/>
        <item x="460"/>
        <item x="576"/>
        <item sd="0" x="1606"/>
        <item x="69"/>
        <item sd="0" x="1622"/>
        <item x="1611"/>
        <item x="983"/>
        <item x="1190"/>
        <item x="2533"/>
        <item x="2472"/>
        <item x="1910"/>
        <item x="682"/>
        <item x="2184"/>
        <item x="552"/>
        <item x="1410"/>
        <item x="913"/>
        <item x="2260"/>
        <item sd="0" x="1675"/>
        <item x="1721"/>
        <item x="1426"/>
        <item x="1809"/>
        <item sd="0" x="950"/>
        <item x="1477"/>
        <item x="1614"/>
        <item x="1569"/>
        <item x="278"/>
        <item sd="0" x="839"/>
        <item x="1004"/>
        <item x="1544"/>
        <item x="281"/>
        <item x="1903"/>
        <item x="1077"/>
        <item x="2078"/>
        <item sd="0" x="1768"/>
        <item sd="0" x="179"/>
        <item sd="0" x="2383"/>
        <item x="1747"/>
        <item x="645"/>
        <item x="1868"/>
        <item x="1615"/>
        <item x="1328"/>
        <item x="2100"/>
        <item x="812"/>
        <item sd="0" x="1803"/>
        <item sd="0" x="1213"/>
        <item x="36"/>
        <item sd="0" x="1284"/>
        <item x="1730"/>
        <item x="323"/>
        <item sd="0" x="921"/>
        <item x="2061"/>
        <item x="1027"/>
        <item x="966"/>
        <item x="573"/>
        <item x="900"/>
        <item sd="0" x="2135"/>
        <item sd="0" x="1582"/>
        <item x="1643"/>
        <item x="667"/>
        <item x="1246"/>
        <item x="696"/>
        <item x="1092"/>
        <item x="1233"/>
        <item x="417"/>
        <item x="406"/>
        <item x="875"/>
        <item sd="0" x="851"/>
        <item x="606"/>
        <item sd="0" x="2170"/>
        <item x="1042"/>
        <item sd="0" x="2239"/>
        <item sd="0" x="1767"/>
        <item x="1136"/>
        <item x="2101"/>
        <item x="88"/>
        <item x="672"/>
        <item x="1560"/>
        <item x="1740"/>
        <item x="922"/>
        <item x="808"/>
        <item sd="0" x="2251"/>
        <item x="1891"/>
        <item x="998"/>
        <item x="1515"/>
        <item x="1761"/>
        <item x="2366"/>
        <item x="1503"/>
        <item x="1549"/>
        <item x="2095"/>
        <item sd="0" x="1964"/>
        <item x="880"/>
        <item x="397"/>
        <item sd="0" x="1312"/>
        <item sd="0" x="638"/>
        <item x="1175"/>
        <item x="1888"/>
        <item sd="0" x="2236"/>
        <item x="166"/>
        <item x="1283"/>
        <item x="497"/>
        <item x="618"/>
        <item sd="0" x="224"/>
        <item sd="0" x="2009"/>
        <item sd="0" x="229"/>
        <item x="1000"/>
        <item sd="0" x="559"/>
        <item x="859"/>
        <item x="1303"/>
        <item sd="0" x="556"/>
        <item x="2351"/>
        <item x="91"/>
        <item x="404"/>
        <item sd="0" x="1240"/>
        <item x="780"/>
        <item x="434"/>
        <item x="1112"/>
        <item x="2296"/>
        <item x="7"/>
        <item x="1517"/>
        <item x="1746"/>
        <item x="1787"/>
        <item x="1603"/>
        <item x="2388"/>
        <item x="2102"/>
        <item x="2508"/>
        <item sd="0" x="665"/>
        <item x="1472"/>
        <item x="1018"/>
        <item x="1957"/>
        <item sd="0" x="1198"/>
        <item x="2015"/>
        <item sd="0" x="2043"/>
        <item x="2380"/>
        <item sd="0" x="1159"/>
        <item x="731"/>
        <item x="2224"/>
        <item x="43"/>
        <item sd="0" x="483"/>
        <item x="1171"/>
        <item sd="0" x="2035"/>
        <item sd="0" x="1188"/>
        <item x="2114"/>
        <item x="716"/>
        <item sd="0" x="2237"/>
        <item x="2344"/>
        <item x="394"/>
        <item sd="0" x="403"/>
        <item x="1951"/>
        <item x="1166"/>
        <item sd="0" x="174"/>
        <item sd="0" x="597"/>
        <item x="560"/>
        <item x="1671"/>
        <item x="2428"/>
        <item x="71"/>
        <item x="2253"/>
        <item x="2065"/>
        <item x="542"/>
        <item sd="0" x="1509"/>
        <item x="1752"/>
        <item x="523"/>
        <item x="1439"/>
        <item x="223"/>
        <item x="163"/>
        <item x="2271"/>
        <item x="165"/>
        <item x="771"/>
        <item x="1162"/>
        <item sd="0" x="1137"/>
        <item sd="0" x="734"/>
        <item x="2469"/>
        <item sd="0" x="804"/>
        <item x="571"/>
        <item x="898"/>
        <item x="1720"/>
        <item sd="0" x="791"/>
        <item x="1322"/>
        <item sd="0" x="2133"/>
        <item x="1539"/>
        <item x="350"/>
        <item x="650"/>
        <item sd="0" x="1676"/>
        <item x="581"/>
        <item sd="0" x="1282"/>
        <item sd="0" x="500"/>
        <item x="44"/>
        <item x="1451"/>
        <item x="234"/>
        <item x="169"/>
        <item x="2478"/>
        <item x="2511"/>
        <item x="2327"/>
        <item x="2020"/>
        <item x="1835"/>
        <item x="1359"/>
        <item x="197"/>
        <item x="2446"/>
        <item x="501"/>
        <item sd="0" x="1625"/>
        <item x="484"/>
        <item x="2215"/>
        <item x="285"/>
        <item x="515"/>
        <item x="1349"/>
        <item sd="0" x="402"/>
        <item x="2396"/>
        <item x="1186"/>
        <item x="1665"/>
        <item x="471"/>
        <item sd="0" x="1397"/>
        <item sd="0" x="1847"/>
        <item x="2088"/>
        <item x="635"/>
        <item x="909"/>
        <item x="911"/>
        <item x="639"/>
        <item x="2284"/>
        <item x="519"/>
        <item sd="0" x="462"/>
        <item x="857"/>
        <item sd="0" x="732"/>
        <item x="310"/>
        <item sd="0" x="1115"/>
        <item x="121"/>
        <item x="245"/>
        <item x="2530"/>
        <item x="1758"/>
        <item sd="0" x="887"/>
        <item x="1417"/>
        <item x="596"/>
        <item x="263"/>
        <item x="1394"/>
        <item sd="0" x="1812"/>
        <item x="31"/>
        <item x="1822"/>
        <item x="1216"/>
        <item x="2305"/>
        <item x="382"/>
        <item x="2247"/>
        <item x="346"/>
        <item sd="0" x="1844"/>
        <item sd="0" x="1385"/>
        <item sd="0" x="291"/>
        <item x="1801"/>
        <item x="2167"/>
        <item x="1224"/>
        <item x="977"/>
        <item x="881"/>
        <item x="598"/>
        <item x="282"/>
        <item x="486"/>
        <item x="467"/>
        <item x="313"/>
        <item x="2536"/>
        <item sd="0" x="184"/>
        <item sd="0" x="2439"/>
        <item x="432"/>
        <item sd="0" x="625"/>
        <item x="536"/>
        <item x="2453"/>
        <item x="1481"/>
        <item x="1683"/>
        <item x="1465"/>
        <item x="2477"/>
        <item x="2228"/>
        <item x="1422"/>
        <item x="976"/>
        <item x="1975"/>
        <item x="1751"/>
        <item x="1214"/>
        <item x="735"/>
        <item x="723"/>
        <item sd="0" x="972"/>
        <item x="1189"/>
        <item x="748"/>
        <item x="1890"/>
        <item sd="0" x="1078"/>
        <item x="660"/>
        <item x="661"/>
        <item sd="0" x="1597"/>
        <item x="643"/>
        <item x="144"/>
        <item x="770"/>
        <item sd="0" x="1025"/>
        <item x="60"/>
        <item x="436"/>
        <item x="2295"/>
        <item x="1147"/>
        <item sd="0" x="886"/>
        <item x="649"/>
        <item x="340"/>
        <item x="1145"/>
        <item sd="0" x="1037"/>
        <item x="992"/>
        <item sd="0" x="2273"/>
        <item sd="0" x="1221"/>
        <item x="1468"/>
        <item x="1580"/>
        <item x="2466"/>
        <item x="30"/>
        <item x="209"/>
        <item sd="0" x="329"/>
        <item x="1146"/>
        <item sd="0" x="503"/>
        <item x="801"/>
        <item x="1616"/>
        <item x="1099"/>
        <item sd="0" x="370"/>
        <item sd="0" x="1308"/>
        <item x="1355"/>
        <item x="1217"/>
        <item x="133"/>
        <item x="1830"/>
        <item x="240"/>
        <item x="2059"/>
        <item x="2303"/>
        <item x="2437"/>
        <item x="2412"/>
        <item sd="0" x="466"/>
        <item sd="0" x="1253"/>
        <item x="1901"/>
        <item x="1116"/>
        <item x="1791"/>
        <item x="1736"/>
        <item x="2046"/>
        <item x="2223"/>
        <item x="1626"/>
        <item x="1573"/>
        <item x="828"/>
        <item sd="0" x="113"/>
        <item x="758"/>
        <item x="2534"/>
        <item x="359"/>
        <item x="1711"/>
        <item x="532"/>
        <item sd="0" x="512"/>
        <item x="311"/>
        <item x="2452"/>
        <item x="706"/>
        <item sd="0" x="2285"/>
        <item x="276"/>
        <item x="1110"/>
        <item x="1841"/>
        <item x="422"/>
        <item x="627"/>
        <item x="2404"/>
        <item sd="0" x="1715"/>
        <item sd="0" x="2386"/>
        <item sd="0" x="1896"/>
        <item x="46"/>
        <item x="2448"/>
        <item sd="0" x="1126"/>
        <item x="440"/>
        <item x="1552"/>
        <item x="2341"/>
        <item x="2384"/>
        <item x="1314"/>
        <item x="991"/>
        <item x="134"/>
        <item sd="0" x="1536"/>
        <item sd="0" x="351"/>
        <item x="1049"/>
        <item x="575"/>
        <item sd="0" x="1065"/>
        <item x="34"/>
        <item x="1226"/>
        <item x="1407"/>
        <item x="821"/>
        <item x="2124"/>
        <item x="1703"/>
        <item x="137"/>
        <item x="651"/>
        <item sd="0" x="666"/>
        <item sd="0" x="1009"/>
        <item x="418"/>
        <item sd="0" x="2543"/>
        <item x="1199"/>
        <item x="246"/>
        <item x="330"/>
        <item x="2324"/>
        <item x="286"/>
        <item x="1371"/>
        <item sd="0" x="21"/>
        <item x="1866"/>
        <item x="1739"/>
        <item x="15"/>
        <item x="2089"/>
        <item x="1629"/>
        <item x="454"/>
        <item x="1048"/>
        <item sd="0" x="2288"/>
        <item x="2417"/>
        <item x="412"/>
        <item x="2177"/>
        <item x="1300"/>
        <item x="83"/>
        <item x="1628"/>
        <item sd="0" x="138"/>
        <item x="564"/>
        <item x="480"/>
        <item sd="0" x="608"/>
        <item x="201"/>
        <item x="2032"/>
        <item sd="0" x="1259"/>
        <item x="1943"/>
        <item x="1894"/>
        <item x="1252"/>
        <item sd="0" x="2118"/>
        <item x="2254"/>
        <item x="180"/>
        <item x="2514"/>
        <item x="508"/>
        <item sd="0" x="105"/>
        <item x="1068"/>
        <item sd="0" x="711"/>
        <item x="1020"/>
        <item sd="0" x="41"/>
        <item sd="0" x="1741"/>
        <item x="1818"/>
        <item x="2119"/>
        <item x="933"/>
        <item x="1956"/>
        <item x="1225"/>
        <item x="715"/>
        <item x="1551"/>
        <item x="1917"/>
        <item x="1287"/>
        <item x="187"/>
        <item x="1346"/>
        <item x="489"/>
        <item x="476"/>
        <item x="862"/>
        <item x="457"/>
        <item x="2002"/>
        <item x="574"/>
        <item sd="0" x="2512"/>
        <item x="785"/>
        <item x="1759"/>
        <item x="1786"/>
        <item x="1608"/>
        <item x="1479"/>
        <item x="1119"/>
        <item sd="0" x="1231"/>
        <item x="2360"/>
        <item sd="0" x="259"/>
        <item x="396"/>
        <item x="671"/>
        <item x="1210"/>
        <item x="2126"/>
        <item x="151"/>
        <item x="572"/>
        <item x="1471"/>
        <item x="937"/>
        <item x="789"/>
        <item x="1561"/>
        <item x="301"/>
        <item x="473"/>
        <item x="534"/>
        <item x="1182"/>
        <item x="1222"/>
        <item x="530"/>
        <item x="1900"/>
        <item x="293"/>
        <item x="2471"/>
        <item x="1754"/>
        <item sd="0" x="2142"/>
        <item x="1419"/>
        <item x="2116"/>
        <item x="453"/>
        <item x="760"/>
        <item x="2276"/>
        <item sd="0" x="78"/>
        <item x="2520"/>
        <item x="1209"/>
        <item sd="0" x="1160"/>
        <item x="927"/>
        <item x="1416"/>
        <item x="52"/>
        <item sd="0" x="2445"/>
        <item x="1877"/>
        <item x="889"/>
        <item x="431"/>
        <item x="2509"/>
        <item x="1882"/>
        <item x="809"/>
        <item x="2277"/>
        <item x="1785"/>
        <item x="472"/>
        <item x="2419"/>
        <item x="772"/>
        <item x="1545"/>
        <item x="2070"/>
        <item x="2431"/>
        <item sd="0" x="1046"/>
        <item x="2226"/>
        <item sd="0" x="2115"/>
        <item x="1290"/>
        <item x="296"/>
        <item x="1228"/>
        <item sd="0" x="2330"/>
        <item x="2389"/>
        <item x="1430"/>
        <item sd="0" x="1936"/>
        <item x="1526"/>
        <item x="1633"/>
        <item x="938"/>
        <item x="1660"/>
        <item sd="0" x="2014"/>
        <item x="781"/>
        <item x="1993"/>
        <item sd="0" x="181"/>
        <item sd="0" x="968"/>
        <item x="1090"/>
        <item x="1696"/>
        <item x="155"/>
        <item sd="0" x="1850"/>
        <item x="171"/>
        <item x="1315"/>
        <item x="961"/>
        <item x="2524"/>
        <item sd="0" x="1492"/>
        <item x="148"/>
        <item x="1647"/>
        <item x="2155"/>
        <item sd="0" x="1669"/>
        <item sd="0" x="248"/>
        <item sd="0" x="819"/>
        <item x="128"/>
        <item x="1244"/>
        <item sd="0" x="504"/>
        <item x="1220"/>
        <item sd="0" x="1148"/>
        <item x="1635"/>
        <item x="363"/>
        <item x="2143"/>
        <item sd="0" x="2131"/>
        <item sd="0" x="1982"/>
        <item x="140"/>
        <item x="2036"/>
        <item x="2503"/>
        <item sd="0" x="1872"/>
        <item x="22"/>
        <item sd="0" x="376"/>
        <item x="2378"/>
        <item sd="0" x="238"/>
        <item x="2154"/>
        <item x="450"/>
        <item x="1438"/>
        <item x="2507"/>
        <item x="841"/>
        <item x="1577"/>
        <item sd="0" x="1735"/>
        <item x="1486"/>
        <item x="11"/>
        <item x="249"/>
        <item x="378"/>
        <item x="2023"/>
        <item x="119"/>
        <item x="2018"/>
        <item x="190"/>
        <item x="1277"/>
        <item x="1398"/>
        <item sd="0" x="1908"/>
        <item x="1428"/>
        <item x="1881"/>
        <item sd="0" x="430"/>
        <item x="324"/>
        <item x="586"/>
        <item x="1744"/>
        <item x="1963"/>
        <item x="160"/>
        <item x="1089"/>
        <item x="1432"/>
        <item x="1496"/>
        <item sd="0" x="1436"/>
        <item x="1036"/>
        <item x="2261"/>
        <item x="686"/>
        <item sd="0" x="20"/>
        <item x="358"/>
        <item x="1525"/>
        <item x="1301"/>
        <item x="1321"/>
        <item x="2345"/>
        <item sd="0" x="1887"/>
        <item x="1064"/>
        <item sd="0" x="1690"/>
        <item sd="0" x="2418"/>
        <item x="1836"/>
        <item sd="0" x="588"/>
        <item x="270"/>
        <item x="1288"/>
        <item x="662"/>
        <item x="1348"/>
        <item x="102"/>
        <item x="773"/>
        <item x="2365"/>
        <item x="952"/>
        <item x="1860"/>
        <item sd="0" x="997"/>
        <item sd="0" x="1997"/>
        <item x="1712"/>
        <item x="763"/>
        <item x="2204"/>
        <item x="1196"/>
        <item x="2307"/>
        <item x="562"/>
        <item x="1602"/>
        <item x="2463"/>
        <item x="381"/>
        <item x="162"/>
        <item x="1723"/>
        <item x="203"/>
        <item x="423"/>
        <item sd="0" x="629"/>
        <item x="802"/>
        <item x="1117"/>
        <item x="1709"/>
        <item x="1687"/>
        <item x="551"/>
        <item x="2322"/>
        <item sd="0" x="810"/>
        <item x="302"/>
        <item x="451"/>
        <item x="1006"/>
        <item x="1610"/>
        <item x="1599"/>
        <item sd="0" x="76"/>
        <item x="2091"/>
        <item sd="0" x="2208"/>
        <item x="566"/>
        <item x="2411"/>
        <item x="1153"/>
        <item sd="0" x="1927"/>
        <item sd="0" x="1642"/>
        <item x="589"/>
        <item x="2292"/>
        <item x="1679"/>
        <item x="225"/>
        <item sd="0" x="818"/>
        <item sd="0" x="817"/>
        <item x="1677"/>
        <item x="1219"/>
        <item sd="0" x="1351"/>
        <item sd="0" x="1769"/>
        <item sd="0" x="563"/>
        <item x="1902"/>
        <item x="1414"/>
        <item sd="0" x="1071"/>
        <item x="1338"/>
        <item x="1771"/>
        <item sd="0" x="2413"/>
        <item x="982"/>
        <item sd="0" x="115"/>
        <item x="1161"/>
        <item x="932"/>
        <item x="1495"/>
        <item x="220"/>
        <item x="744"/>
        <item x="1320"/>
        <item x="1442"/>
        <item x="1088"/>
        <item x="73"/>
        <item x="2373"/>
        <item x="1699"/>
        <item x="1373"/>
        <item x="338"/>
        <item x="2200"/>
        <item x="941"/>
        <item x="235"/>
        <item sd="0" x="1880"/>
        <item x="1895"/>
        <item x="1532"/>
        <item sd="0" x="712"/>
        <item x="2183"/>
        <item sd="0" x="1693"/>
        <item sd="0" x="1942"/>
        <item sd="0" x="1007"/>
        <item x="1714"/>
        <item sd="0" x="939"/>
        <item sd="0" x="590"/>
        <item x="830"/>
        <item x="707"/>
        <item x="1457"/>
        <item sd="0" x="970"/>
        <item x="1469"/>
        <item x="2212"/>
        <item x="1053"/>
        <item sd="0" x="871"/>
        <item sd="0" x="279"/>
        <item x="1855"/>
        <item x="703"/>
        <item x="1411"/>
        <item x="2293"/>
        <item x="1772"/>
        <item x="2217"/>
        <item x="1716"/>
        <item sd="0" x="2074"/>
        <item x="299"/>
        <item sd="0" x="1304"/>
        <item sd="0" x="1878"/>
        <item sd="0" x="2211"/>
        <item sd="0" x="369"/>
        <item x="1364"/>
        <item x="2458"/>
        <item sd="0" x="2374"/>
        <item x="724"/>
        <item sd="0" x="969"/>
        <item sd="0" x="2516"/>
        <item x="2132"/>
        <item x="1864"/>
        <item sd="0" x="1947"/>
        <item x="1780"/>
        <item x="1028"/>
        <item x="1807"/>
        <item sd="0" x="152"/>
        <item x="132"/>
        <item x="365"/>
        <item sd="0" x="2510"/>
        <item x="906"/>
        <item x="390"/>
        <item sd="0" x="1568"/>
        <item x="567"/>
        <item x="619"/>
        <item sd="0" x="557"/>
        <item x="379"/>
        <item x="2287"/>
        <item x="510"/>
        <item sd="0" x="1260"/>
        <item x="2450"/>
        <item x="2392"/>
        <item sd="0" x="1952"/>
        <item sd="0" x="1821"/>
        <item x="1239"/>
        <item x="1456"/>
        <item sd="0" x="1292"/>
        <item x="1154"/>
        <item x="1655"/>
        <item sd="0" x="2112"/>
        <item sd="0" x="594"/>
        <item sd="0" x="2019"/>
        <item sd="0" x="2125"/>
        <item sd="0" x="1886"/>
        <item x="1808"/>
        <item x="283"/>
        <item x="1781"/>
        <item x="1657"/>
        <item x="852"/>
        <item x="2016"/>
        <item sd="0" x="161"/>
        <item x="2425"/>
        <item x="77"/>
        <item x="1363"/>
        <item x="1726"/>
        <item sd="0" x="1395"/>
        <item x="1234"/>
        <item x="2312"/>
        <item x="1520"/>
        <item x="1959"/>
        <item x="1185"/>
        <item x="126"/>
        <item x="1513"/>
        <item x="1540"/>
        <item x="2427"/>
        <item x="491"/>
        <item x="1211"/>
        <item x="2010"/>
        <item x="1014"/>
        <item x="963"/>
        <item x="2268"/>
        <item sd="0" x="81"/>
        <item x="829"/>
        <item sd="0" x="1658"/>
        <item x="212"/>
        <item sd="0" x="2279"/>
        <item sd="0" x="67"/>
        <item x="1365"/>
        <item x="1399"/>
        <item x="2314"/>
        <item x="1946"/>
        <item x="1467"/>
        <item x="691"/>
        <item x="805"/>
        <item sd="0" x="1150"/>
        <item x="1612"/>
        <item x="605"/>
        <item x="1081"/>
        <item x="1914"/>
        <item x="2172"/>
        <item x="755"/>
        <item x="2328"/>
        <item sd="0" x="891"/>
        <item sd="0" x="879"/>
        <item sd="0" x="393"/>
        <item x="2423"/>
        <item sd="0" x="2326"/>
        <item x="2432"/>
        <item sd="0" x="1420"/>
        <item x="2401"/>
        <item x="2400"/>
        <item x="726"/>
        <item x="2375"/>
        <item sd="0" x="1505"/>
        <item x="2355"/>
        <item x="344"/>
        <item sd="0" x="837"/>
        <item sd="0" x="2353"/>
        <item sd="0" x="1278"/>
        <item sd="0" x="6"/>
        <item sd="0" x="803"/>
        <item x="577"/>
        <item sd="0" x="1748"/>
        <item x="2337"/>
        <item x="2424"/>
        <item x="1547"/>
        <item x="1178"/>
        <item x="1634"/>
        <item sd="0" x="526"/>
        <item sd="0" x="1435"/>
        <item x="750"/>
        <item x="1368"/>
        <item x="1651"/>
        <item x="1778"/>
        <item x="1856"/>
        <item sd="0" x="342"/>
        <item x="1079"/>
        <item x="2259"/>
        <item x="2034"/>
        <item x="211"/>
        <item x="1976"/>
        <item x="1575"/>
        <item x="447"/>
        <item x="239"/>
        <item sd="0" x="2370"/>
        <item x="1583"/>
        <item x="103"/>
        <item x="96"/>
        <item x="1971"/>
        <item x="873"/>
        <item x="1749"/>
        <item x="1041"/>
        <item x="32"/>
        <item x="1987"/>
        <item x="2067"/>
        <item x="820"/>
        <item x="2462"/>
        <item sd="0" x="981"/>
        <item x="362"/>
        <item sd="0" x="1879"/>
        <item x="89"/>
        <item x="637"/>
        <item x="1499"/>
        <item sd="0" x="2105"/>
        <item sd="0" x="2474"/>
        <item x="1948"/>
        <item x="2529"/>
        <item sd="0" x="1794"/>
        <item x="1631"/>
        <item x="1839"/>
        <item x="1989"/>
        <item x="1232"/>
        <item x="1663"/>
        <item x="1242"/>
        <item x="232"/>
        <item sd="0" x="117"/>
        <item sd="0" x="2297"/>
        <item x="676"/>
        <item x="1753"/>
        <item x="513"/>
        <item x="1984"/>
        <item x="425"/>
        <item sd="0" x="506"/>
        <item x="1530"/>
        <item sd="0" x="136"/>
        <item x="558"/>
        <item x="401"/>
        <item x="1909"/>
        <item x="300"/>
        <item sd="0" x="303"/>
        <item sd="0" x="1086"/>
        <item x="2483"/>
        <item x="720"/>
        <item x="692"/>
        <item x="2075"/>
        <item x="1181"/>
        <item x="2168"/>
        <item x="2066"/>
        <item sd="0" x="1623"/>
        <item x="2071"/>
        <item x="549"/>
        <item sd="0" x="1584"/>
        <item x="2379"/>
        <item sd="0" x="265"/>
        <item x="1008"/>
        <item sd="0" x="204"/>
        <item x="2455"/>
        <item x="377"/>
        <item x="917"/>
        <item x="1045"/>
        <item x="175"/>
        <item x="742"/>
        <item x="13"/>
        <item x="17"/>
        <item sd="0" x="1935"/>
        <item x="328"/>
        <item x="602"/>
        <item x="1640"/>
        <item x="493"/>
        <item x="1937"/>
        <item x="2093"/>
        <item x="848"/>
        <item x="72"/>
        <item x="2470"/>
        <item x="1054"/>
        <item x="275"/>
        <item x="1498"/>
        <item x="1967"/>
        <item x="147"/>
        <item x="66"/>
        <item sd="0" x="2248"/>
        <item x="1104"/>
        <item sd="0" x="1094"/>
        <item x="777"/>
        <item x="2415"/>
        <item x="2278"/>
        <item x="97"/>
        <item sd="0" x="1852"/>
        <item x="2175"/>
        <item x="1766"/>
        <item x="973"/>
        <item x="131"/>
        <item sd="0" x="2460"/>
        <item x="1192"/>
        <item x="861"/>
        <item x="33"/>
        <item x="1111"/>
        <item x="1994"/>
        <item x="1619"/>
        <item x="1265"/>
        <item x="2299"/>
        <item x="965"/>
        <item x="708"/>
        <item x="2313"/>
        <item x="108"/>
        <item x="1991"/>
        <item x="1986"/>
        <item x="505"/>
        <item sd="0" x="1475"/>
        <item x="626"/>
        <item x="2108"/>
        <item sd="0" x="273"/>
        <item x="578"/>
        <item x="168"/>
        <item x="733"/>
        <item x="322"/>
        <item x="106"/>
        <item x="1019"/>
        <item x="47"/>
        <item x="1845"/>
        <item sd="0" x="1941"/>
        <item sd="0" x="2274"/>
        <item x="610"/>
        <item x="386"/>
        <item x="2007"/>
        <item x="1732"/>
        <item x="1026"/>
        <item x="925"/>
        <item x="114"/>
        <item x="872"/>
        <item x="1003"/>
        <item x="1742"/>
        <item x="74"/>
        <item x="2106"/>
        <item x="1122"/>
        <item x="2086"/>
        <item x="2329"/>
        <item sd="0" x="2438"/>
        <item x="683"/>
        <item x="535"/>
        <item x="1876"/>
        <item x="1992"/>
        <item x="1823"/>
        <item x="1832"/>
        <item x="745"/>
        <item x="646"/>
        <item x="935"/>
        <item sd="0" x="2416"/>
        <item x="2256"/>
        <item x="962"/>
        <item x="2332"/>
        <item x="704"/>
        <item x="1659"/>
        <item sd="0" x="391"/>
        <item sd="0" x="2156"/>
        <item x="320"/>
        <item x="1380"/>
        <item x="1926"/>
        <item x="2207"/>
        <item sd="0" x="541"/>
        <item x="1208"/>
        <item sd="0" x="865"/>
        <item x="1170"/>
        <item sd="0" x="1447"/>
        <item x="782"/>
        <item x="1257"/>
        <item x="916"/>
        <item sd="0" x="813"/>
        <item x="444"/>
        <item x="1617"/>
        <item x="863"/>
        <item x="327"/>
        <item x="1144"/>
        <item x="2336"/>
        <item sd="0" x="65"/>
        <item x="2390"/>
        <item x="2162"/>
        <item sd="0" x="901"/>
        <item x="2357"/>
        <item x="845"/>
        <item x="1929"/>
        <item x="14"/>
        <item x="1519"/>
        <item x="2081"/>
        <item x="42"/>
        <item x="305"/>
        <item sd="0" x="1528"/>
        <item x="107"/>
        <item x="1641"/>
        <item x="481"/>
        <item x="1656"/>
        <item x="1335"/>
        <item sd="0" x="2241"/>
        <item x="2201"/>
        <item x="1636"/>
        <item x="940"/>
        <item sd="0" x="2255"/>
        <item sd="0" x="675"/>
        <item x="514"/>
        <item x="800"/>
        <item x="37"/>
        <item x="1229"/>
        <item x="1527"/>
        <item x="2244"/>
        <item sd="0" x="1824"/>
        <item sd="0" x="599"/>
        <item x="2030"/>
        <item x="978"/>
        <item sd="0" x="421"/>
        <item sd="0" x="838"/>
        <item sd="0" x="1802"/>
        <item x="2191"/>
        <item x="1790"/>
        <item sd="0" x="280"/>
        <item x="94"/>
        <item x="1892"/>
        <item x="2489"/>
        <item sd="0" x="1627"/>
        <item x="1206"/>
        <item x="1923"/>
        <item sd="0" x="905"/>
        <item x="154"/>
        <item sd="0" x="591"/>
        <item sd="0" x="429"/>
        <item x="1172"/>
        <item x="294"/>
        <item x="1782"/>
        <item x="1156"/>
        <item x="2519"/>
        <item x="1449"/>
        <item x="1345"/>
        <item x="258"/>
        <item x="1114"/>
        <item x="1470"/>
        <item x="1367"/>
        <item x="775"/>
        <item x="355"/>
        <item x="2045"/>
        <item x="441"/>
        <item sd="0" x="2141"/>
        <item x="2198"/>
        <item x="2343"/>
        <item x="687"/>
        <item sd="0" x="614"/>
        <item x="437"/>
        <item sd="0" x="2063"/>
        <item x="498"/>
        <item x="2042"/>
        <item x="1654"/>
        <item sd="0" x="177"/>
        <item x="1488"/>
        <item x="1002"/>
        <item sd="0" x="1534"/>
        <item x="1164"/>
        <item x="2026"/>
        <item x="636"/>
        <item x="357"/>
        <item x="554"/>
        <item x="2164"/>
        <item x="178"/>
        <item x="298"/>
        <item x="2033"/>
        <item x="793"/>
        <item x="1554"/>
        <item x="766"/>
        <item sd="0" x="1309"/>
        <item sd="0" x="1038"/>
        <item sd="0" x="214"/>
        <item x="690"/>
        <item sd="0" x="2130"/>
        <item x="2481"/>
        <item x="410"/>
        <item x="737"/>
        <item sd="0" x="1168"/>
        <item x="1296"/>
        <item x="1195"/>
        <item x="470"/>
        <item sd="0" x="1779"/>
        <item sd="0" x="2359"/>
        <item x="1440"/>
        <item x="2104"/>
        <item sd="0" x="87"/>
        <item sd="0" x="135"/>
        <item sd="0" x="2083"/>
        <item sd="0" x="764"/>
        <item sd="0" x="846"/>
        <item sd="0" x="2491"/>
        <item x="1796"/>
        <item x="787"/>
        <item x="1095"/>
        <item x="53"/>
        <item x="1884"/>
        <item x="548"/>
        <item x="1524"/>
        <item x="2006"/>
        <item x="1799"/>
        <item x="1842"/>
        <item x="337"/>
        <item sd="0" x="1862"/>
        <item sd="0" x="525"/>
        <item sd="0" x="528"/>
        <item x="1203"/>
        <item x="2120"/>
        <item sd="0" x="1446"/>
        <item x="1129"/>
        <item x="2402"/>
        <item x="2267"/>
        <item x="2123"/>
        <item x="694"/>
        <item x="1954"/>
        <item sd="0" x="1279"/>
        <item sd="0" x="1869"/>
        <item x="1431"/>
        <item x="2161"/>
        <item sd="0" x="448"/>
        <item x="95"/>
        <item sd="0" x="1734"/>
        <item x="122"/>
        <item x="1672"/>
        <item sd="0" x="243"/>
        <item x="255"/>
        <item x="2021"/>
        <item x="2103"/>
        <item x="1405"/>
        <item x="1445"/>
        <item sd="0" x="356"/>
        <item x="1249"/>
        <item x="843"/>
        <item x="767"/>
        <item x="570"/>
        <item sd="0" x="730"/>
        <item sd="0" x="1859"/>
        <item x="2202"/>
        <item x="2122"/>
        <item x="1400"/>
        <item x="1448"/>
        <item x="2249"/>
        <item x="1073"/>
        <item x="289"/>
        <item sd="0" x="823"/>
        <item x="1774"/>
        <item x="1473"/>
        <item x="2541"/>
        <item x="1789"/>
        <item x="924"/>
        <item x="2468"/>
        <item x="54"/>
        <item sd="0" x="657"/>
        <item x="2050"/>
        <item x="150"/>
        <item sd="0" x="1618"/>
        <item sd="0" x="2487"/>
        <item sd="0" x="1306"/>
        <item sd="0" x="885"/>
        <item x="854"/>
        <item x="2364"/>
        <item sd="0" x="186"/>
        <item x="1853"/>
        <item x="2039"/>
        <item x="1490"/>
        <item x="543"/>
        <item x="1354"/>
        <item sd="0" x="2407"/>
        <item x="57"/>
        <item x="943"/>
        <item x="2232"/>
        <item x="1916"/>
        <item x="1516"/>
        <item sd="0" x="2537"/>
        <item x="587"/>
        <item x="827"/>
        <item x="2160"/>
        <item sd="0" x="1421"/>
        <item x="1390"/>
        <item x="1434"/>
        <item x="923"/>
        <item x="2436"/>
        <item x="1455"/>
        <item x="1829"/>
        <item x="1331"/>
        <item sd="0" x="2540"/>
        <item x="1817"/>
        <item x="309"/>
        <item sd="0" x="595"/>
        <item x="870"/>
        <item x="364"/>
        <item x="792"/>
        <item x="2525"/>
        <item x="621"/>
        <item x="1912"/>
        <item sd="0" x="1307"/>
        <item x="2205"/>
        <item x="2309"/>
        <item x="655"/>
        <item x="288"/>
        <item sd="0" x="2090"/>
        <item x="321"/>
        <item x="2538"/>
        <item x="200"/>
        <item x="1087"/>
        <item x="2188"/>
        <item x="2038"/>
        <item x="266"/>
        <item x="2335"/>
        <item sd="0" x="628"/>
        <item sd="0" x="1953"/>
        <item x="1813"/>
        <item sd="0" x="1653"/>
        <item x="1118"/>
        <item x="1572"/>
        <item sd="0" x="315"/>
        <item x="2136"/>
        <item x="1201"/>
        <item sd="0" x="1157"/>
        <item x="1141"/>
        <item sd="0" x="516"/>
        <item x="372"/>
        <item x="1543"/>
        <item x="679"/>
        <item sd="0" x="424"/>
        <item x="2457"/>
        <item x="1023"/>
        <item x="1424"/>
        <item x="1080"/>
        <item sd="0" x="995"/>
        <item x="2290"/>
        <item x="1286"/>
        <item x="287"/>
        <item x="1131"/>
        <item sd="0" x="2513"/>
        <item x="1237"/>
        <item x="2139"/>
        <item x="419"/>
        <item x="713"/>
        <item x="2178"/>
        <item x="2348"/>
        <item sd="0" x="1863"/>
        <item x="1255"/>
        <item x="2150"/>
        <item sd="0" x="1311"/>
        <item sd="0" x="2410"/>
        <item x="413"/>
        <item x="1406"/>
        <item sd="0" x="1339"/>
        <item x="2294"/>
        <item sd="0" x="2372"/>
        <item x="2544"/>
        <item x="317"/>
        <item sd="0" x="2099"/>
        <item sd="0" x="918"/>
        <item x="2526"/>
        <item sd="0" x="438"/>
        <item sd="0" x="1392"/>
        <item sd="0" x="1334"/>
        <item x="721"/>
        <item x="1707"/>
        <item sd="0" x="727"/>
        <item x="903"/>
        <item x="1484"/>
        <item x="908"/>
        <item sd="0" x="92"/>
        <item x="1202"/>
        <item sd="0" x="124"/>
        <item x="1057"/>
        <item sd="0" x="2055"/>
        <item x="231"/>
        <item x="603"/>
        <item x="1350"/>
        <item x="2013"/>
        <item sd="0" x="1834"/>
        <item x="1010"/>
        <item x="648"/>
        <item x="1710"/>
        <item x="2325"/>
        <item x="746"/>
        <item sd="0" x="1097"/>
        <item sd="0" x="702"/>
        <item sd="0" x="1930"/>
        <item x="1793"/>
        <item sd="0" x="1062"/>
        <item x="2054"/>
        <item x="2443"/>
        <item x="882"/>
        <item x="974"/>
        <item sd="0" x="1848"/>
        <item x="1737"/>
        <item x="1995"/>
        <item x="2368"/>
        <item x="630"/>
        <item sd="0" x="1750"/>
        <item x="1418"/>
        <item sd="0" x="428"/>
        <item x="1522"/>
        <item x="1444"/>
        <item x="807"/>
        <item sd="0" x="8"/>
        <item x="2265"/>
        <item sd="0" x="2047"/>
        <item sd="0" x="1155"/>
        <item x="2080"/>
        <item x="957"/>
        <item x="1931"/>
        <item x="1851"/>
        <item x="790"/>
        <item x="1494"/>
        <item sd="0" x="1069"/>
        <item x="1393"/>
        <item x="125"/>
        <item sd="0" x="1601"/>
        <item x="693"/>
        <item x="1047"/>
        <item x="960"/>
        <item x="2094"/>
        <item x="1437"/>
        <item x="1323"/>
        <item x="452"/>
        <item x="2077"/>
        <item x="1184"/>
        <item sd="0" x="2286"/>
        <item sd="0" x="1378"/>
        <item sd="0" x="2518"/>
        <item sd="0" x="1330"/>
        <item x="945"/>
        <item x="2318"/>
        <item sd="0" x="2163"/>
        <item x="2257"/>
        <item x="2197"/>
        <item sd="0" x="1366"/>
        <item x="98"/>
        <item sd="0" x="237"/>
        <item x="1867"/>
        <item x="768"/>
        <item sd="0" x="2196"/>
        <item x="2262"/>
        <item sd="0" x="1588"/>
        <item x="990"/>
        <item x="988"/>
        <item x="411"/>
        <item x="1105"/>
        <item sd="0" x="2192"/>
        <item x="1032"/>
        <item x="1241"/>
        <item sd="0" x="989"/>
        <item x="831"/>
        <item x="1885"/>
        <item x="784"/>
        <item x="1702"/>
        <item sd="0" x="1983"/>
        <item x="1668"/>
        <item sd="0" x="110"/>
        <item x="1795"/>
        <item x="1075"/>
        <item x="1652"/>
        <item x="2464"/>
        <item x="993"/>
        <item x="1680"/>
        <item sd="0" x="1670"/>
        <item sd="0" x="116"/>
        <item x="2347"/>
        <item sd="0" x="1510"/>
        <item x="811"/>
        <item x="695"/>
        <item x="2317"/>
        <item x="1313"/>
        <item sd="0" x="1152"/>
        <item sd="0" x="2406"/>
        <item x="1681"/>
        <item x="2269"/>
        <item x="127"/>
        <item x="954"/>
        <item x="1183"/>
        <item x="2190"/>
        <item x="1607"/>
        <item x="856"/>
        <item x="145"/>
        <item x="182"/>
        <item x="1336"/>
        <item x="1273"/>
        <item x="947"/>
        <item x="1950"/>
        <item x="521"/>
        <item sd="0" x="392"/>
        <item x="367"/>
        <item sd="0" x="1412"/>
        <item x="2467"/>
        <item x="1595"/>
        <item sd="0" x="490"/>
        <item x="1039"/>
        <item x="1375"/>
        <item x="251"/>
        <item x="2240"/>
        <item x="582"/>
        <item sd="0" x="1245"/>
        <item sd="0" x="1070"/>
        <item x="1106"/>
        <item x="2304"/>
        <item x="1443"/>
        <item x="1372"/>
        <item sd="0" x="153"/>
        <item sd="0" x="2377"/>
        <item x="12"/>
        <item sd="0" x="2171"/>
        <item x="1915"/>
        <item sd="0" x="2149"/>
        <item sd="0" x="2234"/>
        <item sd="0" x="761"/>
        <item x="416"/>
        <item x="765"/>
        <item x="741"/>
        <item x="2493"/>
        <item sd="0" x="331"/>
        <item x="2486"/>
        <item x="1100"/>
        <item x="213"/>
        <item x="333"/>
        <item sd="0" x="90"/>
        <item x="1001"/>
        <item x="167"/>
        <item sd="0" x="1871"/>
        <item sd="0" x="492"/>
        <item sd="0" x="1925"/>
        <item sd="0" x="29"/>
        <item x="538"/>
        <item x="456"/>
        <item sd="0" x="1058"/>
        <item x="2434"/>
        <item x="26"/>
        <item x="2182"/>
        <item x="84"/>
        <item sd="0" x="1557"/>
        <item x="58"/>
        <item sd="0" x="0"/>
        <item x="316"/>
        <item x="2444"/>
        <item x="2001"/>
        <item x="2117"/>
        <item x="312"/>
        <item x="461"/>
        <item x="689"/>
        <item x="1478"/>
        <item x="2159"/>
        <item x="1733"/>
        <item sd="0" x="914"/>
        <item sd="0" x="1578"/>
        <item x="341"/>
        <item x="1383"/>
        <item x="1725"/>
        <item x="2011"/>
        <item x="2153"/>
        <item sd="0" x="123"/>
        <item x="2151"/>
        <item x="1590"/>
        <item sd="0" x="1139"/>
        <item x="555"/>
        <item x="442"/>
        <item x="1030"/>
        <item x="985"/>
        <item x="1205"/>
        <item x="2206"/>
        <item x="617"/>
        <item x="2004"/>
        <item sd="0" x="25"/>
        <item sd="0" x="277"/>
        <item x="752"/>
        <item x="252"/>
        <item sd="0" x="832"/>
        <item x="2048"/>
        <item x="631"/>
        <item sd="0" x="185"/>
        <item sd="0" x="868"/>
        <item sd="0" x="1682"/>
        <item x="1506"/>
        <item x="1589"/>
        <item x="295"/>
        <item sd="0" x="774"/>
        <item x="751"/>
        <item x="1905"/>
        <item x="16"/>
        <item x="1819"/>
        <item x="427"/>
        <item x="2134"/>
        <item x="2225"/>
        <item x="653"/>
        <item x="1704"/>
        <item sd="0" x="684"/>
        <item x="1056"/>
        <item x="1906"/>
        <item x="59"/>
        <item sd="0" x="2435"/>
        <item x="936"/>
        <item x="1404"/>
        <item x="1187"/>
        <item sd="0" x="207"/>
        <item sd="0" x="1082"/>
        <item x="2527"/>
        <item sd="0" x="2465"/>
        <item x="1645"/>
        <item x="380"/>
        <item x="680"/>
        <item x="747"/>
        <item x="2029"/>
        <item x="729"/>
        <item x="2398"/>
        <item x="1138"/>
        <item sd="0" x="996"/>
        <item sd="0" x="64"/>
        <item x="426"/>
        <item x="654"/>
        <item x="539"/>
        <item sd="0" x="607"/>
        <item x="1235"/>
        <item sd="0" x="1593"/>
        <item x="1831"/>
        <item sd="0" x="1485"/>
        <item x="164"/>
        <item x="1981"/>
        <item x="477"/>
        <item x="1773"/>
        <item x="1731"/>
        <item x="753"/>
        <item x="1022"/>
        <item x="1638"/>
        <item x="1632"/>
        <item sd="0" x="408"/>
        <item x="1605"/>
        <item sd="0" x="668"/>
        <item x="384"/>
        <item sd="0" x="499"/>
        <item x="1396"/>
        <item x="1883"/>
        <item x="2082"/>
        <item sd="0" x="1262"/>
        <item sd="0" x="942"/>
        <item x="405"/>
        <item x="2395"/>
        <item x="1502"/>
        <item x="1945"/>
        <item sd="0" x="1130"/>
        <item sd="0" x="217"/>
        <item x="1133"/>
        <item x="2282"/>
        <item x="374"/>
        <item x="228"/>
        <item sd="0" x="2194"/>
        <item x="896"/>
        <item x="2127"/>
        <item x="306"/>
        <item sd="0" x="1798"/>
        <item x="979"/>
        <item x="517"/>
        <item x="2408"/>
        <item x="1376"/>
        <item x="2506"/>
        <item sd="0" x="2495"/>
        <item sd="0" x="2356"/>
        <item x="2058"/>
        <item x="1512"/>
        <item x="2270"/>
        <item x="1567"/>
        <item sd="0" x="604"/>
        <item x="1523"/>
        <item sd="0" x="1276"/>
        <item sd="0" x="633"/>
        <item x="757"/>
        <item x="1173"/>
        <item x="272"/>
        <item x="80"/>
        <item x="1508"/>
        <item x="474"/>
        <item sd="0" x="242"/>
        <item x="2340"/>
        <item x="1533"/>
        <item x="1194"/>
        <item x="1441"/>
        <item x="1066"/>
        <item x="876"/>
        <item x="2429"/>
        <item sd="0" x="304"/>
        <item x="779"/>
        <item x="1050"/>
        <item x="199"/>
        <item x="826"/>
        <item x="592"/>
        <item sd="0" x="1827"/>
        <item sd="0" x="1814"/>
        <item x="1806"/>
        <item x="141"/>
        <item x="2490"/>
        <item x="1542"/>
        <item sd="0" x="409"/>
        <item sd="0" x="158"/>
        <item x="3"/>
        <item x="1810"/>
        <item x="892"/>
        <item sd="0" x="1325"/>
        <item x="1005"/>
        <item x="198"/>
        <item sd="0" x="1302"/>
        <item sd="0" x="2499"/>
        <item x="2280"/>
        <item x="314"/>
        <item sd="0" x="776"/>
        <item x="2113"/>
        <item x="191"/>
        <item sd="0" x="2072"/>
        <item sd="0" x="835"/>
        <item sd="0" x="2169"/>
        <item sd="0" x="1648"/>
        <item x="1281"/>
        <item sd="0" x="669"/>
        <item x="1686"/>
        <item x="2283"/>
        <item x="632"/>
        <item x="678"/>
        <item x="1961"/>
        <item x="2349"/>
        <item x="1706"/>
        <item x="2052"/>
        <item x="332"/>
        <item sd="0" x="2405"/>
        <item x="634"/>
        <item x="2300"/>
        <item sd="0" x="1858"/>
        <item x="205"/>
        <item x="269"/>
        <item x="2245"/>
        <item sd="0" x="2137"/>
        <item x="308"/>
        <item x="1816"/>
        <item sd="0" x="1452"/>
        <item x="1401"/>
        <item x="2488"/>
        <item x="2382"/>
        <item x="485"/>
        <item x="1169"/>
        <item x="1016"/>
        <item sd="0" x="893"/>
        <item sd="0" x="1550"/>
        <item x="2447"/>
        <item x="86"/>
        <item sd="0" x="399"/>
        <item x="284"/>
        <item x="1828"/>
        <item x="2022"/>
        <item x="1838"/>
        <item sd="0" x="267"/>
        <item x="2381"/>
        <item x="1085"/>
        <item x="345"/>
        <item x="1374"/>
        <item sd="0" x="674"/>
        <item x="173"/>
        <item x="980"/>
        <item sd="0" x="1060"/>
        <item sd="0" x="2085"/>
        <item x="1596"/>
        <item x="717"/>
        <item sd="0" x="1357"/>
        <item x="568"/>
        <item x="256"/>
        <item x="2306"/>
        <item x="1562"/>
        <item x="1267"/>
        <item sd="0" x="1491"/>
        <item x="907"/>
        <item x="79"/>
        <item x="783"/>
        <item x="50"/>
        <item x="1052"/>
        <item sd="0" x="10"/>
        <item x="210"/>
        <item x="663"/>
        <item x="1973"/>
        <item x="850"/>
        <item x="553"/>
        <item sd="0" x="642"/>
        <item x="934"/>
        <item x="2421"/>
        <item x="1361"/>
        <item x="1897"/>
        <item x="1344"/>
        <item x="806"/>
        <item x="1770"/>
        <item x="99"/>
        <item sd="0" x="853"/>
        <item x="1179"/>
        <item x="2173"/>
        <item x="63"/>
        <item x="1904"/>
        <item x="18"/>
        <item x="1738"/>
        <item x="1846"/>
        <item x="2440"/>
        <item x="23"/>
        <item sd="0" x="644"/>
        <item x="1719"/>
        <item x="1962"/>
        <item sd="0" x="414"/>
        <item x="1662"/>
        <item x="2545"/>
        <item t="default"/>
      </items>
    </pivotField>
    <pivotField showAll="0"/>
    <pivotField showAll="0"/>
    <pivotField showAll="0"/>
    <pivotField axis="axisRow" showAll="0">
      <items count="7">
        <item h="1" x="2"/>
        <item x="0"/>
        <item h="1" x="3"/>
        <item h="1" x="4"/>
        <item h="1" x="1"/>
        <item h="1" x="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h="1" x="3"/>
        <item sd="0" x="2"/>
        <item h="1" sd="0" x="1"/>
        <item h="1" sd="0" x="0"/>
        <item h="1" x="4"/>
        <item t="default"/>
      </items>
    </pivotField>
    <pivotField showAll="0">
      <items count="13">
        <item x="11"/>
        <item x="10"/>
        <item x="9"/>
        <item x="8"/>
        <item x="7"/>
        <item x="6"/>
        <item x="5"/>
        <item x="4"/>
        <item x="3"/>
        <item x="2"/>
        <item x="1"/>
        <item x="0"/>
        <item t="default"/>
      </items>
    </pivotField>
    <pivotField showAll="0">
      <items count="265">
        <item x="187"/>
        <item x="154"/>
        <item x="128"/>
        <item x="238"/>
        <item x="162"/>
        <item x="69"/>
        <item x="185"/>
        <item x="44"/>
        <item x="247"/>
        <item x="88"/>
        <item x="91"/>
        <item x="179"/>
        <item x="241"/>
        <item x="11"/>
        <item x="33"/>
        <item x="237"/>
        <item x="208"/>
        <item x="2"/>
        <item x="102"/>
        <item x="104"/>
        <item x="120"/>
        <item x="160"/>
        <item x="181"/>
        <item x="199"/>
        <item x="78"/>
        <item x="144"/>
        <item x="113"/>
        <item x="175"/>
        <item x="139"/>
        <item x="25"/>
        <item x="58"/>
        <item x="260"/>
        <item x="60"/>
        <item x="227"/>
        <item x="214"/>
        <item x="192"/>
        <item x="130"/>
        <item x="65"/>
        <item x="205"/>
        <item x="76"/>
        <item x="49"/>
        <item x="14"/>
        <item x="151"/>
        <item x="143"/>
        <item x="75"/>
        <item x="133"/>
        <item x="41"/>
        <item x="10"/>
        <item x="31"/>
        <item x="21"/>
        <item x="103"/>
        <item x="232"/>
        <item x="54"/>
        <item x="256"/>
        <item x="117"/>
        <item x="80"/>
        <item x="235"/>
        <item x="148"/>
        <item x="7"/>
        <item x="85"/>
        <item x="169"/>
        <item x="46"/>
        <item x="9"/>
        <item x="196"/>
        <item x="43"/>
        <item x="82"/>
        <item x="118"/>
        <item x="59"/>
        <item x="176"/>
        <item x="226"/>
        <item x="116"/>
        <item x="26"/>
        <item x="246"/>
        <item x="248"/>
        <item x="110"/>
        <item x="115"/>
        <item x="213"/>
        <item x="164"/>
        <item x="149"/>
        <item x="22"/>
        <item x="8"/>
        <item x="174"/>
        <item x="216"/>
        <item x="257"/>
        <item x="81"/>
        <item x="173"/>
        <item x="13"/>
        <item x="1"/>
        <item x="74"/>
        <item x="152"/>
        <item x="229"/>
        <item x="201"/>
        <item x="170"/>
        <item x="71"/>
        <item x="242"/>
        <item x="171"/>
        <item x="124"/>
        <item x="217"/>
        <item x="186"/>
        <item x="34"/>
        <item x="146"/>
        <item x="206"/>
        <item x="244"/>
        <item x="200"/>
        <item x="20"/>
        <item x="83"/>
        <item x="183"/>
        <item x="204"/>
        <item x="126"/>
        <item x="230"/>
        <item x="52"/>
        <item x="222"/>
        <item x="64"/>
        <item x="136"/>
        <item x="223"/>
        <item x="219"/>
        <item x="87"/>
        <item x="92"/>
        <item x="161"/>
        <item x="166"/>
        <item x="140"/>
        <item x="100"/>
        <item x="198"/>
        <item x="28"/>
        <item x="19"/>
        <item x="77"/>
        <item x="79"/>
        <item x="215"/>
        <item x="36"/>
        <item x="178"/>
        <item x="195"/>
        <item x="53"/>
        <item x="111"/>
        <item x="24"/>
        <item x="122"/>
        <item x="112"/>
        <item x="210"/>
        <item x="153"/>
        <item x="119"/>
        <item x="12"/>
        <item x="93"/>
        <item x="90"/>
        <item x="253"/>
        <item x="254"/>
        <item x="16"/>
        <item x="27"/>
        <item x="239"/>
        <item x="240"/>
        <item x="252"/>
        <item x="188"/>
        <item x="3"/>
        <item x="109"/>
        <item x="55"/>
        <item x="209"/>
        <item x="123"/>
        <item x="184"/>
        <item x="5"/>
        <item x="127"/>
        <item x="56"/>
        <item x="194"/>
        <item x="18"/>
        <item x="172"/>
        <item x="177"/>
        <item x="163"/>
        <item x="84"/>
        <item x="97"/>
        <item x="86"/>
        <item x="245"/>
        <item x="261"/>
        <item x="168"/>
        <item x="202"/>
        <item x="105"/>
        <item x="211"/>
        <item x="157"/>
        <item x="0"/>
        <item x="218"/>
        <item x="40"/>
        <item x="141"/>
        <item x="135"/>
        <item x="6"/>
        <item x="73"/>
        <item x="42"/>
        <item x="106"/>
        <item x="32"/>
        <item x="107"/>
        <item x="224"/>
        <item x="228"/>
        <item x="220"/>
        <item x="61"/>
        <item x="255"/>
        <item x="70"/>
        <item x="101"/>
        <item x="221"/>
        <item x="66"/>
        <item x="37"/>
        <item x="121"/>
        <item x="96"/>
        <item x="48"/>
        <item x="155"/>
        <item x="4"/>
        <item x="62"/>
        <item x="99"/>
        <item x="159"/>
        <item x="150"/>
        <item x="156"/>
        <item x="114"/>
        <item x="94"/>
        <item x="167"/>
        <item x="98"/>
        <item x="250"/>
        <item x="30"/>
        <item x="182"/>
        <item x="137"/>
        <item x="203"/>
        <item x="57"/>
        <item x="38"/>
        <item x="125"/>
        <item x="207"/>
        <item x="142"/>
        <item x="39"/>
        <item x="89"/>
        <item x="193"/>
        <item x="17"/>
        <item x="134"/>
        <item x="189"/>
        <item x="165"/>
        <item x="29"/>
        <item x="225"/>
        <item x="68"/>
        <item x="63"/>
        <item x="236"/>
        <item x="131"/>
        <item x="197"/>
        <item x="72"/>
        <item x="67"/>
        <item x="190"/>
        <item x="51"/>
        <item x="258"/>
        <item x="234"/>
        <item x="231"/>
        <item x="180"/>
        <item x="158"/>
        <item x="249"/>
        <item x="138"/>
        <item x="191"/>
        <item x="259"/>
        <item x="129"/>
        <item x="108"/>
        <item x="47"/>
        <item x="147"/>
        <item x="233"/>
        <item x="212"/>
        <item x="262"/>
        <item x="23"/>
        <item x="251"/>
        <item x="132"/>
        <item x="50"/>
        <item x="35"/>
        <item x="45"/>
        <item x="145"/>
        <item x="243"/>
        <item x="15"/>
        <item x="95"/>
        <item x="263"/>
        <item t="default"/>
      </items>
    </pivotField>
    <pivotField showAll="0"/>
    <pivotField showAll="0"/>
    <pivotField showAll="0">
      <items count="6">
        <item h="1" x="3"/>
        <item h="1" x="2"/>
        <item x="1"/>
        <item h="1" x="0"/>
        <item h="1" x="4"/>
        <item t="default"/>
      </items>
    </pivotField>
    <pivotField axis="axisRow" showAll="0" defaultSubtotal="0">
      <items count="6">
        <item x="0"/>
        <item x="1"/>
        <item x="2"/>
        <item x="3"/>
        <item x="4"/>
        <item x="5"/>
      </items>
    </pivotField>
    <pivotField axis="axisRow" showAll="0" defaultSubtotal="0">
      <items count="6">
        <item x="0"/>
        <item x="1"/>
        <item sd="0" x="2"/>
        <item sd="0" x="3"/>
        <item x="4"/>
        <item x="5"/>
      </items>
    </pivotField>
    <pivotField dragToRow="0" dragToCol="0" dragToPage="0" showAll="0" defaultSubtotal="0"/>
  </pivotFields>
  <rowFields count="4">
    <field x="18"/>
    <field x="17"/>
    <field x="7"/>
    <field x="6"/>
  </rowFields>
  <rowItems count="2">
    <i>
      <x v="2"/>
    </i>
    <i t="grand">
      <x/>
    </i>
  </rowItems>
  <colItems count="1">
    <i/>
  </colItems>
  <dataFields count="1">
    <dataField name="ORDER FREQUENCY" fld="1" subtotal="count" baseField="2" baseItem="1" numFmtId="2"/>
  </dataFields>
  <formats count="36">
    <format dxfId="40">
      <pivotArea collapsedLevelsAreSubtotals="1" fieldPosition="0">
        <references count="4">
          <reference field="6" count="0" selected="0"/>
          <reference field="7" count="3">
            <x v="1"/>
            <x v="2"/>
            <x v="3"/>
          </reference>
          <reference field="17" count="1" selected="0">
            <x v="1"/>
          </reference>
          <reference field="18" count="1" selected="0">
            <x v="1"/>
          </reference>
        </references>
      </pivotArea>
    </format>
    <format dxfId="39">
      <pivotArea collapsedLevelsAreSubtotals="1" fieldPosition="0">
        <references count="3">
          <reference field="6" count="0" selected="0"/>
          <reference field="17" count="1">
            <x v="2"/>
          </reference>
          <reference field="18" count="1" selected="0">
            <x v="1"/>
          </reference>
        </references>
      </pivotArea>
    </format>
    <format dxfId="38">
      <pivotArea collapsedLevelsAreSubtotals="1" fieldPosition="0">
        <references count="4">
          <reference field="6" count="0" selected="0"/>
          <reference field="7" count="3">
            <x v="4"/>
            <x v="5"/>
            <x v="6"/>
          </reference>
          <reference field="17" count="1" selected="0">
            <x v="2"/>
          </reference>
          <reference field="18" count="1" selected="0">
            <x v="1"/>
          </reference>
        </references>
      </pivotArea>
    </format>
    <format dxfId="37">
      <pivotArea collapsedLevelsAreSubtotals="1" fieldPosition="0">
        <references count="3">
          <reference field="6" count="0" selected="0"/>
          <reference field="17" count="1">
            <x v="3"/>
          </reference>
          <reference field="18" count="1" selected="0">
            <x v="1"/>
          </reference>
        </references>
      </pivotArea>
    </format>
    <format dxfId="36">
      <pivotArea collapsedLevelsAreSubtotals="1" fieldPosition="0">
        <references count="4">
          <reference field="6" count="0" selected="0"/>
          <reference field="7" count="3">
            <x v="7"/>
            <x v="8"/>
            <x v="9"/>
          </reference>
          <reference field="17" count="1" selected="0">
            <x v="3"/>
          </reference>
          <reference field="18" count="1" selected="0">
            <x v="1"/>
          </reference>
        </references>
      </pivotArea>
    </format>
    <format dxfId="35">
      <pivotArea collapsedLevelsAreSubtotals="1" fieldPosition="0">
        <references count="3">
          <reference field="6" count="0" selected="0"/>
          <reference field="17" count="1">
            <x v="4"/>
          </reference>
          <reference field="18" count="1" selected="0">
            <x v="1"/>
          </reference>
        </references>
      </pivotArea>
    </format>
    <format dxfId="34">
      <pivotArea collapsedLevelsAreSubtotals="1" fieldPosition="0">
        <references count="4">
          <reference field="6" count="0" selected="0"/>
          <reference field="7" count="3">
            <x v="10"/>
            <x v="11"/>
            <x v="12"/>
          </reference>
          <reference field="17" count="1" selected="0">
            <x v="4"/>
          </reference>
          <reference field="18" count="1" selected="0">
            <x v="1"/>
          </reference>
        </references>
      </pivotArea>
    </format>
    <format dxfId="33">
      <pivotArea collapsedLevelsAreSubtotals="1" fieldPosition="0">
        <references count="2">
          <reference field="6" count="0" selected="0"/>
          <reference field="18" count="1">
            <x v="2"/>
          </reference>
        </references>
      </pivotArea>
    </format>
    <format dxfId="32">
      <pivotArea collapsedLevelsAreSubtotals="1" fieldPosition="0">
        <references count="3">
          <reference field="6" count="0" selected="0"/>
          <reference field="17" count="1">
            <x v="1"/>
          </reference>
          <reference field="18" count="1" selected="0">
            <x v="2"/>
          </reference>
        </references>
      </pivotArea>
    </format>
    <format dxfId="31">
      <pivotArea collapsedLevelsAreSubtotals="1" fieldPosition="0">
        <references count="4">
          <reference field="6" count="0" selected="0"/>
          <reference field="7" count="3">
            <x v="1"/>
            <x v="2"/>
            <x v="3"/>
          </reference>
          <reference field="17" count="1" selected="0">
            <x v="1"/>
          </reference>
          <reference field="18" count="1" selected="0">
            <x v="2"/>
          </reference>
        </references>
      </pivotArea>
    </format>
    <format dxfId="30">
      <pivotArea collapsedLevelsAreSubtotals="1" fieldPosition="0">
        <references count="3">
          <reference field="6" count="0" selected="0"/>
          <reference field="17" count="1">
            <x v="2"/>
          </reference>
          <reference field="18" count="1" selected="0">
            <x v="2"/>
          </reference>
        </references>
      </pivotArea>
    </format>
    <format dxfId="29">
      <pivotArea collapsedLevelsAreSubtotals="1" fieldPosition="0">
        <references count="4">
          <reference field="6" count="0" selected="0"/>
          <reference field="7" count="3">
            <x v="4"/>
            <x v="5"/>
            <x v="6"/>
          </reference>
          <reference field="17" count="1" selected="0">
            <x v="2"/>
          </reference>
          <reference field="18" count="1" selected="0">
            <x v="2"/>
          </reference>
        </references>
      </pivotArea>
    </format>
    <format dxfId="28">
      <pivotArea collapsedLevelsAreSubtotals="1" fieldPosition="0">
        <references count="3">
          <reference field="6" count="0" selected="0"/>
          <reference field="17" count="1">
            <x v="3"/>
          </reference>
          <reference field="18" count="1" selected="0">
            <x v="2"/>
          </reference>
        </references>
      </pivotArea>
    </format>
    <format dxfId="27">
      <pivotArea collapsedLevelsAreSubtotals="1" fieldPosition="0">
        <references count="4">
          <reference field="6" count="0" selected="0"/>
          <reference field="7" count="3">
            <x v="7"/>
            <x v="8"/>
            <x v="9"/>
          </reference>
          <reference field="17" count="1" selected="0">
            <x v="3"/>
          </reference>
          <reference field="18" count="1" selected="0">
            <x v="2"/>
          </reference>
        </references>
      </pivotArea>
    </format>
    <format dxfId="26">
      <pivotArea collapsedLevelsAreSubtotals="1" fieldPosition="0">
        <references count="3">
          <reference field="6" count="0" selected="0"/>
          <reference field="17" count="1">
            <x v="4"/>
          </reference>
          <reference field="18" count="1" selected="0">
            <x v="2"/>
          </reference>
        </references>
      </pivotArea>
    </format>
    <format dxfId="25">
      <pivotArea collapsedLevelsAreSubtotals="1" fieldPosition="0">
        <references count="4">
          <reference field="6" count="0" selected="0"/>
          <reference field="7" count="3">
            <x v="10"/>
            <x v="11"/>
            <x v="12"/>
          </reference>
          <reference field="17" count="1" selected="0">
            <x v="4"/>
          </reference>
          <reference field="18" count="1" selected="0">
            <x v="2"/>
          </reference>
        </references>
      </pivotArea>
    </format>
    <format dxfId="24">
      <pivotArea collapsedLevelsAreSubtotals="1" fieldPosition="0">
        <references count="2">
          <reference field="6" count="0" selected="0"/>
          <reference field="18" count="1">
            <x v="3"/>
          </reference>
        </references>
      </pivotArea>
    </format>
    <format dxfId="23">
      <pivotArea collapsedLevelsAreSubtotals="1" fieldPosition="0">
        <references count="3">
          <reference field="6" count="0" selected="0"/>
          <reference field="17" count="1">
            <x v="1"/>
          </reference>
          <reference field="18" count="1" selected="0">
            <x v="3"/>
          </reference>
        </references>
      </pivotArea>
    </format>
    <format dxfId="22">
      <pivotArea collapsedLevelsAreSubtotals="1" fieldPosition="0">
        <references count="4">
          <reference field="6" count="0" selected="0"/>
          <reference field="7" count="3">
            <x v="1"/>
            <x v="2"/>
            <x v="3"/>
          </reference>
          <reference field="17" count="1" selected="0">
            <x v="1"/>
          </reference>
          <reference field="18" count="1" selected="0">
            <x v="3"/>
          </reference>
        </references>
      </pivotArea>
    </format>
    <format dxfId="21">
      <pivotArea collapsedLevelsAreSubtotals="1" fieldPosition="0">
        <references count="3">
          <reference field="6" count="0" selected="0"/>
          <reference field="17" count="1">
            <x v="2"/>
          </reference>
          <reference field="18" count="1" selected="0">
            <x v="3"/>
          </reference>
        </references>
      </pivotArea>
    </format>
    <format dxfId="20">
      <pivotArea collapsedLevelsAreSubtotals="1" fieldPosition="0">
        <references count="4">
          <reference field="6" count="0" selected="0"/>
          <reference field="7" count="3">
            <x v="4"/>
            <x v="5"/>
            <x v="6"/>
          </reference>
          <reference field="17" count="1" selected="0">
            <x v="2"/>
          </reference>
          <reference field="18" count="1" selected="0">
            <x v="3"/>
          </reference>
        </references>
      </pivotArea>
    </format>
    <format dxfId="19">
      <pivotArea collapsedLevelsAreSubtotals="1" fieldPosition="0">
        <references count="3">
          <reference field="6" count="0" selected="0"/>
          <reference field="17" count="1">
            <x v="3"/>
          </reference>
          <reference field="18" count="1" selected="0">
            <x v="3"/>
          </reference>
        </references>
      </pivotArea>
    </format>
    <format dxfId="18">
      <pivotArea collapsedLevelsAreSubtotals="1" fieldPosition="0">
        <references count="4">
          <reference field="6" count="0" selected="0"/>
          <reference field="7" count="3">
            <x v="7"/>
            <x v="8"/>
            <x v="9"/>
          </reference>
          <reference field="17" count="1" selected="0">
            <x v="3"/>
          </reference>
          <reference field="18" count="1" selected="0">
            <x v="3"/>
          </reference>
        </references>
      </pivotArea>
    </format>
    <format dxfId="17">
      <pivotArea collapsedLevelsAreSubtotals="1" fieldPosition="0">
        <references count="3">
          <reference field="6" count="0" selected="0"/>
          <reference field="17" count="1">
            <x v="4"/>
          </reference>
          <reference field="18" count="1" selected="0">
            <x v="3"/>
          </reference>
        </references>
      </pivotArea>
    </format>
    <format dxfId="16">
      <pivotArea collapsedLevelsAreSubtotals="1" fieldPosition="0">
        <references count="4">
          <reference field="6" count="0" selected="0"/>
          <reference field="7" count="3">
            <x v="10"/>
            <x v="11"/>
            <x v="12"/>
          </reference>
          <reference field="17" count="1" selected="0">
            <x v="4"/>
          </reference>
          <reference field="18" count="1" selected="0">
            <x v="3"/>
          </reference>
        </references>
      </pivotArea>
    </format>
    <format dxfId="15">
      <pivotArea collapsedLevelsAreSubtotals="1" fieldPosition="0">
        <references count="2">
          <reference field="6" count="0" selected="0"/>
          <reference field="18" count="1">
            <x v="4"/>
          </reference>
        </references>
      </pivotArea>
    </format>
    <format dxfId="14">
      <pivotArea collapsedLevelsAreSubtotals="1" fieldPosition="0">
        <references count="3">
          <reference field="6" count="0" selected="0"/>
          <reference field="17" count="1">
            <x v="1"/>
          </reference>
          <reference field="18" count="1" selected="0">
            <x v="4"/>
          </reference>
        </references>
      </pivotArea>
    </format>
    <format dxfId="13">
      <pivotArea collapsedLevelsAreSubtotals="1" fieldPosition="0">
        <references count="4">
          <reference field="6" count="0" selected="0"/>
          <reference field="7" count="2">
            <x v="1"/>
            <x v="2"/>
          </reference>
          <reference field="17" count="1" selected="0">
            <x v="1"/>
          </reference>
          <reference field="18" count="1" selected="0">
            <x v="4"/>
          </reference>
        </references>
      </pivotArea>
    </format>
    <format dxfId="12">
      <pivotArea collapsedLevelsAreSubtotals="1" fieldPosition="0">
        <references count="3">
          <reference field="6" count="0" selected="0"/>
          <reference field="17" count="1">
            <x v="2"/>
          </reference>
          <reference field="18" count="1" selected="0">
            <x v="4"/>
          </reference>
        </references>
      </pivotArea>
    </format>
    <format dxfId="11">
      <pivotArea collapsedLevelsAreSubtotals="1" fieldPosition="0">
        <references count="4">
          <reference field="6" count="0" selected="0"/>
          <reference field="7" count="3">
            <x v="4"/>
            <x v="5"/>
            <x v="6"/>
          </reference>
          <reference field="17" count="1" selected="0">
            <x v="2"/>
          </reference>
          <reference field="18" count="1" selected="0">
            <x v="4"/>
          </reference>
        </references>
      </pivotArea>
    </format>
    <format dxfId="10">
      <pivotArea collapsedLevelsAreSubtotals="1" fieldPosition="0">
        <references count="3">
          <reference field="6" count="0" selected="0"/>
          <reference field="17" count="1">
            <x v="3"/>
          </reference>
          <reference field="18" count="1" selected="0">
            <x v="4"/>
          </reference>
        </references>
      </pivotArea>
    </format>
    <format dxfId="9">
      <pivotArea collapsedLevelsAreSubtotals="1" fieldPosition="0">
        <references count="4">
          <reference field="6" count="0" selected="0"/>
          <reference field="7" count="3">
            <x v="7"/>
            <x v="8"/>
            <x v="9"/>
          </reference>
          <reference field="17" count="1" selected="0">
            <x v="3"/>
          </reference>
          <reference field="18" count="1" selected="0">
            <x v="4"/>
          </reference>
        </references>
      </pivotArea>
    </format>
    <format dxfId="8">
      <pivotArea collapsedLevelsAreSubtotals="1" fieldPosition="0">
        <references count="3">
          <reference field="6" count="0" selected="0"/>
          <reference field="17" count="1">
            <x v="4"/>
          </reference>
          <reference field="18" count="1" selected="0">
            <x v="4"/>
          </reference>
        </references>
      </pivotArea>
    </format>
    <format dxfId="7">
      <pivotArea collapsedLevelsAreSubtotals="1" fieldPosition="0">
        <references count="4">
          <reference field="6" count="0" selected="0"/>
          <reference field="7" count="3">
            <x v="10"/>
            <x v="11"/>
            <x v="12"/>
          </reference>
          <reference field="17" count="1" selected="0">
            <x v="4"/>
          </reference>
          <reference field="18" count="1" selected="0">
            <x v="4"/>
          </reference>
        </references>
      </pivotArea>
    </format>
    <format dxfId="6">
      <pivotArea grandRow="1" outline="0" collapsedLevelsAreSubtotals="1" fieldPosition="0"/>
    </format>
    <format dxfId="5">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6"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W5:X7" firstHeaderRow="1" firstDataRow="1" firstDataCol="1"/>
  <pivotFields count="20">
    <pivotField showAll="0"/>
    <pivotField showAll="0"/>
    <pivotField showAll="0">
      <items count="2547">
        <item x="2456"/>
        <item sd="0" x="326"/>
        <item sd="0" x="1911"/>
        <item x="139"/>
        <item x="469"/>
        <item x="1999"/>
        <item x="2069"/>
        <item sd="0" x="1261"/>
        <item x="1743"/>
        <item x="458"/>
        <item x="1340"/>
        <item x="183"/>
        <item x="1697"/>
        <item x="1988"/>
        <item sd="0" x="1109"/>
        <item sd="0" x="912"/>
        <item sd="0" x="2480"/>
        <item x="956"/>
        <item x="987"/>
        <item sd="0" x="1021"/>
        <item sd="0" x="2246"/>
        <item x="1518"/>
        <item x="195"/>
        <item x="4"/>
        <item x="1579"/>
        <item sd="0" x="2521"/>
        <item x="2152"/>
        <item x="172"/>
        <item x="681"/>
        <item x="527"/>
        <item x="2522"/>
        <item x="61"/>
        <item x="2056"/>
        <item x="260"/>
        <item x="292"/>
        <item sd="0" x="1713"/>
        <item x="1061"/>
        <item x="1637"/>
        <item sd="0" x="1108"/>
        <item x="1692"/>
        <item sd="0" x="2109"/>
        <item x="1297"/>
        <item x="1548"/>
        <item sd="0" x="546"/>
        <item sd="0" x="1343"/>
        <item x="769"/>
        <item x="1238"/>
        <item x="579"/>
        <item x="1546"/>
        <item sd="0" x="1800"/>
        <item sd="0" x="1353"/>
        <item x="2129"/>
        <item x="109"/>
        <item sd="0" x="2461"/>
        <item sd="0" x="241"/>
        <item x="1433"/>
        <item x="1248"/>
        <item x="2252"/>
        <item sd="0" x="19"/>
        <item x="1727"/>
        <item x="1207"/>
        <item x="948"/>
        <item x="1270"/>
        <item x="701"/>
        <item x="2148"/>
        <item x="2320"/>
        <item sd="0" x="2449"/>
        <item x="2528"/>
        <item x="1613"/>
        <item sd="0" x="884"/>
        <item sd="0" x="2044"/>
        <item x="569"/>
        <item x="2040"/>
        <item sd="0" x="1760"/>
        <item x="2064"/>
        <item sd="0" x="130"/>
        <item sd="0" x="2266"/>
        <item x="544"/>
        <item sd="0" x="788"/>
        <item x="531"/>
        <item x="1103"/>
        <item x="2502"/>
        <item sd="0" x="762"/>
        <item x="2041"/>
        <item sd="0" x="1684"/>
        <item sd="0" x="2235"/>
        <item sd="0" x="1586"/>
        <item x="1458"/>
        <item x="2012"/>
        <item x="455"/>
        <item x="955"/>
        <item sd="0" x="1342"/>
        <item x="1134"/>
        <item sd="0" x="1507"/>
        <item x="915"/>
        <item x="1033"/>
        <item x="1529"/>
        <item x="2515"/>
        <item x="1143"/>
        <item sd="0" x="2213"/>
        <item x="383"/>
        <item x="250"/>
        <item x="2430"/>
        <item x="48"/>
        <item sd="0" x="836"/>
        <item x="640"/>
        <item x="55"/>
        <item sd="0" x="253"/>
        <item x="1765"/>
        <item x="1462"/>
        <item x="1316"/>
        <item x="616"/>
        <item x="834"/>
        <item sd="0" x="1149"/>
        <item sd="0" x="2264"/>
        <item sd="0" x="1040"/>
        <item sd="0" x="463"/>
        <item sd="0" x="888"/>
        <item x="1035"/>
        <item x="1960"/>
        <item x="1501"/>
        <item x="869"/>
        <item x="958"/>
        <item x="1091"/>
        <item x="2242"/>
        <item x="1728"/>
        <item x="1197"/>
        <item x="1298"/>
        <item sd="0" x="1898"/>
        <item x="2484"/>
        <item x="740"/>
        <item x="540"/>
        <item sd="0" x="622"/>
        <item sd="0" x="176"/>
        <item sd="0" x="222"/>
        <item x="70"/>
        <item sd="0" x="1493"/>
        <item x="307"/>
        <item x="725"/>
        <item x="795"/>
        <item x="959"/>
        <item x="236"/>
        <item x="1574"/>
        <item sd="0" x="1096"/>
        <item x="1969"/>
        <item x="368"/>
        <item x="611"/>
        <item x="1140"/>
        <item x="28"/>
        <item sd="0" x="1024"/>
        <item x="1649"/>
        <item sd="0" x="1531"/>
        <item x="1067"/>
        <item x="930"/>
        <item x="904"/>
        <item x="325"/>
        <item sd="0" x="206"/>
        <item x="1254"/>
        <item x="1764"/>
        <item sd="0" x="624"/>
        <item x="1450"/>
        <item x="2084"/>
        <item sd="0" x="1978"/>
        <item x="2060"/>
        <item x="247"/>
        <item sd="0" x="1555"/>
        <item sd="0" x="1051"/>
        <item x="482"/>
        <item sd="0" x="1865"/>
        <item x="1934"/>
        <item x="743"/>
        <item x="1029"/>
        <item sd="0" x="1180"/>
        <item x="688"/>
        <item x="1055"/>
        <item x="156"/>
        <item sd="0" x="2186"/>
        <item sd="0" x="244"/>
        <item sd="0" x="2017"/>
        <item x="855"/>
        <item x="1379"/>
        <item x="2441"/>
        <item sd="0" x="623"/>
        <item x="2403"/>
        <item x="2144"/>
        <item x="1854"/>
        <item x="1059"/>
        <item x="1874"/>
        <item x="2323"/>
        <item x="502"/>
        <item x="1464"/>
        <item sd="0" x="897"/>
        <item x="2229"/>
        <item x="1098"/>
        <item x="104"/>
        <item x="1370"/>
        <item x="446"/>
        <item sd="0" x="68"/>
        <item x="1132"/>
        <item x="146"/>
        <item sd="0" x="75"/>
        <item x="2111"/>
        <item x="1429"/>
        <item x="1698"/>
        <item sd="0" x="1805"/>
        <item sd="0" x="849"/>
        <item x="261"/>
        <item x="2414"/>
        <item x="100"/>
        <item x="1489"/>
        <item sd="0" x="479"/>
        <item x="360"/>
        <item x="1762"/>
        <item x="1271"/>
        <item sd="0" x="2342"/>
        <item sd="0" x="2062"/>
        <item sd="0" x="170"/>
        <item sd="0" x="1230"/>
        <item x="2492"/>
        <item x="216"/>
        <item x="728"/>
        <item sd="0" x="1299"/>
        <item x="612"/>
        <item x="1566"/>
        <item sd="0" x="1708"/>
        <item x="1563"/>
        <item x="533"/>
        <item sd="0" x="1293"/>
        <item x="1985"/>
        <item x="658"/>
        <item x="395"/>
        <item x="1553"/>
        <item sd="0" x="847"/>
        <item x="2334"/>
        <item x="1889"/>
        <item x="926"/>
        <item x="1223"/>
        <item x="1305"/>
        <item sd="0" x="1101"/>
        <item x="1594"/>
        <item sd="0" x="710"/>
        <item sd="0" x="844"/>
        <item x="2146"/>
        <item x="1558"/>
        <item x="874"/>
        <item x="699"/>
        <item x="1673"/>
        <item x="1218"/>
        <item x="1466"/>
        <item x="1650"/>
        <item x="797"/>
        <item x="352"/>
        <item x="157"/>
        <item sd="0" x="2147"/>
        <item x="1537"/>
        <item x="1017"/>
        <item x="1928"/>
        <item x="864"/>
        <item x="1724"/>
        <item x="698"/>
        <item x="2409"/>
        <item sd="0" x="739"/>
        <item x="271"/>
        <item sd="0" x="931"/>
        <item x="354"/>
        <item sd="0" x="1423"/>
        <item sd="0" x="902"/>
        <item x="2531"/>
        <item x="415"/>
        <item sd="0" x="840"/>
        <item sd="0" x="2459"/>
        <item x="949"/>
        <item sd="0" x="1576"/>
        <item x="1624"/>
        <item x="697"/>
        <item x="1811"/>
        <item x="2216"/>
        <item x="1356"/>
        <item x="1604"/>
        <item x="1570"/>
        <item sd="0" x="1777"/>
        <item sd="0" x="1535"/>
        <item x="522"/>
        <item x="111"/>
        <item x="1015"/>
        <item x="1717"/>
        <item x="1639"/>
        <item x="2420"/>
        <item sd="0" x="565"/>
        <item x="507"/>
        <item x="894"/>
        <item sd="0" x="1250"/>
        <item x="2346"/>
        <item x="899"/>
        <item sd="0" x="946"/>
        <item x="2214"/>
        <item sd="0" x="1826"/>
        <item x="1381"/>
        <item x="1861"/>
        <item x="919"/>
        <item x="1318"/>
        <item x="1319"/>
        <item sd="0" x="1958"/>
        <item x="814"/>
        <item sd="0" x="371"/>
        <item x="673"/>
        <item x="1191"/>
        <item x="816"/>
        <item x="1922"/>
        <item sd="0" x="2068"/>
        <item sd="0" x="2157"/>
        <item x="2174"/>
        <item x="1289"/>
        <item x="718"/>
        <item x="2087"/>
        <item x="465"/>
        <item sd="0" x="1970"/>
        <item x="375"/>
        <item x="1388"/>
        <item sd="0" x="929"/>
        <item x="1745"/>
        <item x="496"/>
        <item x="1979"/>
        <item x="2107"/>
        <item x="2497"/>
        <item x="2008"/>
        <item x="778"/>
        <item x="1700"/>
        <item x="1893"/>
        <item x="1347"/>
        <item x="93"/>
        <item x="620"/>
        <item sd="0" x="268"/>
        <item x="459"/>
        <item x="2496"/>
        <item x="142"/>
        <item x="2539"/>
        <item x="149"/>
        <item x="385"/>
        <item x="1476"/>
        <item x="468"/>
        <item x="1729"/>
        <item sd="0" x="1592"/>
        <item x="1620"/>
        <item x="1031"/>
        <item x="2504"/>
        <item x="652"/>
        <item sd="0" x="2166"/>
        <item x="1833"/>
        <item sd="0" x="815"/>
        <item sd="0" x="218"/>
        <item x="2367"/>
        <item x="387"/>
        <item x="685"/>
        <item sd="0" x="1996"/>
        <item x="2096"/>
        <item x="2073"/>
        <item sd="0" x="2193"/>
        <item x="1402"/>
        <item x="347"/>
        <item x="2476"/>
        <item sd="0" x="2219"/>
        <item sd="0" x="1151"/>
        <item x="1275"/>
        <item x="2181"/>
        <item sd="0" x="494"/>
        <item sd="0" x="722"/>
        <item sd="0" x="1688"/>
        <item x="1918"/>
        <item x="1920"/>
        <item x="2110"/>
        <item sd="0" x="2321"/>
        <item sd="0" x="2338"/>
        <item x="2233"/>
        <item x="1263"/>
        <item sd="0" x="1483"/>
        <item x="257"/>
        <item sd="0" x="1998"/>
        <item x="1776"/>
        <item x="1581"/>
        <item sd="0" x="2442"/>
        <item x="1667"/>
        <item x="1362"/>
        <item sd="0" x="1158"/>
        <item sd="0" x="1924"/>
        <item x="1310"/>
        <item sd="0" x="343"/>
        <item x="262"/>
        <item x="709"/>
        <item x="2051"/>
        <item x="290"/>
        <item x="1107"/>
        <item x="1965"/>
        <item x="1940"/>
        <item x="2523"/>
        <item x="890"/>
        <item x="860"/>
        <item sd="0" x="1294"/>
        <item x="1701"/>
        <item x="2485"/>
        <item x="1391"/>
        <item x="1565"/>
        <item x="40"/>
        <item x="349"/>
        <item x="1722"/>
        <item x="1387"/>
        <item sd="0" x="1919"/>
        <item x="297"/>
        <item x="2451"/>
        <item x="786"/>
        <item x="2097"/>
        <item x="951"/>
        <item x="2289"/>
        <item sd="0" x="1352"/>
        <item x="1840"/>
        <item x="1514"/>
        <item sd="0" x="584"/>
        <item x="1324"/>
        <item x="561"/>
        <item sd="0" x="1600"/>
        <item x="2145"/>
        <item x="1538"/>
        <item x="529"/>
        <item x="1609"/>
        <item x="986"/>
        <item x="647"/>
        <item x="1093"/>
        <item x="1034"/>
        <item x="2333"/>
        <item x="1124"/>
        <item sd="0" x="2339"/>
        <item sd="0" x="2298"/>
        <item x="1691"/>
        <item sd="0" x="2454"/>
        <item x="670"/>
        <item sd="0" x="82"/>
        <item sd="0" x="445"/>
        <item x="1135"/>
        <item sd="0" x="2385"/>
        <item x="366"/>
        <item x="388"/>
        <item x="120"/>
        <item x="2371"/>
        <item x="39"/>
        <item x="219"/>
        <item x="1932"/>
        <item x="1454"/>
        <item sd="0" x="2203"/>
        <item x="656"/>
        <item x="1870"/>
        <item x="1541"/>
        <item x="736"/>
        <item x="1587"/>
        <item sd="0" x="1755"/>
        <item x="585"/>
        <item x="1949"/>
        <item x="478"/>
        <item sd="0" x="196"/>
        <item x="1559"/>
        <item x="1664"/>
        <item x="194"/>
        <item x="35"/>
        <item x="1968"/>
        <item x="2369"/>
        <item x="714"/>
        <item sd="0" x="2535"/>
        <item x="1480"/>
        <item x="928"/>
        <item x="2227"/>
        <item x="1500"/>
        <item x="1013"/>
        <item sd="0" x="1269"/>
        <item x="2315"/>
        <item x="264"/>
        <item x="1990"/>
        <item x="1415"/>
        <item x="1084"/>
        <item x="2005"/>
        <item x="215"/>
        <item x="1685"/>
        <item x="1425"/>
        <item sd="0" x="1511"/>
        <item x="101"/>
        <item x="664"/>
        <item x="1504"/>
        <item x="233"/>
        <item x="1907"/>
        <item sd="0" x="2391"/>
        <item x="1598"/>
        <item x="2399"/>
        <item x="1783"/>
        <item x="2024"/>
        <item x="2027"/>
        <item sd="0" x="759"/>
        <item x="85"/>
        <item x="192"/>
        <item x="580"/>
        <item sd="0" x="1258"/>
        <item x="2221"/>
        <item x="799"/>
        <item sd="0" x="1264"/>
        <item x="2222"/>
        <item x="2363"/>
        <item x="2121"/>
        <item sd="0" x="1102"/>
        <item x="2049"/>
        <item x="1646"/>
        <item x="2393"/>
        <item sd="0" x="407"/>
        <item x="226"/>
        <item sd="0" x="1815"/>
        <item sd="0" x="1939"/>
        <item sd="0" x="1274"/>
        <item x="1177"/>
        <item sd="0" x="2092"/>
        <item x="641"/>
        <item x="227"/>
        <item x="1384"/>
        <item x="1944"/>
        <item x="2028"/>
        <item x="1326"/>
        <item x="1849"/>
        <item x="1974"/>
        <item x="964"/>
        <item x="274"/>
        <item x="1689"/>
        <item sd="0" x="1621"/>
        <item sd="0" x="878"/>
        <item x="754"/>
        <item x="866"/>
        <item x="1630"/>
        <item x="1128"/>
        <item sd="0" x="9"/>
        <item x="1165"/>
        <item sd="0" x="518"/>
        <item x="336"/>
        <item sd="0" x="56"/>
        <item x="1358"/>
        <item x="824"/>
        <item x="1285"/>
        <item x="1295"/>
        <item x="1174"/>
        <item x="2138"/>
        <item x="373"/>
        <item sd="0" x="1571"/>
        <item x="509"/>
        <item x="1792"/>
        <item x="794"/>
        <item x="2140"/>
        <item x="2275"/>
        <item x="2498"/>
        <item x="1327"/>
        <item x="1333"/>
        <item x="318"/>
        <item x="400"/>
        <item x="822"/>
        <item sd="0" x="825"/>
        <item x="2250"/>
        <item sd="0" x="2187"/>
        <item x="38"/>
        <item sd="0" x="967"/>
        <item sd="0" x="1482"/>
        <item x="62"/>
        <item sd="0" x="1409"/>
        <item sd="0" x="1666"/>
        <item x="2319"/>
        <item x="1788"/>
        <item x="2433"/>
        <item x="2263"/>
        <item x="334"/>
        <item x="2158"/>
        <item x="1291"/>
        <item x="1837"/>
        <item sd="0" x="2361"/>
        <item x="1913"/>
        <item x="1243"/>
        <item sd="0" x="2302"/>
        <item sd="0" x="511"/>
        <item x="2422"/>
        <item x="443"/>
        <item sd="0" x="1163"/>
        <item x="738"/>
        <item x="1718"/>
        <item sd="0" x="435"/>
        <item x="2210"/>
        <item x="593"/>
        <item x="615"/>
        <item sd="0" x="1972"/>
        <item x="2185"/>
        <item sd="0" x="1337"/>
        <item x="495"/>
        <item x="49"/>
        <item sd="0" x="1083"/>
        <item x="2500"/>
        <item x="335"/>
        <item x="2079"/>
        <item x="2281"/>
        <item sd="0" x="1695"/>
        <item x="1591"/>
        <item x="2532"/>
        <item x="1757"/>
        <item x="2238"/>
        <item sd="0" x="2195"/>
        <item x="189"/>
        <item x="45"/>
        <item x="2501"/>
        <item x="1011"/>
        <item x="129"/>
        <item sd="0" x="2331"/>
        <item x="600"/>
        <item x="2230"/>
        <item x="1227"/>
        <item x="1266"/>
        <item x="1556"/>
        <item x="2394"/>
        <item x="1076"/>
        <item x="1176"/>
        <item sd="0" x="537"/>
        <item x="1460"/>
        <item x="1044"/>
        <item sd="0" x="449"/>
        <item x="1784"/>
        <item sd="0" x="221"/>
        <item sd="0" x="1938"/>
        <item x="2387"/>
        <item x="1377"/>
        <item x="798"/>
        <item x="475"/>
        <item sd="0" x="1369"/>
        <item x="1463"/>
        <item sd="0" x="2"/>
        <item x="1382"/>
        <item x="1797"/>
        <item x="353"/>
        <item x="2475"/>
        <item x="1966"/>
        <item x="2291"/>
        <item x="1955"/>
        <item x="1268"/>
        <item x="719"/>
        <item x="2505"/>
        <item x="1921"/>
        <item x="867"/>
        <item x="208"/>
        <item x="1127"/>
        <item sd="0" x="1497"/>
        <item sd="0" x="1585"/>
        <item x="118"/>
        <item x="700"/>
        <item sd="0" x="1825"/>
        <item x="1200"/>
        <item sd="0" x="2473"/>
        <item sd="0" x="2179"/>
        <item x="439"/>
        <item x="1012"/>
        <item x="2358"/>
        <item x="1074"/>
        <item x="348"/>
        <item x="2482"/>
        <item x="1427"/>
        <item sd="0" x="920"/>
        <item x="1775"/>
        <item x="2165"/>
        <item x="2311"/>
        <item sd="0" x="1875"/>
        <item x="613"/>
        <item x="1857"/>
        <item x="1933"/>
        <item x="1332"/>
        <item x="1280"/>
        <item sd="0" x="994"/>
        <item x="1072"/>
        <item x="2517"/>
        <item x="319"/>
        <item x="971"/>
        <item sd="0" x="2352"/>
        <item x="1236"/>
        <item x="361"/>
        <item x="2031"/>
        <item x="1113"/>
        <item sd="0" x="2362"/>
        <item x="24"/>
        <item sd="0" x="2076"/>
        <item x="1763"/>
        <item x="202"/>
        <item x="389"/>
        <item sd="0" x="230"/>
        <item x="1873"/>
        <item sd="0" x="2098"/>
        <item sd="0" x="1461"/>
        <item x="488"/>
        <item x="2231"/>
        <item x="1694"/>
        <item sd="0" x="895"/>
        <item x="1403"/>
        <item x="756"/>
        <item sd="0" x="659"/>
        <item sd="0" x="524"/>
        <item x="2189"/>
        <item sd="0" x="2128"/>
        <item x="1215"/>
        <item x="1521"/>
        <item x="2176"/>
        <item x="1386"/>
        <item x="1043"/>
        <item x="1474"/>
        <item sd="0" x="1453"/>
        <item x="609"/>
        <item sd="0" x="1674"/>
        <item sd="0" x="420"/>
        <item x="1063"/>
        <item x="910"/>
        <item sd="0" x="1"/>
        <item x="547"/>
        <item x="550"/>
        <item x="705"/>
        <item sd="0" x="1142"/>
        <item sd="0" x="749"/>
        <item x="1204"/>
        <item x="944"/>
        <item x="842"/>
        <item sd="0" x="583"/>
        <item x="2426"/>
        <item x="883"/>
        <item x="1123"/>
        <item x="2199"/>
        <item x="143"/>
        <item x="1899"/>
        <item x="1272"/>
        <item x="1980"/>
        <item x="1678"/>
        <item x="2272"/>
        <item x="433"/>
        <item sd="0" x="520"/>
        <item x="2354"/>
        <item x="2180"/>
        <item sd="0" x="2542"/>
        <item x="1125"/>
        <item x="2243"/>
        <item x="545"/>
        <item x="1408"/>
        <item x="833"/>
        <item sd="0" x="1644"/>
        <item x="1843"/>
        <item x="2350"/>
        <item sd="0" x="112"/>
        <item x="188"/>
        <item x="984"/>
        <item x="677"/>
        <item x="1756"/>
        <item x="2308"/>
        <item x="2220"/>
        <item sd="0" x="2310"/>
        <item sd="0" x="2000"/>
        <item x="1459"/>
        <item x="2003"/>
        <item x="1389"/>
        <item sd="0" x="1413"/>
        <item x="1804"/>
        <item x="487"/>
        <item x="1247"/>
        <item x="1212"/>
        <item x="2316"/>
        <item x="2209"/>
        <item x="398"/>
        <item x="601"/>
        <item x="1121"/>
        <item sd="0" x="2376"/>
        <item sd="0" x="1820"/>
        <item x="2037"/>
        <item sd="0" x="2479"/>
        <item sd="0" x="1705"/>
        <item sd="0" x="1564"/>
        <item x="975"/>
        <item x="953"/>
        <item x="2218"/>
        <item x="1977"/>
        <item x="1341"/>
        <item sd="0" x="2057"/>
        <item x="1167"/>
        <item x="1317"/>
        <item x="254"/>
        <item sd="0" x="877"/>
        <item sd="0" x="5"/>
        <item x="2397"/>
        <item x="27"/>
        <item x="2258"/>
        <item x="2301"/>
        <item x="1360"/>
        <item x="858"/>
        <item x="1487"/>
        <item x="193"/>
        <item x="339"/>
        <item x="1329"/>
        <item x="159"/>
        <item x="796"/>
        <item sd="0" x="1120"/>
        <item x="1256"/>
        <item x="1193"/>
        <item x="464"/>
        <item x="999"/>
        <item x="2053"/>
        <item x="2025"/>
        <item x="51"/>
        <item x="1661"/>
        <item x="2494"/>
        <item x="1251"/>
        <item x="460"/>
        <item x="576"/>
        <item sd="0" x="1606"/>
        <item x="69"/>
        <item sd="0" x="1622"/>
        <item x="1611"/>
        <item x="983"/>
        <item x="1190"/>
        <item x="2533"/>
        <item x="2472"/>
        <item x="1910"/>
        <item x="682"/>
        <item x="2184"/>
        <item x="552"/>
        <item x="1410"/>
        <item x="913"/>
        <item x="2260"/>
        <item sd="0" x="1675"/>
        <item x="1721"/>
        <item x="1426"/>
        <item x="1809"/>
        <item sd="0" x="950"/>
        <item x="1477"/>
        <item x="1614"/>
        <item x="1569"/>
        <item x="278"/>
        <item sd="0" x="839"/>
        <item x="1004"/>
        <item x="1544"/>
        <item x="281"/>
        <item x="1903"/>
        <item x="1077"/>
        <item x="2078"/>
        <item sd="0" x="1768"/>
        <item sd="0" x="179"/>
        <item sd="0" x="2383"/>
        <item x="1747"/>
        <item x="645"/>
        <item x="1868"/>
        <item x="1615"/>
        <item x="1328"/>
        <item x="2100"/>
        <item x="812"/>
        <item sd="0" x="1803"/>
        <item sd="0" x="1213"/>
        <item x="36"/>
        <item sd="0" x="1284"/>
        <item x="1730"/>
        <item x="323"/>
        <item sd="0" x="921"/>
        <item x="2061"/>
        <item x="1027"/>
        <item x="966"/>
        <item x="573"/>
        <item x="900"/>
        <item sd="0" x="2135"/>
        <item sd="0" x="1582"/>
        <item x="1643"/>
        <item x="667"/>
        <item x="1246"/>
        <item x="696"/>
        <item x="1092"/>
        <item x="1233"/>
        <item x="417"/>
        <item x="406"/>
        <item x="875"/>
        <item sd="0" x="851"/>
        <item x="606"/>
        <item sd="0" x="2170"/>
        <item x="1042"/>
        <item sd="0" x="2239"/>
        <item sd="0" x="1767"/>
        <item x="1136"/>
        <item x="2101"/>
        <item x="88"/>
        <item x="672"/>
        <item x="1560"/>
        <item x="1740"/>
        <item x="922"/>
        <item x="808"/>
        <item sd="0" x="2251"/>
        <item x="1891"/>
        <item x="998"/>
        <item x="1515"/>
        <item x="1761"/>
        <item x="2366"/>
        <item x="1503"/>
        <item x="1549"/>
        <item x="2095"/>
        <item sd="0" x="1964"/>
        <item x="880"/>
        <item x="397"/>
        <item sd="0" x="1312"/>
        <item sd="0" x="638"/>
        <item x="1175"/>
        <item x="1888"/>
        <item sd="0" x="2236"/>
        <item x="166"/>
        <item x="1283"/>
        <item x="497"/>
        <item x="618"/>
        <item sd="0" x="224"/>
        <item sd="0" x="2009"/>
        <item sd="0" x="229"/>
        <item x="1000"/>
        <item sd="0" x="559"/>
        <item x="859"/>
        <item x="1303"/>
        <item sd="0" x="556"/>
        <item x="2351"/>
        <item x="91"/>
        <item x="404"/>
        <item sd="0" x="1240"/>
        <item x="780"/>
        <item x="434"/>
        <item x="1112"/>
        <item x="2296"/>
        <item x="7"/>
        <item x="1517"/>
        <item x="1746"/>
        <item x="1787"/>
        <item x="1603"/>
        <item x="2388"/>
        <item x="2102"/>
        <item x="2508"/>
        <item sd="0" x="665"/>
        <item x="1472"/>
        <item x="1018"/>
        <item x="1957"/>
        <item sd="0" x="1198"/>
        <item x="2015"/>
        <item sd="0" x="2043"/>
        <item x="2380"/>
        <item sd="0" x="1159"/>
        <item x="731"/>
        <item x="2224"/>
        <item x="43"/>
        <item sd="0" x="483"/>
        <item x="1171"/>
        <item sd="0" x="2035"/>
        <item sd="0" x="1188"/>
        <item x="2114"/>
        <item x="716"/>
        <item sd="0" x="2237"/>
        <item x="2344"/>
        <item x="394"/>
        <item sd="0" x="403"/>
        <item x="1951"/>
        <item x="1166"/>
        <item sd="0" x="174"/>
        <item sd="0" x="597"/>
        <item x="560"/>
        <item x="1671"/>
        <item x="2428"/>
        <item x="71"/>
        <item x="2253"/>
        <item x="2065"/>
        <item x="542"/>
        <item sd="0" x="1509"/>
        <item x="1752"/>
        <item x="523"/>
        <item x="1439"/>
        <item x="223"/>
        <item x="163"/>
        <item x="2271"/>
        <item x="165"/>
        <item x="771"/>
        <item x="1162"/>
        <item sd="0" x="1137"/>
        <item sd="0" x="734"/>
        <item x="2469"/>
        <item sd="0" x="804"/>
        <item x="571"/>
        <item x="898"/>
        <item x="1720"/>
        <item sd="0" x="791"/>
        <item x="1322"/>
        <item sd="0" x="2133"/>
        <item x="1539"/>
        <item x="350"/>
        <item x="650"/>
        <item sd="0" x="1676"/>
        <item x="581"/>
        <item sd="0" x="1282"/>
        <item sd="0" x="500"/>
        <item x="44"/>
        <item x="1451"/>
        <item x="234"/>
        <item x="169"/>
        <item x="2478"/>
        <item x="2511"/>
        <item x="2327"/>
        <item x="2020"/>
        <item x="1835"/>
        <item x="1359"/>
        <item x="197"/>
        <item x="2446"/>
        <item x="501"/>
        <item sd="0" x="1625"/>
        <item x="484"/>
        <item x="2215"/>
        <item x="285"/>
        <item x="515"/>
        <item x="1349"/>
        <item sd="0" x="402"/>
        <item x="2396"/>
        <item x="1186"/>
        <item x="1665"/>
        <item x="471"/>
        <item sd="0" x="1397"/>
        <item sd="0" x="1847"/>
        <item x="2088"/>
        <item x="635"/>
        <item x="909"/>
        <item x="911"/>
        <item x="639"/>
        <item x="2284"/>
        <item x="519"/>
        <item sd="0" x="462"/>
        <item x="857"/>
        <item sd="0" x="732"/>
        <item x="310"/>
        <item sd="0" x="1115"/>
        <item x="121"/>
        <item x="245"/>
        <item x="2530"/>
        <item x="1758"/>
        <item sd="0" x="887"/>
        <item x="1417"/>
        <item x="596"/>
        <item x="263"/>
        <item x="1394"/>
        <item sd="0" x="1812"/>
        <item x="31"/>
        <item x="1822"/>
        <item x="1216"/>
        <item x="2305"/>
        <item x="382"/>
        <item x="2247"/>
        <item x="346"/>
        <item sd="0" x="1844"/>
        <item sd="0" x="1385"/>
        <item sd="0" x="291"/>
        <item x="1801"/>
        <item x="2167"/>
        <item x="1224"/>
        <item x="977"/>
        <item x="881"/>
        <item x="598"/>
        <item x="282"/>
        <item x="486"/>
        <item x="467"/>
        <item x="313"/>
        <item x="2536"/>
        <item sd="0" x="184"/>
        <item sd="0" x="2439"/>
        <item x="432"/>
        <item sd="0" x="625"/>
        <item x="536"/>
        <item x="2453"/>
        <item x="1481"/>
        <item x="1683"/>
        <item x="1465"/>
        <item x="2477"/>
        <item x="2228"/>
        <item x="1422"/>
        <item x="976"/>
        <item x="1975"/>
        <item x="1751"/>
        <item x="1214"/>
        <item x="735"/>
        <item x="723"/>
        <item sd="0" x="972"/>
        <item x="1189"/>
        <item x="748"/>
        <item x="1890"/>
        <item sd="0" x="1078"/>
        <item x="660"/>
        <item x="661"/>
        <item sd="0" x="1597"/>
        <item x="643"/>
        <item x="144"/>
        <item x="770"/>
        <item sd="0" x="1025"/>
        <item x="60"/>
        <item x="436"/>
        <item x="2295"/>
        <item x="1147"/>
        <item sd="0" x="886"/>
        <item x="649"/>
        <item x="340"/>
        <item x="1145"/>
        <item sd="0" x="1037"/>
        <item x="992"/>
        <item sd="0" x="2273"/>
        <item sd="0" x="1221"/>
        <item x="1468"/>
        <item x="1580"/>
        <item x="2466"/>
        <item x="30"/>
        <item x="209"/>
        <item sd="0" x="329"/>
        <item x="1146"/>
        <item sd="0" x="503"/>
        <item x="801"/>
        <item x="1616"/>
        <item x="1099"/>
        <item sd="0" x="370"/>
        <item sd="0" x="1308"/>
        <item x="1355"/>
        <item x="1217"/>
        <item x="133"/>
        <item x="1830"/>
        <item x="240"/>
        <item x="2059"/>
        <item x="2303"/>
        <item x="2437"/>
        <item x="2412"/>
        <item sd="0" x="466"/>
        <item sd="0" x="1253"/>
        <item x="1901"/>
        <item x="1116"/>
        <item x="1791"/>
        <item x="1736"/>
        <item x="2046"/>
        <item x="2223"/>
        <item x="1626"/>
        <item x="1573"/>
        <item x="828"/>
        <item sd="0" x="113"/>
        <item x="758"/>
        <item x="2534"/>
        <item x="359"/>
        <item x="1711"/>
        <item x="532"/>
        <item sd="0" x="512"/>
        <item x="311"/>
        <item x="2452"/>
        <item x="706"/>
        <item sd="0" x="2285"/>
        <item x="276"/>
        <item x="1110"/>
        <item x="1841"/>
        <item x="422"/>
        <item x="627"/>
        <item x="2404"/>
        <item sd="0" x="1715"/>
        <item sd="0" x="2386"/>
        <item sd="0" x="1896"/>
        <item x="46"/>
        <item x="2448"/>
        <item sd="0" x="1126"/>
        <item x="440"/>
        <item x="1552"/>
        <item x="2341"/>
        <item x="2384"/>
        <item x="1314"/>
        <item x="991"/>
        <item x="134"/>
        <item sd="0" x="1536"/>
        <item sd="0" x="351"/>
        <item x="1049"/>
        <item x="575"/>
        <item sd="0" x="1065"/>
        <item x="34"/>
        <item x="1226"/>
        <item x="1407"/>
        <item x="821"/>
        <item x="2124"/>
        <item x="1703"/>
        <item x="137"/>
        <item x="651"/>
        <item sd="0" x="666"/>
        <item sd="0" x="1009"/>
        <item x="418"/>
        <item sd="0" x="2543"/>
        <item x="1199"/>
        <item x="246"/>
        <item x="330"/>
        <item x="2324"/>
        <item x="286"/>
        <item x="1371"/>
        <item sd="0" x="21"/>
        <item x="1866"/>
        <item x="1739"/>
        <item x="15"/>
        <item x="2089"/>
        <item x="1629"/>
        <item x="454"/>
        <item x="1048"/>
        <item sd="0" x="2288"/>
        <item x="2417"/>
        <item x="412"/>
        <item x="2177"/>
        <item x="1300"/>
        <item x="83"/>
        <item x="1628"/>
        <item sd="0" x="138"/>
        <item x="564"/>
        <item x="480"/>
        <item sd="0" x="608"/>
        <item x="201"/>
        <item x="2032"/>
        <item sd="0" x="1259"/>
        <item x="1943"/>
        <item x="1894"/>
        <item x="1252"/>
        <item sd="0" x="2118"/>
        <item x="2254"/>
        <item x="180"/>
        <item x="2514"/>
        <item x="508"/>
        <item sd="0" x="105"/>
        <item x="1068"/>
        <item sd="0" x="711"/>
        <item x="1020"/>
        <item sd="0" x="41"/>
        <item sd="0" x="1741"/>
        <item x="1818"/>
        <item x="2119"/>
        <item x="933"/>
        <item x="1956"/>
        <item x="1225"/>
        <item x="715"/>
        <item x="1551"/>
        <item x="1917"/>
        <item x="1287"/>
        <item x="187"/>
        <item x="1346"/>
        <item x="489"/>
        <item x="476"/>
        <item x="862"/>
        <item x="457"/>
        <item x="2002"/>
        <item x="574"/>
        <item sd="0" x="2512"/>
        <item x="785"/>
        <item x="1759"/>
        <item x="1786"/>
        <item x="1608"/>
        <item x="1479"/>
        <item x="1119"/>
        <item sd="0" x="1231"/>
        <item x="2360"/>
        <item sd="0" x="259"/>
        <item x="396"/>
        <item x="671"/>
        <item x="1210"/>
        <item x="2126"/>
        <item x="151"/>
        <item x="572"/>
        <item x="1471"/>
        <item x="937"/>
        <item x="789"/>
        <item x="1561"/>
        <item x="301"/>
        <item x="473"/>
        <item x="534"/>
        <item x="1182"/>
        <item x="1222"/>
        <item x="530"/>
        <item x="1900"/>
        <item x="293"/>
        <item x="2471"/>
        <item x="1754"/>
        <item sd="0" x="2142"/>
        <item x="1419"/>
        <item x="2116"/>
        <item x="453"/>
        <item x="760"/>
        <item x="2276"/>
        <item sd="0" x="78"/>
        <item x="2520"/>
        <item x="1209"/>
        <item sd="0" x="1160"/>
        <item x="927"/>
        <item x="1416"/>
        <item x="52"/>
        <item sd="0" x="2445"/>
        <item x="1877"/>
        <item x="889"/>
        <item x="431"/>
        <item x="2509"/>
        <item x="1882"/>
        <item x="809"/>
        <item x="2277"/>
        <item x="1785"/>
        <item x="472"/>
        <item x="2419"/>
        <item x="772"/>
        <item x="1545"/>
        <item x="2070"/>
        <item x="2431"/>
        <item sd="0" x="1046"/>
        <item x="2226"/>
        <item sd="0" x="2115"/>
        <item x="1290"/>
        <item x="296"/>
        <item x="1228"/>
        <item sd="0" x="2330"/>
        <item x="2389"/>
        <item x="1430"/>
        <item sd="0" x="1936"/>
        <item x="1526"/>
        <item x="1633"/>
        <item x="938"/>
        <item x="1660"/>
        <item sd="0" x="2014"/>
        <item x="781"/>
        <item x="1993"/>
        <item sd="0" x="181"/>
        <item sd="0" x="968"/>
        <item x="1090"/>
        <item x="1696"/>
        <item x="155"/>
        <item sd="0" x="1850"/>
        <item x="171"/>
        <item x="1315"/>
        <item x="961"/>
        <item x="2524"/>
        <item sd="0" x="1492"/>
        <item x="148"/>
        <item x="1647"/>
        <item x="2155"/>
        <item sd="0" x="1669"/>
        <item sd="0" x="248"/>
        <item sd="0" x="819"/>
        <item x="128"/>
        <item x="1244"/>
        <item sd="0" x="504"/>
        <item x="1220"/>
        <item sd="0" x="1148"/>
        <item x="1635"/>
        <item x="363"/>
        <item x="2143"/>
        <item sd="0" x="2131"/>
        <item sd="0" x="1982"/>
        <item x="140"/>
        <item x="2036"/>
        <item x="2503"/>
        <item sd="0" x="1872"/>
        <item x="22"/>
        <item sd="0" x="376"/>
        <item x="2378"/>
        <item sd="0" x="238"/>
        <item x="2154"/>
        <item x="450"/>
        <item x="1438"/>
        <item x="2507"/>
        <item x="841"/>
        <item x="1577"/>
        <item sd="0" x="1735"/>
        <item x="1486"/>
        <item x="11"/>
        <item x="249"/>
        <item x="378"/>
        <item x="2023"/>
        <item x="119"/>
        <item x="2018"/>
        <item x="190"/>
        <item x="1277"/>
        <item x="1398"/>
        <item sd="0" x="1908"/>
        <item x="1428"/>
        <item x="1881"/>
        <item sd="0" x="430"/>
        <item x="324"/>
        <item x="586"/>
        <item x="1744"/>
        <item x="1963"/>
        <item x="160"/>
        <item x="1089"/>
        <item x="1432"/>
        <item x="1496"/>
        <item sd="0" x="1436"/>
        <item x="1036"/>
        <item x="2261"/>
        <item x="686"/>
        <item sd="0" x="20"/>
        <item x="358"/>
        <item x="1525"/>
        <item x="1301"/>
        <item x="1321"/>
        <item x="2345"/>
        <item sd="0" x="1887"/>
        <item x="1064"/>
        <item sd="0" x="1690"/>
        <item sd="0" x="2418"/>
        <item x="1836"/>
        <item sd="0" x="588"/>
        <item x="270"/>
        <item x="1288"/>
        <item x="662"/>
        <item x="1348"/>
        <item x="102"/>
        <item x="773"/>
        <item x="2365"/>
        <item x="952"/>
        <item x="1860"/>
        <item sd="0" x="997"/>
        <item sd="0" x="1997"/>
        <item x="1712"/>
        <item x="763"/>
        <item x="2204"/>
        <item x="1196"/>
        <item x="2307"/>
        <item x="562"/>
        <item x="1602"/>
        <item x="2463"/>
        <item x="381"/>
        <item x="162"/>
        <item x="1723"/>
        <item x="203"/>
        <item x="423"/>
        <item sd="0" x="629"/>
        <item x="802"/>
        <item x="1117"/>
        <item x="1709"/>
        <item x="1687"/>
        <item x="551"/>
        <item x="2322"/>
        <item sd="0" x="810"/>
        <item x="302"/>
        <item x="451"/>
        <item x="1006"/>
        <item x="1610"/>
        <item x="1599"/>
        <item sd="0" x="76"/>
        <item x="2091"/>
        <item sd="0" x="2208"/>
        <item x="566"/>
        <item x="2411"/>
        <item x="1153"/>
        <item sd="0" x="1927"/>
        <item sd="0" x="1642"/>
        <item x="589"/>
        <item x="2292"/>
        <item x="1679"/>
        <item x="225"/>
        <item sd="0" x="818"/>
        <item sd="0" x="817"/>
        <item x="1677"/>
        <item x="1219"/>
        <item sd="0" x="1351"/>
        <item sd="0" x="1769"/>
        <item sd="0" x="563"/>
        <item x="1902"/>
        <item x="1414"/>
        <item sd="0" x="1071"/>
        <item x="1338"/>
        <item x="1771"/>
        <item sd="0" x="2413"/>
        <item x="982"/>
        <item sd="0" x="115"/>
        <item x="1161"/>
        <item x="932"/>
        <item x="1495"/>
        <item x="220"/>
        <item x="744"/>
        <item x="1320"/>
        <item x="1442"/>
        <item x="1088"/>
        <item x="73"/>
        <item x="2373"/>
        <item x="1699"/>
        <item x="1373"/>
        <item x="338"/>
        <item x="2200"/>
        <item x="941"/>
        <item x="235"/>
        <item sd="0" x="1880"/>
        <item x="1895"/>
        <item x="1532"/>
        <item sd="0" x="712"/>
        <item x="2183"/>
        <item sd="0" x="1693"/>
        <item sd="0" x="1942"/>
        <item sd="0" x="1007"/>
        <item x="1714"/>
        <item sd="0" x="939"/>
        <item sd="0" x="590"/>
        <item x="830"/>
        <item x="707"/>
        <item x="1457"/>
        <item sd="0" x="970"/>
        <item x="1469"/>
        <item x="2212"/>
        <item x="1053"/>
        <item sd="0" x="871"/>
        <item sd="0" x="279"/>
        <item x="1855"/>
        <item x="703"/>
        <item x="1411"/>
        <item x="2293"/>
        <item x="1772"/>
        <item x="2217"/>
        <item x="1716"/>
        <item sd="0" x="2074"/>
        <item x="299"/>
        <item sd="0" x="1304"/>
        <item sd="0" x="1878"/>
        <item sd="0" x="2211"/>
        <item sd="0" x="369"/>
        <item x="1364"/>
        <item x="2458"/>
        <item sd="0" x="2374"/>
        <item x="724"/>
        <item sd="0" x="969"/>
        <item sd="0" x="2516"/>
        <item x="2132"/>
        <item x="1864"/>
        <item sd="0" x="1947"/>
        <item x="1780"/>
        <item x="1028"/>
        <item x="1807"/>
        <item sd="0" x="152"/>
        <item x="132"/>
        <item x="365"/>
        <item sd="0" x="2510"/>
        <item x="906"/>
        <item x="390"/>
        <item sd="0" x="1568"/>
        <item x="567"/>
        <item x="619"/>
        <item sd="0" x="557"/>
        <item x="379"/>
        <item x="2287"/>
        <item x="510"/>
        <item sd="0" x="1260"/>
        <item x="2450"/>
        <item x="2392"/>
        <item sd="0" x="1952"/>
        <item sd="0" x="1821"/>
        <item x="1239"/>
        <item x="1456"/>
        <item sd="0" x="1292"/>
        <item x="1154"/>
        <item x="1655"/>
        <item sd="0" x="2112"/>
        <item sd="0" x="594"/>
        <item sd="0" x="2019"/>
        <item sd="0" x="2125"/>
        <item sd="0" x="1886"/>
        <item x="1808"/>
        <item x="283"/>
        <item x="1781"/>
        <item x="1657"/>
        <item x="852"/>
        <item x="2016"/>
        <item sd="0" x="161"/>
        <item x="2425"/>
        <item x="77"/>
        <item x="1363"/>
        <item x="1726"/>
        <item sd="0" x="1395"/>
        <item x="1234"/>
        <item x="2312"/>
        <item x="1520"/>
        <item x="1959"/>
        <item x="1185"/>
        <item x="126"/>
        <item x="1513"/>
        <item x="1540"/>
        <item x="2427"/>
        <item x="491"/>
        <item x="1211"/>
        <item x="2010"/>
        <item x="1014"/>
        <item x="963"/>
        <item x="2268"/>
        <item sd="0" x="81"/>
        <item x="829"/>
        <item sd="0" x="1658"/>
        <item x="212"/>
        <item sd="0" x="2279"/>
        <item sd="0" x="67"/>
        <item x="1365"/>
        <item x="1399"/>
        <item x="2314"/>
        <item x="1946"/>
        <item x="1467"/>
        <item x="691"/>
        <item x="805"/>
        <item sd="0" x="1150"/>
        <item x="1612"/>
        <item x="605"/>
        <item x="1081"/>
        <item x="1914"/>
        <item x="2172"/>
        <item x="755"/>
        <item x="2328"/>
        <item sd="0" x="891"/>
        <item sd="0" x="879"/>
        <item sd="0" x="393"/>
        <item x="2423"/>
        <item sd="0" x="2326"/>
        <item x="2432"/>
        <item sd="0" x="1420"/>
        <item x="2401"/>
        <item x="2400"/>
        <item x="726"/>
        <item x="2375"/>
        <item sd="0" x="1505"/>
        <item x="2355"/>
        <item x="344"/>
        <item sd="0" x="837"/>
        <item sd="0" x="2353"/>
        <item sd="0" x="1278"/>
        <item sd="0" x="6"/>
        <item sd="0" x="803"/>
        <item x="577"/>
        <item sd="0" x="1748"/>
        <item x="2337"/>
        <item x="2424"/>
        <item x="1547"/>
        <item x="1178"/>
        <item x="1634"/>
        <item sd="0" x="526"/>
        <item sd="0" x="1435"/>
        <item x="750"/>
        <item x="1368"/>
        <item x="1651"/>
        <item x="1778"/>
        <item x="1856"/>
        <item sd="0" x="342"/>
        <item x="1079"/>
        <item x="2259"/>
        <item x="2034"/>
        <item x="211"/>
        <item x="1976"/>
        <item x="1575"/>
        <item x="447"/>
        <item x="239"/>
        <item sd="0" x="2370"/>
        <item x="1583"/>
        <item x="103"/>
        <item x="96"/>
        <item x="1971"/>
        <item x="873"/>
        <item x="1749"/>
        <item x="1041"/>
        <item x="32"/>
        <item x="1987"/>
        <item x="2067"/>
        <item x="820"/>
        <item x="2462"/>
        <item sd="0" x="981"/>
        <item x="362"/>
        <item sd="0" x="1879"/>
        <item x="89"/>
        <item x="637"/>
        <item x="1499"/>
        <item sd="0" x="2105"/>
        <item sd="0" x="2474"/>
        <item x="1948"/>
        <item x="2529"/>
        <item sd="0" x="1794"/>
        <item x="1631"/>
        <item x="1839"/>
        <item x="1989"/>
        <item x="1232"/>
        <item x="1663"/>
        <item x="1242"/>
        <item x="232"/>
        <item sd="0" x="117"/>
        <item sd="0" x="2297"/>
        <item x="676"/>
        <item x="1753"/>
        <item x="513"/>
        <item x="1984"/>
        <item x="425"/>
        <item sd="0" x="506"/>
        <item x="1530"/>
        <item sd="0" x="136"/>
        <item x="558"/>
        <item x="401"/>
        <item x="1909"/>
        <item x="300"/>
        <item sd="0" x="303"/>
        <item sd="0" x="1086"/>
        <item x="2483"/>
        <item x="720"/>
        <item x="692"/>
        <item x="2075"/>
        <item x="1181"/>
        <item x="2168"/>
        <item x="2066"/>
        <item sd="0" x="1623"/>
        <item x="2071"/>
        <item x="549"/>
        <item sd="0" x="1584"/>
        <item x="2379"/>
        <item sd="0" x="265"/>
        <item x="1008"/>
        <item sd="0" x="204"/>
        <item x="2455"/>
        <item x="377"/>
        <item x="917"/>
        <item x="1045"/>
        <item x="175"/>
        <item x="742"/>
        <item x="13"/>
        <item x="17"/>
        <item sd="0" x="1935"/>
        <item x="328"/>
        <item x="602"/>
        <item x="1640"/>
        <item x="493"/>
        <item x="1937"/>
        <item x="2093"/>
        <item x="848"/>
        <item x="72"/>
        <item x="2470"/>
        <item x="1054"/>
        <item x="275"/>
        <item x="1498"/>
        <item x="1967"/>
        <item x="147"/>
        <item x="66"/>
        <item sd="0" x="2248"/>
        <item x="1104"/>
        <item sd="0" x="1094"/>
        <item x="777"/>
        <item x="2415"/>
        <item x="2278"/>
        <item x="97"/>
        <item sd="0" x="1852"/>
        <item x="2175"/>
        <item x="1766"/>
        <item x="973"/>
        <item x="131"/>
        <item sd="0" x="2460"/>
        <item x="1192"/>
        <item x="861"/>
        <item x="33"/>
        <item x="1111"/>
        <item x="1994"/>
        <item x="1619"/>
        <item x="1265"/>
        <item x="2299"/>
        <item x="965"/>
        <item x="708"/>
        <item x="2313"/>
        <item x="108"/>
        <item x="1991"/>
        <item x="1986"/>
        <item x="505"/>
        <item sd="0" x="1475"/>
        <item x="626"/>
        <item x="2108"/>
        <item sd="0" x="273"/>
        <item x="578"/>
        <item x="168"/>
        <item x="733"/>
        <item x="322"/>
        <item x="106"/>
        <item x="1019"/>
        <item x="47"/>
        <item x="1845"/>
        <item sd="0" x="1941"/>
        <item sd="0" x="2274"/>
        <item x="610"/>
        <item x="386"/>
        <item x="2007"/>
        <item x="1732"/>
        <item x="1026"/>
        <item x="925"/>
        <item x="114"/>
        <item x="872"/>
        <item x="1003"/>
        <item x="1742"/>
        <item x="74"/>
        <item x="2106"/>
        <item x="1122"/>
        <item x="2086"/>
        <item x="2329"/>
        <item sd="0" x="2438"/>
        <item x="683"/>
        <item x="535"/>
        <item x="1876"/>
        <item x="1992"/>
        <item x="1823"/>
        <item x="1832"/>
        <item x="745"/>
        <item x="646"/>
        <item x="935"/>
        <item sd="0" x="2416"/>
        <item x="2256"/>
        <item x="962"/>
        <item x="2332"/>
        <item x="704"/>
        <item x="1659"/>
        <item sd="0" x="391"/>
        <item sd="0" x="2156"/>
        <item x="320"/>
        <item x="1380"/>
        <item x="1926"/>
        <item x="2207"/>
        <item sd="0" x="541"/>
        <item x="1208"/>
        <item sd="0" x="865"/>
        <item x="1170"/>
        <item sd="0" x="1447"/>
        <item x="782"/>
        <item x="1257"/>
        <item x="916"/>
        <item sd="0" x="813"/>
        <item x="444"/>
        <item x="1617"/>
        <item x="863"/>
        <item x="327"/>
        <item x="1144"/>
        <item x="2336"/>
        <item sd="0" x="65"/>
        <item x="2390"/>
        <item x="2162"/>
        <item sd="0" x="901"/>
        <item x="2357"/>
        <item x="845"/>
        <item x="1929"/>
        <item x="14"/>
        <item x="1519"/>
        <item x="2081"/>
        <item x="42"/>
        <item x="305"/>
        <item sd="0" x="1528"/>
        <item x="107"/>
        <item x="1641"/>
        <item x="481"/>
        <item x="1656"/>
        <item x="1335"/>
        <item sd="0" x="2241"/>
        <item x="2201"/>
        <item x="1636"/>
        <item x="940"/>
        <item sd="0" x="2255"/>
        <item sd="0" x="675"/>
        <item x="514"/>
        <item x="800"/>
        <item x="37"/>
        <item x="1229"/>
        <item x="1527"/>
        <item x="2244"/>
        <item sd="0" x="1824"/>
        <item sd="0" x="599"/>
        <item x="2030"/>
        <item x="978"/>
        <item sd="0" x="421"/>
        <item sd="0" x="838"/>
        <item sd="0" x="1802"/>
        <item x="2191"/>
        <item x="1790"/>
        <item sd="0" x="280"/>
        <item x="94"/>
        <item x="1892"/>
        <item x="2489"/>
        <item sd="0" x="1627"/>
        <item x="1206"/>
        <item x="1923"/>
        <item sd="0" x="905"/>
        <item x="154"/>
        <item sd="0" x="591"/>
        <item sd="0" x="429"/>
        <item x="1172"/>
        <item x="294"/>
        <item x="1782"/>
        <item x="1156"/>
        <item x="2519"/>
        <item x="1449"/>
        <item x="1345"/>
        <item x="258"/>
        <item x="1114"/>
        <item x="1470"/>
        <item x="1367"/>
        <item x="775"/>
        <item x="355"/>
        <item x="2045"/>
        <item x="441"/>
        <item sd="0" x="2141"/>
        <item x="2198"/>
        <item x="2343"/>
        <item x="687"/>
        <item sd="0" x="614"/>
        <item x="437"/>
        <item sd="0" x="2063"/>
        <item x="498"/>
        <item x="2042"/>
        <item x="1654"/>
        <item sd="0" x="177"/>
        <item x="1488"/>
        <item x="1002"/>
        <item sd="0" x="1534"/>
        <item x="1164"/>
        <item x="2026"/>
        <item x="636"/>
        <item x="357"/>
        <item x="554"/>
        <item x="2164"/>
        <item x="178"/>
        <item x="298"/>
        <item x="2033"/>
        <item x="793"/>
        <item x="1554"/>
        <item x="766"/>
        <item sd="0" x="1309"/>
        <item sd="0" x="1038"/>
        <item sd="0" x="214"/>
        <item x="690"/>
        <item sd="0" x="2130"/>
        <item x="2481"/>
        <item x="410"/>
        <item x="737"/>
        <item sd="0" x="1168"/>
        <item x="1296"/>
        <item x="1195"/>
        <item x="470"/>
        <item sd="0" x="1779"/>
        <item sd="0" x="2359"/>
        <item x="1440"/>
        <item x="2104"/>
        <item sd="0" x="87"/>
        <item sd="0" x="135"/>
        <item sd="0" x="2083"/>
        <item sd="0" x="764"/>
        <item sd="0" x="846"/>
        <item sd="0" x="2491"/>
        <item x="1796"/>
        <item x="787"/>
        <item x="1095"/>
        <item x="53"/>
        <item x="1884"/>
        <item x="548"/>
        <item x="1524"/>
        <item x="2006"/>
        <item x="1799"/>
        <item x="1842"/>
        <item x="337"/>
        <item sd="0" x="1862"/>
        <item sd="0" x="525"/>
        <item sd="0" x="528"/>
        <item x="1203"/>
        <item x="2120"/>
        <item sd="0" x="1446"/>
        <item x="1129"/>
        <item x="2402"/>
        <item x="2267"/>
        <item x="2123"/>
        <item x="694"/>
        <item x="1954"/>
        <item sd="0" x="1279"/>
        <item sd="0" x="1869"/>
        <item x="1431"/>
        <item x="2161"/>
        <item sd="0" x="448"/>
        <item x="95"/>
        <item sd="0" x="1734"/>
        <item x="122"/>
        <item x="1672"/>
        <item sd="0" x="243"/>
        <item x="255"/>
        <item x="2021"/>
        <item x="2103"/>
        <item x="1405"/>
        <item x="1445"/>
        <item sd="0" x="356"/>
        <item x="1249"/>
        <item x="843"/>
        <item x="767"/>
        <item x="570"/>
        <item sd="0" x="730"/>
        <item sd="0" x="1859"/>
        <item x="2202"/>
        <item x="2122"/>
        <item x="1400"/>
        <item x="1448"/>
        <item x="2249"/>
        <item x="1073"/>
        <item x="289"/>
        <item sd="0" x="823"/>
        <item x="1774"/>
        <item x="1473"/>
        <item x="2541"/>
        <item x="1789"/>
        <item x="924"/>
        <item x="2468"/>
        <item x="54"/>
        <item sd="0" x="657"/>
        <item x="2050"/>
        <item x="150"/>
        <item sd="0" x="1618"/>
        <item sd="0" x="2487"/>
        <item sd="0" x="1306"/>
        <item sd="0" x="885"/>
        <item x="854"/>
        <item x="2364"/>
        <item sd="0" x="186"/>
        <item x="1853"/>
        <item x="2039"/>
        <item x="1490"/>
        <item x="543"/>
        <item x="1354"/>
        <item sd="0" x="2407"/>
        <item x="57"/>
        <item x="943"/>
        <item x="2232"/>
        <item x="1916"/>
        <item x="1516"/>
        <item sd="0" x="2537"/>
        <item x="587"/>
        <item x="827"/>
        <item x="2160"/>
        <item sd="0" x="1421"/>
        <item x="1390"/>
        <item x="1434"/>
        <item x="923"/>
        <item x="2436"/>
        <item x="1455"/>
        <item x="1829"/>
        <item x="1331"/>
        <item sd="0" x="2540"/>
        <item x="1817"/>
        <item x="309"/>
        <item sd="0" x="595"/>
        <item x="870"/>
        <item x="364"/>
        <item x="792"/>
        <item x="2525"/>
        <item x="621"/>
        <item x="1912"/>
        <item sd="0" x="1307"/>
        <item x="2205"/>
        <item x="2309"/>
        <item x="655"/>
        <item x="288"/>
        <item sd="0" x="2090"/>
        <item x="321"/>
        <item x="2538"/>
        <item x="200"/>
        <item x="1087"/>
        <item x="2188"/>
        <item x="2038"/>
        <item x="266"/>
        <item x="2335"/>
        <item sd="0" x="628"/>
        <item sd="0" x="1953"/>
        <item x="1813"/>
        <item sd="0" x="1653"/>
        <item x="1118"/>
        <item x="1572"/>
        <item sd="0" x="315"/>
        <item x="2136"/>
        <item x="1201"/>
        <item sd="0" x="1157"/>
        <item x="1141"/>
        <item sd="0" x="516"/>
        <item x="372"/>
        <item x="1543"/>
        <item x="679"/>
        <item sd="0" x="424"/>
        <item x="2457"/>
        <item x="1023"/>
        <item x="1424"/>
        <item x="1080"/>
        <item sd="0" x="995"/>
        <item x="2290"/>
        <item x="1286"/>
        <item x="287"/>
        <item x="1131"/>
        <item sd="0" x="2513"/>
        <item x="1237"/>
        <item x="2139"/>
        <item x="419"/>
        <item x="713"/>
        <item x="2178"/>
        <item x="2348"/>
        <item sd="0" x="1863"/>
        <item x="1255"/>
        <item x="2150"/>
        <item sd="0" x="1311"/>
        <item sd="0" x="2410"/>
        <item x="413"/>
        <item x="1406"/>
        <item sd="0" x="1339"/>
        <item x="2294"/>
        <item sd="0" x="2372"/>
        <item x="2544"/>
        <item x="317"/>
        <item sd="0" x="2099"/>
        <item sd="0" x="918"/>
        <item x="2526"/>
        <item sd="0" x="438"/>
        <item sd="0" x="1392"/>
        <item sd="0" x="1334"/>
        <item x="721"/>
        <item x="1707"/>
        <item sd="0" x="727"/>
        <item x="903"/>
        <item x="1484"/>
        <item x="908"/>
        <item sd="0" x="92"/>
        <item x="1202"/>
        <item sd="0" x="124"/>
        <item x="1057"/>
        <item sd="0" x="2055"/>
        <item x="231"/>
        <item x="603"/>
        <item x="1350"/>
        <item x="2013"/>
        <item sd="0" x="1834"/>
        <item x="1010"/>
        <item x="648"/>
        <item x="1710"/>
        <item x="2325"/>
        <item x="746"/>
        <item sd="0" x="1097"/>
        <item sd="0" x="702"/>
        <item sd="0" x="1930"/>
        <item x="1793"/>
        <item sd="0" x="1062"/>
        <item x="2054"/>
        <item x="2443"/>
        <item x="882"/>
        <item x="974"/>
        <item sd="0" x="1848"/>
        <item x="1737"/>
        <item x="1995"/>
        <item x="2368"/>
        <item x="630"/>
        <item sd="0" x="1750"/>
        <item x="1418"/>
        <item sd="0" x="428"/>
        <item x="1522"/>
        <item x="1444"/>
        <item x="807"/>
        <item sd="0" x="8"/>
        <item x="2265"/>
        <item sd="0" x="2047"/>
        <item sd="0" x="1155"/>
        <item x="2080"/>
        <item x="957"/>
        <item x="1931"/>
        <item x="1851"/>
        <item x="790"/>
        <item x="1494"/>
        <item sd="0" x="1069"/>
        <item x="1393"/>
        <item x="125"/>
        <item sd="0" x="1601"/>
        <item x="693"/>
        <item x="1047"/>
        <item x="960"/>
        <item x="2094"/>
        <item x="1437"/>
        <item x="1323"/>
        <item x="452"/>
        <item x="2077"/>
        <item x="1184"/>
        <item sd="0" x="2286"/>
        <item sd="0" x="1378"/>
        <item sd="0" x="2518"/>
        <item sd="0" x="1330"/>
        <item x="945"/>
        <item x="2318"/>
        <item sd="0" x="2163"/>
        <item x="2257"/>
        <item x="2197"/>
        <item sd="0" x="1366"/>
        <item x="98"/>
        <item sd="0" x="237"/>
        <item x="1867"/>
        <item x="768"/>
        <item sd="0" x="2196"/>
        <item x="2262"/>
        <item sd="0" x="1588"/>
        <item x="990"/>
        <item x="988"/>
        <item x="411"/>
        <item x="1105"/>
        <item sd="0" x="2192"/>
        <item x="1032"/>
        <item x="1241"/>
        <item sd="0" x="989"/>
        <item x="831"/>
        <item x="1885"/>
        <item x="784"/>
        <item x="1702"/>
        <item sd="0" x="1983"/>
        <item x="1668"/>
        <item sd="0" x="110"/>
        <item x="1795"/>
        <item x="1075"/>
        <item x="1652"/>
        <item x="2464"/>
        <item x="993"/>
        <item x="1680"/>
        <item sd="0" x="1670"/>
        <item sd="0" x="116"/>
        <item x="2347"/>
        <item sd="0" x="1510"/>
        <item x="811"/>
        <item x="695"/>
        <item x="2317"/>
        <item x="1313"/>
        <item sd="0" x="1152"/>
        <item sd="0" x="2406"/>
        <item x="1681"/>
        <item x="2269"/>
        <item x="127"/>
        <item x="954"/>
        <item x="1183"/>
        <item x="2190"/>
        <item x="1607"/>
        <item x="856"/>
        <item x="145"/>
        <item x="182"/>
        <item x="1336"/>
        <item x="1273"/>
        <item x="947"/>
        <item x="1950"/>
        <item x="521"/>
        <item sd="0" x="392"/>
        <item x="367"/>
        <item sd="0" x="1412"/>
        <item x="2467"/>
        <item x="1595"/>
        <item sd="0" x="490"/>
        <item x="1039"/>
        <item x="1375"/>
        <item x="251"/>
        <item x="2240"/>
        <item x="582"/>
        <item sd="0" x="1245"/>
        <item sd="0" x="1070"/>
        <item x="1106"/>
        <item x="2304"/>
        <item x="1443"/>
        <item x="1372"/>
        <item sd="0" x="153"/>
        <item sd="0" x="2377"/>
        <item x="12"/>
        <item sd="0" x="2171"/>
        <item x="1915"/>
        <item sd="0" x="2149"/>
        <item sd="0" x="2234"/>
        <item sd="0" x="761"/>
        <item x="416"/>
        <item x="765"/>
        <item x="741"/>
        <item x="2493"/>
        <item sd="0" x="331"/>
        <item x="2486"/>
        <item x="1100"/>
        <item x="213"/>
        <item x="333"/>
        <item sd="0" x="90"/>
        <item x="1001"/>
        <item x="167"/>
        <item sd="0" x="1871"/>
        <item sd="0" x="492"/>
        <item sd="0" x="1925"/>
        <item sd="0" x="29"/>
        <item x="538"/>
        <item x="456"/>
        <item sd="0" x="1058"/>
        <item x="2434"/>
        <item x="26"/>
        <item x="2182"/>
        <item x="84"/>
        <item sd="0" x="1557"/>
        <item x="58"/>
        <item sd="0" x="0"/>
        <item x="316"/>
        <item x="2444"/>
        <item x="2001"/>
        <item x="2117"/>
        <item x="312"/>
        <item x="461"/>
        <item x="689"/>
        <item x="1478"/>
        <item x="2159"/>
        <item x="1733"/>
        <item sd="0" x="914"/>
        <item sd="0" x="1578"/>
        <item x="341"/>
        <item x="1383"/>
        <item x="1725"/>
        <item x="2011"/>
        <item x="2153"/>
        <item sd="0" x="123"/>
        <item x="2151"/>
        <item x="1590"/>
        <item sd="0" x="1139"/>
        <item x="555"/>
        <item x="442"/>
        <item x="1030"/>
        <item x="985"/>
        <item x="1205"/>
        <item x="2206"/>
        <item x="617"/>
        <item x="2004"/>
        <item sd="0" x="25"/>
        <item sd="0" x="277"/>
        <item x="752"/>
        <item x="252"/>
        <item sd="0" x="832"/>
        <item x="2048"/>
        <item x="631"/>
        <item sd="0" x="185"/>
        <item sd="0" x="868"/>
        <item sd="0" x="1682"/>
        <item x="1506"/>
        <item x="1589"/>
        <item x="295"/>
        <item sd="0" x="774"/>
        <item x="751"/>
        <item x="1905"/>
        <item x="16"/>
        <item x="1819"/>
        <item x="427"/>
        <item x="2134"/>
        <item x="2225"/>
        <item x="653"/>
        <item x="1704"/>
        <item sd="0" x="684"/>
        <item x="1056"/>
        <item x="1906"/>
        <item x="59"/>
        <item sd="0" x="2435"/>
        <item x="936"/>
        <item x="1404"/>
        <item x="1187"/>
        <item sd="0" x="207"/>
        <item sd="0" x="1082"/>
        <item x="2527"/>
        <item sd="0" x="2465"/>
        <item x="1645"/>
        <item x="380"/>
        <item x="680"/>
        <item x="747"/>
        <item x="2029"/>
        <item x="729"/>
        <item x="2398"/>
        <item x="1138"/>
        <item sd="0" x="996"/>
        <item sd="0" x="64"/>
        <item x="426"/>
        <item x="654"/>
        <item x="539"/>
        <item sd="0" x="607"/>
        <item x="1235"/>
        <item sd="0" x="1593"/>
        <item x="1831"/>
        <item sd="0" x="1485"/>
        <item x="164"/>
        <item x="1981"/>
        <item x="477"/>
        <item x="1773"/>
        <item x="1731"/>
        <item x="753"/>
        <item x="1022"/>
        <item x="1638"/>
        <item x="1632"/>
        <item sd="0" x="408"/>
        <item x="1605"/>
        <item sd="0" x="668"/>
        <item x="384"/>
        <item sd="0" x="499"/>
        <item x="1396"/>
        <item x="1883"/>
        <item x="2082"/>
        <item sd="0" x="1262"/>
        <item sd="0" x="942"/>
        <item x="405"/>
        <item x="2395"/>
        <item x="1502"/>
        <item x="1945"/>
        <item sd="0" x="1130"/>
        <item sd="0" x="217"/>
        <item x="1133"/>
        <item x="2282"/>
        <item x="374"/>
        <item x="228"/>
        <item sd="0" x="2194"/>
        <item x="896"/>
        <item x="2127"/>
        <item x="306"/>
        <item sd="0" x="1798"/>
        <item x="979"/>
        <item x="517"/>
        <item x="2408"/>
        <item x="1376"/>
        <item x="2506"/>
        <item sd="0" x="2495"/>
        <item sd="0" x="2356"/>
        <item x="2058"/>
        <item x="1512"/>
        <item x="2270"/>
        <item x="1567"/>
        <item sd="0" x="604"/>
        <item x="1523"/>
        <item sd="0" x="1276"/>
        <item sd="0" x="633"/>
        <item x="757"/>
        <item x="1173"/>
        <item x="272"/>
        <item x="80"/>
        <item x="1508"/>
        <item x="474"/>
        <item sd="0" x="242"/>
        <item x="2340"/>
        <item x="1533"/>
        <item x="1194"/>
        <item x="1441"/>
        <item x="1066"/>
        <item x="876"/>
        <item x="2429"/>
        <item sd="0" x="304"/>
        <item x="779"/>
        <item x="1050"/>
        <item x="199"/>
        <item x="826"/>
        <item x="592"/>
        <item sd="0" x="1827"/>
        <item sd="0" x="1814"/>
        <item x="1806"/>
        <item x="141"/>
        <item x="2490"/>
        <item x="1542"/>
        <item sd="0" x="409"/>
        <item sd="0" x="158"/>
        <item x="3"/>
        <item x="1810"/>
        <item x="892"/>
        <item sd="0" x="1325"/>
        <item x="1005"/>
        <item x="198"/>
        <item sd="0" x="1302"/>
        <item sd="0" x="2499"/>
        <item x="2280"/>
        <item x="314"/>
        <item sd="0" x="776"/>
        <item x="2113"/>
        <item x="191"/>
        <item sd="0" x="2072"/>
        <item sd="0" x="835"/>
        <item sd="0" x="2169"/>
        <item sd="0" x="1648"/>
        <item x="1281"/>
        <item sd="0" x="669"/>
        <item x="1686"/>
        <item x="2283"/>
        <item x="632"/>
        <item x="678"/>
        <item x="1961"/>
        <item x="2349"/>
        <item x="1706"/>
        <item x="2052"/>
        <item x="332"/>
        <item sd="0" x="2405"/>
        <item x="634"/>
        <item x="2300"/>
        <item sd="0" x="1858"/>
        <item x="205"/>
        <item x="269"/>
        <item x="2245"/>
        <item sd="0" x="2137"/>
        <item x="308"/>
        <item x="1816"/>
        <item sd="0" x="1452"/>
        <item x="1401"/>
        <item x="2488"/>
        <item x="2382"/>
        <item x="485"/>
        <item x="1169"/>
        <item x="1016"/>
        <item sd="0" x="893"/>
        <item sd="0" x="1550"/>
        <item x="2447"/>
        <item x="86"/>
        <item sd="0" x="399"/>
        <item x="284"/>
        <item x="1828"/>
        <item x="2022"/>
        <item x="1838"/>
        <item sd="0" x="267"/>
        <item x="2381"/>
        <item x="1085"/>
        <item x="345"/>
        <item x="1374"/>
        <item sd="0" x="674"/>
        <item x="173"/>
        <item x="980"/>
        <item sd="0" x="1060"/>
        <item sd="0" x="2085"/>
        <item x="1596"/>
        <item x="717"/>
        <item sd="0" x="1357"/>
        <item x="568"/>
        <item x="256"/>
        <item x="2306"/>
        <item x="1562"/>
        <item x="1267"/>
        <item sd="0" x="1491"/>
        <item x="907"/>
        <item x="79"/>
        <item x="783"/>
        <item x="50"/>
        <item x="1052"/>
        <item sd="0" x="10"/>
        <item x="210"/>
        <item x="663"/>
        <item x="1973"/>
        <item x="850"/>
        <item x="553"/>
        <item sd="0" x="642"/>
        <item x="934"/>
        <item x="2421"/>
        <item x="1361"/>
        <item x="1897"/>
        <item x="1344"/>
        <item x="806"/>
        <item x="1770"/>
        <item x="99"/>
        <item sd="0" x="853"/>
        <item x="1179"/>
        <item x="2173"/>
        <item x="63"/>
        <item x="1904"/>
        <item x="18"/>
        <item x="1738"/>
        <item x="1846"/>
        <item x="2440"/>
        <item x="23"/>
        <item sd="0" x="644"/>
        <item x="1719"/>
        <item x="1962"/>
        <item sd="0" x="414"/>
        <item x="1662"/>
        <item x="2545"/>
        <item t="default"/>
      </items>
    </pivotField>
    <pivotField showAll="0"/>
    <pivotField showAll="0"/>
    <pivotField showAll="0"/>
    <pivotField axis="axisRow" showAll="0">
      <items count="7">
        <item h="1" x="2"/>
        <item x="0"/>
        <item h="1" x="3"/>
        <item h="1" x="4"/>
        <item h="1" x="1"/>
        <item h="1" x="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h="1" x="3"/>
        <item sd="0" x="2"/>
        <item h="1" sd="0" x="1"/>
        <item h="1" sd="0" x="0"/>
        <item h="1" x="4"/>
        <item t="default"/>
      </items>
    </pivotField>
    <pivotField showAll="0">
      <items count="13">
        <item x="11"/>
        <item x="10"/>
        <item x="9"/>
        <item x="8"/>
        <item x="7"/>
        <item x="6"/>
        <item x="5"/>
        <item x="4"/>
        <item x="3"/>
        <item x="2"/>
        <item x="1"/>
        <item x="0"/>
        <item t="default"/>
      </items>
    </pivotField>
    <pivotField dataField="1" showAll="0">
      <items count="265">
        <item x="187"/>
        <item x="154"/>
        <item x="128"/>
        <item x="238"/>
        <item x="162"/>
        <item x="69"/>
        <item x="185"/>
        <item x="44"/>
        <item x="247"/>
        <item x="88"/>
        <item x="91"/>
        <item x="179"/>
        <item x="241"/>
        <item x="11"/>
        <item x="33"/>
        <item x="237"/>
        <item x="208"/>
        <item x="2"/>
        <item x="102"/>
        <item x="104"/>
        <item x="120"/>
        <item x="160"/>
        <item x="181"/>
        <item x="199"/>
        <item x="78"/>
        <item x="144"/>
        <item x="113"/>
        <item x="175"/>
        <item x="139"/>
        <item x="25"/>
        <item x="58"/>
        <item x="260"/>
        <item x="60"/>
        <item x="227"/>
        <item x="214"/>
        <item x="192"/>
        <item x="130"/>
        <item x="65"/>
        <item x="205"/>
        <item x="76"/>
        <item x="49"/>
        <item x="14"/>
        <item x="151"/>
        <item x="143"/>
        <item x="75"/>
        <item x="133"/>
        <item x="41"/>
        <item x="10"/>
        <item x="31"/>
        <item x="21"/>
        <item x="103"/>
        <item x="232"/>
        <item x="54"/>
        <item x="256"/>
        <item x="117"/>
        <item x="80"/>
        <item x="235"/>
        <item x="148"/>
        <item x="7"/>
        <item x="85"/>
        <item x="169"/>
        <item x="46"/>
        <item x="9"/>
        <item x="196"/>
        <item x="43"/>
        <item x="82"/>
        <item x="118"/>
        <item x="59"/>
        <item x="176"/>
        <item x="226"/>
        <item x="116"/>
        <item x="26"/>
        <item x="246"/>
        <item x="248"/>
        <item x="110"/>
        <item x="115"/>
        <item x="213"/>
        <item x="164"/>
        <item x="149"/>
        <item x="22"/>
        <item x="8"/>
        <item x="174"/>
        <item x="216"/>
        <item x="257"/>
        <item x="81"/>
        <item x="173"/>
        <item x="13"/>
        <item x="1"/>
        <item x="74"/>
        <item x="152"/>
        <item x="229"/>
        <item x="201"/>
        <item x="170"/>
        <item x="71"/>
        <item x="242"/>
        <item x="171"/>
        <item x="124"/>
        <item x="217"/>
        <item x="186"/>
        <item x="34"/>
        <item x="146"/>
        <item x="206"/>
        <item x="244"/>
        <item x="200"/>
        <item x="20"/>
        <item x="83"/>
        <item x="183"/>
        <item x="204"/>
        <item x="126"/>
        <item x="230"/>
        <item x="52"/>
        <item x="222"/>
        <item x="64"/>
        <item x="136"/>
        <item x="223"/>
        <item x="219"/>
        <item x="87"/>
        <item x="92"/>
        <item x="161"/>
        <item x="166"/>
        <item x="140"/>
        <item x="100"/>
        <item x="198"/>
        <item x="28"/>
        <item x="19"/>
        <item x="77"/>
        <item x="79"/>
        <item x="215"/>
        <item x="36"/>
        <item x="178"/>
        <item x="195"/>
        <item x="53"/>
        <item x="111"/>
        <item x="24"/>
        <item x="122"/>
        <item x="112"/>
        <item x="210"/>
        <item x="153"/>
        <item x="119"/>
        <item x="12"/>
        <item x="93"/>
        <item x="90"/>
        <item x="253"/>
        <item x="254"/>
        <item x="16"/>
        <item x="27"/>
        <item x="239"/>
        <item x="240"/>
        <item x="252"/>
        <item x="188"/>
        <item x="3"/>
        <item x="109"/>
        <item x="55"/>
        <item x="209"/>
        <item x="123"/>
        <item x="184"/>
        <item x="5"/>
        <item x="127"/>
        <item x="56"/>
        <item x="194"/>
        <item x="18"/>
        <item x="172"/>
        <item x="177"/>
        <item x="163"/>
        <item x="84"/>
        <item x="97"/>
        <item x="86"/>
        <item x="245"/>
        <item x="261"/>
        <item x="168"/>
        <item x="202"/>
        <item x="105"/>
        <item x="211"/>
        <item x="157"/>
        <item x="0"/>
        <item x="218"/>
        <item x="40"/>
        <item x="141"/>
        <item x="135"/>
        <item x="6"/>
        <item x="73"/>
        <item x="42"/>
        <item x="106"/>
        <item x="32"/>
        <item x="107"/>
        <item x="224"/>
        <item x="228"/>
        <item x="220"/>
        <item x="61"/>
        <item x="255"/>
        <item x="70"/>
        <item x="101"/>
        <item x="221"/>
        <item x="66"/>
        <item x="37"/>
        <item x="121"/>
        <item x="96"/>
        <item x="48"/>
        <item x="155"/>
        <item x="4"/>
        <item x="62"/>
        <item x="99"/>
        <item x="159"/>
        <item x="150"/>
        <item x="156"/>
        <item x="114"/>
        <item x="94"/>
        <item x="167"/>
        <item x="98"/>
        <item x="250"/>
        <item x="30"/>
        <item x="182"/>
        <item x="137"/>
        <item x="203"/>
        <item x="57"/>
        <item x="38"/>
        <item x="125"/>
        <item x="207"/>
        <item x="142"/>
        <item x="39"/>
        <item x="89"/>
        <item x="193"/>
        <item x="17"/>
        <item x="134"/>
        <item x="189"/>
        <item x="165"/>
        <item x="29"/>
        <item x="225"/>
        <item x="68"/>
        <item x="63"/>
        <item x="236"/>
        <item x="131"/>
        <item x="197"/>
        <item x="72"/>
        <item x="67"/>
        <item x="190"/>
        <item x="51"/>
        <item x="258"/>
        <item x="234"/>
        <item x="231"/>
        <item x="180"/>
        <item x="158"/>
        <item x="249"/>
        <item x="138"/>
        <item x="191"/>
        <item x="259"/>
        <item x="129"/>
        <item x="108"/>
        <item x="47"/>
        <item x="147"/>
        <item x="233"/>
        <item x="212"/>
        <item x="262"/>
        <item x="23"/>
        <item x="251"/>
        <item x="132"/>
        <item x="50"/>
        <item x="35"/>
        <item x="45"/>
        <item x="145"/>
        <item x="243"/>
        <item x="15"/>
        <item x="95"/>
        <item x="263"/>
        <item t="default"/>
      </items>
    </pivotField>
    <pivotField showAll="0"/>
    <pivotField showAll="0"/>
    <pivotField showAll="0">
      <items count="6">
        <item h="1" x="3"/>
        <item h="1" x="2"/>
        <item x="1"/>
        <item h="1" x="0"/>
        <item h="1" x="4"/>
        <item t="default"/>
      </items>
    </pivotField>
    <pivotField axis="axisRow" showAll="0" defaultSubtotal="0">
      <items count="6">
        <item x="0"/>
        <item x="1"/>
        <item x="2"/>
        <item x="3"/>
        <item x="4"/>
        <item x="5"/>
      </items>
    </pivotField>
    <pivotField axis="axisRow" showAll="0" defaultSubtotal="0">
      <items count="6">
        <item x="0"/>
        <item x="1"/>
        <item sd="0" x="2"/>
        <item sd="0" x="3"/>
        <item sd="0" x="4"/>
        <item x="5"/>
      </items>
    </pivotField>
    <pivotField dragToRow="0" dragToCol="0" dragToPage="0" showAll="0" defaultSubtotal="0"/>
  </pivotFields>
  <rowFields count="4">
    <field x="18"/>
    <field x="17"/>
    <field x="7"/>
    <field x="6"/>
  </rowFields>
  <rowItems count="2">
    <i>
      <x v="2"/>
    </i>
    <i t="grand">
      <x/>
    </i>
  </rowItems>
  <colItems count="1">
    <i/>
  </colItems>
  <dataFields count="1">
    <dataField name="CUSTOMER LIFETIME VALUE" fld="13" baseField="6" baseItem="1" numFmtId="2"/>
  </dataFields>
  <formats count="36">
    <format dxfId="76">
      <pivotArea outline="0" collapsedLevelsAreSubtotals="1" fieldPosition="0"/>
    </format>
    <format dxfId="75">
      <pivotArea collapsedLevelsAreSubtotals="1" fieldPosition="0">
        <references count="4">
          <reference field="6" count="0" selected="0"/>
          <reference field="7" count="3">
            <x v="1"/>
            <x v="2"/>
            <x v="3"/>
          </reference>
          <reference field="17" count="1" selected="0">
            <x v="1"/>
          </reference>
          <reference field="18" count="1" selected="0">
            <x v="1"/>
          </reference>
        </references>
      </pivotArea>
    </format>
    <format dxfId="74">
      <pivotArea collapsedLevelsAreSubtotals="1" fieldPosition="0">
        <references count="3">
          <reference field="6" count="0" selected="0"/>
          <reference field="17" count="1">
            <x v="2"/>
          </reference>
          <reference field="18" count="1" selected="0">
            <x v="1"/>
          </reference>
        </references>
      </pivotArea>
    </format>
    <format dxfId="73">
      <pivotArea collapsedLevelsAreSubtotals="1" fieldPosition="0">
        <references count="4">
          <reference field="6" count="0" selected="0"/>
          <reference field="7" count="3">
            <x v="4"/>
            <x v="5"/>
            <x v="6"/>
          </reference>
          <reference field="17" count="1" selected="0">
            <x v="2"/>
          </reference>
          <reference field="18" count="1" selected="0">
            <x v="1"/>
          </reference>
        </references>
      </pivotArea>
    </format>
    <format dxfId="72">
      <pivotArea collapsedLevelsAreSubtotals="1" fieldPosition="0">
        <references count="3">
          <reference field="6" count="0" selected="0"/>
          <reference field="17" count="1">
            <x v="3"/>
          </reference>
          <reference field="18" count="1" selected="0">
            <x v="1"/>
          </reference>
        </references>
      </pivotArea>
    </format>
    <format dxfId="71">
      <pivotArea collapsedLevelsAreSubtotals="1" fieldPosition="0">
        <references count="4">
          <reference field="6" count="0" selected="0"/>
          <reference field="7" count="3">
            <x v="7"/>
            <x v="8"/>
            <x v="9"/>
          </reference>
          <reference field="17" count="1" selected="0">
            <x v="3"/>
          </reference>
          <reference field="18" count="1" selected="0">
            <x v="1"/>
          </reference>
        </references>
      </pivotArea>
    </format>
    <format dxfId="70">
      <pivotArea collapsedLevelsAreSubtotals="1" fieldPosition="0">
        <references count="3">
          <reference field="6" count="0" selected="0"/>
          <reference field="17" count="1">
            <x v="4"/>
          </reference>
          <reference field="18" count="1" selected="0">
            <x v="1"/>
          </reference>
        </references>
      </pivotArea>
    </format>
    <format dxfId="69">
      <pivotArea collapsedLevelsAreSubtotals="1" fieldPosition="0">
        <references count="4">
          <reference field="6" count="0" selected="0"/>
          <reference field="7" count="3">
            <x v="10"/>
            <x v="11"/>
            <x v="12"/>
          </reference>
          <reference field="17" count="1" selected="0">
            <x v="4"/>
          </reference>
          <reference field="18" count="1" selected="0">
            <x v="1"/>
          </reference>
        </references>
      </pivotArea>
    </format>
    <format dxfId="68">
      <pivotArea collapsedLevelsAreSubtotals="1" fieldPosition="0">
        <references count="2">
          <reference field="6" count="0" selected="0"/>
          <reference field="18" count="1">
            <x v="2"/>
          </reference>
        </references>
      </pivotArea>
    </format>
    <format dxfId="67">
      <pivotArea collapsedLevelsAreSubtotals="1" fieldPosition="0">
        <references count="3">
          <reference field="6" count="0" selected="0"/>
          <reference field="17" count="1">
            <x v="1"/>
          </reference>
          <reference field="18" count="1" selected="0">
            <x v="2"/>
          </reference>
        </references>
      </pivotArea>
    </format>
    <format dxfId="66">
      <pivotArea collapsedLevelsAreSubtotals="1" fieldPosition="0">
        <references count="4">
          <reference field="6" count="0" selected="0"/>
          <reference field="7" count="3">
            <x v="1"/>
            <x v="2"/>
            <x v="3"/>
          </reference>
          <reference field="17" count="1" selected="0">
            <x v="1"/>
          </reference>
          <reference field="18" count="1" selected="0">
            <x v="2"/>
          </reference>
        </references>
      </pivotArea>
    </format>
    <format dxfId="65">
      <pivotArea collapsedLevelsAreSubtotals="1" fieldPosition="0">
        <references count="3">
          <reference field="6" count="0" selected="0"/>
          <reference field="17" count="1">
            <x v="2"/>
          </reference>
          <reference field="18" count="1" selected="0">
            <x v="2"/>
          </reference>
        </references>
      </pivotArea>
    </format>
    <format dxfId="64">
      <pivotArea collapsedLevelsAreSubtotals="1" fieldPosition="0">
        <references count="4">
          <reference field="6" count="0" selected="0"/>
          <reference field="7" count="3">
            <x v="4"/>
            <x v="5"/>
            <x v="6"/>
          </reference>
          <reference field="17" count="1" selected="0">
            <x v="2"/>
          </reference>
          <reference field="18" count="1" selected="0">
            <x v="2"/>
          </reference>
        </references>
      </pivotArea>
    </format>
    <format dxfId="63">
      <pivotArea collapsedLevelsAreSubtotals="1" fieldPosition="0">
        <references count="3">
          <reference field="6" count="0" selected="0"/>
          <reference field="17" count="1">
            <x v="3"/>
          </reference>
          <reference field="18" count="1" selected="0">
            <x v="2"/>
          </reference>
        </references>
      </pivotArea>
    </format>
    <format dxfId="62">
      <pivotArea collapsedLevelsAreSubtotals="1" fieldPosition="0">
        <references count="4">
          <reference field="6" count="0" selected="0"/>
          <reference field="7" count="3">
            <x v="7"/>
            <x v="8"/>
            <x v="9"/>
          </reference>
          <reference field="17" count="1" selected="0">
            <x v="3"/>
          </reference>
          <reference field="18" count="1" selected="0">
            <x v="2"/>
          </reference>
        </references>
      </pivotArea>
    </format>
    <format dxfId="61">
      <pivotArea collapsedLevelsAreSubtotals="1" fieldPosition="0">
        <references count="3">
          <reference field="6" count="0" selected="0"/>
          <reference field="17" count="1">
            <x v="4"/>
          </reference>
          <reference field="18" count="1" selected="0">
            <x v="2"/>
          </reference>
        </references>
      </pivotArea>
    </format>
    <format dxfId="60">
      <pivotArea collapsedLevelsAreSubtotals="1" fieldPosition="0">
        <references count="4">
          <reference field="6" count="0" selected="0"/>
          <reference field="7" count="3">
            <x v="10"/>
            <x v="11"/>
            <x v="12"/>
          </reference>
          <reference field="17" count="1" selected="0">
            <x v="4"/>
          </reference>
          <reference field="18" count="1" selected="0">
            <x v="2"/>
          </reference>
        </references>
      </pivotArea>
    </format>
    <format dxfId="59">
      <pivotArea collapsedLevelsAreSubtotals="1" fieldPosition="0">
        <references count="2">
          <reference field="6" count="0" selected="0"/>
          <reference field="18" count="1">
            <x v="3"/>
          </reference>
        </references>
      </pivotArea>
    </format>
    <format dxfId="58">
      <pivotArea collapsedLevelsAreSubtotals="1" fieldPosition="0">
        <references count="3">
          <reference field="6" count="0" selected="0"/>
          <reference field="17" count="1">
            <x v="1"/>
          </reference>
          <reference field="18" count="1" selected="0">
            <x v="3"/>
          </reference>
        </references>
      </pivotArea>
    </format>
    <format dxfId="57">
      <pivotArea collapsedLevelsAreSubtotals="1" fieldPosition="0">
        <references count="4">
          <reference field="6" count="0" selected="0"/>
          <reference field="7" count="3">
            <x v="1"/>
            <x v="2"/>
            <x v="3"/>
          </reference>
          <reference field="17" count="1" selected="0">
            <x v="1"/>
          </reference>
          <reference field="18" count="1" selected="0">
            <x v="3"/>
          </reference>
        </references>
      </pivotArea>
    </format>
    <format dxfId="56">
      <pivotArea collapsedLevelsAreSubtotals="1" fieldPosition="0">
        <references count="3">
          <reference field="6" count="0" selected="0"/>
          <reference field="17" count="1">
            <x v="2"/>
          </reference>
          <reference field="18" count="1" selected="0">
            <x v="3"/>
          </reference>
        </references>
      </pivotArea>
    </format>
    <format dxfId="55">
      <pivotArea collapsedLevelsAreSubtotals="1" fieldPosition="0">
        <references count="4">
          <reference field="6" count="0" selected="0"/>
          <reference field="7" count="3">
            <x v="4"/>
            <x v="5"/>
            <x v="6"/>
          </reference>
          <reference field="17" count="1" selected="0">
            <x v="2"/>
          </reference>
          <reference field="18" count="1" selected="0">
            <x v="3"/>
          </reference>
        </references>
      </pivotArea>
    </format>
    <format dxfId="54">
      <pivotArea collapsedLevelsAreSubtotals="1" fieldPosition="0">
        <references count="3">
          <reference field="6" count="0" selected="0"/>
          <reference field="17" count="1">
            <x v="3"/>
          </reference>
          <reference field="18" count="1" selected="0">
            <x v="3"/>
          </reference>
        </references>
      </pivotArea>
    </format>
    <format dxfId="53">
      <pivotArea collapsedLevelsAreSubtotals="1" fieldPosition="0">
        <references count="4">
          <reference field="6" count="0" selected="0"/>
          <reference field="7" count="3">
            <x v="7"/>
            <x v="8"/>
            <x v="9"/>
          </reference>
          <reference field="17" count="1" selected="0">
            <x v="3"/>
          </reference>
          <reference field="18" count="1" selected="0">
            <x v="3"/>
          </reference>
        </references>
      </pivotArea>
    </format>
    <format dxfId="52">
      <pivotArea collapsedLevelsAreSubtotals="1" fieldPosition="0">
        <references count="3">
          <reference field="6" count="0" selected="0"/>
          <reference field="17" count="1">
            <x v="4"/>
          </reference>
          <reference field="18" count="1" selected="0">
            <x v="3"/>
          </reference>
        </references>
      </pivotArea>
    </format>
    <format dxfId="51">
      <pivotArea collapsedLevelsAreSubtotals="1" fieldPosition="0">
        <references count="4">
          <reference field="6" count="0" selected="0"/>
          <reference field="7" count="3">
            <x v="10"/>
            <x v="11"/>
            <x v="12"/>
          </reference>
          <reference field="17" count="1" selected="0">
            <x v="4"/>
          </reference>
          <reference field="18" count="1" selected="0">
            <x v="3"/>
          </reference>
        </references>
      </pivotArea>
    </format>
    <format dxfId="50">
      <pivotArea collapsedLevelsAreSubtotals="1" fieldPosition="0">
        <references count="2">
          <reference field="6" count="0" selected="0"/>
          <reference field="18" count="1">
            <x v="4"/>
          </reference>
        </references>
      </pivotArea>
    </format>
    <format dxfId="49">
      <pivotArea collapsedLevelsAreSubtotals="1" fieldPosition="0">
        <references count="3">
          <reference field="6" count="0" selected="0"/>
          <reference field="17" count="1">
            <x v="1"/>
          </reference>
          <reference field="18" count="1" selected="0">
            <x v="4"/>
          </reference>
        </references>
      </pivotArea>
    </format>
    <format dxfId="48">
      <pivotArea collapsedLevelsAreSubtotals="1" fieldPosition="0">
        <references count="4">
          <reference field="6" count="0" selected="0"/>
          <reference field="7" count="2">
            <x v="1"/>
            <x v="2"/>
          </reference>
          <reference field="17" count="1" selected="0">
            <x v="1"/>
          </reference>
          <reference field="18" count="1" selected="0">
            <x v="4"/>
          </reference>
        </references>
      </pivotArea>
    </format>
    <format dxfId="47">
      <pivotArea collapsedLevelsAreSubtotals="1" fieldPosition="0">
        <references count="3">
          <reference field="6" count="0" selected="0"/>
          <reference field="17" count="1">
            <x v="2"/>
          </reference>
          <reference field="18" count="1" selected="0">
            <x v="4"/>
          </reference>
        </references>
      </pivotArea>
    </format>
    <format dxfId="46">
      <pivotArea collapsedLevelsAreSubtotals="1" fieldPosition="0">
        <references count="4">
          <reference field="6" count="0" selected="0"/>
          <reference field="7" count="3">
            <x v="4"/>
            <x v="5"/>
            <x v="6"/>
          </reference>
          <reference field="17" count="1" selected="0">
            <x v="2"/>
          </reference>
          <reference field="18" count="1" selected="0">
            <x v="4"/>
          </reference>
        </references>
      </pivotArea>
    </format>
    <format dxfId="45">
      <pivotArea collapsedLevelsAreSubtotals="1" fieldPosition="0">
        <references count="3">
          <reference field="6" count="0" selected="0"/>
          <reference field="17" count="1">
            <x v="3"/>
          </reference>
          <reference field="18" count="1" selected="0">
            <x v="4"/>
          </reference>
        </references>
      </pivotArea>
    </format>
    <format dxfId="44">
      <pivotArea collapsedLevelsAreSubtotals="1" fieldPosition="0">
        <references count="4">
          <reference field="6" count="0" selected="0"/>
          <reference field="7" count="3">
            <x v="7"/>
            <x v="8"/>
            <x v="9"/>
          </reference>
          <reference field="17" count="1" selected="0">
            <x v="3"/>
          </reference>
          <reference field="18" count="1" selected="0">
            <x v="4"/>
          </reference>
        </references>
      </pivotArea>
    </format>
    <format dxfId="43">
      <pivotArea collapsedLevelsAreSubtotals="1" fieldPosition="0">
        <references count="3">
          <reference field="6" count="0" selected="0"/>
          <reference field="17" count="1">
            <x v="4"/>
          </reference>
          <reference field="18" count="1" selected="0">
            <x v="4"/>
          </reference>
        </references>
      </pivotArea>
    </format>
    <format dxfId="42">
      <pivotArea collapsedLevelsAreSubtotals="1" fieldPosition="0">
        <references count="4">
          <reference field="6" count="0" selected="0"/>
          <reference field="7" count="3">
            <x v="10"/>
            <x v="11"/>
            <x v="12"/>
          </reference>
          <reference field="17" count="1" selected="0">
            <x v="4"/>
          </reference>
          <reference field="18" count="1" selected="0">
            <x v="4"/>
          </reference>
        </references>
      </pivotArea>
    </format>
    <format dxfId="41">
      <pivotArea grandRow="1"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5"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2">
  <location ref="R5:T44" firstHeaderRow="0" firstDataRow="1" firstDataCol="1"/>
  <pivotFields count="20">
    <pivotField showAll="0"/>
    <pivotField dataField="1" showAll="0">
      <items count="2809">
        <item x="773"/>
        <item x="1776"/>
        <item x="2736"/>
        <item x="2167"/>
        <item x="695"/>
        <item x="1063"/>
        <item x="466"/>
        <item x="2462"/>
        <item x="818"/>
        <item x="2612"/>
        <item x="808"/>
        <item x="2237"/>
        <item x="2488"/>
        <item x="672"/>
        <item x="491"/>
        <item x="889"/>
        <item x="2446"/>
        <item x="1802"/>
        <item x="2366"/>
        <item x="2558"/>
        <item x="313"/>
        <item x="1394"/>
        <item x="1039"/>
        <item x="1068"/>
        <item x="2017"/>
        <item x="1849"/>
        <item x="2463"/>
        <item x="1370"/>
        <item x="409"/>
        <item x="413"/>
        <item x="1954"/>
        <item x="1392"/>
        <item x="1671"/>
        <item x="885"/>
        <item x="741"/>
        <item x="2712"/>
        <item x="1590"/>
        <item x="1204"/>
        <item x="1083"/>
        <item x="1798"/>
        <item x="1314"/>
        <item x="2785"/>
        <item x="730"/>
        <item x="2798"/>
        <item x="342"/>
        <item x="1831"/>
        <item x="766"/>
        <item x="2285"/>
        <item x="2729"/>
        <item x="2590"/>
        <item x="701"/>
        <item x="113"/>
        <item x="669"/>
        <item x="2123"/>
        <item x="608"/>
        <item x="522"/>
        <item x="887"/>
        <item x="1528"/>
        <item x="2607"/>
        <item x="2302"/>
        <item x="376"/>
        <item x="1432"/>
        <item x="2192"/>
        <item x="1700"/>
        <item x="1157"/>
        <item x="601"/>
        <item x="1107"/>
        <item x="598"/>
        <item x="760"/>
        <item x="1489"/>
        <item x="2580"/>
        <item x="1029"/>
        <item x="2105"/>
        <item x="2656"/>
        <item x="2623"/>
        <item x="2733"/>
        <item x="1350"/>
        <item x="2772"/>
        <item x="1907"/>
        <item x="1493"/>
        <item x="469"/>
        <item x="2803"/>
        <item x="2705"/>
        <item x="1409"/>
        <item x="2261"/>
        <item x="448"/>
        <item x="236"/>
        <item x="1889"/>
        <item x="1399"/>
        <item x="1254"/>
        <item x="1180"/>
        <item x="2597"/>
        <item x="2402"/>
        <item x="1093"/>
        <item x="1427"/>
        <item x="530"/>
        <item x="944"/>
        <item x="2727"/>
        <item x="1986"/>
        <item x="1228"/>
        <item x="1491"/>
        <item x="920"/>
        <item x="929"/>
        <item x="2663"/>
        <item x="1555"/>
        <item x="716"/>
        <item x="61"/>
        <item x="2031"/>
        <item x="1837"/>
        <item x="2079"/>
        <item x="2566"/>
        <item x="975"/>
        <item x="404"/>
        <item x="2193"/>
        <item x="1756"/>
        <item x="2567"/>
        <item x="742"/>
        <item x="74"/>
        <item x="23"/>
        <item x="2550"/>
        <item x="2577"/>
        <item x="2040"/>
        <item x="888"/>
        <item x="475"/>
        <item x="1143"/>
        <item x="627"/>
        <item x="2130"/>
        <item x="83"/>
        <item x="91"/>
        <item x="123"/>
        <item x="314"/>
        <item x="410"/>
        <item x="1249"/>
        <item x="2430"/>
        <item x="2345"/>
        <item x="451"/>
        <item x="347"/>
        <item x="1059"/>
        <item x="1190"/>
        <item x="227"/>
        <item x="2539"/>
        <item x="21"/>
        <item x="1529"/>
        <item x="1420"/>
        <item x="34"/>
        <item x="2057"/>
        <item x="1879"/>
        <item x="2239"/>
        <item x="1053"/>
        <item x="673"/>
        <item x="1903"/>
        <item x="213"/>
        <item x="1473"/>
        <item x="273"/>
        <item x="1076"/>
        <item x="724"/>
        <item x="31"/>
        <item x="2362"/>
        <item x="733"/>
        <item x="154"/>
        <item x="2636"/>
        <item x="1735"/>
        <item x="1494"/>
        <item x="720"/>
        <item x="1720"/>
        <item x="1287"/>
        <item x="2136"/>
        <item x="649"/>
        <item x="745"/>
        <item x="1208"/>
        <item x="95"/>
        <item x="2559"/>
        <item x="2089"/>
        <item x="960"/>
        <item x="1521"/>
        <item x="2492"/>
        <item x="75"/>
        <item x="1877"/>
        <item x="1860"/>
        <item x="661"/>
        <item x="736"/>
        <item x="470"/>
        <item x="860"/>
        <item x="1134"/>
        <item x="2186"/>
        <item x="1953"/>
        <item x="2602"/>
        <item x="969"/>
        <item x="1836"/>
        <item x="542"/>
        <item x="1223"/>
        <item x="1232"/>
        <item x="2497"/>
        <item x="1764"/>
        <item x="2565"/>
        <item x="1509"/>
        <item x="160"/>
        <item x="1097"/>
        <item x="2005"/>
        <item x="967"/>
        <item x="318"/>
        <item x="2588"/>
        <item x="1020"/>
        <item x="1963"/>
        <item x="2475"/>
        <item x="22"/>
        <item x="1312"/>
        <item x="1138"/>
        <item x="956"/>
        <item x="1386"/>
        <item x="2786"/>
        <item x="2638"/>
        <item x="1658"/>
        <item x="381"/>
        <item x="2063"/>
        <item x="1286"/>
        <item x="881"/>
        <item x="1723"/>
        <item x="936"/>
        <item x="2415"/>
        <item x="179"/>
        <item x="1048"/>
        <item x="585"/>
        <item x="698"/>
        <item x="398"/>
        <item x="291"/>
        <item x="805"/>
        <item x="955"/>
        <item x="54"/>
        <item x="2790"/>
        <item x="1125"/>
        <item x="784"/>
        <item x="190"/>
        <item x="1995"/>
        <item x="2395"/>
        <item x="147"/>
        <item x="2207"/>
        <item x="1721"/>
        <item x="2348"/>
        <item x="2540"/>
        <item x="940"/>
        <item x="391"/>
        <item x="197"/>
        <item x="456"/>
        <item x="37"/>
        <item x="2007"/>
        <item x="2427"/>
        <item x="2407"/>
        <item x="2240"/>
        <item x="57"/>
        <item x="2155"/>
        <item x="1474"/>
        <item x="1531"/>
        <item x="286"/>
        <item x="1830"/>
        <item x="270"/>
        <item x="544"/>
        <item x="1293"/>
        <item x="2796"/>
        <item x="838"/>
        <item x="663"/>
        <item x="2021"/>
        <item x="1989"/>
        <item x="893"/>
        <item x="1440"/>
        <item x="1904"/>
        <item x="2288"/>
        <item x="242"/>
        <item x="1766"/>
        <item x="1875"/>
        <item x="633"/>
        <item x="1385"/>
        <item x="1332"/>
        <item x="1914"/>
        <item x="709"/>
        <item x="402"/>
        <item x="419"/>
        <item x="594"/>
        <item x="1786"/>
        <item x="1359"/>
        <item x="2173"/>
        <item x="2759"/>
        <item x="1527"/>
        <item x="618"/>
        <item x="852"/>
        <item x="1504"/>
        <item x="1819"/>
        <item x="1864"/>
        <item x="2592"/>
        <item x="2765"/>
        <item x="1874"/>
        <item x="1203"/>
        <item x="1602"/>
        <item x="2552"/>
        <item x="1719"/>
        <item x="2028"/>
        <item x="48"/>
        <item x="1584"/>
        <item x="7"/>
        <item x="2512"/>
        <item x="4"/>
        <item x="592"/>
        <item x="1692"/>
        <item x="2027"/>
        <item x="2340"/>
        <item x="750"/>
        <item x="2568"/>
        <item x="2299"/>
        <item x="1424"/>
        <item x="1219"/>
        <item x="1472"/>
        <item x="1591"/>
        <item x="1265"/>
        <item x="2665"/>
        <item x="499"/>
        <item x="292"/>
        <item x="1867"/>
        <item x="487"/>
        <item x="1662"/>
        <item x="1667"/>
        <item x="728"/>
        <item x="85"/>
        <item x="416"/>
        <item x="383"/>
        <item x="1240"/>
        <item x="1416"/>
        <item x="2408"/>
        <item x="2637"/>
        <item x="1278"/>
        <item x="81"/>
        <item x="1646"/>
        <item x="966"/>
        <item x="857"/>
        <item x="27"/>
        <item x="0"/>
        <item x="1813"/>
        <item x="228"/>
        <item x="1801"/>
        <item x="2508"/>
        <item x="2011"/>
        <item x="2523"/>
        <item x="2336"/>
        <item x="130"/>
        <item x="1365"/>
        <item x="2265"/>
        <item x="1329"/>
        <item x="626"/>
        <item x="1539"/>
        <item x="2768"/>
        <item x="982"/>
        <item x="740"/>
        <item x="2083"/>
        <item x="338"/>
        <item x="72"/>
        <item x="1030"/>
        <item x="434"/>
        <item x="2369"/>
        <item x="2678"/>
        <item x="849"/>
        <item x="2683"/>
        <item x="1684"/>
        <item x="2297"/>
        <item x="2788"/>
        <item x="2756"/>
        <item x="2553"/>
        <item x="49"/>
        <item x="246"/>
        <item x="2516"/>
        <item x="2641"/>
        <item x="1236"/>
        <item x="1795"/>
        <item x="2570"/>
        <item x="785"/>
        <item x="1630"/>
        <item x="1753"/>
        <item x="1419"/>
        <item x="1334"/>
        <item x="1197"/>
        <item x="1728"/>
        <item x="1673"/>
        <item x="2338"/>
        <item x="2134"/>
        <item x="737"/>
        <item x="1299"/>
        <item x="535"/>
        <item x="1934"/>
        <item x="1112"/>
        <item x="2114"/>
        <item x="572"/>
        <item x="965"/>
        <item x="2248"/>
        <item x="189"/>
        <item x="382"/>
        <item x="2327"/>
        <item x="977"/>
        <item x="963"/>
        <item x="524"/>
        <item x="1636"/>
        <item x="1008"/>
        <item x="2214"/>
        <item x="574"/>
        <item x="2477"/>
        <item x="356"/>
        <item x="2318"/>
        <item x="1501"/>
        <item x="191"/>
        <item x="1961"/>
        <item x="1518"/>
        <item x="2311"/>
        <item x="807"/>
        <item x="628"/>
        <item x="2195"/>
        <item x="2275"/>
        <item x="2216"/>
        <item x="1612"/>
        <item x="839"/>
        <item x="613"/>
        <item x="1411"/>
        <item x="1294"/>
        <item x="360"/>
        <item x="1895"/>
        <item x="223"/>
        <item x="219"/>
        <item x="2517"/>
        <item x="787"/>
        <item x="222"/>
        <item x="512"/>
        <item x="1896"/>
        <item x="2447"/>
        <item x="2509"/>
        <item x="531"/>
        <item x="595"/>
        <item x="878"/>
        <item x="133"/>
        <item x="850"/>
        <item x="652"/>
        <item x="1817"/>
        <item x="1856"/>
        <item x="1822"/>
        <item x="2752"/>
        <item x="1496"/>
        <item x="1629"/>
        <item x="1852"/>
        <item x="497"/>
        <item x="619"/>
        <item x="958"/>
        <item x="606"/>
        <item x="674"/>
        <item x="555"/>
        <item x="2122"/>
        <item x="1258"/>
        <item x="868"/>
        <item x="2169"/>
        <item x="1457"/>
        <item x="815"/>
        <item x="184"/>
        <item x="2490"/>
        <item x="1770"/>
        <item x="384"/>
        <item x="1247"/>
        <item x="591"/>
        <item x="790"/>
        <item x="2554"/>
        <item x="568"/>
        <item x="714"/>
        <item x="378"/>
        <item x="976"/>
        <item x="2179"/>
        <item x="1517"/>
        <item x="565"/>
        <item x="1166"/>
        <item x="317"/>
        <item x="2254"/>
        <item x="2200"/>
        <item x="2226"/>
        <item x="2309"/>
        <item x="5"/>
        <item x="2076"/>
        <item x="1202"/>
        <item x="553"/>
        <item x="607"/>
        <item x="2800"/>
        <item x="370"/>
        <item x="2144"/>
        <item x="1081"/>
        <item x="941"/>
        <item x="24"/>
        <item x="543"/>
        <item x="2164"/>
        <item x="259"/>
        <item x="935"/>
        <item x="375"/>
        <item x="1077"/>
        <item x="207"/>
        <item x="1141"/>
        <item x="1635"/>
        <item x="882"/>
        <item x="46"/>
        <item x="2448"/>
        <item x="1960"/>
        <item x="1703"/>
        <item x="2703"/>
        <item x="2344"/>
        <item x="211"/>
        <item x="1098"/>
        <item x="421"/>
        <item x="2596"/>
        <item x="453"/>
        <item x="263"/>
        <item x="1571"/>
        <item x="1601"/>
        <item x="670"/>
        <item x="1631"/>
        <item x="2432"/>
        <item x="835"/>
        <item x="1284"/>
        <item x="1169"/>
        <item x="2233"/>
        <item x="2460"/>
        <item x="1857"/>
        <item x="675"/>
        <item x="161"/>
        <item x="1866"/>
        <item x="1406"/>
        <item x="241"/>
        <item x="1582"/>
        <item x="1694"/>
        <item x="2361"/>
        <item x="119"/>
        <item x="2574"/>
        <item x="1640"/>
        <item x="2256"/>
        <item x="1158"/>
        <item x="2147"/>
        <item x="65"/>
        <item x="2414"/>
        <item x="539"/>
        <item x="2138"/>
        <item x="637"/>
        <item x="654"/>
        <item x="1663"/>
        <item x="82"/>
        <item x="1035"/>
        <item x="2679"/>
        <item x="359"/>
        <item x="1498"/>
        <item x="2210"/>
        <item x="1007"/>
        <item x="1308"/>
        <item x="2271"/>
        <item x="1147"/>
        <item x="1712"/>
        <item x="1046"/>
        <item x="1987"/>
        <item x="486"/>
        <item x="1573"/>
        <item x="2520"/>
        <item x="1945"/>
        <item x="306"/>
        <item x="1807"/>
        <item x="2779"/>
        <item x="2321"/>
        <item x="1477"/>
        <item x="546"/>
        <item x="2604"/>
        <item x="2725"/>
        <item x="2152"/>
        <item x="1458"/>
        <item x="2806"/>
        <item x="1330"/>
        <item x="2170"/>
        <item x="1502"/>
        <item x="2162"/>
        <item x="699"/>
        <item x="847"/>
        <item x="1471"/>
        <item x="2545"/>
        <item x="2436"/>
        <item x="2743"/>
        <item x="886"/>
        <item x="285"/>
        <item x="289"/>
        <item x="1524"/>
        <item x="869"/>
        <item x="2541"/>
        <item x="47"/>
        <item x="554"/>
        <item x="1013"/>
        <item x="993"/>
        <item x="1148"/>
        <item x="1101"/>
        <item x="1690"/>
        <item x="2749"/>
        <item x="1568"/>
        <item x="660"/>
        <item x="194"/>
        <item x="2429"/>
        <item x="2675"/>
        <item x="520"/>
        <item x="2634"/>
        <item x="1732"/>
        <item x="2054"/>
        <item x="1680"/>
        <item x="304"/>
        <item x="1306"/>
        <item x="2422"/>
        <item x="412"/>
        <item x="1765"/>
        <item x="2160"/>
        <item x="1661"/>
        <item x="1827"/>
        <item x="2185"/>
        <item x="1863"/>
        <item x="193"/>
        <item x="1966"/>
        <item x="1651"/>
        <item x="2110"/>
        <item x="483"/>
        <item x="2732"/>
        <item x="996"/>
        <item x="2609"/>
        <item x="1761"/>
        <item x="1375"/>
        <item x="1865"/>
        <item x="684"/>
        <item x="426"/>
        <item x="1368"/>
        <item x="1397"/>
        <item x="837"/>
        <item x="354"/>
        <item x="694"/>
        <item x="721"/>
        <item x="232"/>
        <item x="449"/>
        <item x="297"/>
        <item x="799"/>
        <item x="2278"/>
        <item x="325"/>
        <item x="1988"/>
        <item x="2263"/>
        <item x="2045"/>
        <item x="248"/>
        <item x="1089"/>
        <item x="2075"/>
        <item x="2456"/>
        <item x="1026"/>
        <item x="848"/>
        <item x="1155"/>
        <item x="1050"/>
        <item x="1775"/>
        <item x="2204"/>
        <item x="2600"/>
        <item x="2610"/>
        <item x="561"/>
        <item x="155"/>
        <item x="1283"/>
        <item x="1467"/>
        <item x="144"/>
        <item x="2438"/>
        <item x="897"/>
        <item x="2219"/>
        <item x="2135"/>
        <item x="1543"/>
        <item x="1325"/>
        <item x="824"/>
        <item x="177"/>
        <item x="415"/>
        <item x="1533"/>
        <item x="532"/>
        <item x="2582"/>
        <item x="1815"/>
        <item x="1701"/>
        <item x="1973"/>
        <item x="1418"/>
        <item x="1270"/>
        <item x="2455"/>
        <item x="226"/>
        <item x="2145"/>
        <item x="1005"/>
        <item x="1814"/>
        <item x="1241"/>
        <item x="2013"/>
        <item x="1268"/>
        <item x="240"/>
        <item x="2024"/>
        <item x="1251"/>
        <item x="459"/>
        <item x="879"/>
        <item x="1915"/>
        <item x="209"/>
        <item x="60"/>
        <item x="519"/>
        <item x="2748"/>
        <item x="1759"/>
        <item x="1832"/>
        <item x="984"/>
        <item x="1082"/>
        <item x="275"/>
        <item x="841"/>
        <item x="158"/>
        <item x="1028"/>
        <item x="1824"/>
        <item x="2266"/>
        <item x="269"/>
        <item x="2058"/>
        <item x="1373"/>
        <item x="2050"/>
        <item x="162"/>
        <item x="853"/>
        <item x="2367"/>
        <item x="399"/>
        <item x="53"/>
        <item x="2335"/>
        <item x="1237"/>
        <item x="203"/>
        <item x="1547"/>
        <item x="2662"/>
        <item x="2153"/>
        <item x="258"/>
        <item x="1666"/>
        <item x="2614"/>
        <item x="2499"/>
        <item x="1256"/>
        <item x="700"/>
        <item x="605"/>
        <item x="143"/>
        <item x="1643"/>
        <item x="639"/>
        <item x="1556"/>
        <item x="2252"/>
        <item x="2661"/>
        <item x="500"/>
        <item x="2494"/>
        <item x="914"/>
        <item x="1159"/>
        <item x="1356"/>
        <item x="2393"/>
        <item x="1106"/>
        <item x="188"/>
        <item x="329"/>
        <item x="344"/>
        <item x="2188"/>
        <item x="116"/>
        <item x="126"/>
        <item x="2401"/>
        <item x="1452"/>
        <item x="586"/>
        <item x="303"/>
        <item x="1367"/>
        <item x="2293"/>
        <item x="640"/>
        <item x="2197"/>
        <item x="1638"/>
        <item x="2113"/>
        <item x="2498"/>
        <item x="1495"/>
        <item x="525"/>
        <item x="20"/>
        <item x="1828"/>
        <item x="2406"/>
        <item x="1436"/>
        <item x="2699"/>
        <item x="2399"/>
        <item x="1487"/>
        <item x="2382"/>
        <item x="206"/>
        <item x="1937"/>
        <item x="2180"/>
        <item x="2420"/>
        <item x="1611"/>
        <item x="1417"/>
        <item x="2010"/>
        <item x="1851"/>
        <item x="588"/>
        <item x="625"/>
        <item x="1357"/>
        <item x="2264"/>
        <item x="296"/>
        <item x="1395"/>
        <item x="2458"/>
        <item x="2576"/>
        <item x="797"/>
        <item x="1951"/>
        <item x="2769"/>
        <item x="2709"/>
        <item x="1505"/>
        <item x="336"/>
        <item x="277"/>
        <item x="2804"/>
        <item x="1632"/>
        <item x="135"/>
        <item x="328"/>
        <item x="812"/>
        <item x="438"/>
        <item x="1956"/>
        <item x="919"/>
        <item x="8"/>
        <item x="2719"/>
        <item x="339"/>
        <item x="2437"/>
        <item x="80"/>
        <item x="1146"/>
        <item x="2243"/>
        <item x="702"/>
        <item x="806"/>
        <item x="990"/>
        <item x="2357"/>
        <item x="13"/>
        <item x="1664"/>
        <item x="2125"/>
        <item x="2097"/>
        <item x="2643"/>
        <item x="1781"/>
        <item x="433"/>
        <item x="871"/>
        <item x="1758"/>
        <item x="971"/>
        <item x="2141"/>
        <item x="1748"/>
        <item x="355"/>
        <item x="1215"/>
        <item x="1623"/>
        <item x="895"/>
        <item x="1548"/>
        <item x="1360"/>
        <item x="1983"/>
        <item x="1725"/>
        <item x="1691"/>
        <item x="1921"/>
        <item x="636"/>
        <item x="10"/>
        <item x="461"/>
        <item x="1041"/>
        <item x="1741"/>
        <item x="794"/>
        <item x="1755"/>
        <item x="644"/>
        <item x="406"/>
        <item x="2794"/>
        <item x="396"/>
        <item x="216"/>
        <item x="366"/>
        <item x="1195"/>
        <item x="1337"/>
        <item x="1353"/>
        <item x="1422"/>
        <item x="1515"/>
        <item x="377"/>
        <item x="1990"/>
        <item x="602"/>
        <item x="2747"/>
        <item x="629"/>
        <item x="1570"/>
        <item x="630"/>
        <item x="1021"/>
        <item x="1363"/>
        <item x="562"/>
        <item x="2251"/>
        <item x="1600"/>
        <item x="1129"/>
        <item x="2033"/>
        <item x="2445"/>
        <item x="2645"/>
        <item x="2802"/>
        <item x="2026"/>
        <item x="1782"/>
        <item x="55"/>
        <item x="2295"/>
        <item x="634"/>
        <item x="961"/>
        <item x="1982"/>
        <item x="1931"/>
        <item x="711"/>
        <item x="2035"/>
        <item x="2043"/>
        <item x="1377"/>
        <item x="2459"/>
        <item x="528"/>
        <item x="1217"/>
        <item x="904"/>
        <item x="2355"/>
        <item x="974"/>
        <item x="2774"/>
        <item x="1117"/>
        <item x="2157"/>
        <item x="446"/>
        <item x="361"/>
        <item x="763"/>
        <item x="1012"/>
        <item x="1206"/>
        <item x="536"/>
        <item x="6"/>
        <item x="527"/>
        <item x="2235"/>
        <item x="1722"/>
        <item x="798"/>
        <item x="1650"/>
        <item x="683"/>
        <item x="41"/>
        <item x="1530"/>
        <item x="1479"/>
        <item x="393"/>
        <item x="271"/>
        <item x="793"/>
        <item x="1450"/>
        <item x="1480"/>
        <item x="563"/>
        <item x="1724"/>
        <item x="1905"/>
        <item x="2100"/>
        <item x="693"/>
        <item x="2191"/>
        <item x="1327"/>
        <item x="2562"/>
        <item x="1799"/>
        <item x="2473"/>
        <item x="2049"/>
        <item x="175"/>
        <item x="417"/>
        <item x="1704"/>
        <item x="2417"/>
        <item x="1737"/>
        <item x="1402"/>
        <item x="1747"/>
        <item x="816"/>
        <item x="2452"/>
        <item x="682"/>
        <item x="229"/>
        <item x="2778"/>
        <item x="814"/>
        <item x="28"/>
        <item x="1132"/>
        <item x="2764"/>
        <item x="580"/>
        <item x="1595"/>
        <item x="792"/>
        <item x="1435"/>
        <item x="1313"/>
        <item x="545"/>
        <item x="2129"/>
        <item x="212"/>
        <item x="1094"/>
        <item x="2670"/>
        <item x="1262"/>
        <item x="2391"/>
        <item x="1510"/>
        <item x="2496"/>
        <item x="2354"/>
        <item x="2376"/>
        <item x="117"/>
        <item x="2403"/>
        <item x="1810"/>
        <item x="2093"/>
        <item x="490"/>
        <item x="846"/>
        <item x="2358"/>
        <item x="2618"/>
        <item x="1178"/>
        <item x="2212"/>
        <item x="1525"/>
        <item x="515"/>
        <item x="884"/>
        <item x="2549"/>
        <item x="2116"/>
        <item x="2306"/>
        <item x="1174"/>
        <item x="727"/>
        <item x="2792"/>
        <item x="1011"/>
        <item x="2419"/>
        <item x="321"/>
        <item x="1326"/>
        <item x="883"/>
        <item x="1124"/>
        <item x="2704"/>
        <item x="2241"/>
        <item x="2150"/>
        <item x="1065"/>
        <item x="2688"/>
        <item x="78"/>
        <item x="1677"/>
        <item x="2375"/>
        <item x="202"/>
        <item x="2503"/>
        <item x="1355"/>
        <item x="1876"/>
        <item x="2639"/>
        <item x="1275"/>
        <item x="2023"/>
        <item x="1620"/>
        <item x="165"/>
        <item x="691"/>
        <item x="874"/>
        <item x="641"/>
        <item x="1398"/>
        <item x="1162"/>
        <item x="174"/>
        <item x="89"/>
        <item x="287"/>
        <item x="2760"/>
        <item x="1371"/>
        <item x="1769"/>
        <item x="1437"/>
        <item x="832"/>
        <item x="390"/>
        <item x="2221"/>
        <item x="1617"/>
        <item x="1015"/>
        <item x="2700"/>
        <item x="2628"/>
        <item x="1920"/>
        <item x="1200"/>
        <item x="667"/>
        <item x="1829"/>
        <item x="2140"/>
        <item x="689"/>
        <item x="864"/>
        <item x="455"/>
        <item x="1488"/>
        <item x="870"/>
        <item x="43"/>
        <item x="492"/>
        <item x="2529"/>
        <item x="2510"/>
        <item x="898"/>
        <item x="1364"/>
        <item x="2484"/>
        <item x="1484"/>
        <item x="1316"/>
        <item x="1407"/>
        <item x="447"/>
        <item x="800"/>
        <item x="1051"/>
        <item x="435"/>
        <item x="2424"/>
        <item x="1542"/>
        <item x="2187"/>
        <item x="1566"/>
        <item x="1260"/>
        <item x="1821"/>
        <item x="1711"/>
        <item x="489"/>
        <item x="811"/>
        <item x="664"/>
        <item x="2461"/>
        <item x="1055"/>
        <item x="2722"/>
        <item x="1445"/>
        <item x="1271"/>
        <item x="51"/>
        <item x="2405"/>
        <item x="2099"/>
        <item x="2649"/>
        <item x="272"/>
        <item x="676"/>
        <item x="450"/>
        <item x="2771"/>
        <item x="2039"/>
        <item x="1196"/>
        <item x="2373"/>
        <item x="2619"/>
        <item x="326"/>
        <item x="1099"/>
        <item x="1532"/>
        <item x="1469"/>
        <item x="1361"/>
        <item x="2065"/>
        <item x="718"/>
        <item x="2578"/>
        <item x="1563"/>
        <item x="1033"/>
        <item x="134"/>
        <item x="2595"/>
        <item x="368"/>
        <item x="571"/>
        <item x="2474"/>
        <item x="168"/>
        <item x="2174"/>
        <item x="264"/>
        <item x="658"/>
        <item x="1560"/>
        <item x="1318"/>
        <item x="42"/>
        <item x="233"/>
        <item x="2304"/>
        <item x="208"/>
        <item x="352"/>
        <item x="911"/>
        <item x="1608"/>
        <item x="1069"/>
        <item x="322"/>
        <item x="1036"/>
        <item x="1688"/>
        <item x="2731"/>
        <item x="2181"/>
        <item x="1808"/>
        <item x="2018"/>
        <item x="2343"/>
        <item x="738"/>
        <item x="362"/>
        <item x="1788"/>
        <item x="923"/>
        <item x="310"/>
        <item x="2667"/>
        <item x="330"/>
        <item x="2684"/>
        <item x="1246"/>
        <item x="1338"/>
        <item x="97"/>
        <item x="948"/>
        <item x="2154"/>
        <item x="2132"/>
        <item x="141"/>
        <item x="298"/>
        <item x="1331"/>
        <item x="2755"/>
        <item x="1900"/>
        <item x="513"/>
        <item x="759"/>
        <item x="2555"/>
        <item x="856"/>
        <item x="1546"/>
        <item x="442"/>
        <item x="704"/>
        <item x="266"/>
        <item x="1538"/>
        <item x="1054"/>
        <item x="1858"/>
        <item x="779"/>
        <item x="1564"/>
        <item x="1958"/>
        <item x="1654"/>
        <item x="2283"/>
        <item x="386"/>
        <item x="1897"/>
        <item x="1768"/>
        <item x="1176"/>
        <item x="1387"/>
        <item x="464"/>
        <item x="2598"/>
        <item x="2067"/>
        <item x="1783"/>
        <item x="896"/>
        <item x="2485"/>
        <item x="2224"/>
        <item x="1264"/>
        <item x="946"/>
        <item x="1401"/>
        <item x="1848"/>
        <item x="1845"/>
        <item x="931"/>
        <item x="1456"/>
        <item x="1239"/>
        <item x="2646"/>
        <item x="1965"/>
        <item x="311"/>
        <item x="2685"/>
        <item x="265"/>
        <item x="253"/>
        <item x="288"/>
        <item x="516"/>
        <item x="1843"/>
        <item x="1569"/>
        <item x="2617"/>
        <item x="1679"/>
        <item x="1727"/>
        <item x="560"/>
        <item x="1113"/>
        <item x="1161"/>
        <item x="2435"/>
        <item x="2513"/>
        <item x="110"/>
        <item x="909"/>
        <item x="395"/>
        <item x="2290"/>
        <item x="2615"/>
        <item x="129"/>
        <item x="910"/>
        <item x="1628"/>
        <item x="2697"/>
        <item x="283"/>
        <item x="1589"/>
        <item x="921"/>
        <item x="2112"/>
        <item x="169"/>
        <item x="506"/>
        <item x="1985"/>
        <item x="1979"/>
        <item x="547"/>
        <item x="1184"/>
        <item x="1461"/>
        <item x="1787"/>
        <item x="1913"/>
        <item x="829"/>
        <item x="573"/>
        <item x="747"/>
        <item x="925"/>
        <item x="744"/>
        <item x="50"/>
        <item x="804"/>
        <item x="1760"/>
        <item x="1957"/>
        <item x="765"/>
        <item x="517"/>
        <item x="2380"/>
        <item x="1655"/>
        <item x="2423"/>
        <item x="2561"/>
        <item x="195"/>
        <item x="1319"/>
        <item x="2707"/>
        <item x="343"/>
        <item x="1362"/>
        <item x="2108"/>
        <item x="1088"/>
        <item x="836"/>
        <item x="2746"/>
        <item x="1512"/>
        <item x="17"/>
        <item x="2000"/>
        <item x="688"/>
        <item x="2121"/>
        <item x="1763"/>
        <item x="2255"/>
        <item x="2620"/>
        <item x="478"/>
        <item x="407"/>
        <item x="120"/>
        <item x="2740"/>
        <item x="2534"/>
        <item x="172"/>
        <item x="196"/>
        <item x="430"/>
        <item x="164"/>
        <item x="1882"/>
        <item x="1216"/>
        <item x="71"/>
        <item x="1925"/>
        <item x="1210"/>
        <item x="645"/>
        <item x="508"/>
        <item x="1780"/>
        <item x="1168"/>
        <item x="369"/>
        <item x="66"/>
        <item x="802"/>
        <item x="2608"/>
        <item x="1376"/>
        <item x="2805"/>
        <item x="1653"/>
        <item x="1248"/>
        <item x="1534"/>
        <item x="40"/>
        <item x="754"/>
        <item x="1018"/>
        <item x="2544"/>
        <item x="1916"/>
        <item x="1693"/>
        <item x="1066"/>
        <item x="2038"/>
        <item x="1252"/>
        <item x="156"/>
        <item x="2201"/>
        <item x="2206"/>
        <item x="891"/>
        <item x="2223"/>
        <item x="1969"/>
        <item x="30"/>
        <item x="820"/>
        <item x="780"/>
        <item x="1476"/>
        <item x="255"/>
        <item x="1455"/>
        <item x="2352"/>
        <item x="968"/>
        <item x="1645"/>
        <item x="2801"/>
        <item x="584"/>
        <item x="1213"/>
        <item x="1103"/>
        <item x="1358"/>
        <item x="2384"/>
        <item x="250"/>
        <item x="2308"/>
        <item x="127"/>
        <item x="830"/>
        <item x="1553"/>
        <item x="1212"/>
        <item x="1910"/>
        <item x="2323"/>
        <item x="1513"/>
        <item x="481"/>
        <item x="302"/>
        <item x="465"/>
        <item x="2584"/>
        <item x="1938"/>
        <item x="199"/>
        <item x="2091"/>
        <item x="2346"/>
        <item x="423"/>
        <item x="1347"/>
        <item x="2718"/>
        <item x="1823"/>
        <item x="1006"/>
        <item x="1687"/>
        <item x="1804"/>
        <item x="1709"/>
        <item x="1122"/>
        <item x="115"/>
        <item x="1835"/>
        <item x="2421"/>
        <item x="631"/>
        <item x="1227"/>
        <item x="1846"/>
        <item x="786"/>
        <item x="1388"/>
        <item x="388"/>
        <item x="1634"/>
        <item x="514"/>
        <item x="2329"/>
        <item x="1131"/>
        <item x="2245"/>
        <item x="831"/>
        <item x="843"/>
        <item x="2270"/>
        <item x="2158"/>
        <item x="2165"/>
        <item x="1554"/>
        <item x="1414"/>
        <item x="1234"/>
        <item x="1615"/>
        <item x="1078"/>
        <item x="1366"/>
        <item x="2353"/>
        <item x="2176"/>
        <item x="2533"/>
        <item x="1060"/>
        <item x="1156"/>
        <item x="380"/>
        <item x="2472"/>
        <item x="1410"/>
        <item x="2328"/>
        <item x="1057"/>
        <item x="111"/>
        <item x="1266"/>
        <item x="2092"/>
        <item x="1641"/>
        <item x="397"/>
        <item x="1135"/>
        <item x="1557"/>
        <item x="1207"/>
        <item x="502"/>
        <item x="2042"/>
        <item x="988"/>
        <item x="1809"/>
        <item x="1811"/>
        <item x="655"/>
        <item x="1171"/>
        <item x="950"/>
        <item x="1618"/>
        <item x="2690"/>
        <item x="2037"/>
        <item x="913"/>
        <item x="1305"/>
        <item x="2616"/>
        <item x="1656"/>
        <item x="1454"/>
        <item x="468"/>
        <item x="428"/>
        <item x="1968"/>
        <item x="2359"/>
        <item x="1626"/>
        <item x="252"/>
        <item x="2599"/>
        <item x="819"/>
        <item x="903"/>
        <item x="1605"/>
        <item x="2086"/>
        <item x="1881"/>
        <item x="1154"/>
        <item x="748"/>
        <item x="2143"/>
        <item x="215"/>
        <item x="351"/>
        <item x="933"/>
        <item x="1340"/>
        <item x="991"/>
        <item x="526"/>
        <item x="1257"/>
        <item x="2449"/>
        <item x="1323"/>
        <item x="2777"/>
        <item x="2603"/>
        <item x="2260"/>
        <item x="1235"/>
        <item x="9"/>
        <item x="1978"/>
        <item x="2522"/>
        <item x="2708"/>
        <item x="2410"/>
        <item x="2220"/>
        <item x="813"/>
        <item x="1706"/>
        <item x="817"/>
        <item x="952"/>
        <item x="494"/>
        <item x="1593"/>
        <item x="1839"/>
        <item x="1939"/>
        <item x="1745"/>
        <item x="1906"/>
        <item x="153"/>
        <item x="1464"/>
        <item x="2701"/>
        <item x="1067"/>
        <item x="668"/>
        <item x="979"/>
        <item x="2664"/>
        <item x="2483"/>
        <item x="538"/>
        <item x="84"/>
        <item x="2360"/>
        <item x="2635"/>
        <item x="2396"/>
        <item x="1297"/>
        <item x="2156"/>
        <item x="1668"/>
        <item x="1194"/>
        <item x="632"/>
        <item x="648"/>
        <item x="610"/>
        <item x="2480"/>
        <item x="581"/>
        <item x="2738"/>
        <item x="2426"/>
        <item x="2032"/>
        <item x="441"/>
        <item x="1689"/>
        <item x="788"/>
        <item x="11"/>
        <item x="1092"/>
        <item x="1746"/>
        <item x="2312"/>
        <item x="2720"/>
        <item x="840"/>
        <item x="593"/>
        <item x="474"/>
        <item x="1699"/>
        <item x="323"/>
        <item x="1947"/>
        <item x="1806"/>
        <item x="2795"/>
        <item x="63"/>
        <item x="2605"/>
        <item x="315"/>
        <item x="2735"/>
        <item x="2277"/>
        <item x="159"/>
        <item x="1052"/>
        <item x="88"/>
        <item x="2742"/>
        <item x="943"/>
        <item x="2761"/>
        <item x="550"/>
        <item x="1182"/>
        <item x="2148"/>
        <item x="136"/>
        <item x="1085"/>
        <item x="1396"/>
        <item x="2501"/>
        <item x="1391"/>
        <item x="308"/>
        <item x="94"/>
        <item x="511"/>
        <item x="753"/>
        <item x="90"/>
        <item x="758"/>
        <item x="1253"/>
        <item x="1211"/>
        <item x="2538"/>
        <item x="1522"/>
        <item x="2289"/>
        <item x="2146"/>
        <item x="290"/>
        <item x="1967"/>
        <item x="1267"/>
        <item x="2489"/>
        <item x="2333"/>
        <item x="218"/>
        <item x="752"/>
        <item x="2332"/>
        <item x="1784"/>
        <item x="1577"/>
        <item x="1428"/>
        <item x="100"/>
        <item x="1086"/>
        <item x="2069"/>
        <item x="2400"/>
        <item x="1056"/>
        <item x="1672"/>
        <item x="1023"/>
        <item x="1575"/>
        <item x="1160"/>
        <item x="2004"/>
        <item x="1785"/>
        <item x="1274"/>
        <item x="1669"/>
        <item x="1919"/>
        <item x="2046"/>
        <item x="1193"/>
        <item x="1448"/>
        <item x="2269"/>
        <item x="2669"/>
        <item x="706"/>
        <item x="2002"/>
        <item x="2262"/>
        <item x="529"/>
        <item x="2314"/>
        <item x="1170"/>
        <item x="1825"/>
        <item x="2647"/>
        <item x="1927"/>
        <item x="1003"/>
        <item x="1894"/>
        <item x="2368"/>
        <item x="2468"/>
        <item x="1405"/>
        <item x="2486"/>
        <item x="2236"/>
        <item x="1912"/>
        <item x="2047"/>
        <item x="680"/>
        <item x="1869"/>
        <item x="875"/>
        <item x="1105"/>
        <item x="1716"/>
        <item x="2682"/>
        <item x="1619"/>
        <item x="1791"/>
        <item x="997"/>
        <item x="2782"/>
        <item x="2440"/>
        <item x="1351"/>
        <item x="1224"/>
        <item x="2714"/>
        <item x="771"/>
        <item x="392"/>
        <item x="659"/>
        <item x="142"/>
        <item x="217"/>
        <item x="385"/>
        <item x="357"/>
        <item x="2363"/>
        <item x="300"/>
        <item x="2506"/>
        <item x="414"/>
        <item x="2586"/>
        <item x="1403"/>
        <item x="2257"/>
        <item x="180"/>
        <item x="1592"/>
        <item x="1433"/>
        <item x="1714"/>
        <item x="1311"/>
        <item x="777"/>
        <item x="2723"/>
        <item x="827"/>
        <item x="1562"/>
        <item x="1718"/>
        <item x="2536"/>
        <item x="1279"/>
        <item x="1790"/>
        <item x="2640"/>
        <item x="479"/>
        <item x="696"/>
        <item x="2658"/>
        <item x="1468"/>
        <item x="2715"/>
        <item x="1520"/>
        <item x="2139"/>
        <item x="1596"/>
        <item x="1940"/>
        <item x="934"/>
        <item x="1976"/>
        <item x="2292"/>
        <item x="2532"/>
        <item x="1859"/>
        <item x="729"/>
        <item x="2686"/>
        <item x="1773"/>
        <item x="1001"/>
        <item x="200"/>
        <item x="579"/>
        <item x="2133"/>
        <item x="1497"/>
        <item x="76"/>
        <item x="533"/>
        <item x="1379"/>
        <item x="776"/>
        <item x="844"/>
        <item x="927"/>
        <item x="87"/>
        <item x="1126"/>
        <item x="692"/>
        <item x="2754"/>
        <item x="2457"/>
        <item x="278"/>
        <item x="1460"/>
        <item x="2739"/>
        <item x="2775"/>
        <item x="70"/>
        <item x="1997"/>
        <item x="1250"/>
        <item x="621"/>
        <item x="1757"/>
        <item x="1047"/>
        <item x="1606"/>
        <item x="603"/>
        <item x="2055"/>
        <item x="697"/>
        <item x="842"/>
        <item x="1544"/>
        <item x="1336"/>
        <item x="1186"/>
        <item x="210"/>
        <item x="2062"/>
        <item x="2301"/>
        <item x="2629"/>
        <item x="690"/>
        <item x="1226"/>
        <item x="320"/>
        <item x="1908"/>
        <item x="92"/>
        <item x="1558"/>
        <item x="1678"/>
        <item x="1346"/>
        <item x="917"/>
        <item x="1369"/>
        <item x="18"/>
        <item x="569"/>
        <item x="1307"/>
        <item x="1898"/>
        <item x="2175"/>
        <item x="166"/>
        <item x="1576"/>
        <item x="73"/>
        <item x="2454"/>
        <item x="1119"/>
        <item x="2280"/>
        <item x="651"/>
        <item x="915"/>
        <item x="1220"/>
        <item x="1726"/>
        <item x="1526"/>
        <item x="1431"/>
        <item x="774"/>
        <item x="642"/>
        <item x="12"/>
        <item x="1683"/>
        <item x="1087"/>
        <item x="2300"/>
        <item x="687"/>
        <item x="1263"/>
        <item x="2737"/>
        <item x="2279"/>
        <item x="1225"/>
        <item x="1302"/>
        <item x="1561"/>
        <item x="1926"/>
        <item x="1243"/>
        <item x="2303"/>
        <item x="2294"/>
        <item x="2061"/>
        <item x="1892"/>
        <item x="2504"/>
        <item x="2546"/>
        <item x="2247"/>
        <item x="1317"/>
        <item x="851"/>
        <item x="858"/>
        <item x="987"/>
        <item x="1998"/>
        <item x="1017"/>
        <item x="1731"/>
        <item x="596"/>
        <item x="604"/>
        <item x="365"/>
        <item x="1537"/>
        <item x="638"/>
        <item x="930"/>
        <item x="1992"/>
        <item x="2648"/>
        <item x="2757"/>
        <item x="1624"/>
        <item x="1486"/>
        <item x="140"/>
        <item x="2084"/>
        <item x="2273"/>
        <item x="1604"/>
        <item x="2575"/>
        <item x="810"/>
        <item x="2633"/>
        <item x="2127"/>
        <item x="79"/>
        <item x="1381"/>
        <item x="989"/>
        <item x="1644"/>
        <item x="1439"/>
        <item x="1133"/>
        <item x="1429"/>
        <item x="2551"/>
        <item x="942"/>
        <item x="214"/>
        <item x="983"/>
        <item x="2284"/>
        <item x="1261"/>
        <item x="972"/>
        <item x="437"/>
        <item x="938"/>
        <item x="713"/>
        <item x="2758"/>
        <item x="2305"/>
        <item x="1019"/>
        <item x="62"/>
        <item x="1579"/>
        <item x="458"/>
        <item x="1500"/>
        <item x="107"/>
        <item x="2511"/>
        <item x="1259"/>
        <item x="2015"/>
        <item x="761"/>
        <item x="1080"/>
        <item x="2184"/>
        <item x="1729"/>
        <item x="2096"/>
        <item x="2519"/>
        <item x="1855"/>
        <item x="557"/>
        <item x="2320"/>
        <item x="1447"/>
        <item x="231"/>
        <item x="710"/>
        <item x="476"/>
        <item x="2339"/>
        <item x="732"/>
        <item x="1800"/>
        <item x="970"/>
        <item x="707"/>
        <item x="1597"/>
        <item x="1485"/>
        <item x="2505"/>
        <item x="507"/>
        <item x="1025"/>
        <item x="473"/>
        <item x="2741"/>
        <item x="1123"/>
        <item x="2441"/>
        <item x="1032"/>
        <item x="1446"/>
        <item x="589"/>
        <item x="723"/>
        <item x="2276"/>
        <item x="2317"/>
        <item x="2244"/>
        <item x="1389"/>
        <item x="112"/>
        <item x="1550"/>
        <item x="2118"/>
        <item x="1492"/>
        <item x="2672"/>
        <item x="1523"/>
        <item x="1344"/>
        <item x="2431"/>
        <item x="1887"/>
        <item x="335"/>
        <item x="577"/>
        <item x="1434"/>
        <item x="616"/>
        <item x="187"/>
        <item x="1218"/>
        <item x="1702"/>
        <item x="1734"/>
        <item x="422"/>
        <item x="801"/>
        <item x="1506"/>
        <item x="1108"/>
        <item x="1137"/>
        <item x="2014"/>
        <item x="907"/>
        <item x="2149"/>
        <item x="2316"/>
        <item x="2098"/>
        <item x="243"/>
        <item x="131"/>
        <item x="1777"/>
        <item x="1295"/>
        <item x="58"/>
        <item x="1952"/>
        <item x="1507"/>
        <item x="1932"/>
        <item x="1841"/>
        <item x="2560"/>
        <item x="2502"/>
        <item x="2650"/>
        <item x="274"/>
        <item x="2466"/>
        <item x="1633"/>
        <item x="2231"/>
        <item x="2166"/>
        <item x="1627"/>
        <item x="1682"/>
        <item x="762"/>
        <item x="999"/>
        <item x="2324"/>
        <item x="280"/>
        <item x="2770"/>
        <item x="334"/>
        <item x="918"/>
        <item x="1944"/>
        <item x="2217"/>
        <item x="1578"/>
        <item x="2572"/>
        <item x="2514"/>
        <item x="2453"/>
        <item x="192"/>
        <item x="1104"/>
        <item x="877"/>
        <item x="1890"/>
        <item x="1042"/>
        <item x="1328"/>
        <item x="101"/>
        <item x="1175"/>
        <item x="2267"/>
        <item x="2115"/>
        <item x="2189"/>
        <item x="467"/>
        <item x="1771"/>
        <item x="1751"/>
        <item x="1796"/>
        <item x="2471"/>
        <item x="1034"/>
        <item x="1079"/>
        <item x="1296"/>
        <item x="2671"/>
        <item x="1095"/>
        <item x="2020"/>
        <item x="1818"/>
        <item x="2444"/>
        <item x="2548"/>
        <item x="1901"/>
        <item x="679"/>
        <item x="1697"/>
        <item x="2706"/>
        <item x="152"/>
        <item x="932"/>
        <item x="2016"/>
        <item x="2213"/>
        <item x="1045"/>
        <item x="2487"/>
        <item x="454"/>
        <item x="912"/>
        <item x="443"/>
        <item x="138"/>
        <item x="2068"/>
        <item x="1339"/>
        <item x="2696"/>
        <item x="282"/>
        <item x="559"/>
        <item x="1145"/>
        <item x="2111"/>
        <item x="1242"/>
        <item x="1994"/>
        <item x="1850"/>
        <item x="2751"/>
        <item x="751"/>
        <item x="501"/>
        <item x="1335"/>
        <item x="650"/>
        <item x="1383"/>
        <item x="1750"/>
        <item x="2259"/>
        <item x="276"/>
        <item x="2478"/>
        <item x="949"/>
        <item x="567"/>
        <item x="541"/>
        <item x="537"/>
        <item x="2589"/>
        <item x="2659"/>
        <item x="1871"/>
        <item x="1233"/>
        <item x="1622"/>
        <item x="2622"/>
        <item x="922"/>
        <item x="892"/>
        <item x="653"/>
        <item x="294"/>
        <item x="1277"/>
        <item x="2286"/>
        <item x="795"/>
        <item x="1844"/>
        <item x="427"/>
        <item x="353"/>
        <item x="719"/>
        <item x="1004"/>
        <item x="1272"/>
        <item x="2676"/>
        <item x="2657"/>
        <item x="249"/>
        <item x="1321"/>
        <item x="1280"/>
        <item x="299"/>
        <item x="2530"/>
        <item x="345"/>
        <item x="1121"/>
        <item x="1977"/>
        <item x="1096"/>
        <item x="281"/>
        <item x="2124"/>
        <item x="1309"/>
        <item x="1288"/>
        <item x="1625"/>
        <item x="551"/>
        <item x="2412"/>
        <item x="432"/>
        <item x="67"/>
        <item x="1899"/>
        <item x="146"/>
        <item x="2228"/>
        <item x="1040"/>
        <item x="251"/>
        <item x="2606"/>
        <item x="2571"/>
        <item x="2783"/>
        <item x="826"/>
        <item x="1696"/>
        <item x="2342"/>
        <item x="420"/>
        <item x="2034"/>
        <item x="29"/>
        <item x="2372"/>
        <item x="125"/>
        <item x="1400"/>
        <item x="93"/>
        <item x="1717"/>
        <item x="1886"/>
        <item x="1390"/>
        <item x="411"/>
        <item x="2404"/>
        <item x="1038"/>
        <item x="2291"/>
        <item x="77"/>
        <item x="1031"/>
        <item x="472"/>
        <item x="2379"/>
        <item x="2051"/>
        <item x="1109"/>
        <item x="905"/>
        <item x="566"/>
        <item x="387"/>
        <item x="2531"/>
        <item x="109"/>
        <item x="1713"/>
        <item x="257"/>
        <item x="782"/>
        <item x="2183"/>
        <item x="1181"/>
        <item x="962"/>
        <item x="1999"/>
        <item x="2389"/>
        <item x="2687"/>
        <item x="867"/>
        <item x="2753"/>
        <item x="2082"/>
        <item x="1341"/>
        <item x="244"/>
        <item x="611"/>
        <item x="1285"/>
        <item x="617"/>
        <item x="2717"/>
        <item x="178"/>
        <item x="2211"/>
        <item x="1812"/>
        <item x="1151"/>
        <item x="1269"/>
        <item x="1380"/>
        <item x="185"/>
        <item x="484"/>
        <item x="2564"/>
        <item x="1090"/>
        <item x="681"/>
        <item x="452"/>
        <item x="2470"/>
        <item x="2137"/>
        <item x="2481"/>
        <item x="2298"/>
        <item x="1674"/>
        <item x="1412"/>
        <item x="1374"/>
        <item x="439"/>
        <item x="578"/>
        <item x="2680"/>
        <item x="1959"/>
        <item x="778"/>
        <item x="1061"/>
        <item x="39"/>
        <item x="488"/>
        <item x="1955"/>
        <item x="2710"/>
        <item x="552"/>
        <item x="262"/>
        <item x="2593"/>
        <item x="52"/>
        <item x="181"/>
        <item x="2313"/>
        <item x="671"/>
        <item x="1000"/>
        <item x="2208"/>
        <item x="1883"/>
        <item x="2225"/>
        <item x="1172"/>
        <item x="1289"/>
        <item x="1425"/>
        <item x="2052"/>
        <item x="623"/>
        <item x="2060"/>
        <item x="2500"/>
        <item x="1884"/>
        <item x="2644"/>
        <item x="2381"/>
        <item x="1929"/>
        <item x="1991"/>
        <item x="1873"/>
        <item x="1838"/>
        <item x="2071"/>
        <item x="2713"/>
        <item x="26"/>
        <item x="1116"/>
        <item x="1789"/>
        <item x="1614"/>
        <item x="2194"/>
        <item x="1199"/>
        <item x="1665"/>
        <item x="924"/>
        <item x="2238"/>
        <item x="1465"/>
        <item x="2077"/>
        <item x="2371"/>
        <item x="1962"/>
        <item x="1209"/>
        <item x="1150"/>
        <item x="301"/>
        <item x="1114"/>
        <item x="2315"/>
        <item x="38"/>
        <item x="2268"/>
        <item x="2556"/>
        <item x="2543"/>
        <item x="1574"/>
        <item x="2442"/>
        <item x="855"/>
        <item x="496"/>
        <item x="789"/>
        <item x="16"/>
        <item x="2654"/>
        <item x="1607"/>
        <item x="1928"/>
        <item x="2515"/>
        <item x="2390"/>
        <item x="951"/>
        <item x="3"/>
        <item x="1198"/>
        <item x="2787"/>
        <item x="2198"/>
        <item x="1451"/>
        <item x="1996"/>
        <item x="256"/>
        <item x="1024"/>
        <item x="1322"/>
        <item x="678"/>
        <item x="1820"/>
        <item x="2030"/>
        <item x="480"/>
        <item x="725"/>
        <item x="1923"/>
        <item x="735"/>
        <item x="505"/>
        <item x="2199"/>
        <item x="2791"/>
        <item x="2591"/>
        <item x="2064"/>
        <item x="2479"/>
        <item x="2171"/>
        <item x="523"/>
        <item x="1861"/>
        <item x="2107"/>
        <item x="791"/>
        <item x="2691"/>
        <item x="408"/>
        <item x="1111"/>
        <item x="2781"/>
        <item x="2587"/>
        <item x="583"/>
        <item x="2632"/>
        <item x="2692"/>
        <item x="2724"/>
        <item x="781"/>
        <item x="705"/>
        <item x="1453"/>
        <item x="1352"/>
        <item x="756"/>
        <item x="2625"/>
        <item x="2428"/>
        <item x="1378"/>
        <item x="358"/>
        <item x="2044"/>
        <item x="1621"/>
        <item x="2716"/>
        <item x="1481"/>
        <item x="2341"/>
        <item x="2413"/>
        <item x="1686"/>
        <item x="1567"/>
        <item x="372"/>
        <item x="418"/>
        <item x="167"/>
        <item x="1740"/>
        <item x="1201"/>
        <item x="1891"/>
        <item x="1840"/>
        <item x="1043"/>
        <item x="2385"/>
        <item x="612"/>
        <item x="1442"/>
        <item x="373"/>
        <item x="2196"/>
        <item x="2750"/>
        <item x="2613"/>
        <item x="1152"/>
        <item x="1342"/>
        <item x="2726"/>
        <item x="1022"/>
        <item x="1292"/>
        <item x="2232"/>
        <item x="122"/>
        <item x="1738"/>
        <item x="2674"/>
        <item x="237"/>
        <item x="400"/>
        <item x="163"/>
        <item x="953"/>
        <item x="1917"/>
        <item x="2234"/>
        <item x="268"/>
        <item x="1191"/>
        <item x="201"/>
        <item x="1749"/>
        <item x="1514"/>
        <item x="1754"/>
        <item x="1231"/>
        <item x="2624"/>
        <item x="105"/>
        <item x="198"/>
        <item x="1183"/>
        <item x="2721"/>
        <item x="2668"/>
        <item x="1774"/>
        <item x="2763"/>
        <item x="103"/>
        <item x="2120"/>
        <item x="2655"/>
        <item x="908"/>
        <item x="2528"/>
        <item x="1244"/>
        <item x="712"/>
        <item x="1102"/>
        <item x="1230"/>
        <item x="1443"/>
        <item x="1930"/>
        <item x="890"/>
        <item x="1949"/>
        <item x="1002"/>
        <item x="1946"/>
        <item x="1100"/>
        <item x="1343"/>
        <item x="1588"/>
        <item x="2364"/>
        <item x="947"/>
        <item x="371"/>
        <item x="1179"/>
        <item x="939"/>
        <item x="1659"/>
        <item x="2411"/>
        <item x="928"/>
        <item x="2178"/>
        <item x="2053"/>
        <item x="260"/>
        <item x="2378"/>
        <item x="1345"/>
        <item x="1167"/>
        <item x="2383"/>
        <item x="108"/>
        <item x="2073"/>
        <item x="708"/>
        <item x="1572"/>
        <item x="319"/>
        <item x="1459"/>
        <item x="2128"/>
        <item x="2203"/>
        <item x="1803"/>
        <item x="1715"/>
        <item x="854"/>
        <item x="2119"/>
        <item x="1304"/>
        <item x="1177"/>
        <item x="2537"/>
        <item x="2182"/>
        <item x="2464"/>
        <item x="2535"/>
        <item x="662"/>
        <item x="2347"/>
        <item x="2728"/>
        <item x="2780"/>
        <item x="1744"/>
        <item x="2465"/>
        <item x="1255"/>
        <item x="1354"/>
        <item x="2103"/>
        <item x="677"/>
        <item x="900"/>
        <item x="2557"/>
        <item x="863"/>
        <item x="833"/>
        <item x="1300"/>
        <item x="2524"/>
        <item x="235"/>
        <item x="1165"/>
        <item x="1222"/>
        <item x="2106"/>
        <item x="2601"/>
        <item x="1144"/>
        <item x="599"/>
        <item x="2218"/>
        <item x="1609"/>
        <item x="2307"/>
        <item x="1128"/>
        <item x="2797"/>
        <item x="866"/>
        <item x="770"/>
        <item x="726"/>
        <item x="825"/>
        <item x="570"/>
        <item x="389"/>
        <item x="2493"/>
        <item x="1794"/>
        <item x="2351"/>
        <item x="1736"/>
        <item x="2730"/>
        <item x="1642"/>
        <item x="823"/>
        <item x="2282"/>
        <item x="2009"/>
        <item x="2583"/>
        <item x="1816"/>
        <item x="2450"/>
        <item x="2131"/>
        <item x="1164"/>
        <item x="1466"/>
        <item x="254"/>
        <item x="1027"/>
        <item x="2377"/>
        <item x="2041"/>
        <item x="2022"/>
        <item x="1708"/>
        <item x="2209"/>
        <item x="1924"/>
        <item x="746"/>
        <item x="367"/>
        <item x="1733"/>
        <item x="1291"/>
        <item x="1415"/>
        <item x="324"/>
        <item x="1173"/>
        <item x="1742"/>
        <item x="2773"/>
        <item x="124"/>
        <item x="643"/>
        <item x="2547"/>
        <item x="749"/>
        <item x="2085"/>
        <item x="1762"/>
        <item x="1290"/>
        <item x="1637"/>
        <item x="1413"/>
        <item x="1084"/>
        <item x="715"/>
        <item x="1511"/>
        <item x="906"/>
        <item x="646"/>
        <item x="225"/>
        <item x="1333"/>
        <item x="504"/>
        <item x="1"/>
        <item x="333"/>
        <item x="1793"/>
        <item x="1503"/>
        <item x="1936"/>
        <item x="1847"/>
        <item x="2222"/>
        <item x="1205"/>
        <item x="865"/>
        <item x="615"/>
        <item x="1948"/>
        <item x="1139"/>
        <item x="992"/>
        <item x="2392"/>
        <item x="205"/>
        <item x="1587"/>
        <item x="176"/>
        <item x="1743"/>
        <item x="2006"/>
        <item x="2334"/>
        <item x="460"/>
        <item x="1652"/>
        <item x="2029"/>
        <item x="2117"/>
        <item x="2177"/>
        <item x="482"/>
        <item x="558"/>
        <item x="1647"/>
        <item x="2443"/>
        <item x="1281"/>
        <item x="1610"/>
        <item x="1585"/>
        <item x="916"/>
        <item x="15"/>
        <item x="173"/>
        <item x="1110"/>
        <item x="431"/>
        <item x="1508"/>
        <item x="2066"/>
        <item x="36"/>
        <item x="1870"/>
        <item x="150"/>
        <item x="2109"/>
        <item x="348"/>
        <item x="1149"/>
        <item x="899"/>
        <item x="2337"/>
        <item x="2281"/>
        <item x="1142"/>
        <item x="1276"/>
        <item x="1185"/>
        <item x="295"/>
        <item x="1541"/>
        <item x="2594"/>
        <item x="224"/>
        <item x="1826"/>
        <item x="2694"/>
        <item x="1483"/>
        <item x="1972"/>
        <item x="1071"/>
        <item x="471"/>
        <item x="1893"/>
        <item x="498"/>
        <item x="862"/>
        <item x="221"/>
        <item x="2784"/>
        <item x="261"/>
        <item x="755"/>
        <item x="1470"/>
        <item x="1935"/>
        <item x="1984"/>
        <item x="1393"/>
        <item x="1282"/>
        <item x="1911"/>
        <item x="149"/>
        <item x="2356"/>
        <item x="379"/>
        <item x="796"/>
        <item x="1878"/>
        <item x="2660"/>
        <item x="2090"/>
        <item x="284"/>
        <item x="2080"/>
        <item x="128"/>
        <item x="666"/>
        <item x="267"/>
        <item x="171"/>
        <item x="986"/>
        <item x="1421"/>
        <item x="2322"/>
        <item x="1324"/>
        <item x="2215"/>
        <item x="549"/>
        <item x="1426"/>
        <item x="340"/>
        <item x="234"/>
        <item x="540"/>
        <item x="1475"/>
        <item x="239"/>
        <item x="1153"/>
        <item x="2078"/>
        <item x="2386"/>
        <item x="1463"/>
        <item x="1805"/>
        <item x="2526"/>
        <item x="2202"/>
        <item x="834"/>
        <item x="2611"/>
        <item x="1189"/>
        <item x="405"/>
        <item x="2418"/>
        <item x="1140"/>
        <item x="2642"/>
        <item x="1909"/>
        <item x="1971"/>
        <item x="1163"/>
        <item x="1404"/>
        <item x="457"/>
        <item x="1315"/>
        <item x="2370"/>
        <item x="2019"/>
        <item x="14"/>
        <item x="1974"/>
        <item x="2627"/>
        <item x="1037"/>
        <item x="485"/>
        <item x="2689"/>
        <item x="926"/>
        <item x="157"/>
        <item x="1245"/>
        <item x="590"/>
        <item x="495"/>
        <item x="2439"/>
        <item x="2651"/>
        <item x="2745"/>
        <item x="1943"/>
        <item x="425"/>
        <item x="873"/>
        <item x="1599"/>
        <item x="647"/>
        <item x="2"/>
        <item x="2374"/>
        <item x="1348"/>
        <item x="121"/>
        <item x="1303"/>
        <item x="1490"/>
        <item x="316"/>
        <item x="1707"/>
        <item x="33"/>
        <item x="2088"/>
        <item x="98"/>
        <item x="2451"/>
        <item x="462"/>
        <item x="739"/>
        <item x="69"/>
        <item x="1062"/>
        <item x="978"/>
        <item x="872"/>
        <item x="1384"/>
        <item x="2059"/>
        <item x="1842"/>
        <item x="876"/>
        <item x="463"/>
        <item x="2168"/>
        <item x="1981"/>
        <item x="2190"/>
        <item x="1834"/>
        <item x="99"/>
        <item x="56"/>
        <item x="1902"/>
        <item x="309"/>
        <item x="2666"/>
        <item x="614"/>
        <item x="2331"/>
        <item x="902"/>
        <item x="2094"/>
        <item x="1853"/>
        <item x="1888"/>
        <item x="1657"/>
        <item x="1382"/>
        <item x="2095"/>
        <item x="1044"/>
        <item x="998"/>
        <item x="564"/>
        <item x="1580"/>
        <item x="68"/>
        <item x="2349"/>
        <item x="995"/>
        <item x="622"/>
        <item x="2621"/>
        <item x="2681"/>
        <item x="703"/>
        <item x="1739"/>
        <item x="2296"/>
        <item x="1772"/>
        <item x="1188"/>
        <item x="1695"/>
        <item x="2653"/>
        <item x="2159"/>
        <item x="96"/>
        <item x="2074"/>
        <item x="635"/>
        <item x="2325"/>
        <item x="1752"/>
        <item x="2387"/>
        <item x="2330"/>
        <item x="1072"/>
        <item x="959"/>
        <item x="2521"/>
        <item x="985"/>
        <item x="1298"/>
        <item x="2579"/>
        <item x="305"/>
        <item x="2048"/>
        <item x="247"/>
        <item x="440"/>
        <item x="1516"/>
        <item x="1778"/>
        <item x="2250"/>
        <item x="104"/>
        <item x="148"/>
        <item x="937"/>
        <item x="1950"/>
        <item x="279"/>
        <item x="114"/>
        <item x="1551"/>
        <item x="2469"/>
        <item x="2104"/>
        <item x="307"/>
        <item x="1423"/>
        <item x="32"/>
        <item x="1792"/>
        <item x="2495"/>
        <item x="1698"/>
        <item x="1730"/>
        <item x="2799"/>
        <item x="1074"/>
        <item x="964"/>
        <item x="722"/>
        <item x="1214"/>
        <item x="2527"/>
        <item x="1583"/>
        <item x="1519"/>
        <item x="1073"/>
        <item x="349"/>
        <item x="2585"/>
        <item x="25"/>
        <item x="657"/>
        <item x="1482"/>
        <item x="332"/>
        <item x="1854"/>
        <item x="327"/>
        <item x="945"/>
        <item x="828"/>
        <item x="2762"/>
        <item x="2776"/>
        <item x="764"/>
        <item x="556"/>
        <item x="1136"/>
        <item x="132"/>
        <item x="2397"/>
        <item x="2230"/>
        <item x="1868"/>
        <item x="1192"/>
        <item x="1565"/>
        <item x="238"/>
        <item x="2476"/>
        <item x="1933"/>
        <item x="2172"/>
        <item x="1499"/>
        <item x="2673"/>
        <item x="2482"/>
        <item x="2025"/>
        <item x="1118"/>
        <item x="2693"/>
        <item x="757"/>
        <item x="717"/>
        <item x="2394"/>
        <item x="775"/>
        <item x="1349"/>
        <item x="1535"/>
        <item x="1767"/>
        <item x="521"/>
        <item x="45"/>
        <item x="1438"/>
        <item x="1536"/>
        <item x="1070"/>
        <item x="772"/>
        <item x="600"/>
        <item x="64"/>
        <item x="118"/>
        <item x="2542"/>
        <item x="374"/>
        <item x="170"/>
        <item x="2416"/>
        <item x="1581"/>
        <item x="1942"/>
        <item x="2287"/>
        <item x="973"/>
        <item x="1238"/>
        <item x="880"/>
        <item x="894"/>
        <item x="1115"/>
        <item x="1130"/>
        <item x="859"/>
        <item x="2766"/>
        <item x="620"/>
        <item x="19"/>
        <item x="822"/>
        <item x="769"/>
        <item x="2491"/>
        <item x="1127"/>
        <item x="86"/>
        <item x="980"/>
        <item x="2081"/>
        <item x="1221"/>
        <item x="2274"/>
        <item x="245"/>
        <item x="364"/>
        <item x="503"/>
        <item x="2677"/>
        <item x="204"/>
        <item x="1660"/>
        <item x="2319"/>
        <item x="2652"/>
        <item x="2310"/>
        <item x="1540"/>
        <item x="59"/>
        <item x="2744"/>
        <item x="444"/>
        <item x="1922"/>
        <item x="1603"/>
        <item x="2036"/>
        <item x="901"/>
        <item x="145"/>
        <item x="1009"/>
        <item x="1975"/>
        <item x="1685"/>
        <item x="1993"/>
        <item x="1980"/>
        <item x="1444"/>
        <item x="429"/>
        <item x="1941"/>
        <item x="861"/>
        <item x="346"/>
        <item x="1559"/>
        <item x="44"/>
        <item x="2350"/>
        <item x="1586"/>
        <item x="2242"/>
        <item x="1091"/>
        <item x="403"/>
        <item x="1649"/>
        <item x="809"/>
        <item x="2698"/>
        <item x="401"/>
        <item x="230"/>
        <item x="2630"/>
        <item x="1478"/>
        <item x="1449"/>
        <item x="2326"/>
        <item x="803"/>
        <item x="1885"/>
        <item x="1545"/>
        <item x="2409"/>
        <item x="575"/>
        <item x="312"/>
        <item x="1705"/>
        <item x="2101"/>
        <item x="1064"/>
        <item x="493"/>
        <item x="2126"/>
        <item x="102"/>
        <item x="2272"/>
        <item x="1075"/>
        <item x="518"/>
        <item x="582"/>
        <item x="2070"/>
        <item x="1872"/>
        <item x="436"/>
        <item x="182"/>
        <item x="768"/>
        <item x="2631"/>
        <item x="2569"/>
        <item x="1710"/>
        <item x="2398"/>
        <item x="2702"/>
        <item x="656"/>
        <item x="2433"/>
        <item x="548"/>
        <item x="1441"/>
        <item x="2711"/>
        <item x="424"/>
        <item x="1120"/>
        <item x="731"/>
        <item x="341"/>
        <item x="2507"/>
        <item x="1014"/>
        <item x="394"/>
        <item x="686"/>
        <item x="1797"/>
        <item x="1670"/>
        <item x="293"/>
        <item x="2518"/>
        <item x="743"/>
        <item x="2227"/>
        <item x="2626"/>
        <item x="1372"/>
        <item x="2072"/>
        <item x="2161"/>
        <item x="2388"/>
        <item x="1320"/>
        <item x="665"/>
        <item x="821"/>
        <item x="220"/>
        <item x="994"/>
        <item x="1016"/>
        <item x="2163"/>
        <item x="624"/>
        <item x="2425"/>
        <item x="1676"/>
        <item x="2102"/>
        <item x="1552"/>
        <item x="1273"/>
        <item x="1675"/>
        <item x="2695"/>
        <item x="477"/>
        <item x="2258"/>
        <item x="1010"/>
        <item x="954"/>
        <item x="1301"/>
        <item x="106"/>
        <item x="2205"/>
        <item x="2789"/>
        <item x="1964"/>
        <item x="2229"/>
        <item x="2056"/>
        <item x="1187"/>
        <item x="2793"/>
        <item x="783"/>
        <item x="1462"/>
        <item x="1549"/>
        <item x="1613"/>
        <item x="1598"/>
        <item x="2249"/>
        <item x="2008"/>
        <item x="2087"/>
        <item x="576"/>
        <item x="2365"/>
        <item x="151"/>
        <item x="2525"/>
        <item x="845"/>
        <item x="1833"/>
        <item x="957"/>
        <item x="1049"/>
        <item x="1430"/>
        <item x="445"/>
        <item x="337"/>
        <item x="35"/>
        <item x="1970"/>
        <item x="2142"/>
        <item x="587"/>
        <item x="1681"/>
        <item x="2001"/>
        <item x="2573"/>
        <item x="350"/>
        <item x="139"/>
        <item x="1616"/>
        <item x="331"/>
        <item x="2467"/>
        <item x="1229"/>
        <item x="2246"/>
        <item x="2253"/>
        <item x="597"/>
        <item x="2012"/>
        <item x="2003"/>
        <item x="186"/>
        <item x="2563"/>
        <item x="2767"/>
        <item x="1862"/>
        <item x="1310"/>
        <item x="183"/>
        <item x="2734"/>
        <item x="534"/>
        <item x="2581"/>
        <item x="363"/>
        <item x="1408"/>
        <item x="510"/>
        <item x="981"/>
        <item x="1639"/>
        <item x="685"/>
        <item x="1648"/>
        <item x="1918"/>
        <item x="509"/>
        <item x="1594"/>
        <item x="734"/>
        <item x="2151"/>
        <item x="2434"/>
        <item x="137"/>
        <item x="1880"/>
        <item x="1779"/>
        <item x="767"/>
        <item x="609"/>
        <item x="1058"/>
        <item x="2807"/>
        <item t="default"/>
      </items>
    </pivotField>
    <pivotField axis="axisRow" showAll="0">
      <items count="2547">
        <item x="2456"/>
        <item sd="0" x="326"/>
        <item sd="0" x="1911"/>
        <item x="139"/>
        <item x="469"/>
        <item x="1999"/>
        <item x="2069"/>
        <item sd="0" x="1261"/>
        <item x="1743"/>
        <item x="458"/>
        <item x="1340"/>
        <item x="183"/>
        <item x="1697"/>
        <item x="1988"/>
        <item sd="0" x="1109"/>
        <item sd="0" x="912"/>
        <item sd="0" x="2480"/>
        <item x="956"/>
        <item x="987"/>
        <item sd="0" x="1021"/>
        <item sd="0" x="2246"/>
        <item x="1518"/>
        <item x="195"/>
        <item x="4"/>
        <item x="1579"/>
        <item sd="0" x="2521"/>
        <item x="2152"/>
        <item x="172"/>
        <item x="681"/>
        <item x="527"/>
        <item x="2522"/>
        <item x="61"/>
        <item x="2056"/>
        <item x="260"/>
        <item x="292"/>
        <item sd="0" x="1713"/>
        <item x="1061"/>
        <item x="1637"/>
        <item sd="0" x="1108"/>
        <item x="1692"/>
        <item sd="0" x="2109"/>
        <item x="1297"/>
        <item x="1548"/>
        <item sd="0" x="546"/>
        <item sd="0" x="1343"/>
        <item x="769"/>
        <item x="1238"/>
        <item x="579"/>
        <item x="1546"/>
        <item sd="0" x="1800"/>
        <item sd="0" x="1353"/>
        <item x="2129"/>
        <item x="109"/>
        <item sd="0" x="2461"/>
        <item sd="0" x="241"/>
        <item x="1433"/>
        <item x="1248"/>
        <item x="2252"/>
        <item sd="0" x="19"/>
        <item x="1727"/>
        <item x="1207"/>
        <item x="948"/>
        <item x="1270"/>
        <item x="701"/>
        <item x="2148"/>
        <item x="2320"/>
        <item sd="0" x="2449"/>
        <item x="2528"/>
        <item x="1613"/>
        <item sd="0" x="884"/>
        <item sd="0" x="2044"/>
        <item x="569"/>
        <item x="2040"/>
        <item sd="0" x="1760"/>
        <item x="2064"/>
        <item sd="0" x="130"/>
        <item sd="0" x="2266"/>
        <item x="544"/>
        <item sd="0" x="788"/>
        <item x="531"/>
        <item x="1103"/>
        <item x="2502"/>
        <item sd="0" x="762"/>
        <item x="2041"/>
        <item sd="0" x="1684"/>
        <item sd="0" x="2235"/>
        <item sd="0" x="1586"/>
        <item x="1458"/>
        <item x="2012"/>
        <item x="455"/>
        <item x="955"/>
        <item sd="0" x="1342"/>
        <item x="1134"/>
        <item sd="0" x="1507"/>
        <item x="915"/>
        <item x="1033"/>
        <item x="1529"/>
        <item x="2515"/>
        <item x="1143"/>
        <item sd="0" x="2213"/>
        <item x="383"/>
        <item x="250"/>
        <item x="2430"/>
        <item x="48"/>
        <item sd="0" x="836"/>
        <item x="640"/>
        <item x="55"/>
        <item sd="0" x="253"/>
        <item x="1765"/>
        <item x="1462"/>
        <item x="1316"/>
        <item x="616"/>
        <item x="834"/>
        <item sd="0" x="1149"/>
        <item sd="0" x="2264"/>
        <item sd="0" x="1040"/>
        <item sd="0" x="463"/>
        <item sd="0" x="888"/>
        <item x="1035"/>
        <item x="1960"/>
        <item x="1501"/>
        <item x="869"/>
        <item x="958"/>
        <item x="1091"/>
        <item x="2242"/>
        <item x="1728"/>
        <item x="1197"/>
        <item x="1298"/>
        <item sd="0" x="1898"/>
        <item x="2484"/>
        <item x="740"/>
        <item x="540"/>
        <item sd="0" x="622"/>
        <item sd="0" x="176"/>
        <item sd="0" x="222"/>
        <item x="70"/>
        <item sd="0" x="1493"/>
        <item x="307"/>
        <item x="725"/>
        <item x="795"/>
        <item x="959"/>
        <item x="236"/>
        <item x="1574"/>
        <item sd="0" x="1096"/>
        <item x="1969"/>
        <item x="368"/>
        <item x="611"/>
        <item x="1140"/>
        <item x="28"/>
        <item sd="0" x="1024"/>
        <item x="1649"/>
        <item sd="0" x="1531"/>
        <item x="1067"/>
        <item x="930"/>
        <item x="904"/>
        <item x="325"/>
        <item sd="0" x="206"/>
        <item x="1254"/>
        <item x="1764"/>
        <item sd="0" x="624"/>
        <item x="1450"/>
        <item x="2084"/>
        <item sd="0" x="1978"/>
        <item x="2060"/>
        <item x="247"/>
        <item sd="0" x="1555"/>
        <item sd="0" x="1051"/>
        <item x="482"/>
        <item sd="0" x="1865"/>
        <item x="1934"/>
        <item x="743"/>
        <item x="1029"/>
        <item sd="0" x="1180"/>
        <item x="688"/>
        <item x="1055"/>
        <item x="156"/>
        <item sd="0" x="2186"/>
        <item sd="0" x="244"/>
        <item sd="0" x="2017"/>
        <item x="855"/>
        <item x="1379"/>
        <item x="2441"/>
        <item sd="0" x="623"/>
        <item x="2403"/>
        <item x="2144"/>
        <item x="1854"/>
        <item x="1059"/>
        <item x="1874"/>
        <item x="2323"/>
        <item x="502"/>
        <item x="1464"/>
        <item sd="0" x="897"/>
        <item x="2229"/>
        <item x="1098"/>
        <item x="104"/>
        <item x="1370"/>
        <item x="446"/>
        <item sd="0" x="68"/>
        <item x="1132"/>
        <item x="146"/>
        <item sd="0" x="75"/>
        <item x="2111"/>
        <item x="1429"/>
        <item x="1698"/>
        <item sd="0" x="1805"/>
        <item sd="0" x="849"/>
        <item x="261"/>
        <item x="2414"/>
        <item x="100"/>
        <item x="1489"/>
        <item sd="0" x="479"/>
        <item x="360"/>
        <item x="1762"/>
        <item x="1271"/>
        <item x="2342"/>
        <item sd="0" x="2062"/>
        <item sd="0" x="170"/>
        <item sd="0" x="1230"/>
        <item x="2492"/>
        <item x="216"/>
        <item x="728"/>
        <item sd="0" x="1299"/>
        <item x="612"/>
        <item x="1566"/>
        <item sd="0" x="1708"/>
        <item x="1563"/>
        <item x="533"/>
        <item sd="0" x="1293"/>
        <item x="1985"/>
        <item x="658"/>
        <item x="395"/>
        <item x="1553"/>
        <item sd="0" x="847"/>
        <item x="2334"/>
        <item x="1889"/>
        <item x="926"/>
        <item x="1223"/>
        <item x="1305"/>
        <item sd="0" x="1101"/>
        <item x="1594"/>
        <item sd="0" x="710"/>
        <item sd="0" x="844"/>
        <item x="2146"/>
        <item x="1558"/>
        <item x="874"/>
        <item x="699"/>
        <item x="1673"/>
        <item x="1218"/>
        <item x="1466"/>
        <item x="1650"/>
        <item x="797"/>
        <item x="352"/>
        <item x="157"/>
        <item sd="0" x="2147"/>
        <item x="1537"/>
        <item x="1017"/>
        <item x="1928"/>
        <item x="864"/>
        <item x="1724"/>
        <item x="698"/>
        <item x="2409"/>
        <item sd="0" x="739"/>
        <item x="271"/>
        <item sd="0" x="931"/>
        <item x="354"/>
        <item sd="0" x="1423"/>
        <item sd="0" x="902"/>
        <item x="2531"/>
        <item x="415"/>
        <item sd="0" x="840"/>
        <item sd="0" x="2459"/>
        <item x="949"/>
        <item sd="0" x="1576"/>
        <item x="1624"/>
        <item x="697"/>
        <item x="1811"/>
        <item x="2216"/>
        <item x="1356"/>
        <item x="1604"/>
        <item x="1570"/>
        <item sd="0" x="1777"/>
        <item sd="0" x="1535"/>
        <item x="522"/>
        <item x="111"/>
        <item x="1015"/>
        <item x="1717"/>
        <item x="1639"/>
        <item x="2420"/>
        <item sd="0" x="565"/>
        <item x="507"/>
        <item x="894"/>
        <item sd="0" x="1250"/>
        <item x="2346"/>
        <item x="899"/>
        <item sd="0" x="946"/>
        <item x="2214"/>
        <item sd="0" x="1826"/>
        <item x="1381"/>
        <item x="1861"/>
        <item x="919"/>
        <item x="1318"/>
        <item x="1319"/>
        <item sd="0" x="1958"/>
        <item x="814"/>
        <item sd="0" x="371"/>
        <item x="673"/>
        <item x="1191"/>
        <item x="816"/>
        <item x="1922"/>
        <item sd="0" x="2068"/>
        <item sd="0" x="2157"/>
        <item x="2174"/>
        <item x="1289"/>
        <item x="718"/>
        <item x="2087"/>
        <item x="465"/>
        <item sd="0" x="1970"/>
        <item x="375"/>
        <item x="1388"/>
        <item sd="0" x="929"/>
        <item x="1745"/>
        <item x="496"/>
        <item x="1979"/>
        <item x="2107"/>
        <item x="2497"/>
        <item x="2008"/>
        <item x="778"/>
        <item x="1700"/>
        <item x="1893"/>
        <item x="1347"/>
        <item x="93"/>
        <item x="620"/>
        <item sd="0" x="268"/>
        <item x="459"/>
        <item x="2496"/>
        <item x="142"/>
        <item x="2539"/>
        <item x="149"/>
        <item x="385"/>
        <item x="1476"/>
        <item x="468"/>
        <item x="1729"/>
        <item sd="0" x="1592"/>
        <item x="1620"/>
        <item x="1031"/>
        <item x="2504"/>
        <item x="652"/>
        <item sd="0" x="2166"/>
        <item x="1833"/>
        <item sd="0" x="815"/>
        <item sd="0" x="218"/>
        <item x="2367"/>
        <item x="387"/>
        <item x="685"/>
        <item sd="0" x="1996"/>
        <item x="2096"/>
        <item x="2073"/>
        <item sd="0" x="2193"/>
        <item x="1402"/>
        <item x="347"/>
        <item x="2476"/>
        <item sd="0" x="2219"/>
        <item sd="0" x="1151"/>
        <item x="1275"/>
        <item x="2181"/>
        <item sd="0" x="494"/>
        <item sd="0" x="722"/>
        <item sd="0" x="1688"/>
        <item x="1918"/>
        <item x="1920"/>
        <item x="2110"/>
        <item sd="0" x="2321"/>
        <item sd="0" x="2338"/>
        <item x="2233"/>
        <item x="1263"/>
        <item sd="0" x="1483"/>
        <item x="257"/>
        <item sd="0" x="1998"/>
        <item x="1776"/>
        <item x="1581"/>
        <item sd="0" x="2442"/>
        <item x="1667"/>
        <item x="1362"/>
        <item sd="0" x="1158"/>
        <item sd="0" x="1924"/>
        <item x="1310"/>
        <item sd="0" x="343"/>
        <item x="262"/>
        <item x="709"/>
        <item x="2051"/>
        <item x="290"/>
        <item x="1107"/>
        <item x="1965"/>
        <item x="1940"/>
        <item x="2523"/>
        <item x="890"/>
        <item x="860"/>
        <item sd="0" x="1294"/>
        <item x="1701"/>
        <item x="2485"/>
        <item x="1391"/>
        <item x="1565"/>
        <item x="40"/>
        <item x="349"/>
        <item x="1722"/>
        <item x="1387"/>
        <item sd="0" x="1919"/>
        <item x="297"/>
        <item x="2451"/>
        <item x="786"/>
        <item x="2097"/>
        <item x="951"/>
        <item x="2289"/>
        <item sd="0" x="1352"/>
        <item x="1840"/>
        <item x="1514"/>
        <item sd="0" x="584"/>
        <item x="1324"/>
        <item x="561"/>
        <item sd="0" x="1600"/>
        <item x="2145"/>
        <item x="1538"/>
        <item x="529"/>
        <item x="1609"/>
        <item x="986"/>
        <item x="647"/>
        <item x="1093"/>
        <item x="1034"/>
        <item x="2333"/>
        <item x="1124"/>
        <item sd="0" x="2339"/>
        <item sd="0" x="2298"/>
        <item x="1691"/>
        <item sd="0" x="2454"/>
        <item x="670"/>
        <item sd="0" x="82"/>
        <item sd="0" x="445"/>
        <item x="1135"/>
        <item sd="0" x="2385"/>
        <item x="366"/>
        <item x="388"/>
        <item x="120"/>
        <item x="2371"/>
        <item x="39"/>
        <item x="219"/>
        <item x="1932"/>
        <item x="1454"/>
        <item sd="0" x="2203"/>
        <item x="656"/>
        <item x="1870"/>
        <item x="1541"/>
        <item x="736"/>
        <item x="1587"/>
        <item sd="0" x="1755"/>
        <item x="585"/>
        <item x="1949"/>
        <item x="478"/>
        <item sd="0" x="196"/>
        <item x="1559"/>
        <item x="1664"/>
        <item x="194"/>
        <item x="35"/>
        <item x="1968"/>
        <item x="2369"/>
        <item x="714"/>
        <item sd="0" x="2535"/>
        <item x="1480"/>
        <item x="928"/>
        <item x="2227"/>
        <item x="1500"/>
        <item x="1013"/>
        <item sd="0" x="1269"/>
        <item x="2315"/>
        <item x="264"/>
        <item x="1990"/>
        <item x="1415"/>
        <item x="1084"/>
        <item x="2005"/>
        <item x="215"/>
        <item x="1685"/>
        <item x="1425"/>
        <item sd="0" x="1511"/>
        <item x="101"/>
        <item x="664"/>
        <item x="1504"/>
        <item x="233"/>
        <item x="1907"/>
        <item sd="0" x="2391"/>
        <item x="1598"/>
        <item x="2399"/>
        <item x="1783"/>
        <item x="2024"/>
        <item x="2027"/>
        <item sd="0" x="759"/>
        <item x="85"/>
        <item x="192"/>
        <item x="580"/>
        <item sd="0" x="1258"/>
        <item x="2221"/>
        <item x="799"/>
        <item sd="0" x="1264"/>
        <item x="2222"/>
        <item x="2363"/>
        <item x="2121"/>
        <item sd="0" x="1102"/>
        <item x="2049"/>
        <item x="1646"/>
        <item x="2393"/>
        <item sd="0" x="407"/>
        <item x="226"/>
        <item sd="0" x="1815"/>
        <item sd="0" x="1939"/>
        <item sd="0" x="1274"/>
        <item x="1177"/>
        <item sd="0" x="2092"/>
        <item x="641"/>
        <item x="227"/>
        <item x="1384"/>
        <item x="1944"/>
        <item x="2028"/>
        <item x="1326"/>
        <item x="1849"/>
        <item x="1974"/>
        <item x="964"/>
        <item x="274"/>
        <item x="1689"/>
        <item sd="0" x="1621"/>
        <item sd="0" x="878"/>
        <item x="754"/>
        <item x="866"/>
        <item x="1630"/>
        <item x="1128"/>
        <item sd="0" x="9"/>
        <item x="1165"/>
        <item sd="0" x="518"/>
        <item x="336"/>
        <item sd="0" x="56"/>
        <item x="1358"/>
        <item x="824"/>
        <item x="1285"/>
        <item x="1295"/>
        <item x="1174"/>
        <item x="2138"/>
        <item x="373"/>
        <item sd="0" x="1571"/>
        <item x="509"/>
        <item x="1792"/>
        <item x="794"/>
        <item x="2140"/>
        <item x="2275"/>
        <item x="2498"/>
        <item x="1327"/>
        <item x="1333"/>
        <item x="318"/>
        <item x="400"/>
        <item x="822"/>
        <item sd="0" x="825"/>
        <item x="2250"/>
        <item sd="0" x="2187"/>
        <item x="38"/>
        <item sd="0" x="967"/>
        <item sd="0" x="1482"/>
        <item x="62"/>
        <item sd="0" x="1409"/>
        <item sd="0" x="1666"/>
        <item x="2319"/>
        <item x="1788"/>
        <item x="2433"/>
        <item x="2263"/>
        <item x="334"/>
        <item x="2158"/>
        <item x="1291"/>
        <item x="1837"/>
        <item sd="0" x="2361"/>
        <item x="1913"/>
        <item x="1243"/>
        <item sd="0" x="2302"/>
        <item sd="0" x="511"/>
        <item x="2422"/>
        <item x="443"/>
        <item sd="0" x="1163"/>
        <item x="738"/>
        <item x="1718"/>
        <item sd="0" x="435"/>
        <item x="2210"/>
        <item x="593"/>
        <item x="615"/>
        <item sd="0" x="1972"/>
        <item x="2185"/>
        <item sd="0" x="1337"/>
        <item x="495"/>
        <item x="49"/>
        <item sd="0" x="1083"/>
        <item x="2500"/>
        <item x="335"/>
        <item x="2079"/>
        <item x="2281"/>
        <item sd="0" x="1695"/>
        <item x="1591"/>
        <item x="2532"/>
        <item x="1757"/>
        <item x="2238"/>
        <item sd="0" x="2195"/>
        <item x="189"/>
        <item x="45"/>
        <item x="2501"/>
        <item x="1011"/>
        <item x="129"/>
        <item sd="0" x="2331"/>
        <item x="600"/>
        <item x="2230"/>
        <item x="1227"/>
        <item x="1266"/>
        <item x="1556"/>
        <item x="2394"/>
        <item x="1076"/>
        <item x="1176"/>
        <item sd="0" x="537"/>
        <item x="1460"/>
        <item x="1044"/>
        <item sd="0" x="449"/>
        <item x="1784"/>
        <item sd="0" x="221"/>
        <item sd="0" x="1938"/>
        <item x="2387"/>
        <item x="1377"/>
        <item x="798"/>
        <item x="475"/>
        <item sd="0" x="1369"/>
        <item x="1463"/>
        <item sd="0" x="2"/>
        <item x="1382"/>
        <item x="1797"/>
        <item x="353"/>
        <item x="2475"/>
        <item x="1966"/>
        <item x="2291"/>
        <item x="1955"/>
        <item x="1268"/>
        <item x="719"/>
        <item x="2505"/>
        <item x="1921"/>
        <item x="867"/>
        <item x="208"/>
        <item x="1127"/>
        <item sd="0" x="1497"/>
        <item sd="0" x="1585"/>
        <item x="118"/>
        <item x="700"/>
        <item sd="0" x="1825"/>
        <item x="1200"/>
        <item sd="0" x="2473"/>
        <item sd="0" x="2179"/>
        <item x="439"/>
        <item x="1012"/>
        <item x="2358"/>
        <item x="1074"/>
        <item x="348"/>
        <item x="2482"/>
        <item x="1427"/>
        <item sd="0" x="920"/>
        <item x="1775"/>
        <item x="2165"/>
        <item x="2311"/>
        <item sd="0" x="1875"/>
        <item x="613"/>
        <item x="1857"/>
        <item x="1933"/>
        <item x="1332"/>
        <item x="1280"/>
        <item sd="0" x="994"/>
        <item x="1072"/>
        <item x="2517"/>
        <item x="319"/>
        <item x="971"/>
        <item sd="0" x="2352"/>
        <item x="1236"/>
        <item x="361"/>
        <item x="2031"/>
        <item x="1113"/>
        <item sd="0" x="2362"/>
        <item x="24"/>
        <item sd="0" x="2076"/>
        <item x="1763"/>
        <item x="202"/>
        <item x="389"/>
        <item sd="0" x="230"/>
        <item x="1873"/>
        <item sd="0" x="2098"/>
        <item sd="0" x="1461"/>
        <item x="488"/>
        <item x="2231"/>
        <item x="1694"/>
        <item sd="0" x="895"/>
        <item x="1403"/>
        <item x="756"/>
        <item sd="0" x="659"/>
        <item sd="0" x="524"/>
        <item x="2189"/>
        <item sd="0" x="2128"/>
        <item x="1215"/>
        <item x="1521"/>
        <item x="2176"/>
        <item x="1386"/>
        <item x="1043"/>
        <item x="1474"/>
        <item sd="0" x="1453"/>
        <item x="609"/>
        <item sd="0" x="1674"/>
        <item sd="0" x="420"/>
        <item x="1063"/>
        <item x="910"/>
        <item sd="0" x="1"/>
        <item x="547"/>
        <item x="550"/>
        <item x="705"/>
        <item sd="0" x="1142"/>
        <item sd="0" x="749"/>
        <item x="1204"/>
        <item x="944"/>
        <item x="842"/>
        <item sd="0" x="583"/>
        <item x="2426"/>
        <item x="883"/>
        <item x="1123"/>
        <item x="2199"/>
        <item x="143"/>
        <item x="1899"/>
        <item x="1272"/>
        <item x="1980"/>
        <item x="1678"/>
        <item x="2272"/>
        <item x="433"/>
        <item sd="0" x="520"/>
        <item x="2354"/>
        <item x="2180"/>
        <item sd="0" x="2542"/>
        <item x="1125"/>
        <item x="2243"/>
        <item x="545"/>
        <item x="1408"/>
        <item x="833"/>
        <item sd="0" x="1644"/>
        <item x="1843"/>
        <item x="2350"/>
        <item sd="0" x="112"/>
        <item x="188"/>
        <item x="984"/>
        <item x="677"/>
        <item x="1756"/>
        <item x="2308"/>
        <item x="2220"/>
        <item sd="0" x="2310"/>
        <item sd="0" x="2000"/>
        <item x="1459"/>
        <item x="2003"/>
        <item x="1389"/>
        <item sd="0" x="1413"/>
        <item x="1804"/>
        <item x="487"/>
        <item x="1247"/>
        <item x="1212"/>
        <item x="2316"/>
        <item x="2209"/>
        <item x="398"/>
        <item x="601"/>
        <item x="1121"/>
        <item sd="0" x="2376"/>
        <item sd="0" x="1820"/>
        <item x="2037"/>
        <item sd="0" x="2479"/>
        <item sd="0" x="1705"/>
        <item sd="0" x="1564"/>
        <item x="975"/>
        <item x="953"/>
        <item x="2218"/>
        <item x="1977"/>
        <item x="1341"/>
        <item sd="0" x="2057"/>
        <item x="1167"/>
        <item x="1317"/>
        <item x="254"/>
        <item sd="0" x="877"/>
        <item sd="0" x="5"/>
        <item x="2397"/>
        <item x="27"/>
        <item x="2258"/>
        <item x="2301"/>
        <item x="1360"/>
        <item x="858"/>
        <item x="1487"/>
        <item x="193"/>
        <item x="339"/>
        <item x="1329"/>
        <item x="159"/>
        <item x="796"/>
        <item sd="0" x="1120"/>
        <item x="1256"/>
        <item x="1193"/>
        <item x="464"/>
        <item x="999"/>
        <item x="2053"/>
        <item x="2025"/>
        <item x="51"/>
        <item x="1661"/>
        <item x="2494"/>
        <item x="1251"/>
        <item x="460"/>
        <item x="576"/>
        <item sd="0" x="1606"/>
        <item x="69"/>
        <item sd="0" x="1622"/>
        <item x="1611"/>
        <item x="983"/>
        <item x="1190"/>
        <item x="2533"/>
        <item x="2472"/>
        <item x="1910"/>
        <item x="682"/>
        <item x="2184"/>
        <item x="552"/>
        <item x="1410"/>
        <item x="913"/>
        <item x="2260"/>
        <item sd="0" x="1675"/>
        <item x="1721"/>
        <item x="1426"/>
        <item x="1809"/>
        <item sd="0" x="950"/>
        <item x="1477"/>
        <item x="1614"/>
        <item x="1569"/>
        <item x="278"/>
        <item sd="0" x="839"/>
        <item x="1004"/>
        <item x="1544"/>
        <item x="281"/>
        <item x="1903"/>
        <item x="1077"/>
        <item x="2078"/>
        <item sd="0" x="1768"/>
        <item sd="0" x="179"/>
        <item sd="0" x="2383"/>
        <item x="1747"/>
        <item x="645"/>
        <item x="1868"/>
        <item x="1615"/>
        <item x="1328"/>
        <item x="2100"/>
        <item x="812"/>
        <item sd="0" x="1803"/>
        <item sd="0" x="1213"/>
        <item x="36"/>
        <item sd="0" x="1284"/>
        <item x="1730"/>
        <item x="323"/>
        <item sd="0" x="921"/>
        <item x="2061"/>
        <item x="1027"/>
        <item x="966"/>
        <item x="573"/>
        <item x="900"/>
        <item sd="0" x="2135"/>
        <item sd="0" x="1582"/>
        <item x="1643"/>
        <item x="667"/>
        <item x="1246"/>
        <item x="696"/>
        <item x="1092"/>
        <item x="1233"/>
        <item x="417"/>
        <item x="406"/>
        <item x="875"/>
        <item sd="0" x="851"/>
        <item x="606"/>
        <item sd="0" x="2170"/>
        <item x="1042"/>
        <item sd="0" x="2239"/>
        <item sd="0" x="1767"/>
        <item x="1136"/>
        <item x="2101"/>
        <item x="88"/>
        <item x="672"/>
        <item x="1560"/>
        <item x="1740"/>
        <item x="922"/>
        <item x="808"/>
        <item sd="0" x="2251"/>
        <item x="1891"/>
        <item x="998"/>
        <item x="1515"/>
        <item x="1761"/>
        <item x="2366"/>
        <item x="1503"/>
        <item x="1549"/>
        <item x="2095"/>
        <item sd="0" x="1964"/>
        <item x="880"/>
        <item x="397"/>
        <item sd="0" x="1312"/>
        <item sd="0" x="638"/>
        <item x="1175"/>
        <item x="1888"/>
        <item sd="0" x="2236"/>
        <item x="166"/>
        <item x="1283"/>
        <item x="497"/>
        <item x="618"/>
        <item sd="0" x="224"/>
        <item sd="0" x="2009"/>
        <item sd="0" x="229"/>
        <item x="1000"/>
        <item sd="0" x="559"/>
        <item x="859"/>
        <item x="1303"/>
        <item sd="0" x="556"/>
        <item x="2351"/>
        <item x="91"/>
        <item x="404"/>
        <item sd="0" x="1240"/>
        <item x="780"/>
        <item x="434"/>
        <item x="1112"/>
        <item x="2296"/>
        <item x="7"/>
        <item x="1517"/>
        <item x="1746"/>
        <item x="1787"/>
        <item x="1603"/>
        <item x="2388"/>
        <item x="2102"/>
        <item x="2508"/>
        <item sd="0" x="665"/>
        <item x="1472"/>
        <item x="1018"/>
        <item x="1957"/>
        <item sd="0" x="1198"/>
        <item x="2015"/>
        <item sd="0" x="2043"/>
        <item x="2380"/>
        <item sd="0" x="1159"/>
        <item x="731"/>
        <item x="2224"/>
        <item x="43"/>
        <item sd="0" x="483"/>
        <item x="1171"/>
        <item sd="0" x="2035"/>
        <item sd="0" x="1188"/>
        <item x="2114"/>
        <item x="716"/>
        <item sd="0" x="2237"/>
        <item x="2344"/>
        <item x="394"/>
        <item sd="0" x="403"/>
        <item x="1951"/>
        <item x="1166"/>
        <item sd="0" x="174"/>
        <item sd="0" x="597"/>
        <item x="560"/>
        <item x="1671"/>
        <item x="2428"/>
        <item x="71"/>
        <item x="2253"/>
        <item x="2065"/>
        <item x="542"/>
        <item sd="0" x="1509"/>
        <item x="1752"/>
        <item x="523"/>
        <item x="1439"/>
        <item x="223"/>
        <item x="163"/>
        <item x="2271"/>
        <item x="165"/>
        <item x="771"/>
        <item x="1162"/>
        <item sd="0" x="1137"/>
        <item sd="0" x="734"/>
        <item x="2469"/>
        <item sd="0" x="804"/>
        <item x="571"/>
        <item x="898"/>
        <item x="1720"/>
        <item sd="0" x="791"/>
        <item x="1322"/>
        <item sd="0" x="2133"/>
        <item x="1539"/>
        <item x="350"/>
        <item x="650"/>
        <item sd="0" x="1676"/>
        <item x="581"/>
        <item sd="0" x="1282"/>
        <item sd="0" x="500"/>
        <item x="44"/>
        <item x="1451"/>
        <item x="234"/>
        <item x="169"/>
        <item x="2478"/>
        <item x="2511"/>
        <item x="2327"/>
        <item x="2020"/>
        <item x="1835"/>
        <item x="1359"/>
        <item x="197"/>
        <item x="2446"/>
        <item x="501"/>
        <item sd="0" x="1625"/>
        <item x="484"/>
        <item x="2215"/>
        <item x="285"/>
        <item x="515"/>
        <item x="1349"/>
        <item sd="0" x="402"/>
        <item x="2396"/>
        <item x="1186"/>
        <item x="1665"/>
        <item x="471"/>
        <item sd="0" x="1397"/>
        <item sd="0" x="1847"/>
        <item x="2088"/>
        <item x="635"/>
        <item x="909"/>
        <item x="911"/>
        <item x="639"/>
        <item x="2284"/>
        <item x="519"/>
        <item sd="0" x="462"/>
        <item x="857"/>
        <item sd="0" x="732"/>
        <item x="310"/>
        <item sd="0" x="1115"/>
        <item x="121"/>
        <item x="245"/>
        <item x="2530"/>
        <item x="1758"/>
        <item sd="0" x="887"/>
        <item x="1417"/>
        <item x="596"/>
        <item x="263"/>
        <item x="1394"/>
        <item sd="0" x="1812"/>
        <item x="31"/>
        <item x="1822"/>
        <item x="1216"/>
        <item x="2305"/>
        <item x="382"/>
        <item x="2247"/>
        <item x="346"/>
        <item sd="0" x="1844"/>
        <item sd="0" x="1385"/>
        <item sd="0" x="291"/>
        <item x="1801"/>
        <item x="2167"/>
        <item x="1224"/>
        <item x="977"/>
        <item x="881"/>
        <item x="598"/>
        <item x="282"/>
        <item x="486"/>
        <item x="467"/>
        <item x="313"/>
        <item x="2536"/>
        <item sd="0" x="184"/>
        <item sd="0" x="2439"/>
        <item x="432"/>
        <item sd="0" x="625"/>
        <item x="536"/>
        <item x="2453"/>
        <item x="1481"/>
        <item x="1683"/>
        <item x="1465"/>
        <item x="2477"/>
        <item x="2228"/>
        <item x="1422"/>
        <item x="976"/>
        <item x="1975"/>
        <item x="1751"/>
        <item x="1214"/>
        <item x="735"/>
        <item x="723"/>
        <item sd="0" x="972"/>
        <item x="1189"/>
        <item x="748"/>
        <item x="1890"/>
        <item sd="0" x="1078"/>
        <item x="660"/>
        <item x="661"/>
        <item sd="0" x="1597"/>
        <item x="643"/>
        <item x="144"/>
        <item x="770"/>
        <item sd="0" x="1025"/>
        <item x="60"/>
        <item x="436"/>
        <item x="2295"/>
        <item x="1147"/>
        <item sd="0" x="886"/>
        <item x="649"/>
        <item x="340"/>
        <item x="1145"/>
        <item sd="0" x="1037"/>
        <item x="992"/>
        <item sd="0" x="2273"/>
        <item sd="0" x="1221"/>
        <item x="1468"/>
        <item x="1580"/>
        <item x="2466"/>
        <item x="30"/>
        <item x="209"/>
        <item sd="0" x="329"/>
        <item x="1146"/>
        <item sd="0" x="503"/>
        <item x="801"/>
        <item x="1616"/>
        <item x="1099"/>
        <item sd="0" x="370"/>
        <item sd="0" x="1308"/>
        <item x="1355"/>
        <item x="1217"/>
        <item x="133"/>
        <item x="1830"/>
        <item x="240"/>
        <item x="2059"/>
        <item x="2303"/>
        <item x="2437"/>
        <item x="2412"/>
        <item sd="0" x="466"/>
        <item sd="0" x="1253"/>
        <item x="1901"/>
        <item x="1116"/>
        <item x="1791"/>
        <item x="1736"/>
        <item x="2046"/>
        <item x="2223"/>
        <item x="1626"/>
        <item x="1573"/>
        <item x="828"/>
        <item sd="0" x="113"/>
        <item x="758"/>
        <item x="2534"/>
        <item x="359"/>
        <item x="1711"/>
        <item x="532"/>
        <item sd="0" x="512"/>
        <item x="311"/>
        <item x="2452"/>
        <item x="706"/>
        <item sd="0" x="2285"/>
        <item x="276"/>
        <item x="1110"/>
        <item x="1841"/>
        <item x="422"/>
        <item x="627"/>
        <item x="2404"/>
        <item sd="0" x="1715"/>
        <item sd="0" x="2386"/>
        <item sd="0" x="1896"/>
        <item x="46"/>
        <item x="2448"/>
        <item sd="0" x="1126"/>
        <item x="440"/>
        <item x="1552"/>
        <item x="2341"/>
        <item x="2384"/>
        <item x="1314"/>
        <item x="991"/>
        <item x="134"/>
        <item sd="0" x="1536"/>
        <item sd="0" x="351"/>
        <item x="1049"/>
        <item x="575"/>
        <item sd="0" x="1065"/>
        <item x="34"/>
        <item x="1226"/>
        <item x="1407"/>
        <item x="821"/>
        <item x="2124"/>
        <item x="1703"/>
        <item x="137"/>
        <item x="651"/>
        <item sd="0" x="666"/>
        <item sd="0" x="1009"/>
        <item x="418"/>
        <item sd="0" x="2543"/>
        <item x="1199"/>
        <item x="246"/>
        <item x="330"/>
        <item x="2324"/>
        <item x="286"/>
        <item x="1371"/>
        <item sd="0" x="21"/>
        <item x="1866"/>
        <item x="1739"/>
        <item x="15"/>
        <item x="2089"/>
        <item x="1629"/>
        <item x="454"/>
        <item x="1048"/>
        <item sd="0" x="2288"/>
        <item x="2417"/>
        <item x="412"/>
        <item x="2177"/>
        <item x="1300"/>
        <item x="83"/>
        <item x="1628"/>
        <item sd="0" x="138"/>
        <item x="564"/>
        <item x="480"/>
        <item sd="0" x="608"/>
        <item x="201"/>
        <item x="2032"/>
        <item sd="0" x="1259"/>
        <item x="1943"/>
        <item x="1894"/>
        <item x="1252"/>
        <item sd="0" x="2118"/>
        <item x="2254"/>
        <item x="180"/>
        <item x="2514"/>
        <item x="508"/>
        <item sd="0" x="105"/>
        <item x="1068"/>
        <item sd="0" x="711"/>
        <item x="1020"/>
        <item sd="0" x="41"/>
        <item sd="0" x="1741"/>
        <item x="1818"/>
        <item x="2119"/>
        <item x="933"/>
        <item x="1956"/>
        <item x="1225"/>
        <item x="715"/>
        <item x="1551"/>
        <item x="1917"/>
        <item x="1287"/>
        <item x="187"/>
        <item x="1346"/>
        <item x="489"/>
        <item x="476"/>
        <item x="862"/>
        <item x="457"/>
        <item x="2002"/>
        <item x="574"/>
        <item sd="0" x="2512"/>
        <item x="785"/>
        <item x="1759"/>
        <item x="1786"/>
        <item x="1608"/>
        <item x="1479"/>
        <item x="1119"/>
        <item sd="0" x="1231"/>
        <item x="2360"/>
        <item sd="0" x="259"/>
        <item x="396"/>
        <item x="671"/>
        <item x="1210"/>
        <item x="2126"/>
        <item x="151"/>
        <item x="572"/>
        <item x="1471"/>
        <item x="937"/>
        <item x="789"/>
        <item x="1561"/>
        <item x="301"/>
        <item x="473"/>
        <item x="534"/>
        <item x="1182"/>
        <item x="1222"/>
        <item x="530"/>
        <item x="1900"/>
        <item x="293"/>
        <item x="2471"/>
        <item x="1754"/>
        <item sd="0" x="2142"/>
        <item x="1419"/>
        <item x="2116"/>
        <item x="453"/>
        <item x="760"/>
        <item x="2276"/>
        <item sd="0" x="78"/>
        <item x="2520"/>
        <item x="1209"/>
        <item sd="0" x="1160"/>
        <item x="927"/>
        <item x="1416"/>
        <item x="52"/>
        <item sd="0" x="2445"/>
        <item x="1877"/>
        <item x="889"/>
        <item x="431"/>
        <item x="2509"/>
        <item x="1882"/>
        <item x="809"/>
        <item x="2277"/>
        <item x="1785"/>
        <item x="472"/>
        <item x="2419"/>
        <item x="772"/>
        <item x="1545"/>
        <item x="2070"/>
        <item x="2431"/>
        <item sd="0" x="1046"/>
        <item x="2226"/>
        <item sd="0" x="2115"/>
        <item x="1290"/>
        <item x="296"/>
        <item x="1228"/>
        <item sd="0" x="2330"/>
        <item x="2389"/>
        <item x="1430"/>
        <item sd="0" x="1936"/>
        <item x="1526"/>
        <item x="1633"/>
        <item x="938"/>
        <item x="1660"/>
        <item sd="0" x="2014"/>
        <item x="781"/>
        <item x="1993"/>
        <item sd="0" x="181"/>
        <item sd="0" x="968"/>
        <item x="1090"/>
        <item x="1696"/>
        <item x="155"/>
        <item sd="0" x="1850"/>
        <item x="171"/>
        <item x="1315"/>
        <item x="961"/>
        <item x="2524"/>
        <item sd="0" x="1492"/>
        <item x="148"/>
        <item x="1647"/>
        <item x="2155"/>
        <item sd="0" x="1669"/>
        <item sd="0" x="248"/>
        <item sd="0" x="819"/>
        <item x="128"/>
        <item x="1244"/>
        <item sd="0" x="504"/>
        <item x="1220"/>
        <item sd="0" x="1148"/>
        <item x="1635"/>
        <item x="363"/>
        <item x="2143"/>
        <item sd="0" x="2131"/>
        <item sd="0" x="1982"/>
        <item x="140"/>
        <item x="2036"/>
        <item x="2503"/>
        <item sd="0" x="1872"/>
        <item x="22"/>
        <item sd="0" x="376"/>
        <item x="2378"/>
        <item sd="0" x="238"/>
        <item x="2154"/>
        <item x="450"/>
        <item x="1438"/>
        <item x="2507"/>
        <item x="841"/>
        <item x="1577"/>
        <item sd="0" x="1735"/>
        <item x="1486"/>
        <item x="11"/>
        <item x="249"/>
        <item x="378"/>
        <item x="2023"/>
        <item x="119"/>
        <item x="2018"/>
        <item x="190"/>
        <item x="1277"/>
        <item x="1398"/>
        <item sd="0" x="1908"/>
        <item x="1428"/>
        <item x="1881"/>
        <item sd="0" x="430"/>
        <item x="324"/>
        <item x="586"/>
        <item x="1744"/>
        <item x="1963"/>
        <item x="160"/>
        <item x="1089"/>
        <item x="1432"/>
        <item x="1496"/>
        <item sd="0" x="1436"/>
        <item x="1036"/>
        <item x="2261"/>
        <item x="686"/>
        <item sd="0" x="20"/>
        <item x="358"/>
        <item x="1525"/>
        <item x="1301"/>
        <item x="1321"/>
        <item x="2345"/>
        <item sd="0" x="1887"/>
        <item x="1064"/>
        <item sd="0" x="1690"/>
        <item sd="0" x="2418"/>
        <item x="1836"/>
        <item sd="0" x="588"/>
        <item x="270"/>
        <item x="1288"/>
        <item x="662"/>
        <item x="1348"/>
        <item x="102"/>
        <item x="773"/>
        <item x="2365"/>
        <item x="952"/>
        <item x="1860"/>
        <item sd="0" x="997"/>
        <item sd="0" x="1997"/>
        <item x="1712"/>
        <item x="763"/>
        <item x="2204"/>
        <item x="1196"/>
        <item x="2307"/>
        <item x="562"/>
        <item x="1602"/>
        <item x="2463"/>
        <item x="381"/>
        <item x="162"/>
        <item x="1723"/>
        <item x="203"/>
        <item x="423"/>
        <item sd="0" x="629"/>
        <item x="802"/>
        <item x="1117"/>
        <item x="1709"/>
        <item x="1687"/>
        <item x="551"/>
        <item x="2322"/>
        <item sd="0" x="810"/>
        <item x="302"/>
        <item x="451"/>
        <item x="1006"/>
        <item x="1610"/>
        <item x="1599"/>
        <item sd="0" x="76"/>
        <item x="2091"/>
        <item sd="0" x="2208"/>
        <item x="566"/>
        <item x="2411"/>
        <item x="1153"/>
        <item sd="0" x="1927"/>
        <item sd="0" x="1642"/>
        <item x="589"/>
        <item x="2292"/>
        <item x="1679"/>
        <item x="225"/>
        <item sd="0" x="818"/>
        <item sd="0" x="817"/>
        <item x="1677"/>
        <item x="1219"/>
        <item sd="0" x="1351"/>
        <item sd="0" x="1769"/>
        <item sd="0" x="563"/>
        <item x="1902"/>
        <item x="1414"/>
        <item sd="0" x="1071"/>
        <item x="1338"/>
        <item x="1771"/>
        <item sd="0" x="2413"/>
        <item x="982"/>
        <item sd="0" x="115"/>
        <item x="1161"/>
        <item x="932"/>
        <item x="1495"/>
        <item x="220"/>
        <item x="744"/>
        <item x="1320"/>
        <item x="1442"/>
        <item x="1088"/>
        <item x="73"/>
        <item x="2373"/>
        <item x="1699"/>
        <item x="1373"/>
        <item x="338"/>
        <item x="2200"/>
        <item x="941"/>
        <item x="235"/>
        <item sd="0" x="1880"/>
        <item x="1895"/>
        <item x="1532"/>
        <item sd="0" x="712"/>
        <item x="2183"/>
        <item sd="0" x="1693"/>
        <item sd="0" x="1942"/>
        <item sd="0" x="1007"/>
        <item x="1714"/>
        <item sd="0" x="939"/>
        <item sd="0" x="590"/>
        <item x="830"/>
        <item x="707"/>
        <item x="1457"/>
        <item sd="0" x="970"/>
        <item x="1469"/>
        <item x="2212"/>
        <item x="1053"/>
        <item sd="0" x="871"/>
        <item sd="0" x="279"/>
        <item x="1855"/>
        <item x="703"/>
        <item x="1411"/>
        <item x="2293"/>
        <item x="1772"/>
        <item x="2217"/>
        <item x="1716"/>
        <item sd="0" x="2074"/>
        <item x="299"/>
        <item sd="0" x="1304"/>
        <item sd="0" x="1878"/>
        <item sd="0" x="2211"/>
        <item sd="0" x="369"/>
        <item x="1364"/>
        <item x="2458"/>
        <item sd="0" x="2374"/>
        <item x="724"/>
        <item sd="0" x="969"/>
        <item sd="0" x="2516"/>
        <item x="2132"/>
        <item x="1864"/>
        <item sd="0" x="1947"/>
        <item x="1780"/>
        <item x="1028"/>
        <item x="1807"/>
        <item sd="0" x="152"/>
        <item x="132"/>
        <item x="365"/>
        <item sd="0" x="2510"/>
        <item x="906"/>
        <item x="390"/>
        <item sd="0" x="1568"/>
        <item x="567"/>
        <item x="619"/>
        <item sd="0" x="557"/>
        <item x="379"/>
        <item x="2287"/>
        <item x="510"/>
        <item sd="0" x="1260"/>
        <item x="2450"/>
        <item x="2392"/>
        <item sd="0" x="1952"/>
        <item sd="0" x="1821"/>
        <item x="1239"/>
        <item x="1456"/>
        <item sd="0" x="1292"/>
        <item x="1154"/>
        <item x="1655"/>
        <item sd="0" x="2112"/>
        <item sd="0" x="594"/>
        <item sd="0" x="2019"/>
        <item sd="0" x="2125"/>
        <item sd="0" x="1886"/>
        <item x="1808"/>
        <item x="283"/>
        <item x="1781"/>
        <item x="1657"/>
        <item x="852"/>
        <item x="2016"/>
        <item sd="0" x="161"/>
        <item x="2425"/>
        <item x="77"/>
        <item x="1363"/>
        <item x="1726"/>
        <item sd="0" x="1395"/>
        <item x="1234"/>
        <item x="2312"/>
        <item x="1520"/>
        <item x="1959"/>
        <item x="1185"/>
        <item x="126"/>
        <item x="1513"/>
        <item x="1540"/>
        <item x="2427"/>
        <item x="491"/>
        <item x="1211"/>
        <item x="2010"/>
        <item x="1014"/>
        <item x="963"/>
        <item x="2268"/>
        <item sd="0" x="81"/>
        <item x="829"/>
        <item sd="0" x="1658"/>
        <item x="212"/>
        <item sd="0" x="2279"/>
        <item sd="0" x="67"/>
        <item x="1365"/>
        <item x="1399"/>
        <item x="2314"/>
        <item x="1946"/>
        <item x="1467"/>
        <item x="691"/>
        <item x="805"/>
        <item sd="0" x="1150"/>
        <item x="1612"/>
        <item x="605"/>
        <item x="1081"/>
        <item x="1914"/>
        <item x="2172"/>
        <item x="755"/>
        <item x="2328"/>
        <item sd="0" x="891"/>
        <item sd="0" x="879"/>
        <item sd="0" x="393"/>
        <item x="2423"/>
        <item sd="0" x="2326"/>
        <item x="2432"/>
        <item sd="0" x="1420"/>
        <item x="2401"/>
        <item x="2400"/>
        <item x="726"/>
        <item x="2375"/>
        <item sd="0" x="1505"/>
        <item x="2355"/>
        <item x="344"/>
        <item sd="0" x="837"/>
        <item sd="0" x="2353"/>
        <item sd="0" x="1278"/>
        <item sd="0" x="6"/>
        <item sd="0" x="803"/>
        <item x="577"/>
        <item sd="0" x="1748"/>
        <item x="2337"/>
        <item x="2424"/>
        <item x="1547"/>
        <item x="1178"/>
        <item x="1634"/>
        <item sd="0" x="526"/>
        <item sd="0" x="1435"/>
        <item x="750"/>
        <item x="1368"/>
        <item x="1651"/>
        <item x="1778"/>
        <item x="1856"/>
        <item sd="0" x="342"/>
        <item x="1079"/>
        <item x="2259"/>
        <item x="2034"/>
        <item x="211"/>
        <item x="1976"/>
        <item x="1575"/>
        <item x="447"/>
        <item x="239"/>
        <item sd="0" x="2370"/>
        <item x="1583"/>
        <item x="103"/>
        <item x="96"/>
        <item x="1971"/>
        <item x="873"/>
        <item x="1749"/>
        <item x="1041"/>
        <item x="32"/>
        <item x="1987"/>
        <item x="2067"/>
        <item x="820"/>
        <item x="2462"/>
        <item sd="0" x="981"/>
        <item x="362"/>
        <item sd="0" x="1879"/>
        <item x="89"/>
        <item x="637"/>
        <item x="1499"/>
        <item sd="0" x="2105"/>
        <item sd="0" x="2474"/>
        <item x="1948"/>
        <item x="2529"/>
        <item sd="0" x="1794"/>
        <item x="1631"/>
        <item x="1839"/>
        <item x="1989"/>
        <item x="1232"/>
        <item x="1663"/>
        <item x="1242"/>
        <item x="232"/>
        <item sd="0" x="117"/>
        <item sd="0" x="2297"/>
        <item x="676"/>
        <item x="1753"/>
        <item x="513"/>
        <item x="1984"/>
        <item x="425"/>
        <item sd="0" x="506"/>
        <item x="1530"/>
        <item sd="0" x="136"/>
        <item x="558"/>
        <item x="401"/>
        <item x="1909"/>
        <item x="300"/>
        <item sd="0" x="303"/>
        <item sd="0" x="1086"/>
        <item x="2483"/>
        <item x="720"/>
        <item x="692"/>
        <item x="2075"/>
        <item x="1181"/>
        <item x="2168"/>
        <item x="2066"/>
        <item sd="0" x="1623"/>
        <item x="2071"/>
        <item x="549"/>
        <item sd="0" x="1584"/>
        <item x="2379"/>
        <item sd="0" x="265"/>
        <item x="1008"/>
        <item sd="0" x="204"/>
        <item x="2455"/>
        <item x="377"/>
        <item x="917"/>
        <item x="1045"/>
        <item x="175"/>
        <item x="742"/>
        <item x="13"/>
        <item x="17"/>
        <item sd="0" x="1935"/>
        <item x="328"/>
        <item x="602"/>
        <item x="1640"/>
        <item x="493"/>
        <item x="1937"/>
        <item x="2093"/>
        <item x="848"/>
        <item x="72"/>
        <item x="2470"/>
        <item x="1054"/>
        <item x="275"/>
        <item x="1498"/>
        <item x="1967"/>
        <item x="147"/>
        <item x="66"/>
        <item sd="0" x="2248"/>
        <item x="1104"/>
        <item sd="0" x="1094"/>
        <item x="777"/>
        <item x="2415"/>
        <item x="2278"/>
        <item x="97"/>
        <item sd="0" x="1852"/>
        <item x="2175"/>
        <item x="1766"/>
        <item x="973"/>
        <item x="131"/>
        <item sd="0" x="2460"/>
        <item x="1192"/>
        <item x="861"/>
        <item x="33"/>
        <item x="1111"/>
        <item x="1994"/>
        <item x="1619"/>
        <item x="1265"/>
        <item x="2299"/>
        <item x="965"/>
        <item x="708"/>
        <item x="2313"/>
        <item x="108"/>
        <item x="1991"/>
        <item x="1986"/>
        <item x="505"/>
        <item sd="0" x="1475"/>
        <item x="626"/>
        <item x="2108"/>
        <item sd="0" x="273"/>
        <item x="578"/>
        <item x="168"/>
        <item x="733"/>
        <item x="322"/>
        <item x="106"/>
        <item x="1019"/>
        <item x="47"/>
        <item x="1845"/>
        <item sd="0" x="1941"/>
        <item sd="0" x="2274"/>
        <item x="610"/>
        <item x="386"/>
        <item x="2007"/>
        <item x="1732"/>
        <item x="1026"/>
        <item x="925"/>
        <item x="114"/>
        <item x="872"/>
        <item x="1003"/>
        <item x="1742"/>
        <item x="74"/>
        <item x="2106"/>
        <item x="1122"/>
        <item x="2086"/>
        <item x="2329"/>
        <item sd="0" x="2438"/>
        <item x="683"/>
        <item x="535"/>
        <item x="1876"/>
        <item x="1992"/>
        <item x="1823"/>
        <item x="1832"/>
        <item x="745"/>
        <item x="646"/>
        <item x="935"/>
        <item sd="0" x="2416"/>
        <item x="2256"/>
        <item x="962"/>
        <item x="2332"/>
        <item x="704"/>
        <item x="1659"/>
        <item sd="0" x="391"/>
        <item sd="0" x="2156"/>
        <item x="320"/>
        <item x="1380"/>
        <item x="1926"/>
        <item x="2207"/>
        <item sd="0" x="541"/>
        <item x="1208"/>
        <item sd="0" x="865"/>
        <item x="1170"/>
        <item sd="0" x="1447"/>
        <item x="782"/>
        <item x="1257"/>
        <item x="916"/>
        <item sd="0" x="813"/>
        <item x="444"/>
        <item x="1617"/>
        <item x="863"/>
        <item x="327"/>
        <item x="1144"/>
        <item x="2336"/>
        <item sd="0" x="65"/>
        <item x="2390"/>
        <item x="2162"/>
        <item sd="0" x="901"/>
        <item x="2357"/>
        <item x="845"/>
        <item x="1929"/>
        <item x="14"/>
        <item x="1519"/>
        <item x="2081"/>
        <item x="42"/>
        <item x="305"/>
        <item sd="0" x="1528"/>
        <item x="107"/>
        <item x="1641"/>
        <item x="481"/>
        <item x="1656"/>
        <item x="1335"/>
        <item sd="0" x="2241"/>
        <item x="2201"/>
        <item x="1636"/>
        <item x="940"/>
        <item sd="0" x="2255"/>
        <item sd="0" x="675"/>
        <item x="514"/>
        <item x="800"/>
        <item x="37"/>
        <item x="1229"/>
        <item x="1527"/>
        <item x="2244"/>
        <item sd="0" x="1824"/>
        <item sd="0" x="599"/>
        <item x="2030"/>
        <item x="978"/>
        <item sd="0" x="421"/>
        <item sd="0" x="838"/>
        <item sd="0" x="1802"/>
        <item x="2191"/>
        <item x="1790"/>
        <item sd="0" x="280"/>
        <item x="94"/>
        <item x="1892"/>
        <item x="2489"/>
        <item sd="0" x="1627"/>
        <item x="1206"/>
        <item x="1923"/>
        <item sd="0" x="905"/>
        <item x="154"/>
        <item sd="0" x="591"/>
        <item sd="0" x="429"/>
        <item x="1172"/>
        <item x="294"/>
        <item x="1782"/>
        <item x="1156"/>
        <item x="2519"/>
        <item x="1449"/>
        <item x="1345"/>
        <item x="258"/>
        <item x="1114"/>
        <item x="1470"/>
        <item x="1367"/>
        <item x="775"/>
        <item x="355"/>
        <item x="2045"/>
        <item x="441"/>
        <item sd="0" x="2141"/>
        <item x="2198"/>
        <item x="2343"/>
        <item x="687"/>
        <item sd="0" x="614"/>
        <item x="437"/>
        <item sd="0" x="2063"/>
        <item x="498"/>
        <item x="2042"/>
        <item x="1654"/>
        <item sd="0" x="177"/>
        <item x="1488"/>
        <item x="1002"/>
        <item sd="0" x="1534"/>
        <item x="1164"/>
        <item x="2026"/>
        <item x="636"/>
        <item x="357"/>
        <item x="554"/>
        <item x="2164"/>
        <item x="178"/>
        <item x="298"/>
        <item x="2033"/>
        <item x="793"/>
        <item x="1554"/>
        <item x="766"/>
        <item sd="0" x="1309"/>
        <item sd="0" x="1038"/>
        <item sd="0" x="214"/>
        <item x="690"/>
        <item sd="0" x="2130"/>
        <item x="2481"/>
        <item x="410"/>
        <item x="737"/>
        <item sd="0" x="1168"/>
        <item x="1296"/>
        <item x="1195"/>
        <item x="470"/>
        <item sd="0" x="1779"/>
        <item sd="0" x="2359"/>
        <item x="1440"/>
        <item x="2104"/>
        <item sd="0" x="87"/>
        <item sd="0" x="135"/>
        <item sd="0" x="2083"/>
        <item sd="0" x="764"/>
        <item sd="0" x="846"/>
        <item sd="0" x="2491"/>
        <item x="1796"/>
        <item x="787"/>
        <item x="1095"/>
        <item x="53"/>
        <item x="1884"/>
        <item x="548"/>
        <item x="1524"/>
        <item x="2006"/>
        <item x="1799"/>
        <item x="1842"/>
        <item x="337"/>
        <item sd="0" x="1862"/>
        <item sd="0" x="525"/>
        <item sd="0" x="528"/>
        <item x="1203"/>
        <item x="2120"/>
        <item sd="0" x="1446"/>
        <item x="1129"/>
        <item x="2402"/>
        <item x="2267"/>
        <item x="2123"/>
        <item x="694"/>
        <item x="1954"/>
        <item sd="0" x="1279"/>
        <item sd="0" x="1869"/>
        <item x="1431"/>
        <item x="2161"/>
        <item sd="0" x="448"/>
        <item x="95"/>
        <item sd="0" x="1734"/>
        <item x="122"/>
        <item x="1672"/>
        <item sd="0" x="243"/>
        <item x="255"/>
        <item x="2021"/>
        <item x="2103"/>
        <item x="1405"/>
        <item x="1445"/>
        <item sd="0" x="356"/>
        <item x="1249"/>
        <item x="843"/>
        <item x="767"/>
        <item x="570"/>
        <item sd="0" x="730"/>
        <item sd="0" x="1859"/>
        <item x="2202"/>
        <item x="2122"/>
        <item x="1400"/>
        <item x="1448"/>
        <item x="2249"/>
        <item x="1073"/>
        <item x="289"/>
        <item sd="0" x="823"/>
        <item x="1774"/>
        <item x="1473"/>
        <item x="2541"/>
        <item x="1789"/>
        <item x="924"/>
        <item x="2468"/>
        <item x="54"/>
        <item sd="0" x="657"/>
        <item x="2050"/>
        <item x="150"/>
        <item sd="0" x="1618"/>
        <item sd="0" x="2487"/>
        <item sd="0" x="1306"/>
        <item sd="0" x="885"/>
        <item x="854"/>
        <item x="2364"/>
        <item sd="0" x="186"/>
        <item x="1853"/>
        <item x="2039"/>
        <item x="1490"/>
        <item x="543"/>
        <item x="1354"/>
        <item sd="0" x="2407"/>
        <item x="57"/>
        <item x="943"/>
        <item x="2232"/>
        <item x="1916"/>
        <item x="1516"/>
        <item sd="0" x="2537"/>
        <item x="587"/>
        <item x="827"/>
        <item x="2160"/>
        <item sd="0" x="1421"/>
        <item x="1390"/>
        <item x="1434"/>
        <item x="923"/>
        <item x="2436"/>
        <item x="1455"/>
        <item x="1829"/>
        <item x="1331"/>
        <item sd="0" x="2540"/>
        <item x="1817"/>
        <item x="309"/>
        <item sd="0" x="595"/>
        <item x="870"/>
        <item x="364"/>
        <item x="792"/>
        <item x="2525"/>
        <item x="621"/>
        <item x="1912"/>
        <item sd="0" x="1307"/>
        <item x="2205"/>
        <item x="2309"/>
        <item x="655"/>
        <item x="288"/>
        <item sd="0" x="2090"/>
        <item x="321"/>
        <item x="2538"/>
        <item x="200"/>
        <item x="1087"/>
        <item x="2188"/>
        <item x="2038"/>
        <item x="266"/>
        <item x="2335"/>
        <item sd="0" x="628"/>
        <item sd="0" x="1953"/>
        <item x="1813"/>
        <item sd="0" x="1653"/>
        <item x="1118"/>
        <item x="1572"/>
        <item sd="0" x="315"/>
        <item x="2136"/>
        <item x="1201"/>
        <item sd="0" x="1157"/>
        <item x="1141"/>
        <item sd="0" x="516"/>
        <item x="372"/>
        <item x="1543"/>
        <item x="679"/>
        <item sd="0" x="424"/>
        <item x="2457"/>
        <item x="1023"/>
        <item x="1424"/>
        <item x="1080"/>
        <item sd="0" x="995"/>
        <item x="2290"/>
        <item x="1286"/>
        <item x="287"/>
        <item x="1131"/>
        <item sd="0" x="2513"/>
        <item x="1237"/>
        <item x="2139"/>
        <item x="419"/>
        <item x="713"/>
        <item x="2178"/>
        <item x="2348"/>
        <item sd="0" x="1863"/>
        <item x="1255"/>
        <item x="2150"/>
        <item sd="0" x="1311"/>
        <item sd="0" x="2410"/>
        <item x="413"/>
        <item x="1406"/>
        <item sd="0" x="1339"/>
        <item x="2294"/>
        <item sd="0" x="2372"/>
        <item x="2544"/>
        <item x="317"/>
        <item sd="0" x="2099"/>
        <item sd="0" x="918"/>
        <item x="2526"/>
        <item sd="0" x="438"/>
        <item sd="0" x="1392"/>
        <item sd="0" x="1334"/>
        <item x="721"/>
        <item x="1707"/>
        <item sd="0" x="727"/>
        <item x="903"/>
        <item x="1484"/>
        <item x="908"/>
        <item sd="0" x="92"/>
        <item x="1202"/>
        <item sd="0" x="124"/>
        <item x="1057"/>
        <item sd="0" x="2055"/>
        <item x="231"/>
        <item x="603"/>
        <item x="1350"/>
        <item x="2013"/>
        <item sd="0" x="1834"/>
        <item x="1010"/>
        <item x="648"/>
        <item x="1710"/>
        <item x="2325"/>
        <item x="746"/>
        <item sd="0" x="1097"/>
        <item sd="0" x="702"/>
        <item sd="0" x="1930"/>
        <item x="1793"/>
        <item sd="0" x="1062"/>
        <item x="2054"/>
        <item x="2443"/>
        <item x="882"/>
        <item x="974"/>
        <item sd="0" x="1848"/>
        <item x="1737"/>
        <item x="1995"/>
        <item x="2368"/>
        <item x="630"/>
        <item sd="0" x="1750"/>
        <item x="1418"/>
        <item sd="0" x="428"/>
        <item x="1522"/>
        <item x="1444"/>
        <item x="807"/>
        <item sd="0" x="8"/>
        <item x="2265"/>
        <item sd="0" x="2047"/>
        <item sd="0" x="1155"/>
        <item x="2080"/>
        <item x="957"/>
        <item x="1931"/>
        <item x="1851"/>
        <item x="790"/>
        <item x="1494"/>
        <item sd="0" x="1069"/>
        <item x="1393"/>
        <item x="125"/>
        <item sd="0" x="1601"/>
        <item x="693"/>
        <item x="1047"/>
        <item x="960"/>
        <item x="2094"/>
        <item x="1437"/>
        <item x="1323"/>
        <item x="452"/>
        <item x="2077"/>
        <item x="1184"/>
        <item sd="0" x="2286"/>
        <item sd="0" x="1378"/>
        <item sd="0" x="2518"/>
        <item sd="0" x="1330"/>
        <item x="945"/>
        <item x="2318"/>
        <item sd="0" x="2163"/>
        <item x="2257"/>
        <item x="2197"/>
        <item sd="0" x="1366"/>
        <item x="98"/>
        <item sd="0" x="237"/>
        <item x="1867"/>
        <item x="768"/>
        <item sd="0" x="2196"/>
        <item x="2262"/>
        <item sd="0" x="1588"/>
        <item x="990"/>
        <item x="988"/>
        <item x="411"/>
        <item x="1105"/>
        <item sd="0" x="2192"/>
        <item x="1032"/>
        <item x="1241"/>
        <item sd="0" x="989"/>
        <item x="831"/>
        <item x="1885"/>
        <item x="784"/>
        <item x="1702"/>
        <item sd="0" x="1983"/>
        <item x="1668"/>
        <item sd="0" x="110"/>
        <item x="1795"/>
        <item x="1075"/>
        <item x="1652"/>
        <item x="2464"/>
        <item x="993"/>
        <item x="1680"/>
        <item sd="0" x="1670"/>
        <item sd="0" x="116"/>
        <item x="2347"/>
        <item sd="0" x="1510"/>
        <item x="811"/>
        <item x="695"/>
        <item x="2317"/>
        <item x="1313"/>
        <item sd="0" x="1152"/>
        <item sd="0" x="2406"/>
        <item x="1681"/>
        <item x="2269"/>
        <item x="127"/>
        <item x="954"/>
        <item x="1183"/>
        <item x="2190"/>
        <item x="1607"/>
        <item x="856"/>
        <item x="145"/>
        <item x="182"/>
        <item x="1336"/>
        <item x="1273"/>
        <item x="947"/>
        <item x="1950"/>
        <item x="521"/>
        <item sd="0" x="392"/>
        <item x="367"/>
        <item sd="0" x="1412"/>
        <item x="2467"/>
        <item x="1595"/>
        <item sd="0" x="490"/>
        <item x="1039"/>
        <item x="1375"/>
        <item x="251"/>
        <item x="2240"/>
        <item x="582"/>
        <item sd="0" x="1245"/>
        <item sd="0" x="1070"/>
        <item x="1106"/>
        <item x="2304"/>
        <item x="1443"/>
        <item x="1372"/>
        <item sd="0" x="153"/>
        <item sd="0" x="2377"/>
        <item x="12"/>
        <item sd="0" x="2171"/>
        <item x="1915"/>
        <item sd="0" x="2149"/>
        <item sd="0" x="2234"/>
        <item sd="0" x="761"/>
        <item x="416"/>
        <item x="765"/>
        <item x="741"/>
        <item x="2493"/>
        <item sd="0" x="331"/>
        <item x="2486"/>
        <item x="1100"/>
        <item x="213"/>
        <item x="333"/>
        <item sd="0" x="90"/>
        <item x="1001"/>
        <item x="167"/>
        <item sd="0" x="1871"/>
        <item sd="0" x="492"/>
        <item sd="0" x="1925"/>
        <item sd="0" x="29"/>
        <item x="538"/>
        <item x="456"/>
        <item sd="0" x="1058"/>
        <item x="2434"/>
        <item x="26"/>
        <item x="2182"/>
        <item x="84"/>
        <item sd="0" x="1557"/>
        <item x="58"/>
        <item sd="0" x="0"/>
        <item x="316"/>
        <item x="2444"/>
        <item x="2001"/>
        <item x="2117"/>
        <item x="312"/>
        <item x="461"/>
        <item x="689"/>
        <item x="1478"/>
        <item x="2159"/>
        <item x="1733"/>
        <item sd="0" x="914"/>
        <item sd="0" x="1578"/>
        <item x="341"/>
        <item x="1383"/>
        <item x="1725"/>
        <item x="2011"/>
        <item x="2153"/>
        <item sd="0" x="123"/>
        <item x="2151"/>
        <item x="1590"/>
        <item sd="0" x="1139"/>
        <item x="555"/>
        <item x="442"/>
        <item x="1030"/>
        <item x="985"/>
        <item x="1205"/>
        <item x="2206"/>
        <item x="617"/>
        <item x="2004"/>
        <item sd="0" x="25"/>
        <item sd="0" x="277"/>
        <item x="752"/>
        <item x="252"/>
        <item sd="0" x="832"/>
        <item x="2048"/>
        <item x="631"/>
        <item sd="0" x="185"/>
        <item sd="0" x="868"/>
        <item sd="0" x="1682"/>
        <item x="1506"/>
        <item x="1589"/>
        <item x="295"/>
        <item sd="0" x="774"/>
        <item x="751"/>
        <item x="1905"/>
        <item x="16"/>
        <item x="1819"/>
        <item x="427"/>
        <item x="2134"/>
        <item x="2225"/>
        <item x="653"/>
        <item x="1704"/>
        <item sd="0" x="684"/>
        <item x="1056"/>
        <item x="1906"/>
        <item x="59"/>
        <item sd="0" x="2435"/>
        <item x="936"/>
        <item x="1404"/>
        <item x="1187"/>
        <item sd="0" x="207"/>
        <item sd="0" x="1082"/>
        <item x="2527"/>
        <item sd="0" x="2465"/>
        <item x="1645"/>
        <item x="380"/>
        <item x="680"/>
        <item x="747"/>
        <item x="2029"/>
        <item x="729"/>
        <item x="2398"/>
        <item x="1138"/>
        <item sd="0" x="996"/>
        <item sd="0" x="64"/>
        <item x="426"/>
        <item x="654"/>
        <item x="539"/>
        <item sd="0" x="607"/>
        <item x="1235"/>
        <item sd="0" x="1593"/>
        <item x="1831"/>
        <item sd="0" x="1485"/>
        <item x="164"/>
        <item x="1981"/>
        <item x="477"/>
        <item x="1773"/>
        <item x="1731"/>
        <item x="753"/>
        <item x="1022"/>
        <item x="1638"/>
        <item x="1632"/>
        <item sd="0" x="408"/>
        <item x="1605"/>
        <item sd="0" x="668"/>
        <item x="384"/>
        <item sd="0" x="499"/>
        <item x="1396"/>
        <item x="1883"/>
        <item x="2082"/>
        <item sd="0" x="1262"/>
        <item sd="0" x="942"/>
        <item x="405"/>
        <item x="2395"/>
        <item x="1502"/>
        <item x="1945"/>
        <item sd="0" x="1130"/>
        <item sd="0" x="217"/>
        <item x="1133"/>
        <item x="2282"/>
        <item x="374"/>
        <item x="228"/>
        <item sd="0" x="2194"/>
        <item x="896"/>
        <item x="2127"/>
        <item x="306"/>
        <item sd="0" x="1798"/>
        <item x="979"/>
        <item x="517"/>
        <item x="2408"/>
        <item x="1376"/>
        <item x="2506"/>
        <item sd="0" x="2495"/>
        <item sd="0" x="2356"/>
        <item x="2058"/>
        <item x="1512"/>
        <item x="2270"/>
        <item x="1567"/>
        <item sd="0" x="604"/>
        <item x="1523"/>
        <item sd="0" x="1276"/>
        <item sd="0" x="633"/>
        <item x="757"/>
        <item x="1173"/>
        <item x="272"/>
        <item x="80"/>
        <item x="1508"/>
        <item x="474"/>
        <item sd="0" x="242"/>
        <item x="2340"/>
        <item x="1533"/>
        <item x="1194"/>
        <item x="1441"/>
        <item x="1066"/>
        <item x="876"/>
        <item x="2429"/>
        <item sd="0" x="304"/>
        <item x="779"/>
        <item x="1050"/>
        <item x="199"/>
        <item x="826"/>
        <item x="592"/>
        <item sd="0" x="1827"/>
        <item sd="0" x="1814"/>
        <item x="1806"/>
        <item x="141"/>
        <item x="2490"/>
        <item x="1542"/>
        <item sd="0" x="409"/>
        <item sd="0" x="158"/>
        <item x="3"/>
        <item x="1810"/>
        <item x="892"/>
        <item sd="0" x="1325"/>
        <item x="1005"/>
        <item x="198"/>
        <item sd="0" x="1302"/>
        <item sd="0" x="2499"/>
        <item x="2280"/>
        <item x="314"/>
        <item sd="0" x="776"/>
        <item x="2113"/>
        <item x="191"/>
        <item sd="0" x="2072"/>
        <item sd="0" x="835"/>
        <item sd="0" x="2169"/>
        <item sd="0" x="1648"/>
        <item x="1281"/>
        <item sd="0" x="669"/>
        <item x="1686"/>
        <item x="2283"/>
        <item x="632"/>
        <item x="678"/>
        <item x="1961"/>
        <item x="2349"/>
        <item x="1706"/>
        <item x="2052"/>
        <item x="332"/>
        <item sd="0" x="2405"/>
        <item x="634"/>
        <item x="2300"/>
        <item sd="0" x="1858"/>
        <item x="205"/>
        <item x="269"/>
        <item x="2245"/>
        <item sd="0" x="2137"/>
        <item x="308"/>
        <item x="1816"/>
        <item sd="0" x="1452"/>
        <item x="1401"/>
        <item x="2488"/>
        <item x="2382"/>
        <item x="485"/>
        <item x="1169"/>
        <item x="1016"/>
        <item sd="0" x="893"/>
        <item sd="0" x="1550"/>
        <item x="2447"/>
        <item x="86"/>
        <item sd="0" x="399"/>
        <item x="284"/>
        <item x="1828"/>
        <item x="2022"/>
        <item x="1838"/>
        <item sd="0" x="267"/>
        <item x="2381"/>
        <item x="1085"/>
        <item x="345"/>
        <item x="1374"/>
        <item sd="0" x="674"/>
        <item x="173"/>
        <item x="980"/>
        <item sd="0" x="1060"/>
        <item sd="0" x="2085"/>
        <item x="1596"/>
        <item x="717"/>
        <item sd="0" x="1357"/>
        <item x="568"/>
        <item x="256"/>
        <item x="2306"/>
        <item x="1562"/>
        <item x="1267"/>
        <item sd="0" x="1491"/>
        <item x="907"/>
        <item x="79"/>
        <item x="783"/>
        <item x="50"/>
        <item x="1052"/>
        <item sd="0" x="10"/>
        <item x="210"/>
        <item x="663"/>
        <item x="1973"/>
        <item x="850"/>
        <item x="553"/>
        <item sd="0" x="642"/>
        <item x="934"/>
        <item x="2421"/>
        <item x="1361"/>
        <item x="1897"/>
        <item x="1344"/>
        <item x="806"/>
        <item x="1770"/>
        <item x="99"/>
        <item sd="0" x="853"/>
        <item x="1179"/>
        <item x="2173"/>
        <item x="63"/>
        <item x="1904"/>
        <item x="18"/>
        <item x="1738"/>
        <item x="1846"/>
        <item x="2440"/>
        <item x="23"/>
        <item sd="0" x="644"/>
        <item x="1719"/>
        <item x="1962"/>
        <item sd="0" x="414"/>
        <item x="1662"/>
        <item x="2545"/>
        <item t="default"/>
      </items>
    </pivotField>
    <pivotField showAll="0"/>
    <pivotField showAll="0"/>
    <pivotField showAll="0"/>
    <pivotField axis="axisRow" showAll="0">
      <items count="7">
        <item h="1" x="2"/>
        <item x="0"/>
        <item h="1" x="3"/>
        <item h="1" x="4"/>
        <item h="1" x="1"/>
        <item h="1" x="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h="1" x="3"/>
        <item sd="0" x="2"/>
        <item h="1" sd="0" x="1"/>
        <item h="1" sd="0" x="0"/>
        <item h="1" x="4"/>
        <item t="default"/>
      </items>
    </pivotField>
    <pivotField showAll="0">
      <items count="13">
        <item x="11"/>
        <item x="10"/>
        <item x="9"/>
        <item x="8"/>
        <item x="7"/>
        <item x="6"/>
        <item x="5"/>
        <item x="4"/>
        <item x="3"/>
        <item x="2"/>
        <item x="1"/>
        <item x="0"/>
        <item t="default"/>
      </items>
    </pivotField>
    <pivotField dataField="1" showAll="0">
      <items count="265">
        <item x="187"/>
        <item x="154"/>
        <item x="128"/>
        <item x="238"/>
        <item x="162"/>
        <item x="69"/>
        <item x="185"/>
        <item x="44"/>
        <item x="247"/>
        <item x="88"/>
        <item x="91"/>
        <item x="179"/>
        <item x="241"/>
        <item x="11"/>
        <item x="33"/>
        <item x="237"/>
        <item x="208"/>
        <item x="2"/>
        <item x="102"/>
        <item x="104"/>
        <item x="120"/>
        <item x="160"/>
        <item x="181"/>
        <item x="199"/>
        <item x="78"/>
        <item x="144"/>
        <item x="113"/>
        <item x="175"/>
        <item x="139"/>
        <item x="25"/>
        <item x="58"/>
        <item x="260"/>
        <item x="60"/>
        <item x="227"/>
        <item x="214"/>
        <item x="192"/>
        <item x="130"/>
        <item x="65"/>
        <item x="205"/>
        <item x="76"/>
        <item x="49"/>
        <item x="14"/>
        <item x="151"/>
        <item x="143"/>
        <item x="75"/>
        <item x="133"/>
        <item x="41"/>
        <item x="10"/>
        <item x="31"/>
        <item x="21"/>
        <item x="103"/>
        <item x="232"/>
        <item x="54"/>
        <item x="256"/>
        <item x="117"/>
        <item x="80"/>
        <item x="235"/>
        <item x="148"/>
        <item x="7"/>
        <item x="85"/>
        <item x="169"/>
        <item x="46"/>
        <item x="9"/>
        <item x="196"/>
        <item x="43"/>
        <item x="82"/>
        <item x="118"/>
        <item x="59"/>
        <item x="176"/>
        <item x="226"/>
        <item x="116"/>
        <item x="26"/>
        <item x="246"/>
        <item x="248"/>
        <item x="110"/>
        <item x="115"/>
        <item x="213"/>
        <item x="164"/>
        <item x="149"/>
        <item x="22"/>
        <item x="8"/>
        <item x="174"/>
        <item x="216"/>
        <item x="257"/>
        <item x="81"/>
        <item x="173"/>
        <item x="13"/>
        <item x="1"/>
        <item x="74"/>
        <item x="152"/>
        <item x="229"/>
        <item x="201"/>
        <item x="170"/>
        <item x="71"/>
        <item x="242"/>
        <item x="171"/>
        <item x="124"/>
        <item x="217"/>
        <item x="186"/>
        <item x="34"/>
        <item x="146"/>
        <item x="206"/>
        <item x="244"/>
        <item x="200"/>
        <item x="20"/>
        <item x="83"/>
        <item x="183"/>
        <item x="204"/>
        <item x="126"/>
        <item x="230"/>
        <item x="52"/>
        <item x="222"/>
        <item x="64"/>
        <item x="136"/>
        <item x="223"/>
        <item x="219"/>
        <item x="87"/>
        <item x="92"/>
        <item x="161"/>
        <item x="166"/>
        <item x="140"/>
        <item x="100"/>
        <item x="198"/>
        <item x="28"/>
        <item x="19"/>
        <item x="77"/>
        <item x="79"/>
        <item x="215"/>
        <item x="36"/>
        <item x="178"/>
        <item x="195"/>
        <item x="53"/>
        <item x="111"/>
        <item x="24"/>
        <item x="122"/>
        <item x="112"/>
        <item x="210"/>
        <item x="153"/>
        <item x="119"/>
        <item x="12"/>
        <item x="93"/>
        <item x="90"/>
        <item x="253"/>
        <item x="254"/>
        <item x="16"/>
        <item x="27"/>
        <item x="239"/>
        <item x="240"/>
        <item x="252"/>
        <item x="188"/>
        <item x="3"/>
        <item x="109"/>
        <item x="55"/>
        <item x="209"/>
        <item x="123"/>
        <item x="184"/>
        <item x="5"/>
        <item x="127"/>
        <item x="56"/>
        <item x="194"/>
        <item x="18"/>
        <item x="172"/>
        <item x="177"/>
        <item x="163"/>
        <item x="84"/>
        <item x="97"/>
        <item x="86"/>
        <item x="245"/>
        <item x="261"/>
        <item x="168"/>
        <item x="202"/>
        <item x="105"/>
        <item x="211"/>
        <item x="157"/>
        <item x="0"/>
        <item x="218"/>
        <item x="40"/>
        <item x="141"/>
        <item x="135"/>
        <item x="6"/>
        <item x="73"/>
        <item x="42"/>
        <item x="106"/>
        <item x="32"/>
        <item x="107"/>
        <item x="224"/>
        <item x="228"/>
        <item x="220"/>
        <item x="61"/>
        <item x="255"/>
        <item x="70"/>
        <item x="101"/>
        <item x="221"/>
        <item x="66"/>
        <item x="37"/>
        <item x="121"/>
        <item x="96"/>
        <item x="48"/>
        <item x="155"/>
        <item x="4"/>
        <item x="62"/>
        <item x="99"/>
        <item x="159"/>
        <item x="150"/>
        <item x="156"/>
        <item x="114"/>
        <item x="94"/>
        <item x="167"/>
        <item x="98"/>
        <item x="250"/>
        <item x="30"/>
        <item x="182"/>
        <item x="137"/>
        <item x="203"/>
        <item x="57"/>
        <item x="38"/>
        <item x="125"/>
        <item x="207"/>
        <item x="142"/>
        <item x="39"/>
        <item x="89"/>
        <item x="193"/>
        <item x="17"/>
        <item x="134"/>
        <item x="189"/>
        <item x="165"/>
        <item x="29"/>
        <item x="225"/>
        <item x="68"/>
        <item x="63"/>
        <item x="236"/>
        <item x="131"/>
        <item x="197"/>
        <item x="72"/>
        <item x="67"/>
        <item x="190"/>
        <item x="51"/>
        <item x="258"/>
        <item x="234"/>
        <item x="231"/>
        <item x="180"/>
        <item x="158"/>
        <item x="249"/>
        <item x="138"/>
        <item x="191"/>
        <item x="259"/>
        <item x="129"/>
        <item x="108"/>
        <item x="47"/>
        <item x="147"/>
        <item x="233"/>
        <item x="212"/>
        <item x="262"/>
        <item x="23"/>
        <item x="251"/>
        <item x="132"/>
        <item x="50"/>
        <item x="35"/>
        <item x="45"/>
        <item x="145"/>
        <item x="243"/>
        <item x="15"/>
        <item x="95"/>
        <item x="263"/>
        <item t="default"/>
      </items>
    </pivotField>
    <pivotField showAll="0"/>
    <pivotField showAll="0"/>
    <pivotField showAll="0">
      <items count="6">
        <item h="1" x="3"/>
        <item h="1" x="2"/>
        <item x="1"/>
        <item h="1" x="0"/>
        <item h="1" x="4"/>
        <item t="default"/>
      </items>
    </pivotField>
    <pivotField axis="axisRow" showAll="0" defaultSubtotal="0">
      <items count="6">
        <item x="0"/>
        <item x="1"/>
        <item x="2"/>
        <item sd="0" x="3"/>
        <item x="4"/>
        <item x="5"/>
      </items>
    </pivotField>
    <pivotField axis="axisRow" showAll="0" defaultSubtotal="0">
      <items count="6">
        <item x="0"/>
        <item x="1"/>
        <item x="2"/>
        <item x="3"/>
        <item x="4"/>
        <item x="5"/>
      </items>
    </pivotField>
    <pivotField dragToRow="0" dragToCol="0" dragToPage="0" showAll="0" defaultSubtotal="0"/>
  </pivotFields>
  <rowFields count="5">
    <field x="6"/>
    <field x="2"/>
    <field x="18"/>
    <field x="17"/>
    <field x="7"/>
  </rowFields>
  <rowItems count="39">
    <i>
      <x v="1"/>
    </i>
    <i r="1">
      <x v="2"/>
    </i>
    <i r="1">
      <x v="128"/>
    </i>
    <i r="1">
      <x v="162"/>
    </i>
    <i r="1">
      <x v="227"/>
    </i>
    <i r="1">
      <x v="302"/>
    </i>
    <i r="1">
      <x v="316"/>
    </i>
    <i r="1">
      <x v="354"/>
    </i>
    <i r="1">
      <x v="377"/>
    </i>
    <i r="1">
      <x v="384"/>
    </i>
    <i r="1">
      <x v="406"/>
    </i>
    <i r="1">
      <x v="511"/>
    </i>
    <i r="1">
      <x v="587"/>
    </i>
    <i r="1">
      <x v="592"/>
    </i>
    <i r="1">
      <x v="623"/>
    </i>
    <i r="1">
      <x v="753"/>
    </i>
    <i r="1">
      <x v="896"/>
    </i>
    <i r="1">
      <x v="909"/>
    </i>
    <i r="1">
      <x v="956"/>
    </i>
    <i r="1">
      <x v="1155"/>
    </i>
    <i r="1">
      <x v="1309"/>
    </i>
    <i r="1">
      <x v="1314"/>
    </i>
    <i r="1">
      <x v="1343"/>
    </i>
    <i r="1">
      <x v="1369"/>
    </i>
    <i r="1">
      <x v="1391"/>
    </i>
    <i r="1">
      <x v="1407"/>
    </i>
    <i r="1">
      <x v="1440"/>
    </i>
    <i r="1">
      <x v="1477"/>
    </i>
    <i r="1">
      <x v="1483"/>
    </i>
    <i r="1">
      <x v="1518"/>
    </i>
    <i r="1">
      <x v="1538"/>
    </i>
    <i r="1">
      <x v="1549"/>
    </i>
    <i r="1">
      <x v="1710"/>
    </i>
    <i r="1">
      <x v="1766"/>
    </i>
    <i r="1">
      <x v="2051"/>
    </i>
    <i r="1">
      <x v="2123"/>
    </i>
    <i r="1">
      <x v="2193"/>
    </i>
    <i r="1">
      <x v="2266"/>
    </i>
    <i t="grand">
      <x/>
    </i>
  </rowItems>
  <colFields count="1">
    <field x="-2"/>
  </colFields>
  <colItems count="2">
    <i>
      <x/>
    </i>
    <i i="1">
      <x v="1"/>
    </i>
  </colItems>
  <dataFields count="2">
    <dataField name="ORDER VALUE" fld="13" baseField="6" baseItem="1"/>
    <dataField name="Count of order_id" fld="1" subtotal="count" baseField="0" baseItem="0"/>
  </dataFields>
  <formats count="3">
    <format dxfId="79">
      <pivotArea outline="0" collapsedLevelsAreSubtotals="1" fieldPosition="0"/>
    </format>
    <format dxfId="78">
      <pivotArea field="6" grandRow="1" outline="0" collapsedLevelsAreSubtotals="1" axis="axisRow" fieldPosition="0">
        <references count="1">
          <reference field="4294967294" count="1" selected="0">
            <x v="0"/>
          </reference>
        </references>
      </pivotArea>
    </format>
    <format dxfId="77">
      <pivotArea field="6"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3" cacheId="17"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B9" firstHeaderRow="1" firstDataRow="1" firstDataCol="1"/>
  <pivotFields count="20">
    <pivotField showAll="0"/>
    <pivotField showAll="0"/>
    <pivotField dataField="1" showAll="0">
      <items count="2547">
        <item x="2456"/>
        <item sd="0" x="326"/>
        <item sd="0" x="1911"/>
        <item x="139"/>
        <item x="469"/>
        <item x="1999"/>
        <item x="2069"/>
        <item sd="0" x="1261"/>
        <item x="1743"/>
        <item x="458"/>
        <item x="1340"/>
        <item x="183"/>
        <item x="1697"/>
        <item x="1988"/>
        <item sd="0" x="1109"/>
        <item sd="0" x="912"/>
        <item sd="0" x="2480"/>
        <item x="956"/>
        <item x="987"/>
        <item sd="0" x="1021"/>
        <item sd="0" x="2246"/>
        <item x="1518"/>
        <item x="195"/>
        <item x="4"/>
        <item x="1579"/>
        <item sd="0" x="2521"/>
        <item x="2152"/>
        <item x="172"/>
        <item x="681"/>
        <item x="527"/>
        <item x="2522"/>
        <item x="61"/>
        <item x="2056"/>
        <item x="260"/>
        <item x="292"/>
        <item sd="0" x="1713"/>
        <item x="1061"/>
        <item x="1637"/>
        <item sd="0" x="1108"/>
        <item x="1692"/>
        <item sd="0" x="2109"/>
        <item x="1297"/>
        <item x="1548"/>
        <item sd="0" x="546"/>
        <item sd="0" x="1343"/>
        <item x="769"/>
        <item x="1238"/>
        <item x="579"/>
        <item x="1546"/>
        <item sd="0" x="1800"/>
        <item sd="0" x="1353"/>
        <item x="2129"/>
        <item x="109"/>
        <item sd="0" x="2461"/>
        <item sd="0" x="241"/>
        <item x="1433"/>
        <item x="1248"/>
        <item x="2252"/>
        <item sd="0" x="19"/>
        <item x="1727"/>
        <item x="1207"/>
        <item x="948"/>
        <item x="1270"/>
        <item x="701"/>
        <item x="2148"/>
        <item x="2320"/>
        <item sd="0" x="2449"/>
        <item x="2528"/>
        <item x="1613"/>
        <item sd="0" x="884"/>
        <item sd="0" x="2044"/>
        <item x="569"/>
        <item x="2040"/>
        <item sd="0" x="1760"/>
        <item x="2064"/>
        <item sd="0" x="130"/>
        <item sd="0" x="2266"/>
        <item x="544"/>
        <item sd="0" x="788"/>
        <item x="531"/>
        <item x="1103"/>
        <item x="2502"/>
        <item sd="0" x="762"/>
        <item x="2041"/>
        <item sd="0" x="1684"/>
        <item sd="0" x="2235"/>
        <item sd="0" x="1586"/>
        <item x="1458"/>
        <item x="2012"/>
        <item x="455"/>
        <item x="955"/>
        <item sd="0" x="1342"/>
        <item x="1134"/>
        <item sd="0" x="1507"/>
        <item x="915"/>
        <item x="1033"/>
        <item x="1529"/>
        <item x="2515"/>
        <item x="1143"/>
        <item sd="0" x="2213"/>
        <item x="383"/>
        <item x="250"/>
        <item x="2430"/>
        <item x="48"/>
        <item sd="0" x="836"/>
        <item x="640"/>
        <item x="55"/>
        <item sd="0" x="253"/>
        <item x="1765"/>
        <item x="1462"/>
        <item x="1316"/>
        <item x="616"/>
        <item x="834"/>
        <item sd="0" x="1149"/>
        <item sd="0" x="2264"/>
        <item sd="0" x="1040"/>
        <item sd="0" x="463"/>
        <item sd="0" x="888"/>
        <item x="1035"/>
        <item x="1960"/>
        <item x="1501"/>
        <item x="869"/>
        <item x="958"/>
        <item x="1091"/>
        <item x="2242"/>
        <item x="1728"/>
        <item x="1197"/>
        <item x="1298"/>
        <item sd="0" x="1898"/>
        <item x="2484"/>
        <item x="740"/>
        <item x="540"/>
        <item sd="0" x="622"/>
        <item sd="0" x="176"/>
        <item sd="0" x="222"/>
        <item x="70"/>
        <item sd="0" x="1493"/>
        <item x="307"/>
        <item x="725"/>
        <item x="795"/>
        <item x="959"/>
        <item x="236"/>
        <item x="1574"/>
        <item sd="0" x="1096"/>
        <item x="1969"/>
        <item x="368"/>
        <item x="611"/>
        <item x="1140"/>
        <item x="28"/>
        <item sd="0" x="1024"/>
        <item x="1649"/>
        <item sd="0" x="1531"/>
        <item x="1067"/>
        <item x="930"/>
        <item x="904"/>
        <item x="325"/>
        <item sd="0" x="206"/>
        <item x="1254"/>
        <item x="1764"/>
        <item sd="0" x="624"/>
        <item x="1450"/>
        <item x="2084"/>
        <item sd="0" x="1978"/>
        <item x="2060"/>
        <item x="247"/>
        <item sd="0" x="1555"/>
        <item sd="0" x="1051"/>
        <item x="482"/>
        <item sd="0" x="1865"/>
        <item x="1934"/>
        <item x="743"/>
        <item x="1029"/>
        <item sd="0" x="1180"/>
        <item x="688"/>
        <item x="1055"/>
        <item x="156"/>
        <item sd="0" x="2186"/>
        <item sd="0" x="244"/>
        <item sd="0" x="2017"/>
        <item x="855"/>
        <item x="1379"/>
        <item x="2441"/>
        <item sd="0" x="623"/>
        <item x="2403"/>
        <item x="2144"/>
        <item x="1854"/>
        <item x="1059"/>
        <item x="1874"/>
        <item x="2323"/>
        <item x="502"/>
        <item x="1464"/>
        <item sd="0" x="897"/>
        <item x="2229"/>
        <item x="1098"/>
        <item x="104"/>
        <item x="1370"/>
        <item x="446"/>
        <item sd="0" x="68"/>
        <item x="1132"/>
        <item x="146"/>
        <item sd="0" x="75"/>
        <item x="2111"/>
        <item x="1429"/>
        <item x="1698"/>
        <item sd="0" x="1805"/>
        <item sd="0" x="849"/>
        <item x="261"/>
        <item x="2414"/>
        <item x="100"/>
        <item x="1489"/>
        <item sd="0" x="479"/>
        <item x="360"/>
        <item x="1762"/>
        <item x="1271"/>
        <item sd="0" x="2342"/>
        <item sd="0" x="2062"/>
        <item sd="0" x="170"/>
        <item sd="0" x="1230"/>
        <item x="2492"/>
        <item x="216"/>
        <item x="728"/>
        <item sd="0" x="1299"/>
        <item x="612"/>
        <item x="1566"/>
        <item sd="0" x="1708"/>
        <item x="1563"/>
        <item x="533"/>
        <item sd="0" x="1293"/>
        <item x="1985"/>
        <item x="658"/>
        <item x="395"/>
        <item x="1553"/>
        <item sd="0" x="847"/>
        <item x="2334"/>
        <item x="1889"/>
        <item x="926"/>
        <item x="1223"/>
        <item x="1305"/>
        <item sd="0" x="1101"/>
        <item x="1594"/>
        <item sd="0" x="710"/>
        <item sd="0" x="844"/>
        <item x="2146"/>
        <item x="1558"/>
        <item x="874"/>
        <item x="699"/>
        <item x="1673"/>
        <item x="1218"/>
        <item x="1466"/>
        <item x="1650"/>
        <item x="797"/>
        <item x="352"/>
        <item x="157"/>
        <item sd="0" x="2147"/>
        <item x="1537"/>
        <item x="1017"/>
        <item x="1928"/>
        <item x="864"/>
        <item x="1724"/>
        <item x="698"/>
        <item x="2409"/>
        <item sd="0" x="739"/>
        <item x="271"/>
        <item sd="0" x="931"/>
        <item x="354"/>
        <item sd="0" x="1423"/>
        <item sd="0" x="902"/>
        <item x="2531"/>
        <item x="415"/>
        <item sd="0" x="840"/>
        <item sd="0" x="2459"/>
        <item x="949"/>
        <item sd="0" x="1576"/>
        <item x="1624"/>
        <item x="697"/>
        <item x="1811"/>
        <item x="2216"/>
        <item x="1356"/>
        <item x="1604"/>
        <item x="1570"/>
        <item sd="0" x="1777"/>
        <item sd="0" x="1535"/>
        <item x="522"/>
        <item x="111"/>
        <item x="1015"/>
        <item x="1717"/>
        <item x="1639"/>
        <item x="2420"/>
        <item sd="0" x="565"/>
        <item x="507"/>
        <item x="894"/>
        <item sd="0" x="1250"/>
        <item x="2346"/>
        <item x="899"/>
        <item sd="0" x="946"/>
        <item x="2214"/>
        <item sd="0" x="1826"/>
        <item x="1381"/>
        <item x="1861"/>
        <item x="919"/>
        <item x="1318"/>
        <item x="1319"/>
        <item sd="0" x="1958"/>
        <item x="814"/>
        <item sd="0" x="371"/>
        <item x="673"/>
        <item x="1191"/>
        <item x="816"/>
        <item x="1922"/>
        <item sd="0" x="2068"/>
        <item sd="0" x="2157"/>
        <item x="2174"/>
        <item x="1289"/>
        <item x="718"/>
        <item x="2087"/>
        <item x="465"/>
        <item sd="0" x="1970"/>
        <item x="375"/>
        <item x="1388"/>
        <item sd="0" x="929"/>
        <item x="1745"/>
        <item x="496"/>
        <item x="1979"/>
        <item x="2107"/>
        <item x="2497"/>
        <item x="2008"/>
        <item x="778"/>
        <item x="1700"/>
        <item x="1893"/>
        <item x="1347"/>
        <item x="93"/>
        <item x="620"/>
        <item sd="0" x="268"/>
        <item x="459"/>
        <item x="2496"/>
        <item x="142"/>
        <item x="2539"/>
        <item x="149"/>
        <item x="385"/>
        <item x="1476"/>
        <item x="468"/>
        <item x="1729"/>
        <item sd="0" x="1592"/>
        <item x="1620"/>
        <item x="1031"/>
        <item x="2504"/>
        <item x="652"/>
        <item sd="0" x="2166"/>
        <item x="1833"/>
        <item sd="0" x="815"/>
        <item sd="0" x="218"/>
        <item x="2367"/>
        <item x="387"/>
        <item x="685"/>
        <item sd="0" x="1996"/>
        <item x="2096"/>
        <item x="2073"/>
        <item sd="0" x="2193"/>
        <item x="1402"/>
        <item x="347"/>
        <item x="2476"/>
        <item sd="0" x="2219"/>
        <item sd="0" x="1151"/>
        <item x="1275"/>
        <item x="2181"/>
        <item sd="0" x="494"/>
        <item sd="0" x="722"/>
        <item sd="0" x="1688"/>
        <item x="1918"/>
        <item x="1920"/>
        <item x="2110"/>
        <item sd="0" x="2321"/>
        <item sd="0" x="2338"/>
        <item x="2233"/>
        <item x="1263"/>
        <item sd="0" x="1483"/>
        <item x="257"/>
        <item sd="0" x="1998"/>
        <item x="1776"/>
        <item x="1581"/>
        <item sd="0" x="2442"/>
        <item x="1667"/>
        <item x="1362"/>
        <item sd="0" x="1158"/>
        <item sd="0" x="1924"/>
        <item x="1310"/>
        <item sd="0" x="343"/>
        <item x="262"/>
        <item x="709"/>
        <item x="2051"/>
        <item x="290"/>
        <item x="1107"/>
        <item x="1965"/>
        <item x="1940"/>
        <item x="2523"/>
        <item x="890"/>
        <item x="860"/>
        <item sd="0" x="1294"/>
        <item x="1701"/>
        <item x="2485"/>
        <item x="1391"/>
        <item x="1565"/>
        <item x="40"/>
        <item x="349"/>
        <item x="1722"/>
        <item x="1387"/>
        <item sd="0" x="1919"/>
        <item x="297"/>
        <item x="2451"/>
        <item x="786"/>
        <item x="2097"/>
        <item x="951"/>
        <item x="2289"/>
        <item sd="0" x="1352"/>
        <item x="1840"/>
        <item x="1514"/>
        <item sd="0" x="584"/>
        <item x="1324"/>
        <item x="561"/>
        <item sd="0" x="1600"/>
        <item x="2145"/>
        <item x="1538"/>
        <item x="529"/>
        <item x="1609"/>
        <item x="986"/>
        <item x="647"/>
        <item x="1093"/>
        <item x="1034"/>
        <item x="2333"/>
        <item x="1124"/>
        <item sd="0" x="2339"/>
        <item sd="0" x="2298"/>
        <item x="1691"/>
        <item sd="0" x="2454"/>
        <item x="670"/>
        <item sd="0" x="82"/>
        <item sd="0" x="445"/>
        <item x="1135"/>
        <item sd="0" x="2385"/>
        <item x="366"/>
        <item x="388"/>
        <item x="120"/>
        <item x="2371"/>
        <item x="39"/>
        <item x="219"/>
        <item x="1932"/>
        <item x="1454"/>
        <item sd="0" x="2203"/>
        <item x="656"/>
        <item x="1870"/>
        <item x="1541"/>
        <item x="736"/>
        <item x="1587"/>
        <item sd="0" x="1755"/>
        <item x="585"/>
        <item x="1949"/>
        <item x="478"/>
        <item sd="0" x="196"/>
        <item x="1559"/>
        <item x="1664"/>
        <item x="194"/>
        <item x="35"/>
        <item x="1968"/>
        <item x="2369"/>
        <item x="714"/>
        <item sd="0" x="2535"/>
        <item x="1480"/>
        <item x="928"/>
        <item x="2227"/>
        <item x="1500"/>
        <item x="1013"/>
        <item sd="0" x="1269"/>
        <item x="2315"/>
        <item x="264"/>
        <item x="1990"/>
        <item x="1415"/>
        <item x="1084"/>
        <item x="2005"/>
        <item x="215"/>
        <item x="1685"/>
        <item x="1425"/>
        <item sd="0" x="1511"/>
        <item x="101"/>
        <item x="664"/>
        <item x="1504"/>
        <item x="233"/>
        <item x="1907"/>
        <item sd="0" x="2391"/>
        <item x="1598"/>
        <item x="2399"/>
        <item x="1783"/>
        <item x="2024"/>
        <item x="2027"/>
        <item sd="0" x="759"/>
        <item x="85"/>
        <item x="192"/>
        <item x="580"/>
        <item sd="0" x="1258"/>
        <item x="2221"/>
        <item x="799"/>
        <item sd="0" x="1264"/>
        <item x="2222"/>
        <item x="2363"/>
        <item x="2121"/>
        <item sd="0" x="1102"/>
        <item x="2049"/>
        <item x="1646"/>
        <item x="2393"/>
        <item sd="0" x="407"/>
        <item x="226"/>
        <item sd="0" x="1815"/>
        <item sd="0" x="1939"/>
        <item sd="0" x="1274"/>
        <item x="1177"/>
        <item sd="0" x="2092"/>
        <item x="641"/>
        <item x="227"/>
        <item x="1384"/>
        <item x="1944"/>
        <item x="2028"/>
        <item x="1326"/>
        <item x="1849"/>
        <item x="1974"/>
        <item x="964"/>
        <item x="274"/>
        <item x="1689"/>
        <item sd="0" x="1621"/>
        <item sd="0" x="878"/>
        <item x="754"/>
        <item x="866"/>
        <item x="1630"/>
        <item x="1128"/>
        <item sd="0" x="9"/>
        <item x="1165"/>
        <item sd="0" x="518"/>
        <item x="336"/>
        <item sd="0" x="56"/>
        <item x="1358"/>
        <item x="824"/>
        <item x="1285"/>
        <item x="1295"/>
        <item x="1174"/>
        <item x="2138"/>
        <item x="373"/>
        <item sd="0" x="1571"/>
        <item x="509"/>
        <item x="1792"/>
        <item x="794"/>
        <item x="2140"/>
        <item x="2275"/>
        <item x="2498"/>
        <item x="1327"/>
        <item x="1333"/>
        <item x="318"/>
        <item x="400"/>
        <item x="822"/>
        <item sd="0" x="825"/>
        <item x="2250"/>
        <item sd="0" x="2187"/>
        <item x="38"/>
        <item sd="0" x="967"/>
        <item sd="0" x="1482"/>
        <item x="62"/>
        <item sd="0" x="1409"/>
        <item sd="0" x="1666"/>
        <item x="2319"/>
        <item x="1788"/>
        <item x="2433"/>
        <item x="2263"/>
        <item x="334"/>
        <item x="2158"/>
        <item x="1291"/>
        <item x="1837"/>
        <item sd="0" x="2361"/>
        <item x="1913"/>
        <item x="1243"/>
        <item sd="0" x="2302"/>
        <item sd="0" x="511"/>
        <item x="2422"/>
        <item x="443"/>
        <item sd="0" x="1163"/>
        <item x="738"/>
        <item x="1718"/>
        <item sd="0" x="435"/>
        <item x="2210"/>
        <item x="593"/>
        <item x="615"/>
        <item sd="0" x="1972"/>
        <item x="2185"/>
        <item sd="0" x="1337"/>
        <item x="495"/>
        <item x="49"/>
        <item sd="0" x="1083"/>
        <item x="2500"/>
        <item x="335"/>
        <item x="2079"/>
        <item x="2281"/>
        <item sd="0" x="1695"/>
        <item x="1591"/>
        <item x="2532"/>
        <item x="1757"/>
        <item x="2238"/>
        <item sd="0" x="2195"/>
        <item x="189"/>
        <item x="45"/>
        <item x="2501"/>
        <item x="1011"/>
        <item x="129"/>
        <item sd="0" x="2331"/>
        <item x="600"/>
        <item x="2230"/>
        <item x="1227"/>
        <item x="1266"/>
        <item x="1556"/>
        <item x="2394"/>
        <item x="1076"/>
        <item x="1176"/>
        <item sd="0" x="537"/>
        <item x="1460"/>
        <item x="1044"/>
        <item sd="0" x="449"/>
        <item x="1784"/>
        <item sd="0" x="221"/>
        <item sd="0" x="1938"/>
        <item x="2387"/>
        <item x="1377"/>
        <item x="798"/>
        <item x="475"/>
        <item sd="0" x="1369"/>
        <item x="1463"/>
        <item sd="0" x="2"/>
        <item x="1382"/>
        <item x="1797"/>
        <item x="353"/>
        <item x="2475"/>
        <item x="1966"/>
        <item x="2291"/>
        <item x="1955"/>
        <item x="1268"/>
        <item x="719"/>
        <item x="2505"/>
        <item x="1921"/>
        <item x="867"/>
        <item x="208"/>
        <item x="1127"/>
        <item sd="0" x="1497"/>
        <item sd="0" x="1585"/>
        <item x="118"/>
        <item x="700"/>
        <item sd="0" x="1825"/>
        <item x="1200"/>
        <item sd="0" x="2473"/>
        <item sd="0" x="2179"/>
        <item x="439"/>
        <item x="1012"/>
        <item x="2358"/>
        <item x="1074"/>
        <item x="348"/>
        <item x="2482"/>
        <item x="1427"/>
        <item sd="0" x="920"/>
        <item x="1775"/>
        <item x="2165"/>
        <item x="2311"/>
        <item sd="0" x="1875"/>
        <item x="613"/>
        <item x="1857"/>
        <item x="1933"/>
        <item x="1332"/>
        <item x="1280"/>
        <item sd="0" x="994"/>
        <item x="1072"/>
        <item x="2517"/>
        <item x="319"/>
        <item x="971"/>
        <item sd="0" x="2352"/>
        <item x="1236"/>
        <item x="361"/>
        <item x="2031"/>
        <item x="1113"/>
        <item sd="0" x="2362"/>
        <item x="24"/>
        <item sd="0" x="2076"/>
        <item x="1763"/>
        <item x="202"/>
        <item x="389"/>
        <item sd="0" x="230"/>
        <item x="1873"/>
        <item sd="0" x="2098"/>
        <item sd="0" x="1461"/>
        <item x="488"/>
        <item x="2231"/>
        <item x="1694"/>
        <item sd="0" x="895"/>
        <item x="1403"/>
        <item x="756"/>
        <item sd="0" x="659"/>
        <item sd="0" x="524"/>
        <item x="2189"/>
        <item sd="0" x="2128"/>
        <item x="1215"/>
        <item x="1521"/>
        <item x="2176"/>
        <item x="1386"/>
        <item x="1043"/>
        <item x="1474"/>
        <item sd="0" x="1453"/>
        <item x="609"/>
        <item sd="0" x="1674"/>
        <item sd="0" x="420"/>
        <item x="1063"/>
        <item x="910"/>
        <item sd="0" x="1"/>
        <item x="547"/>
        <item x="550"/>
        <item x="705"/>
        <item sd="0" x="1142"/>
        <item sd="0" x="749"/>
        <item x="1204"/>
        <item x="944"/>
        <item x="842"/>
        <item sd="0" x="583"/>
        <item x="2426"/>
        <item x="883"/>
        <item x="1123"/>
        <item x="2199"/>
        <item x="143"/>
        <item x="1899"/>
        <item x="1272"/>
        <item x="1980"/>
        <item x="1678"/>
        <item x="2272"/>
        <item x="433"/>
        <item sd="0" x="520"/>
        <item x="2354"/>
        <item x="2180"/>
        <item sd="0" x="2542"/>
        <item x="1125"/>
        <item x="2243"/>
        <item x="545"/>
        <item x="1408"/>
        <item x="833"/>
        <item sd="0" x="1644"/>
        <item x="1843"/>
        <item x="2350"/>
        <item sd="0" x="112"/>
        <item x="188"/>
        <item x="984"/>
        <item x="677"/>
        <item x="1756"/>
        <item x="2308"/>
        <item x="2220"/>
        <item sd="0" x="2310"/>
        <item sd="0" x="2000"/>
        <item x="1459"/>
        <item x="2003"/>
        <item x="1389"/>
        <item sd="0" x="1413"/>
        <item x="1804"/>
        <item x="487"/>
        <item x="1247"/>
        <item x="1212"/>
        <item x="2316"/>
        <item x="2209"/>
        <item x="398"/>
        <item x="601"/>
        <item x="1121"/>
        <item sd="0" x="2376"/>
        <item sd="0" x="1820"/>
        <item x="2037"/>
        <item sd="0" x="2479"/>
        <item sd="0" x="1705"/>
        <item sd="0" x="1564"/>
        <item x="975"/>
        <item x="953"/>
        <item x="2218"/>
        <item x="1977"/>
        <item x="1341"/>
        <item sd="0" x="2057"/>
        <item x="1167"/>
        <item x="1317"/>
        <item x="254"/>
        <item sd="0" x="877"/>
        <item sd="0" x="5"/>
        <item x="2397"/>
        <item x="27"/>
        <item x="2258"/>
        <item x="2301"/>
        <item x="1360"/>
        <item x="858"/>
        <item x="1487"/>
        <item x="193"/>
        <item x="339"/>
        <item x="1329"/>
        <item x="159"/>
        <item x="796"/>
        <item sd="0" x="1120"/>
        <item x="1256"/>
        <item x="1193"/>
        <item x="464"/>
        <item x="999"/>
        <item x="2053"/>
        <item x="2025"/>
        <item x="51"/>
        <item x="1661"/>
        <item x="2494"/>
        <item x="1251"/>
        <item x="460"/>
        <item x="576"/>
        <item sd="0" x="1606"/>
        <item x="69"/>
        <item sd="0" x="1622"/>
        <item x="1611"/>
        <item x="983"/>
        <item x="1190"/>
        <item x="2533"/>
        <item x="2472"/>
        <item x="1910"/>
        <item x="682"/>
        <item x="2184"/>
        <item x="552"/>
        <item x="1410"/>
        <item x="913"/>
        <item x="2260"/>
        <item sd="0" x="1675"/>
        <item x="1721"/>
        <item x="1426"/>
        <item x="1809"/>
        <item sd="0" x="950"/>
        <item x="1477"/>
        <item x="1614"/>
        <item x="1569"/>
        <item x="278"/>
        <item sd="0" x="839"/>
        <item x="1004"/>
        <item x="1544"/>
        <item x="281"/>
        <item x="1903"/>
        <item x="1077"/>
        <item x="2078"/>
        <item sd="0" x="1768"/>
        <item sd="0" x="179"/>
        <item sd="0" x="2383"/>
        <item x="1747"/>
        <item x="645"/>
        <item x="1868"/>
        <item x="1615"/>
        <item x="1328"/>
        <item x="2100"/>
        <item x="812"/>
        <item sd="0" x="1803"/>
        <item sd="0" x="1213"/>
        <item x="36"/>
        <item sd="0" x="1284"/>
        <item x="1730"/>
        <item x="323"/>
        <item sd="0" x="921"/>
        <item x="2061"/>
        <item x="1027"/>
        <item x="966"/>
        <item x="573"/>
        <item x="900"/>
        <item sd="0" x="2135"/>
        <item sd="0" x="1582"/>
        <item x="1643"/>
        <item x="667"/>
        <item x="1246"/>
        <item x="696"/>
        <item x="1092"/>
        <item x="1233"/>
        <item x="417"/>
        <item x="406"/>
        <item x="875"/>
        <item sd="0" x="851"/>
        <item x="606"/>
        <item sd="0" x="2170"/>
        <item x="1042"/>
        <item sd="0" x="2239"/>
        <item sd="0" x="1767"/>
        <item x="1136"/>
        <item x="2101"/>
        <item x="88"/>
        <item x="672"/>
        <item x="1560"/>
        <item x="1740"/>
        <item x="922"/>
        <item x="808"/>
        <item sd="0" x="2251"/>
        <item x="1891"/>
        <item x="998"/>
        <item x="1515"/>
        <item x="1761"/>
        <item x="2366"/>
        <item x="1503"/>
        <item x="1549"/>
        <item x="2095"/>
        <item sd="0" x="1964"/>
        <item x="880"/>
        <item x="397"/>
        <item sd="0" x="1312"/>
        <item sd="0" x="638"/>
        <item x="1175"/>
        <item x="1888"/>
        <item sd="0" x="2236"/>
        <item x="166"/>
        <item x="1283"/>
        <item x="497"/>
        <item x="618"/>
        <item sd="0" x="224"/>
        <item sd="0" x="2009"/>
        <item sd="0" x="229"/>
        <item x="1000"/>
        <item sd="0" x="559"/>
        <item x="859"/>
        <item x="1303"/>
        <item sd="0" x="556"/>
        <item x="2351"/>
        <item x="91"/>
        <item x="404"/>
        <item sd="0" x="1240"/>
        <item x="780"/>
        <item x="434"/>
        <item x="1112"/>
        <item x="2296"/>
        <item x="7"/>
        <item x="1517"/>
        <item x="1746"/>
        <item x="1787"/>
        <item x="1603"/>
        <item x="2388"/>
        <item x="2102"/>
        <item x="2508"/>
        <item sd="0" x="665"/>
        <item x="1472"/>
        <item x="1018"/>
        <item x="1957"/>
        <item sd="0" x="1198"/>
        <item x="2015"/>
        <item sd="0" x="2043"/>
        <item x="2380"/>
        <item sd="0" x="1159"/>
        <item x="731"/>
        <item x="2224"/>
        <item x="43"/>
        <item sd="0" x="483"/>
        <item x="1171"/>
        <item sd="0" x="2035"/>
        <item sd="0" x="1188"/>
        <item x="2114"/>
        <item x="716"/>
        <item sd="0" x="2237"/>
        <item x="2344"/>
        <item x="394"/>
        <item sd="0" x="403"/>
        <item x="1951"/>
        <item x="1166"/>
        <item sd="0" x="174"/>
        <item sd="0" x="597"/>
        <item x="560"/>
        <item x="1671"/>
        <item x="2428"/>
        <item x="71"/>
        <item x="2253"/>
        <item x="2065"/>
        <item x="542"/>
        <item sd="0" x="1509"/>
        <item x="1752"/>
        <item x="523"/>
        <item x="1439"/>
        <item x="223"/>
        <item x="163"/>
        <item x="2271"/>
        <item x="165"/>
        <item x="771"/>
        <item x="1162"/>
        <item sd="0" x="1137"/>
        <item sd="0" x="734"/>
        <item x="2469"/>
        <item sd="0" x="804"/>
        <item x="571"/>
        <item x="898"/>
        <item x="1720"/>
        <item sd="0" x="791"/>
        <item x="1322"/>
        <item sd="0" x="2133"/>
        <item x="1539"/>
        <item x="350"/>
        <item x="650"/>
        <item sd="0" x="1676"/>
        <item x="581"/>
        <item sd="0" x="1282"/>
        <item sd="0" x="500"/>
        <item x="44"/>
        <item x="1451"/>
        <item x="234"/>
        <item x="169"/>
        <item x="2478"/>
        <item x="2511"/>
        <item x="2327"/>
        <item x="2020"/>
        <item x="1835"/>
        <item x="1359"/>
        <item x="197"/>
        <item x="2446"/>
        <item x="501"/>
        <item sd="0" x="1625"/>
        <item x="484"/>
        <item x="2215"/>
        <item x="285"/>
        <item x="515"/>
        <item x="1349"/>
        <item sd="0" x="402"/>
        <item x="2396"/>
        <item x="1186"/>
        <item x="1665"/>
        <item x="471"/>
        <item sd="0" x="1397"/>
        <item sd="0" x="1847"/>
        <item x="2088"/>
        <item x="635"/>
        <item x="909"/>
        <item x="911"/>
        <item x="639"/>
        <item x="2284"/>
        <item x="519"/>
        <item sd="0" x="462"/>
        <item x="857"/>
        <item sd="0" x="732"/>
        <item x="310"/>
        <item sd="0" x="1115"/>
        <item x="121"/>
        <item x="245"/>
        <item x="2530"/>
        <item x="1758"/>
        <item sd="0" x="887"/>
        <item x="1417"/>
        <item x="596"/>
        <item x="263"/>
        <item x="1394"/>
        <item sd="0" x="1812"/>
        <item x="31"/>
        <item x="1822"/>
        <item x="1216"/>
        <item x="2305"/>
        <item x="382"/>
        <item x="2247"/>
        <item x="346"/>
        <item sd="0" x="1844"/>
        <item sd="0" x="1385"/>
        <item sd="0" x="291"/>
        <item x="1801"/>
        <item x="2167"/>
        <item x="1224"/>
        <item x="977"/>
        <item x="881"/>
        <item x="598"/>
        <item x="282"/>
        <item x="486"/>
        <item x="467"/>
        <item x="313"/>
        <item x="2536"/>
        <item sd="0" x="184"/>
        <item sd="0" x="2439"/>
        <item x="432"/>
        <item sd="0" x="625"/>
        <item x="536"/>
        <item x="2453"/>
        <item x="1481"/>
        <item x="1683"/>
        <item x="1465"/>
        <item x="2477"/>
        <item x="2228"/>
        <item x="1422"/>
        <item x="976"/>
        <item x="1975"/>
        <item x="1751"/>
        <item x="1214"/>
        <item x="735"/>
        <item x="723"/>
        <item sd="0" x="972"/>
        <item x="1189"/>
        <item x="748"/>
        <item x="1890"/>
        <item sd="0" x="1078"/>
        <item x="660"/>
        <item x="661"/>
        <item sd="0" x="1597"/>
        <item x="643"/>
        <item x="144"/>
        <item x="770"/>
        <item sd="0" x="1025"/>
        <item x="60"/>
        <item x="436"/>
        <item x="2295"/>
        <item x="1147"/>
        <item sd="0" x="886"/>
        <item x="649"/>
        <item x="340"/>
        <item x="1145"/>
        <item sd="0" x="1037"/>
        <item x="992"/>
        <item sd="0" x="2273"/>
        <item sd="0" x="1221"/>
        <item x="1468"/>
        <item x="1580"/>
        <item x="2466"/>
        <item x="30"/>
        <item x="209"/>
        <item sd="0" x="329"/>
        <item x="1146"/>
        <item sd="0" x="503"/>
        <item x="801"/>
        <item x="1616"/>
        <item x="1099"/>
        <item sd="0" x="370"/>
        <item sd="0" x="1308"/>
        <item x="1355"/>
        <item x="1217"/>
        <item x="133"/>
        <item x="1830"/>
        <item x="240"/>
        <item x="2059"/>
        <item x="2303"/>
        <item x="2437"/>
        <item x="2412"/>
        <item sd="0" x="466"/>
        <item sd="0" x="1253"/>
        <item x="1901"/>
        <item x="1116"/>
        <item x="1791"/>
        <item x="1736"/>
        <item x="2046"/>
        <item x="2223"/>
        <item x="1626"/>
        <item x="1573"/>
        <item x="828"/>
        <item sd="0" x="113"/>
        <item x="758"/>
        <item x="2534"/>
        <item x="359"/>
        <item x="1711"/>
        <item x="532"/>
        <item sd="0" x="512"/>
        <item x="311"/>
        <item x="2452"/>
        <item x="706"/>
        <item sd="0" x="2285"/>
        <item x="276"/>
        <item x="1110"/>
        <item x="1841"/>
        <item x="422"/>
        <item x="627"/>
        <item x="2404"/>
        <item sd="0" x="1715"/>
        <item sd="0" x="2386"/>
        <item sd="0" x="1896"/>
        <item x="46"/>
        <item x="2448"/>
        <item sd="0" x="1126"/>
        <item x="440"/>
        <item x="1552"/>
        <item x="2341"/>
        <item x="2384"/>
        <item x="1314"/>
        <item x="991"/>
        <item x="134"/>
        <item sd="0" x="1536"/>
        <item sd="0" x="351"/>
        <item x="1049"/>
        <item x="575"/>
        <item sd="0" x="1065"/>
        <item x="34"/>
        <item x="1226"/>
        <item x="1407"/>
        <item x="821"/>
        <item x="2124"/>
        <item x="1703"/>
        <item x="137"/>
        <item x="651"/>
        <item sd="0" x="666"/>
        <item sd="0" x="1009"/>
        <item x="418"/>
        <item sd="0" x="2543"/>
        <item x="1199"/>
        <item x="246"/>
        <item x="330"/>
        <item x="2324"/>
        <item x="286"/>
        <item x="1371"/>
        <item sd="0" x="21"/>
        <item x="1866"/>
        <item x="1739"/>
        <item x="15"/>
        <item x="2089"/>
        <item x="1629"/>
        <item x="454"/>
        <item x="1048"/>
        <item sd="0" x="2288"/>
        <item x="2417"/>
        <item x="412"/>
        <item x="2177"/>
        <item x="1300"/>
        <item x="83"/>
        <item x="1628"/>
        <item sd="0" x="138"/>
        <item x="564"/>
        <item x="480"/>
        <item sd="0" x="608"/>
        <item x="201"/>
        <item x="2032"/>
        <item sd="0" x="1259"/>
        <item x="1943"/>
        <item x="1894"/>
        <item x="1252"/>
        <item sd="0" x="2118"/>
        <item x="2254"/>
        <item x="180"/>
        <item x="2514"/>
        <item x="508"/>
        <item sd="0" x="105"/>
        <item x="1068"/>
        <item sd="0" x="711"/>
        <item x="1020"/>
        <item sd="0" x="41"/>
        <item sd="0" x="1741"/>
        <item x="1818"/>
        <item x="2119"/>
        <item x="933"/>
        <item x="1956"/>
        <item x="1225"/>
        <item x="715"/>
        <item x="1551"/>
        <item x="1917"/>
        <item x="1287"/>
        <item x="187"/>
        <item x="1346"/>
        <item x="489"/>
        <item x="476"/>
        <item x="862"/>
        <item x="457"/>
        <item x="2002"/>
        <item x="574"/>
        <item sd="0" x="2512"/>
        <item x="785"/>
        <item x="1759"/>
        <item x="1786"/>
        <item x="1608"/>
        <item x="1479"/>
        <item x="1119"/>
        <item sd="0" x="1231"/>
        <item x="2360"/>
        <item sd="0" x="259"/>
        <item x="396"/>
        <item x="671"/>
        <item x="1210"/>
        <item x="2126"/>
        <item x="151"/>
        <item x="572"/>
        <item x="1471"/>
        <item x="937"/>
        <item x="789"/>
        <item x="1561"/>
        <item x="301"/>
        <item x="473"/>
        <item x="534"/>
        <item x="1182"/>
        <item x="1222"/>
        <item x="530"/>
        <item x="1900"/>
        <item x="293"/>
        <item x="2471"/>
        <item x="1754"/>
        <item sd="0" x="2142"/>
        <item x="1419"/>
        <item x="2116"/>
        <item x="453"/>
        <item x="760"/>
        <item x="2276"/>
        <item sd="0" x="78"/>
        <item x="2520"/>
        <item x="1209"/>
        <item sd="0" x="1160"/>
        <item x="927"/>
        <item x="1416"/>
        <item x="52"/>
        <item sd="0" x="2445"/>
        <item x="1877"/>
        <item x="889"/>
        <item x="431"/>
        <item x="2509"/>
        <item x="1882"/>
        <item x="809"/>
        <item x="2277"/>
        <item x="1785"/>
        <item x="472"/>
        <item x="2419"/>
        <item x="772"/>
        <item x="1545"/>
        <item x="2070"/>
        <item x="2431"/>
        <item sd="0" x="1046"/>
        <item x="2226"/>
        <item sd="0" x="2115"/>
        <item x="1290"/>
        <item x="296"/>
        <item x="1228"/>
        <item sd="0" x="2330"/>
        <item x="2389"/>
        <item x="1430"/>
        <item sd="0" x="1936"/>
        <item x="1526"/>
        <item x="1633"/>
        <item x="938"/>
        <item x="1660"/>
        <item sd="0" x="2014"/>
        <item x="781"/>
        <item x="1993"/>
        <item sd="0" x="181"/>
        <item sd="0" x="968"/>
        <item x="1090"/>
        <item x="1696"/>
        <item x="155"/>
        <item sd="0" x="1850"/>
        <item x="171"/>
        <item x="1315"/>
        <item x="961"/>
        <item x="2524"/>
        <item sd="0" x="1492"/>
        <item x="148"/>
        <item x="1647"/>
        <item x="2155"/>
        <item sd="0" x="1669"/>
        <item sd="0" x="248"/>
        <item sd="0" x="819"/>
        <item x="128"/>
        <item x="1244"/>
        <item sd="0" x="504"/>
        <item x="1220"/>
        <item sd="0" x="1148"/>
        <item x="1635"/>
        <item x="363"/>
        <item x="2143"/>
        <item sd="0" x="2131"/>
        <item sd="0" x="1982"/>
        <item x="140"/>
        <item x="2036"/>
        <item x="2503"/>
        <item sd="0" x="1872"/>
        <item x="22"/>
        <item sd="0" x="376"/>
        <item x="2378"/>
        <item sd="0" x="238"/>
        <item x="2154"/>
        <item x="450"/>
        <item x="1438"/>
        <item x="2507"/>
        <item x="841"/>
        <item x="1577"/>
        <item sd="0" x="1735"/>
        <item x="1486"/>
        <item x="11"/>
        <item x="249"/>
        <item x="378"/>
        <item x="2023"/>
        <item x="119"/>
        <item x="2018"/>
        <item x="190"/>
        <item x="1277"/>
        <item x="1398"/>
        <item sd="0" x="1908"/>
        <item x="1428"/>
        <item x="1881"/>
        <item sd="0" x="430"/>
        <item x="324"/>
        <item x="586"/>
        <item x="1744"/>
        <item x="1963"/>
        <item x="160"/>
        <item x="1089"/>
        <item x="1432"/>
        <item x="1496"/>
        <item sd="0" x="1436"/>
        <item x="1036"/>
        <item x="2261"/>
        <item x="686"/>
        <item sd="0" x="20"/>
        <item x="358"/>
        <item x="1525"/>
        <item x="1301"/>
        <item x="1321"/>
        <item x="2345"/>
        <item sd="0" x="1887"/>
        <item x="1064"/>
        <item sd="0" x="1690"/>
        <item sd="0" x="2418"/>
        <item x="1836"/>
        <item sd="0" x="588"/>
        <item x="270"/>
        <item x="1288"/>
        <item x="662"/>
        <item x="1348"/>
        <item x="102"/>
        <item x="773"/>
        <item x="2365"/>
        <item x="952"/>
        <item x="1860"/>
        <item sd="0" x="997"/>
        <item sd="0" x="1997"/>
        <item x="1712"/>
        <item x="763"/>
        <item x="2204"/>
        <item x="1196"/>
        <item x="2307"/>
        <item x="562"/>
        <item x="1602"/>
        <item x="2463"/>
        <item x="381"/>
        <item x="162"/>
        <item x="1723"/>
        <item x="203"/>
        <item x="423"/>
        <item sd="0" x="629"/>
        <item x="802"/>
        <item x="1117"/>
        <item x="1709"/>
        <item x="1687"/>
        <item x="551"/>
        <item x="2322"/>
        <item sd="0" x="810"/>
        <item x="302"/>
        <item x="451"/>
        <item x="1006"/>
        <item x="1610"/>
        <item x="1599"/>
        <item sd="0" x="76"/>
        <item x="2091"/>
        <item sd="0" x="2208"/>
        <item x="566"/>
        <item x="2411"/>
        <item x="1153"/>
        <item sd="0" x="1927"/>
        <item sd="0" x="1642"/>
        <item x="589"/>
        <item x="2292"/>
        <item x="1679"/>
        <item x="225"/>
        <item sd="0" x="818"/>
        <item sd="0" x="817"/>
        <item x="1677"/>
        <item x="1219"/>
        <item sd="0" x="1351"/>
        <item sd="0" x="1769"/>
        <item sd="0" x="563"/>
        <item x="1902"/>
        <item x="1414"/>
        <item sd="0" x="1071"/>
        <item x="1338"/>
        <item x="1771"/>
        <item sd="0" x="2413"/>
        <item x="982"/>
        <item sd="0" x="115"/>
        <item x="1161"/>
        <item x="932"/>
        <item x="1495"/>
        <item x="220"/>
        <item x="744"/>
        <item x="1320"/>
        <item x="1442"/>
        <item x="1088"/>
        <item x="73"/>
        <item x="2373"/>
        <item x="1699"/>
        <item x="1373"/>
        <item x="338"/>
        <item x="2200"/>
        <item x="941"/>
        <item x="235"/>
        <item sd="0" x="1880"/>
        <item x="1895"/>
        <item x="1532"/>
        <item sd="0" x="712"/>
        <item x="2183"/>
        <item sd="0" x="1693"/>
        <item sd="0" x="1942"/>
        <item sd="0" x="1007"/>
        <item x="1714"/>
        <item sd="0" x="939"/>
        <item sd="0" x="590"/>
        <item x="830"/>
        <item x="707"/>
        <item x="1457"/>
        <item sd="0" x="970"/>
        <item x="1469"/>
        <item x="2212"/>
        <item x="1053"/>
        <item sd="0" x="871"/>
        <item sd="0" x="279"/>
        <item x="1855"/>
        <item x="703"/>
        <item x="1411"/>
        <item x="2293"/>
        <item x="1772"/>
        <item x="2217"/>
        <item x="1716"/>
        <item sd="0" x="2074"/>
        <item x="299"/>
        <item sd="0" x="1304"/>
        <item sd="0" x="1878"/>
        <item sd="0" x="2211"/>
        <item sd="0" x="369"/>
        <item x="1364"/>
        <item x="2458"/>
        <item sd="0" x="2374"/>
        <item x="724"/>
        <item sd="0" x="969"/>
        <item sd="0" x="2516"/>
        <item x="2132"/>
        <item x="1864"/>
        <item sd="0" x="1947"/>
        <item x="1780"/>
        <item x="1028"/>
        <item x="1807"/>
        <item sd="0" x="152"/>
        <item x="132"/>
        <item x="365"/>
        <item sd="0" x="2510"/>
        <item x="906"/>
        <item x="390"/>
        <item sd="0" x="1568"/>
        <item x="567"/>
        <item x="619"/>
        <item sd="0" x="557"/>
        <item x="379"/>
        <item x="2287"/>
        <item x="510"/>
        <item sd="0" x="1260"/>
        <item x="2450"/>
        <item x="2392"/>
        <item sd="0" x="1952"/>
        <item sd="0" x="1821"/>
        <item x="1239"/>
        <item x="1456"/>
        <item sd="0" x="1292"/>
        <item x="1154"/>
        <item x="1655"/>
        <item sd="0" x="2112"/>
        <item sd="0" x="594"/>
        <item sd="0" x="2019"/>
        <item sd="0" x="2125"/>
        <item sd="0" x="1886"/>
        <item x="1808"/>
        <item x="283"/>
        <item x="1781"/>
        <item x="1657"/>
        <item x="852"/>
        <item x="2016"/>
        <item sd="0" x="161"/>
        <item x="2425"/>
        <item x="77"/>
        <item x="1363"/>
        <item x="1726"/>
        <item sd="0" x="1395"/>
        <item x="1234"/>
        <item x="2312"/>
        <item x="1520"/>
        <item x="1959"/>
        <item x="1185"/>
        <item x="126"/>
        <item x="1513"/>
        <item x="1540"/>
        <item x="2427"/>
        <item x="491"/>
        <item x="1211"/>
        <item x="2010"/>
        <item x="1014"/>
        <item x="963"/>
        <item x="2268"/>
        <item sd="0" x="81"/>
        <item x="829"/>
        <item sd="0" x="1658"/>
        <item x="212"/>
        <item sd="0" x="2279"/>
        <item sd="0" x="67"/>
        <item x="1365"/>
        <item x="1399"/>
        <item x="2314"/>
        <item x="1946"/>
        <item x="1467"/>
        <item x="691"/>
        <item x="805"/>
        <item sd="0" x="1150"/>
        <item x="1612"/>
        <item x="605"/>
        <item x="1081"/>
        <item x="1914"/>
        <item x="2172"/>
        <item x="755"/>
        <item x="2328"/>
        <item sd="0" x="891"/>
        <item sd="0" x="879"/>
        <item sd="0" x="393"/>
        <item x="2423"/>
        <item sd="0" x="2326"/>
        <item x="2432"/>
        <item sd="0" x="1420"/>
        <item x="2401"/>
        <item x="2400"/>
        <item x="726"/>
        <item x="2375"/>
        <item sd="0" x="1505"/>
        <item x="2355"/>
        <item x="344"/>
        <item sd="0" x="837"/>
        <item sd="0" x="2353"/>
        <item sd="0" x="1278"/>
        <item sd="0" x="6"/>
        <item sd="0" x="803"/>
        <item x="577"/>
        <item sd="0" x="1748"/>
        <item x="2337"/>
        <item x="2424"/>
        <item x="1547"/>
        <item x="1178"/>
        <item x="1634"/>
        <item sd="0" x="526"/>
        <item sd="0" x="1435"/>
        <item x="750"/>
        <item x="1368"/>
        <item x="1651"/>
        <item x="1778"/>
        <item x="1856"/>
        <item sd="0" x="342"/>
        <item x="1079"/>
        <item x="2259"/>
        <item x="2034"/>
        <item x="211"/>
        <item x="1976"/>
        <item x="1575"/>
        <item x="447"/>
        <item x="239"/>
        <item sd="0" x="2370"/>
        <item x="1583"/>
        <item x="103"/>
        <item x="96"/>
        <item x="1971"/>
        <item x="873"/>
        <item x="1749"/>
        <item x="1041"/>
        <item x="32"/>
        <item x="1987"/>
        <item x="2067"/>
        <item x="820"/>
        <item x="2462"/>
        <item sd="0" x="981"/>
        <item x="362"/>
        <item sd="0" x="1879"/>
        <item x="89"/>
        <item x="637"/>
        <item x="1499"/>
        <item sd="0" x="2105"/>
        <item sd="0" x="2474"/>
        <item x="1948"/>
        <item x="2529"/>
        <item sd="0" x="1794"/>
        <item x="1631"/>
        <item x="1839"/>
        <item x="1989"/>
        <item x="1232"/>
        <item x="1663"/>
        <item x="1242"/>
        <item x="232"/>
        <item sd="0" x="117"/>
        <item sd="0" x="2297"/>
        <item x="676"/>
        <item x="1753"/>
        <item x="513"/>
        <item x="1984"/>
        <item x="425"/>
        <item sd="0" x="506"/>
        <item x="1530"/>
        <item sd="0" x="136"/>
        <item x="558"/>
        <item x="401"/>
        <item x="1909"/>
        <item x="300"/>
        <item sd="0" x="303"/>
        <item sd="0" x="1086"/>
        <item x="2483"/>
        <item x="720"/>
        <item x="692"/>
        <item x="2075"/>
        <item x="1181"/>
        <item x="2168"/>
        <item x="2066"/>
        <item sd="0" x="1623"/>
        <item x="2071"/>
        <item x="549"/>
        <item sd="0" x="1584"/>
        <item x="2379"/>
        <item sd="0" x="265"/>
        <item x="1008"/>
        <item sd="0" x="204"/>
        <item x="2455"/>
        <item x="377"/>
        <item x="917"/>
        <item x="1045"/>
        <item x="175"/>
        <item x="742"/>
        <item x="13"/>
        <item x="17"/>
        <item sd="0" x="1935"/>
        <item x="328"/>
        <item x="602"/>
        <item x="1640"/>
        <item x="493"/>
        <item x="1937"/>
        <item x="2093"/>
        <item x="848"/>
        <item x="72"/>
        <item x="2470"/>
        <item x="1054"/>
        <item x="275"/>
        <item x="1498"/>
        <item x="1967"/>
        <item x="147"/>
        <item x="66"/>
        <item sd="0" x="2248"/>
        <item x="1104"/>
        <item sd="0" x="1094"/>
        <item x="777"/>
        <item x="2415"/>
        <item x="2278"/>
        <item x="97"/>
        <item sd="0" x="1852"/>
        <item x="2175"/>
        <item x="1766"/>
        <item x="973"/>
        <item x="131"/>
        <item sd="0" x="2460"/>
        <item x="1192"/>
        <item x="861"/>
        <item x="33"/>
        <item x="1111"/>
        <item x="1994"/>
        <item x="1619"/>
        <item x="1265"/>
        <item x="2299"/>
        <item x="965"/>
        <item x="708"/>
        <item x="2313"/>
        <item x="108"/>
        <item x="1991"/>
        <item x="1986"/>
        <item x="505"/>
        <item sd="0" x="1475"/>
        <item x="626"/>
        <item x="2108"/>
        <item sd="0" x="273"/>
        <item x="578"/>
        <item x="168"/>
        <item x="733"/>
        <item x="322"/>
        <item x="106"/>
        <item x="1019"/>
        <item x="47"/>
        <item x="1845"/>
        <item sd="0" x="1941"/>
        <item sd="0" x="2274"/>
        <item x="610"/>
        <item x="386"/>
        <item x="2007"/>
        <item x="1732"/>
        <item x="1026"/>
        <item x="925"/>
        <item x="114"/>
        <item x="872"/>
        <item x="1003"/>
        <item x="1742"/>
        <item x="74"/>
        <item x="2106"/>
        <item x="1122"/>
        <item x="2086"/>
        <item x="2329"/>
        <item sd="0" x="2438"/>
        <item x="683"/>
        <item x="535"/>
        <item x="1876"/>
        <item x="1992"/>
        <item x="1823"/>
        <item x="1832"/>
        <item x="745"/>
        <item x="646"/>
        <item x="935"/>
        <item sd="0" x="2416"/>
        <item x="2256"/>
        <item x="962"/>
        <item x="2332"/>
        <item x="704"/>
        <item x="1659"/>
        <item sd="0" x="391"/>
        <item sd="0" x="2156"/>
        <item x="320"/>
        <item x="1380"/>
        <item x="1926"/>
        <item x="2207"/>
        <item sd="0" x="541"/>
        <item x="1208"/>
        <item sd="0" x="865"/>
        <item x="1170"/>
        <item sd="0" x="1447"/>
        <item x="782"/>
        <item x="1257"/>
        <item x="916"/>
        <item sd="0" x="813"/>
        <item x="444"/>
        <item x="1617"/>
        <item x="863"/>
        <item x="327"/>
        <item x="1144"/>
        <item x="2336"/>
        <item sd="0" x="65"/>
        <item x="2390"/>
        <item x="2162"/>
        <item sd="0" x="901"/>
        <item x="2357"/>
        <item x="845"/>
        <item x="1929"/>
        <item x="14"/>
        <item x="1519"/>
        <item x="2081"/>
        <item x="42"/>
        <item x="305"/>
        <item sd="0" x="1528"/>
        <item x="107"/>
        <item x="1641"/>
        <item x="481"/>
        <item x="1656"/>
        <item x="1335"/>
        <item sd="0" x="2241"/>
        <item x="2201"/>
        <item x="1636"/>
        <item x="940"/>
        <item sd="0" x="2255"/>
        <item sd="0" x="675"/>
        <item x="514"/>
        <item x="800"/>
        <item x="37"/>
        <item x="1229"/>
        <item x="1527"/>
        <item x="2244"/>
        <item sd="0" x="1824"/>
        <item sd="0" x="599"/>
        <item x="2030"/>
        <item x="978"/>
        <item sd="0" x="421"/>
        <item sd="0" x="838"/>
        <item sd="0" x="1802"/>
        <item x="2191"/>
        <item x="1790"/>
        <item sd="0" x="280"/>
        <item x="94"/>
        <item x="1892"/>
        <item x="2489"/>
        <item sd="0" x="1627"/>
        <item x="1206"/>
        <item x="1923"/>
        <item sd="0" x="905"/>
        <item x="154"/>
        <item sd="0" x="591"/>
        <item sd="0" x="429"/>
        <item x="1172"/>
        <item x="294"/>
        <item x="1782"/>
        <item x="1156"/>
        <item x="2519"/>
        <item x="1449"/>
        <item x="1345"/>
        <item x="258"/>
        <item x="1114"/>
        <item x="1470"/>
        <item x="1367"/>
        <item x="775"/>
        <item x="355"/>
        <item x="2045"/>
        <item x="441"/>
        <item sd="0" x="2141"/>
        <item x="2198"/>
        <item x="2343"/>
        <item x="687"/>
        <item sd="0" x="614"/>
        <item x="437"/>
        <item sd="0" x="2063"/>
        <item x="498"/>
        <item x="2042"/>
        <item x="1654"/>
        <item sd="0" x="177"/>
        <item x="1488"/>
        <item x="1002"/>
        <item sd="0" x="1534"/>
        <item x="1164"/>
        <item x="2026"/>
        <item x="636"/>
        <item x="357"/>
        <item x="554"/>
        <item x="2164"/>
        <item x="178"/>
        <item x="298"/>
        <item x="2033"/>
        <item x="793"/>
        <item x="1554"/>
        <item x="766"/>
        <item sd="0" x="1309"/>
        <item sd="0" x="1038"/>
        <item sd="0" x="214"/>
        <item x="690"/>
        <item sd="0" x="2130"/>
        <item x="2481"/>
        <item x="410"/>
        <item x="737"/>
        <item sd="0" x="1168"/>
        <item x="1296"/>
        <item x="1195"/>
        <item x="470"/>
        <item sd="0" x="1779"/>
        <item sd="0" x="2359"/>
        <item x="1440"/>
        <item x="2104"/>
        <item sd="0" x="87"/>
        <item sd="0" x="135"/>
        <item sd="0" x="2083"/>
        <item sd="0" x="764"/>
        <item sd="0" x="846"/>
        <item sd="0" x="2491"/>
        <item x="1796"/>
        <item x="787"/>
        <item x="1095"/>
        <item x="53"/>
        <item x="1884"/>
        <item x="548"/>
        <item x="1524"/>
        <item x="2006"/>
        <item x="1799"/>
        <item x="1842"/>
        <item x="337"/>
        <item sd="0" x="1862"/>
        <item sd="0" x="525"/>
        <item sd="0" x="528"/>
        <item x="1203"/>
        <item x="2120"/>
        <item sd="0" x="1446"/>
        <item x="1129"/>
        <item x="2402"/>
        <item x="2267"/>
        <item x="2123"/>
        <item x="694"/>
        <item x="1954"/>
        <item sd="0" x="1279"/>
        <item sd="0" x="1869"/>
        <item x="1431"/>
        <item x="2161"/>
        <item sd="0" x="448"/>
        <item x="95"/>
        <item sd="0" x="1734"/>
        <item x="122"/>
        <item x="1672"/>
        <item sd="0" x="243"/>
        <item x="255"/>
        <item x="2021"/>
        <item x="2103"/>
        <item x="1405"/>
        <item x="1445"/>
        <item sd="0" x="356"/>
        <item x="1249"/>
        <item x="843"/>
        <item x="767"/>
        <item x="570"/>
        <item sd="0" x="730"/>
        <item sd="0" x="1859"/>
        <item x="2202"/>
        <item x="2122"/>
        <item x="1400"/>
        <item x="1448"/>
        <item x="2249"/>
        <item x="1073"/>
        <item x="289"/>
        <item sd="0" x="823"/>
        <item x="1774"/>
        <item x="1473"/>
        <item x="2541"/>
        <item x="1789"/>
        <item x="924"/>
        <item x="2468"/>
        <item x="54"/>
        <item sd="0" x="657"/>
        <item x="2050"/>
        <item x="150"/>
        <item sd="0" x="1618"/>
        <item sd="0" x="2487"/>
        <item sd="0" x="1306"/>
        <item sd="0" x="885"/>
        <item x="854"/>
        <item x="2364"/>
        <item sd="0" x="186"/>
        <item x="1853"/>
        <item x="2039"/>
        <item x="1490"/>
        <item x="543"/>
        <item x="1354"/>
        <item sd="0" x="2407"/>
        <item x="57"/>
        <item x="943"/>
        <item x="2232"/>
        <item x="1916"/>
        <item x="1516"/>
        <item sd="0" x="2537"/>
        <item x="587"/>
        <item x="827"/>
        <item x="2160"/>
        <item sd="0" x="1421"/>
        <item x="1390"/>
        <item x="1434"/>
        <item x="923"/>
        <item x="2436"/>
        <item x="1455"/>
        <item x="1829"/>
        <item x="1331"/>
        <item sd="0" x="2540"/>
        <item x="1817"/>
        <item x="309"/>
        <item sd="0" x="595"/>
        <item x="870"/>
        <item x="364"/>
        <item x="792"/>
        <item x="2525"/>
        <item x="621"/>
        <item x="1912"/>
        <item sd="0" x="1307"/>
        <item x="2205"/>
        <item x="2309"/>
        <item x="655"/>
        <item x="288"/>
        <item sd="0" x="2090"/>
        <item x="321"/>
        <item x="2538"/>
        <item x="200"/>
        <item x="1087"/>
        <item x="2188"/>
        <item x="2038"/>
        <item x="266"/>
        <item x="2335"/>
        <item sd="0" x="628"/>
        <item sd="0" x="1953"/>
        <item x="1813"/>
        <item sd="0" x="1653"/>
        <item x="1118"/>
        <item x="1572"/>
        <item sd="0" x="315"/>
        <item x="2136"/>
        <item x="1201"/>
        <item sd="0" x="1157"/>
        <item x="1141"/>
        <item sd="0" x="516"/>
        <item x="372"/>
        <item x="1543"/>
        <item x="679"/>
        <item sd="0" x="424"/>
        <item x="2457"/>
        <item x="1023"/>
        <item x="1424"/>
        <item x="1080"/>
        <item sd="0" x="995"/>
        <item x="2290"/>
        <item x="1286"/>
        <item x="287"/>
        <item x="1131"/>
        <item sd="0" x="2513"/>
        <item x="1237"/>
        <item x="2139"/>
        <item x="419"/>
        <item x="713"/>
        <item x="2178"/>
        <item x="2348"/>
        <item sd="0" x="1863"/>
        <item x="1255"/>
        <item x="2150"/>
        <item sd="0" x="1311"/>
        <item sd="0" x="2410"/>
        <item x="413"/>
        <item x="1406"/>
        <item sd="0" x="1339"/>
        <item x="2294"/>
        <item sd="0" x="2372"/>
        <item x="2544"/>
        <item x="317"/>
        <item sd="0" x="2099"/>
        <item sd="0" x="918"/>
        <item x="2526"/>
        <item sd="0" x="438"/>
        <item sd="0" x="1392"/>
        <item sd="0" x="1334"/>
        <item x="721"/>
        <item x="1707"/>
        <item sd="0" x="727"/>
        <item x="903"/>
        <item x="1484"/>
        <item x="908"/>
        <item sd="0" x="92"/>
        <item x="1202"/>
        <item sd="0" x="124"/>
        <item x="1057"/>
        <item sd="0" x="2055"/>
        <item x="231"/>
        <item x="603"/>
        <item x="1350"/>
        <item x="2013"/>
        <item sd="0" x="1834"/>
        <item x="1010"/>
        <item x="648"/>
        <item x="1710"/>
        <item x="2325"/>
        <item x="746"/>
        <item sd="0" x="1097"/>
        <item sd="0" x="702"/>
        <item sd="0" x="1930"/>
        <item x="1793"/>
        <item sd="0" x="1062"/>
        <item x="2054"/>
        <item x="2443"/>
        <item x="882"/>
        <item x="974"/>
        <item sd="0" x="1848"/>
        <item x="1737"/>
        <item x="1995"/>
        <item x="2368"/>
        <item x="630"/>
        <item sd="0" x="1750"/>
        <item x="1418"/>
        <item sd="0" x="428"/>
        <item x="1522"/>
        <item x="1444"/>
        <item x="807"/>
        <item sd="0" x="8"/>
        <item x="2265"/>
        <item sd="0" x="2047"/>
        <item sd="0" x="1155"/>
        <item x="2080"/>
        <item x="957"/>
        <item x="1931"/>
        <item x="1851"/>
        <item x="790"/>
        <item x="1494"/>
        <item sd="0" x="1069"/>
        <item x="1393"/>
        <item x="125"/>
        <item sd="0" x="1601"/>
        <item x="693"/>
        <item x="1047"/>
        <item x="960"/>
        <item x="2094"/>
        <item x="1437"/>
        <item x="1323"/>
        <item x="452"/>
        <item x="2077"/>
        <item x="1184"/>
        <item sd="0" x="2286"/>
        <item sd="0" x="1378"/>
        <item sd="0" x="2518"/>
        <item sd="0" x="1330"/>
        <item x="945"/>
        <item x="2318"/>
        <item sd="0" x="2163"/>
        <item x="2257"/>
        <item x="2197"/>
        <item sd="0" x="1366"/>
        <item x="98"/>
        <item sd="0" x="237"/>
        <item x="1867"/>
        <item x="768"/>
        <item sd="0" x="2196"/>
        <item x="2262"/>
        <item sd="0" x="1588"/>
        <item x="990"/>
        <item x="988"/>
        <item x="411"/>
        <item x="1105"/>
        <item sd="0" x="2192"/>
        <item x="1032"/>
        <item x="1241"/>
        <item sd="0" x="989"/>
        <item x="831"/>
        <item x="1885"/>
        <item x="784"/>
        <item x="1702"/>
        <item sd="0" x="1983"/>
        <item x="1668"/>
        <item sd="0" x="110"/>
        <item x="1795"/>
        <item x="1075"/>
        <item x="1652"/>
        <item x="2464"/>
        <item x="993"/>
        <item x="1680"/>
        <item sd="0" x="1670"/>
        <item sd="0" x="116"/>
        <item x="2347"/>
        <item sd="0" x="1510"/>
        <item x="811"/>
        <item x="695"/>
        <item x="2317"/>
        <item x="1313"/>
        <item sd="0" x="1152"/>
        <item sd="0" x="2406"/>
        <item x="1681"/>
        <item x="2269"/>
        <item x="127"/>
        <item x="954"/>
        <item x="1183"/>
        <item x="2190"/>
        <item x="1607"/>
        <item x="856"/>
        <item x="145"/>
        <item x="182"/>
        <item x="1336"/>
        <item x="1273"/>
        <item x="947"/>
        <item x="1950"/>
        <item x="521"/>
        <item sd="0" x="392"/>
        <item x="367"/>
        <item sd="0" x="1412"/>
        <item x="2467"/>
        <item x="1595"/>
        <item sd="0" x="490"/>
        <item x="1039"/>
        <item x="1375"/>
        <item x="251"/>
        <item x="2240"/>
        <item x="582"/>
        <item sd="0" x="1245"/>
        <item sd="0" x="1070"/>
        <item x="1106"/>
        <item x="2304"/>
        <item x="1443"/>
        <item x="1372"/>
        <item sd="0" x="153"/>
        <item sd="0" x="2377"/>
        <item x="12"/>
        <item sd="0" x="2171"/>
        <item x="1915"/>
        <item sd="0" x="2149"/>
        <item sd="0" x="2234"/>
        <item sd="0" x="761"/>
        <item x="416"/>
        <item x="765"/>
        <item x="741"/>
        <item x="2493"/>
        <item sd="0" x="331"/>
        <item x="2486"/>
        <item x="1100"/>
        <item x="213"/>
        <item x="333"/>
        <item sd="0" x="90"/>
        <item x="1001"/>
        <item x="167"/>
        <item sd="0" x="1871"/>
        <item sd="0" x="492"/>
        <item sd="0" x="1925"/>
        <item sd="0" x="29"/>
        <item x="538"/>
        <item x="456"/>
        <item sd="0" x="1058"/>
        <item x="2434"/>
        <item x="26"/>
        <item x="2182"/>
        <item x="84"/>
        <item sd="0" x="1557"/>
        <item x="58"/>
        <item sd="0" x="0"/>
        <item x="316"/>
        <item x="2444"/>
        <item x="2001"/>
        <item x="2117"/>
        <item x="312"/>
        <item x="461"/>
        <item x="689"/>
        <item x="1478"/>
        <item x="2159"/>
        <item x="1733"/>
        <item sd="0" x="914"/>
        <item sd="0" x="1578"/>
        <item x="341"/>
        <item x="1383"/>
        <item x="1725"/>
        <item x="2011"/>
        <item x="2153"/>
        <item sd="0" x="123"/>
        <item x="2151"/>
        <item x="1590"/>
        <item sd="0" x="1139"/>
        <item x="555"/>
        <item x="442"/>
        <item x="1030"/>
        <item x="985"/>
        <item x="1205"/>
        <item x="2206"/>
        <item x="617"/>
        <item x="2004"/>
        <item sd="0" x="25"/>
        <item sd="0" x="277"/>
        <item x="752"/>
        <item x="252"/>
        <item sd="0" x="832"/>
        <item x="2048"/>
        <item x="631"/>
        <item sd="0" x="185"/>
        <item sd="0" x="868"/>
        <item sd="0" x="1682"/>
        <item x="1506"/>
        <item x="1589"/>
        <item x="295"/>
        <item sd="0" x="774"/>
        <item x="751"/>
        <item x="1905"/>
        <item x="16"/>
        <item x="1819"/>
        <item x="427"/>
        <item x="2134"/>
        <item x="2225"/>
        <item x="653"/>
        <item x="1704"/>
        <item sd="0" x="684"/>
        <item x="1056"/>
        <item x="1906"/>
        <item x="59"/>
        <item sd="0" x="2435"/>
        <item x="936"/>
        <item x="1404"/>
        <item x="1187"/>
        <item sd="0" x="207"/>
        <item sd="0" x="1082"/>
        <item x="2527"/>
        <item sd="0" x="2465"/>
        <item x="1645"/>
        <item x="380"/>
        <item x="680"/>
        <item x="747"/>
        <item x="2029"/>
        <item x="729"/>
        <item x="2398"/>
        <item x="1138"/>
        <item sd="0" x="996"/>
        <item sd="0" x="64"/>
        <item x="426"/>
        <item x="654"/>
        <item x="539"/>
        <item sd="0" x="607"/>
        <item x="1235"/>
        <item sd="0" x="1593"/>
        <item x="1831"/>
        <item sd="0" x="1485"/>
        <item x="164"/>
        <item x="1981"/>
        <item x="477"/>
        <item x="1773"/>
        <item x="1731"/>
        <item x="753"/>
        <item x="1022"/>
        <item x="1638"/>
        <item x="1632"/>
        <item sd="0" x="408"/>
        <item x="1605"/>
        <item sd="0" x="668"/>
        <item x="384"/>
        <item sd="0" x="499"/>
        <item x="1396"/>
        <item x="1883"/>
        <item x="2082"/>
        <item sd="0" x="1262"/>
        <item sd="0" x="942"/>
        <item x="405"/>
        <item x="2395"/>
        <item x="1502"/>
        <item x="1945"/>
        <item sd="0" x="1130"/>
        <item sd="0" x="217"/>
        <item x="1133"/>
        <item x="2282"/>
        <item x="374"/>
        <item x="228"/>
        <item sd="0" x="2194"/>
        <item x="896"/>
        <item x="2127"/>
        <item x="306"/>
        <item sd="0" x="1798"/>
        <item x="979"/>
        <item x="517"/>
        <item x="2408"/>
        <item x="1376"/>
        <item x="2506"/>
        <item sd="0" x="2495"/>
        <item sd="0" x="2356"/>
        <item x="2058"/>
        <item x="1512"/>
        <item x="2270"/>
        <item x="1567"/>
        <item sd="0" x="604"/>
        <item x="1523"/>
        <item sd="0" x="1276"/>
        <item sd="0" x="633"/>
        <item x="757"/>
        <item x="1173"/>
        <item x="272"/>
        <item x="80"/>
        <item x="1508"/>
        <item x="474"/>
        <item sd="0" x="242"/>
        <item x="2340"/>
        <item x="1533"/>
        <item x="1194"/>
        <item x="1441"/>
        <item x="1066"/>
        <item x="876"/>
        <item x="2429"/>
        <item sd="0" x="304"/>
        <item x="779"/>
        <item x="1050"/>
        <item x="199"/>
        <item x="826"/>
        <item x="592"/>
        <item sd="0" x="1827"/>
        <item sd="0" x="1814"/>
        <item x="1806"/>
        <item x="141"/>
        <item x="2490"/>
        <item x="1542"/>
        <item sd="0" x="409"/>
        <item sd="0" x="158"/>
        <item x="3"/>
        <item x="1810"/>
        <item x="892"/>
        <item sd="0" x="1325"/>
        <item x="1005"/>
        <item x="198"/>
        <item sd="0" x="1302"/>
        <item sd="0" x="2499"/>
        <item x="2280"/>
        <item x="314"/>
        <item sd="0" x="776"/>
        <item x="2113"/>
        <item x="191"/>
        <item sd="0" x="2072"/>
        <item sd="0" x="835"/>
        <item sd="0" x="2169"/>
        <item sd="0" x="1648"/>
        <item x="1281"/>
        <item sd="0" x="669"/>
        <item x="1686"/>
        <item x="2283"/>
        <item x="632"/>
        <item x="678"/>
        <item x="1961"/>
        <item x="2349"/>
        <item x="1706"/>
        <item x="2052"/>
        <item x="332"/>
        <item sd="0" x="2405"/>
        <item x="634"/>
        <item x="2300"/>
        <item sd="0" x="1858"/>
        <item x="205"/>
        <item x="269"/>
        <item x="2245"/>
        <item sd="0" x="2137"/>
        <item x="308"/>
        <item x="1816"/>
        <item sd="0" x="1452"/>
        <item x="1401"/>
        <item x="2488"/>
        <item x="2382"/>
        <item x="485"/>
        <item x="1169"/>
        <item x="1016"/>
        <item sd="0" x="893"/>
        <item sd="0" x="1550"/>
        <item x="2447"/>
        <item x="86"/>
        <item sd="0" x="399"/>
        <item x="284"/>
        <item x="1828"/>
        <item x="2022"/>
        <item x="1838"/>
        <item sd="0" x="267"/>
        <item x="2381"/>
        <item x="1085"/>
        <item x="345"/>
        <item x="1374"/>
        <item sd="0" x="674"/>
        <item x="173"/>
        <item x="980"/>
        <item sd="0" x="1060"/>
        <item sd="0" x="2085"/>
        <item x="1596"/>
        <item x="717"/>
        <item sd="0" x="1357"/>
        <item x="568"/>
        <item x="256"/>
        <item x="2306"/>
        <item x="1562"/>
        <item x="1267"/>
        <item sd="0" x="1491"/>
        <item x="907"/>
        <item x="79"/>
        <item x="783"/>
        <item x="50"/>
        <item x="1052"/>
        <item sd="0" x="10"/>
        <item x="210"/>
        <item x="663"/>
        <item x="1973"/>
        <item x="850"/>
        <item x="553"/>
        <item sd="0" x="642"/>
        <item x="934"/>
        <item x="2421"/>
        <item x="1361"/>
        <item x="1897"/>
        <item x="1344"/>
        <item x="806"/>
        <item x="1770"/>
        <item x="99"/>
        <item sd="0" x="853"/>
        <item x="1179"/>
        <item x="2173"/>
        <item x="63"/>
        <item x="1904"/>
        <item x="18"/>
        <item x="1738"/>
        <item x="1846"/>
        <item x="2440"/>
        <item x="23"/>
        <item sd="0" x="644"/>
        <item x="1719"/>
        <item x="1962"/>
        <item sd="0" x="414"/>
        <item x="1662"/>
        <item x="2545"/>
        <item t="default"/>
      </items>
    </pivotField>
    <pivotField showAll="0"/>
    <pivotField showAll="0"/>
    <pivotField showAll="0"/>
    <pivotField axis="axisRow" showAll="0">
      <items count="7">
        <item h="1" x="2"/>
        <item x="0"/>
        <item h="1" x="3"/>
        <item h="1" x="4"/>
        <item h="1" x="1"/>
        <item h="1" x="5"/>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showAll="0">
      <items count="6">
        <item h="1" x="3"/>
        <item sd="0" x="2"/>
        <item h="1" sd="0" x="1"/>
        <item h="1" sd="0" x="0"/>
        <item h="1" x="4"/>
        <item t="default"/>
      </items>
    </pivotField>
    <pivotField showAll="0">
      <items count="13">
        <item x="11"/>
        <item x="10"/>
        <item x="9"/>
        <item x="8"/>
        <item x="7"/>
        <item x="6"/>
        <item x="5"/>
        <item x="4"/>
        <item x="3"/>
        <item x="2"/>
        <item x="1"/>
        <item x="0"/>
        <item t="default"/>
      </items>
    </pivotField>
    <pivotField showAll="0"/>
    <pivotField showAll="0"/>
    <pivotField showAll="0"/>
    <pivotField showAll="0">
      <items count="6">
        <item h="1" x="3"/>
        <item h="1" x="2"/>
        <item x="1"/>
        <item h="1" x="0"/>
        <item h="1" x="4"/>
        <item t="default"/>
      </items>
    </pivotField>
    <pivotField axis="axisRow" showAll="0" defaultSubtotal="0">
      <items count="6">
        <item x="0"/>
        <item x="1"/>
        <item x="2"/>
        <item x="3"/>
        <item x="4"/>
        <item x="5"/>
      </items>
    </pivotField>
    <pivotField axis="axisRow" showAll="0" defaultSubtotal="0">
      <items count="6">
        <item x="0"/>
        <item x="1"/>
        <item x="2"/>
        <item x="3"/>
        <item x="4"/>
        <item x="5"/>
      </items>
    </pivotField>
    <pivotField dragToRow="0" dragToCol="0" dragToPage="0" showAll="0" defaultSubtotal="0"/>
  </pivotFields>
  <rowFields count="4">
    <field x="6"/>
    <field x="18"/>
    <field x="17"/>
    <field x="7"/>
  </rowFields>
  <rowItems count="7">
    <i>
      <x v="1"/>
    </i>
    <i r="1">
      <x v="2"/>
    </i>
    <i r="2">
      <x v="3"/>
    </i>
    <i r="3">
      <x v="7"/>
    </i>
    <i r="3">
      <x v="8"/>
    </i>
    <i r="3">
      <x v="9"/>
    </i>
    <i t="grand">
      <x/>
    </i>
  </rowItems>
  <colItems count="1">
    <i/>
  </colItems>
  <dataFields count="1">
    <dataField name=" NEW CUSTOMER ACQUISITION" fld="2" subtotal="count" baseField="0" baseItem="0" numFmtId="2"/>
  </dataFields>
  <formats count="2">
    <format dxfId="81">
      <pivotArea outline="0" collapsedLevelsAreSubtotals="1" fieldPosition="0"/>
    </format>
    <format dxfId="80">
      <pivotArea outline="0" collapsedLevelsAreSubtotals="1" fieldPosition="0">
        <references count="1">
          <reference field="4294967294" count="1" selected="0">
            <x v="0"/>
          </reference>
        </references>
      </pivotArea>
    </format>
  </formats>
  <chartFormats count="3">
    <chartFormat chart="0" format="1"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4" name="PivotTable13"/>
    <pivotTable tabId="4" name="PivotTable15"/>
    <pivotTable tabId="4" name="PivotTable16"/>
    <pivotTable tabId="4" name="PivotTable17"/>
    <pivotTable tabId="4" name="PivotTable18"/>
  </pivotTables>
  <data>
    <tabular pivotCacheId="1">
      <items count="5">
        <i x="3"/>
        <i x="2" s="1"/>
        <i x="1"/>
        <i x="0"/>
        <i x="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4" name="PivotTable13"/>
    <pivotTable tabId="4" name="PivotTable15"/>
    <pivotTable tabId="4" name="PivotTable16"/>
    <pivotTable tabId="4" name="PivotTable17"/>
    <pivotTable tabId="4" name="PivotTable18"/>
  </pivotTables>
  <data>
    <tabular pivotCacheId="1">
      <items count="12">
        <i x="5" s="1"/>
        <i x="4" s="1"/>
        <i x="3" s="1"/>
        <i x="11" s="1" nd="1"/>
        <i x="10" s="1" nd="1"/>
        <i x="9" s="1" nd="1"/>
        <i x="8" s="1" nd="1"/>
        <i x="7" s="1" nd="1"/>
        <i x="6" s="1" nd="1"/>
        <i x="2" s="1" nd="1"/>
        <i x="1" s="1" nd="1"/>
        <i x="0"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QUARTER" sourceName="QUARTER">
  <pivotTables>
    <pivotTable tabId="4" name="PivotTable13"/>
    <pivotTable tabId="4" name="PivotTable15"/>
    <pivotTable tabId="4" name="PivotTable16"/>
    <pivotTable tabId="4" name="PivotTable17"/>
    <pivotTable tabId="4" name="PivotTable18"/>
  </pivotTables>
  <data>
    <tabular pivotCacheId="1">
      <items count="5">
        <i x="3"/>
        <i x="2"/>
        <i x="1" s="1"/>
        <i x="0"/>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 name="MONTH" cache="Slicer_MONTH" caption="MONTH" rowHeight="234950"/>
  <slicer name="QUARTER" cache="Slicer_QUARTER" caption="QUARTE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MONTH 1" cache="Slicer_MONTH" caption="MONTH" rowHeight="234950"/>
  <slicer name="QUARTER 1" cache="Slicer_QUARTER" caption="QUARTER" rowHeight="234950"/>
</slicers>
</file>

<file path=xl/tables/table1.xml><?xml version="1.0" encoding="utf-8"?>
<table xmlns="http://schemas.openxmlformats.org/spreadsheetml/2006/main" id="1" name="Table1" displayName="Table1" ref="A1:Q2833" totalsRowShown="0">
  <sortState ref="A2:O2883">
    <sortCondition descending="1" ref="H1:H2883"/>
  </sortState>
  <tableColumns count="17">
    <tableColumn id="1" name="id"/>
    <tableColumn id="2" name="order_id"/>
    <tableColumn id="3" name="customer_id"/>
    <tableColumn id="4" name="product_id"/>
    <tableColumn id="5" name="cost_price">
      <calculatedColumnFormula>VLOOKUP(D2,[1]products!$A$2:$B$2832,2,0)</calculatedColumnFormula>
    </tableColumn>
    <tableColumn id="6" name="inventory_item_id"/>
    <tableColumn id="7" name="status"/>
    <tableColumn id="8" name="ordered_at"/>
    <tableColumn id="9" name="shipped_at"/>
    <tableColumn id="10" name="delivered_at"/>
    <tableColumn id="11" name="returned_at"/>
    <tableColumn id="16" name="YEAR" dataDxfId="3">
      <calculatedColumnFormula>YEAR(Table1[[#This Row],[ordered_at]])</calculatedColumnFormula>
    </tableColumn>
    <tableColumn id="17" name="MONTH" dataDxfId="2">
      <calculatedColumnFormula>TEXT(Table1[[#This Row],[ordered_at]],"MMM")</calculatedColumnFormula>
    </tableColumn>
    <tableColumn id="12" name="sale_price">
      <calculatedColumnFormula>VLOOKUP(D2,[1]products!$A$2:$F$2832,6,0)</calculatedColumnFormula>
    </tableColumn>
    <tableColumn id="14" name="PROFIT" dataDxfId="1">
      <calculatedColumnFormula>Table1[[#This Row],[sale_price]]-Table1[[#This Row],[cost_price]]</calculatedColumnFormula>
    </tableColumn>
    <tableColumn id="15" name="profit margin" dataDxfId="0">
      <calculatedColumnFormula>Table1[[#This Row],[PROFIT]]/Table1[[#This Row],[sale_price]]</calculatedColumnFormula>
    </tableColumn>
    <tableColumn id="13" name="QUARTER">
      <calculatedColumnFormula>"Q"&amp;ROUNDUP(MONTH(Table1[[#This Row],[ordered_at]])/3,0)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B2551"/>
  <sheetViews>
    <sheetView tabSelected="1" topLeftCell="N13" workbookViewId="0">
      <selection activeCell="V35" sqref="V35"/>
    </sheetView>
  </sheetViews>
  <sheetFormatPr defaultRowHeight="14.4" x14ac:dyDescent="0.3"/>
  <cols>
    <col min="1" max="1" width="12.5546875" customWidth="1"/>
    <col min="2" max="2" width="27.88671875" customWidth="1"/>
    <col min="3" max="3" width="10.77734375" customWidth="1"/>
    <col min="4" max="4" width="10.77734375" bestFit="1" customWidth="1"/>
    <col min="5" max="12" width="10.33203125" bestFit="1" customWidth="1"/>
    <col min="13" max="13" width="16.44140625" customWidth="1"/>
    <col min="14" max="14" width="12.5546875" customWidth="1"/>
    <col min="15" max="16" width="19.44140625" customWidth="1"/>
    <col min="17" max="17" width="15.5546875" bestFit="1" customWidth="1"/>
    <col min="18" max="18" width="12.5546875" customWidth="1"/>
    <col min="19" max="19" width="12.88671875" customWidth="1"/>
    <col min="20" max="20" width="16" customWidth="1"/>
    <col min="21" max="21" width="11.21875" customWidth="1"/>
    <col min="22" max="22" width="15.5546875" customWidth="1"/>
    <col min="23" max="23" width="12.5546875" customWidth="1"/>
    <col min="24" max="24" width="25.21875" bestFit="1" customWidth="1"/>
    <col min="25" max="26" width="15.5546875" bestFit="1" customWidth="1"/>
    <col min="27" max="27" width="12.5546875" customWidth="1"/>
    <col min="28" max="28" width="17.5546875" customWidth="1"/>
    <col min="29" max="29" width="17.88671875" bestFit="1" customWidth="1"/>
    <col min="30" max="112" width="15.5546875" bestFit="1" customWidth="1"/>
    <col min="113" max="113" width="10.77734375" bestFit="1" customWidth="1"/>
  </cols>
  <sheetData>
    <row r="2" spans="1:28" x14ac:dyDescent="0.3">
      <c r="A2" s="5" t="s">
        <v>52</v>
      </c>
      <c r="B2" t="s">
        <v>59</v>
      </c>
    </row>
    <row r="3" spans="1:28" x14ac:dyDescent="0.3">
      <c r="A3" s="6" t="s">
        <v>12</v>
      </c>
      <c r="B3" s="1">
        <v>38</v>
      </c>
    </row>
    <row r="4" spans="1:28" x14ac:dyDescent="0.3">
      <c r="A4" s="7" t="s">
        <v>68</v>
      </c>
      <c r="B4" s="1"/>
    </row>
    <row r="5" spans="1:28" x14ac:dyDescent="0.3">
      <c r="A5" s="11" t="s">
        <v>64</v>
      </c>
      <c r="B5" s="1"/>
      <c r="O5" s="6"/>
      <c r="P5" s="1"/>
      <c r="R5" s="5" t="s">
        <v>52</v>
      </c>
      <c r="S5" t="s">
        <v>60</v>
      </c>
      <c r="T5" t="s">
        <v>54</v>
      </c>
      <c r="U5" s="10"/>
      <c r="W5" s="5" t="s">
        <v>52</v>
      </c>
      <c r="X5" t="s">
        <v>57</v>
      </c>
      <c r="AA5" s="5" t="s">
        <v>52</v>
      </c>
      <c r="AB5" t="s">
        <v>61</v>
      </c>
    </row>
    <row r="6" spans="1:28" x14ac:dyDescent="0.3">
      <c r="A6" s="12" t="s">
        <v>65</v>
      </c>
      <c r="B6" s="1">
        <v>9</v>
      </c>
      <c r="O6" s="6"/>
      <c r="P6" s="1"/>
      <c r="R6" s="6" t="s">
        <v>12</v>
      </c>
      <c r="S6" s="1">
        <v>1975.8600101709997</v>
      </c>
      <c r="T6" s="1">
        <v>38</v>
      </c>
      <c r="W6" s="6" t="s">
        <v>68</v>
      </c>
      <c r="X6" s="1">
        <v>1975.8600101709997</v>
      </c>
      <c r="AA6" s="6" t="s">
        <v>68</v>
      </c>
      <c r="AB6" s="1">
        <v>38</v>
      </c>
    </row>
    <row r="7" spans="1:28" x14ac:dyDescent="0.3">
      <c r="A7" s="12" t="s">
        <v>66</v>
      </c>
      <c r="B7" s="1">
        <v>21</v>
      </c>
      <c r="O7" s="6"/>
      <c r="P7" s="1"/>
      <c r="R7" s="7">
        <v>129</v>
      </c>
      <c r="S7" s="1">
        <v>54.950000760000002</v>
      </c>
      <c r="T7" s="1">
        <v>1</v>
      </c>
      <c r="W7" s="6" t="s">
        <v>53</v>
      </c>
      <c r="X7" s="13">
        <v>1975.8600101709997</v>
      </c>
      <c r="AA7" s="6" t="s">
        <v>53</v>
      </c>
      <c r="AB7" s="1">
        <v>38</v>
      </c>
    </row>
    <row r="8" spans="1:28" x14ac:dyDescent="0.3">
      <c r="A8" s="12" t="s">
        <v>67</v>
      </c>
      <c r="B8" s="1">
        <v>8</v>
      </c>
      <c r="O8" s="6"/>
      <c r="P8" s="1"/>
      <c r="R8" s="7">
        <v>5399</v>
      </c>
      <c r="S8" s="1">
        <v>54.950000760000002</v>
      </c>
      <c r="T8" s="1">
        <v>1</v>
      </c>
      <c r="V8" t="s">
        <v>62</v>
      </c>
    </row>
    <row r="9" spans="1:28" x14ac:dyDescent="0.3">
      <c r="A9" s="6" t="s">
        <v>53</v>
      </c>
      <c r="B9" s="1">
        <v>38</v>
      </c>
      <c r="N9" s="5" t="s">
        <v>52</v>
      </c>
      <c r="O9" t="s">
        <v>55</v>
      </c>
      <c r="P9" s="1"/>
      <c r="R9" s="7">
        <v>6568</v>
      </c>
      <c r="S9" s="1">
        <v>19.950000760000002</v>
      </c>
      <c r="T9" s="1">
        <v>1</v>
      </c>
      <c r="V9" s="16">
        <f>SUM(U7:U65)</f>
        <v>0</v>
      </c>
    </row>
    <row r="10" spans="1:28" x14ac:dyDescent="0.3">
      <c r="N10" s="6">
        <v>129</v>
      </c>
      <c r="O10" s="14">
        <v>1</v>
      </c>
      <c r="P10" s="1"/>
      <c r="R10" s="7">
        <v>9134</v>
      </c>
      <c r="S10" s="1">
        <v>95.569999690000003</v>
      </c>
      <c r="T10" s="1">
        <v>2</v>
      </c>
    </row>
    <row r="11" spans="1:28" x14ac:dyDescent="0.3">
      <c r="N11" s="6">
        <v>5399</v>
      </c>
      <c r="O11" s="14">
        <v>1</v>
      </c>
      <c r="P11" s="1"/>
      <c r="R11" s="7">
        <v>11989</v>
      </c>
      <c r="S11" s="1">
        <v>25</v>
      </c>
      <c r="T11" s="1">
        <v>1</v>
      </c>
    </row>
    <row r="12" spans="1:28" x14ac:dyDescent="0.3">
      <c r="N12" s="6">
        <v>6568</v>
      </c>
      <c r="O12" s="14">
        <v>1</v>
      </c>
      <c r="P12" s="1"/>
      <c r="R12" s="7">
        <v>12280</v>
      </c>
      <c r="S12" s="1">
        <v>55</v>
      </c>
      <c r="T12" s="1">
        <v>1</v>
      </c>
    </row>
    <row r="13" spans="1:28" x14ac:dyDescent="0.3">
      <c r="N13" s="6">
        <v>9134</v>
      </c>
      <c r="O13" s="14">
        <v>2</v>
      </c>
      <c r="P13" s="1"/>
      <c r="R13" s="7">
        <v>13586</v>
      </c>
      <c r="S13" s="1">
        <v>44.990001679999999</v>
      </c>
      <c r="T13" s="1">
        <v>1</v>
      </c>
    </row>
    <row r="14" spans="1:28" x14ac:dyDescent="0.3">
      <c r="N14" s="6">
        <v>11989</v>
      </c>
      <c r="O14" s="14">
        <v>1</v>
      </c>
      <c r="P14" s="1"/>
      <c r="R14" s="7">
        <v>14922</v>
      </c>
      <c r="S14" s="1">
        <v>25</v>
      </c>
      <c r="T14" s="1">
        <v>1</v>
      </c>
    </row>
    <row r="15" spans="1:28" x14ac:dyDescent="0.3">
      <c r="N15" s="6">
        <v>12280</v>
      </c>
      <c r="O15" s="14">
        <v>1</v>
      </c>
      <c r="P15" s="1"/>
      <c r="R15" s="7">
        <v>15204</v>
      </c>
      <c r="S15" s="1">
        <v>98</v>
      </c>
      <c r="T15" s="1">
        <v>1</v>
      </c>
    </row>
    <row r="16" spans="1:28" x14ac:dyDescent="0.3">
      <c r="N16" s="6">
        <v>13586</v>
      </c>
      <c r="O16" s="14">
        <v>1</v>
      </c>
      <c r="P16" s="1"/>
      <c r="R16" s="7">
        <v>16129</v>
      </c>
      <c r="S16" s="1">
        <v>34.990001679999999</v>
      </c>
      <c r="T16" s="1">
        <v>1</v>
      </c>
    </row>
    <row r="17" spans="14:20" x14ac:dyDescent="0.3">
      <c r="N17" s="6">
        <v>14922</v>
      </c>
      <c r="O17" s="14">
        <v>1</v>
      </c>
      <c r="P17" s="1"/>
      <c r="R17" s="7">
        <v>20210</v>
      </c>
      <c r="S17" s="1">
        <v>16.989999770000001</v>
      </c>
      <c r="T17" s="1">
        <v>1</v>
      </c>
    </row>
    <row r="18" spans="14:20" x14ac:dyDescent="0.3">
      <c r="N18" s="6">
        <v>15204</v>
      </c>
      <c r="O18" s="14">
        <v>1</v>
      </c>
      <c r="P18" s="1"/>
      <c r="R18" s="7">
        <v>23176</v>
      </c>
      <c r="S18" s="1">
        <v>49</v>
      </c>
      <c r="T18" s="1">
        <v>1</v>
      </c>
    </row>
    <row r="19" spans="14:20" x14ac:dyDescent="0.3">
      <c r="N19" s="6">
        <v>16129</v>
      </c>
      <c r="O19" s="14">
        <v>1</v>
      </c>
      <c r="P19" s="1"/>
      <c r="R19" s="7">
        <v>23281</v>
      </c>
      <c r="S19" s="1">
        <v>39.450000760000002</v>
      </c>
      <c r="T19" s="1">
        <v>1</v>
      </c>
    </row>
    <row r="20" spans="14:20" x14ac:dyDescent="0.3">
      <c r="N20" s="6">
        <v>20210</v>
      </c>
      <c r="O20" s="14">
        <v>1</v>
      </c>
      <c r="P20" s="1"/>
      <c r="R20" s="7">
        <v>24681</v>
      </c>
      <c r="S20" s="1">
        <v>46.659999849999998</v>
      </c>
      <c r="T20" s="1">
        <v>1</v>
      </c>
    </row>
    <row r="21" spans="14:20" x14ac:dyDescent="0.3">
      <c r="N21" s="6">
        <v>23176</v>
      </c>
      <c r="O21" s="14">
        <v>1</v>
      </c>
      <c r="P21" s="1"/>
      <c r="R21" s="7">
        <v>30246</v>
      </c>
      <c r="S21" s="1">
        <v>175</v>
      </c>
      <c r="T21" s="1">
        <v>1</v>
      </c>
    </row>
    <row r="22" spans="14:20" x14ac:dyDescent="0.3">
      <c r="N22" s="6">
        <v>23281</v>
      </c>
      <c r="O22" s="14">
        <v>1</v>
      </c>
      <c r="P22" s="1"/>
      <c r="R22" s="7">
        <v>35587</v>
      </c>
      <c r="S22" s="1">
        <v>42.990001679999999</v>
      </c>
      <c r="T22" s="1">
        <v>1</v>
      </c>
    </row>
    <row r="23" spans="14:20" x14ac:dyDescent="0.3">
      <c r="N23" s="6">
        <v>24681</v>
      </c>
      <c r="O23" s="14">
        <v>1</v>
      </c>
      <c r="P23" s="1"/>
      <c r="R23" s="7">
        <v>36086</v>
      </c>
      <c r="S23" s="1">
        <v>40</v>
      </c>
      <c r="T23" s="1">
        <v>1</v>
      </c>
    </row>
    <row r="24" spans="14:20" x14ac:dyDescent="0.3">
      <c r="N24" s="6">
        <v>30246</v>
      </c>
      <c r="O24" s="14">
        <v>1</v>
      </c>
      <c r="P24" s="1"/>
      <c r="R24" s="7">
        <v>38332</v>
      </c>
      <c r="S24" s="1">
        <v>31.979999540000001</v>
      </c>
      <c r="T24" s="1">
        <v>1</v>
      </c>
    </row>
    <row r="25" spans="14:20" x14ac:dyDescent="0.3">
      <c r="N25" s="6">
        <v>35587</v>
      </c>
      <c r="O25" s="14">
        <v>1</v>
      </c>
      <c r="P25" s="1"/>
      <c r="R25" s="7">
        <v>46330</v>
      </c>
      <c r="S25" s="1">
        <v>132.6600037</v>
      </c>
      <c r="T25" s="1">
        <v>1</v>
      </c>
    </row>
    <row r="26" spans="14:20" x14ac:dyDescent="0.3">
      <c r="N26" s="6">
        <v>36086</v>
      </c>
      <c r="O26" s="14">
        <v>1</v>
      </c>
      <c r="P26" s="1"/>
      <c r="R26" s="7">
        <v>51795</v>
      </c>
      <c r="S26" s="1">
        <v>30.989999770000001</v>
      </c>
      <c r="T26" s="1">
        <v>1</v>
      </c>
    </row>
    <row r="27" spans="14:20" x14ac:dyDescent="0.3">
      <c r="N27" s="6">
        <v>38332</v>
      </c>
      <c r="O27" s="14">
        <v>1</v>
      </c>
      <c r="P27" s="1"/>
      <c r="R27" s="7">
        <v>52026</v>
      </c>
      <c r="S27" s="1">
        <v>22.989999770000001</v>
      </c>
      <c r="T27" s="1">
        <v>1</v>
      </c>
    </row>
    <row r="28" spans="14:20" x14ac:dyDescent="0.3">
      <c r="N28" s="6">
        <v>46330</v>
      </c>
      <c r="O28" s="14">
        <v>1</v>
      </c>
      <c r="P28" s="1"/>
      <c r="R28" s="7">
        <v>53164</v>
      </c>
      <c r="S28" s="1">
        <v>78.900001529999997</v>
      </c>
      <c r="T28" s="1">
        <v>1</v>
      </c>
    </row>
    <row r="29" spans="14:20" x14ac:dyDescent="0.3">
      <c r="N29" s="6">
        <v>51795</v>
      </c>
      <c r="O29" s="14">
        <v>1</v>
      </c>
      <c r="P29" s="1"/>
      <c r="R29" s="7">
        <v>54283</v>
      </c>
      <c r="S29" s="1">
        <v>6.9899997709999999</v>
      </c>
      <c r="T29" s="1">
        <v>1</v>
      </c>
    </row>
    <row r="30" spans="14:20" x14ac:dyDescent="0.3">
      <c r="N30" s="6">
        <v>52026</v>
      </c>
      <c r="O30" s="14">
        <v>1</v>
      </c>
      <c r="P30" s="1"/>
      <c r="R30" s="7">
        <v>55261</v>
      </c>
      <c r="S30" s="1">
        <v>44.990001679999999</v>
      </c>
      <c r="T30" s="1">
        <v>1</v>
      </c>
    </row>
    <row r="31" spans="14:20" x14ac:dyDescent="0.3">
      <c r="N31" s="6">
        <v>53164</v>
      </c>
      <c r="O31" s="14">
        <v>1</v>
      </c>
      <c r="P31" s="1"/>
      <c r="R31" s="7">
        <v>55736</v>
      </c>
      <c r="S31" s="1">
        <v>27.93000031</v>
      </c>
      <c r="T31" s="1">
        <v>1</v>
      </c>
    </row>
    <row r="32" spans="14:20" x14ac:dyDescent="0.3">
      <c r="N32" s="6">
        <v>54283</v>
      </c>
      <c r="O32" s="14">
        <v>1</v>
      </c>
      <c r="P32" s="1"/>
      <c r="R32" s="7">
        <v>57217</v>
      </c>
      <c r="S32" s="1">
        <v>59.950000760000002</v>
      </c>
      <c r="T32" s="1">
        <v>1</v>
      </c>
    </row>
    <row r="33" spans="14:22" x14ac:dyDescent="0.3">
      <c r="N33" s="6">
        <v>55261</v>
      </c>
      <c r="O33" s="14">
        <v>1</v>
      </c>
      <c r="P33" s="1"/>
      <c r="R33" s="7">
        <v>58435</v>
      </c>
      <c r="S33" s="1">
        <v>60</v>
      </c>
      <c r="T33" s="1">
        <v>1</v>
      </c>
    </row>
    <row r="34" spans="14:22" x14ac:dyDescent="0.3">
      <c r="N34" s="6">
        <v>55736</v>
      </c>
      <c r="O34" s="14">
        <v>1</v>
      </c>
      <c r="P34" s="1"/>
      <c r="R34" s="7">
        <v>58687</v>
      </c>
      <c r="S34" s="1">
        <v>20.209999079999999</v>
      </c>
      <c r="T34" s="1">
        <v>1</v>
      </c>
      <c r="U34" s="13"/>
    </row>
    <row r="35" spans="14:22" x14ac:dyDescent="0.3">
      <c r="N35" s="6">
        <v>57217</v>
      </c>
      <c r="O35" s="14">
        <v>1</v>
      </c>
      <c r="P35" s="1"/>
      <c r="R35" s="7">
        <v>59782</v>
      </c>
      <c r="S35" s="1">
        <v>18.899999619999999</v>
      </c>
      <c r="T35" s="1">
        <v>1</v>
      </c>
      <c r="U35" s="13"/>
      <c r="V35" s="13">
        <f>GETPIVOTDATA("ORDER VALUE",$R$5)/GETPIVOTDATA("Count of order_id",$R$5)</f>
        <v>51.996316057131573</v>
      </c>
    </row>
    <row r="36" spans="14:22" x14ac:dyDescent="0.3">
      <c r="N36" s="6">
        <v>58435</v>
      </c>
      <c r="O36" s="14">
        <v>1</v>
      </c>
      <c r="P36" s="1"/>
      <c r="R36" s="7">
        <v>60480</v>
      </c>
      <c r="S36" s="1">
        <v>82</v>
      </c>
      <c r="T36" s="1">
        <v>1</v>
      </c>
      <c r="U36" s="13"/>
    </row>
    <row r="37" spans="14:22" x14ac:dyDescent="0.3">
      <c r="N37" s="6">
        <v>58687</v>
      </c>
      <c r="O37" s="14">
        <v>1</v>
      </c>
      <c r="P37" s="1"/>
      <c r="R37" s="7">
        <v>60930</v>
      </c>
      <c r="S37" s="1">
        <v>76.489997860000003</v>
      </c>
      <c r="T37" s="1">
        <v>1</v>
      </c>
      <c r="U37" s="13"/>
    </row>
    <row r="38" spans="14:22" x14ac:dyDescent="0.3">
      <c r="N38" s="6">
        <v>59782</v>
      </c>
      <c r="O38" s="14">
        <v>1</v>
      </c>
      <c r="P38" s="1"/>
      <c r="R38" s="7">
        <v>67200</v>
      </c>
      <c r="S38" s="1">
        <v>61</v>
      </c>
      <c r="T38" s="1">
        <v>1</v>
      </c>
      <c r="U38" s="13"/>
    </row>
    <row r="39" spans="14:22" x14ac:dyDescent="0.3">
      <c r="N39" s="6">
        <v>60480</v>
      </c>
      <c r="O39" s="14">
        <v>1</v>
      </c>
      <c r="P39" s="1"/>
      <c r="R39" s="7">
        <v>69528</v>
      </c>
      <c r="S39" s="1">
        <v>36.75</v>
      </c>
      <c r="T39" s="1">
        <v>1</v>
      </c>
      <c r="U39" s="13"/>
    </row>
    <row r="40" spans="14:22" x14ac:dyDescent="0.3">
      <c r="N40" s="6">
        <v>60930</v>
      </c>
      <c r="O40" s="14">
        <v>1</v>
      </c>
      <c r="P40" s="1"/>
      <c r="R40" s="7">
        <v>80116</v>
      </c>
      <c r="S40" s="1">
        <v>59.950000760000002</v>
      </c>
      <c r="T40" s="1">
        <v>1</v>
      </c>
      <c r="U40" s="13"/>
    </row>
    <row r="41" spans="14:22" x14ac:dyDescent="0.3">
      <c r="N41" s="6">
        <v>67200</v>
      </c>
      <c r="O41" s="14">
        <v>1</v>
      </c>
      <c r="P41" s="1"/>
      <c r="R41" s="7">
        <v>83085</v>
      </c>
      <c r="S41" s="1">
        <v>62.689998629999998</v>
      </c>
      <c r="T41" s="1">
        <v>1</v>
      </c>
      <c r="U41" s="13"/>
    </row>
    <row r="42" spans="14:22" x14ac:dyDescent="0.3">
      <c r="N42" s="6">
        <v>69528</v>
      </c>
      <c r="O42" s="14">
        <v>1</v>
      </c>
      <c r="P42" s="1"/>
      <c r="R42" s="7">
        <v>85818</v>
      </c>
      <c r="S42" s="1">
        <v>52</v>
      </c>
      <c r="T42" s="1">
        <v>1</v>
      </c>
      <c r="U42" s="13"/>
    </row>
    <row r="43" spans="14:22" x14ac:dyDescent="0.3">
      <c r="N43" s="6">
        <v>80116</v>
      </c>
      <c r="O43" s="14">
        <v>1</v>
      </c>
      <c r="P43" s="1"/>
      <c r="R43" s="7">
        <v>88667</v>
      </c>
      <c r="S43" s="1">
        <v>90</v>
      </c>
      <c r="T43" s="1">
        <v>1</v>
      </c>
      <c r="U43" s="13"/>
    </row>
    <row r="44" spans="14:22" x14ac:dyDescent="0.3">
      <c r="N44" s="6">
        <v>83085</v>
      </c>
      <c r="O44" s="14">
        <v>1</v>
      </c>
      <c r="P44" s="1"/>
      <c r="R44" s="6" t="s">
        <v>53</v>
      </c>
      <c r="S44" s="13">
        <v>1975.8600101709997</v>
      </c>
      <c r="T44" s="9">
        <v>38</v>
      </c>
      <c r="U44" s="13"/>
    </row>
    <row r="45" spans="14:22" x14ac:dyDescent="0.3">
      <c r="N45" s="6">
        <v>85818</v>
      </c>
      <c r="O45" s="14">
        <v>1</v>
      </c>
      <c r="P45" s="1"/>
      <c r="U45" s="13"/>
    </row>
    <row r="46" spans="14:22" x14ac:dyDescent="0.3">
      <c r="N46" s="6">
        <v>88667</v>
      </c>
      <c r="O46" s="14">
        <v>1</v>
      </c>
      <c r="P46" s="1"/>
      <c r="U46" s="13"/>
    </row>
    <row r="47" spans="14:22" x14ac:dyDescent="0.3">
      <c r="N47" s="6" t="s">
        <v>53</v>
      </c>
      <c r="O47" s="14">
        <v>38</v>
      </c>
      <c r="P47" s="1"/>
      <c r="U47" s="13"/>
    </row>
    <row r="48" spans="14:22" x14ac:dyDescent="0.3">
      <c r="P48" s="1"/>
      <c r="U48" s="13"/>
    </row>
    <row r="49" spans="13:21" x14ac:dyDescent="0.3">
      <c r="P49" s="1"/>
      <c r="U49" s="13"/>
    </row>
    <row r="50" spans="13:21" x14ac:dyDescent="0.3">
      <c r="P50" s="1"/>
      <c r="U50" s="13"/>
    </row>
    <row r="51" spans="13:21" x14ac:dyDescent="0.3">
      <c r="P51" s="1"/>
      <c r="U51" s="13"/>
    </row>
    <row r="52" spans="13:21" x14ac:dyDescent="0.3">
      <c r="P52" s="1"/>
      <c r="U52" s="13"/>
    </row>
    <row r="53" spans="13:21" x14ac:dyDescent="0.3">
      <c r="P53" s="1"/>
      <c r="U53" s="13"/>
    </row>
    <row r="54" spans="13:21" x14ac:dyDescent="0.3">
      <c r="P54" s="1"/>
      <c r="U54" s="13"/>
    </row>
    <row r="55" spans="13:21" x14ac:dyDescent="0.3">
      <c r="P55" s="1"/>
      <c r="U55" s="13"/>
    </row>
    <row r="56" spans="13:21" x14ac:dyDescent="0.3">
      <c r="P56" s="1"/>
      <c r="U56" s="13"/>
    </row>
    <row r="57" spans="13:21" x14ac:dyDescent="0.3">
      <c r="P57" s="1"/>
      <c r="U57" s="13"/>
    </row>
    <row r="58" spans="13:21" x14ac:dyDescent="0.3">
      <c r="P58" s="1"/>
      <c r="U58" s="13"/>
    </row>
    <row r="59" spans="13:21" x14ac:dyDescent="0.3">
      <c r="P59" s="1"/>
      <c r="U59" s="13"/>
    </row>
    <row r="60" spans="13:21" x14ac:dyDescent="0.3">
      <c r="P60" s="1"/>
      <c r="U60" s="13"/>
    </row>
    <row r="61" spans="13:21" x14ac:dyDescent="0.3">
      <c r="M61" t="s">
        <v>63</v>
      </c>
      <c r="P61" s="1"/>
      <c r="U61" s="13"/>
    </row>
    <row r="62" spans="13:21" x14ac:dyDescent="0.3">
      <c r="M62" s="15">
        <f>COUNT(N10:N68)</f>
        <v>37</v>
      </c>
      <c r="P62" s="1"/>
      <c r="U62" s="13"/>
    </row>
    <row r="63" spans="13:21" x14ac:dyDescent="0.3">
      <c r="P63" s="1"/>
      <c r="U63" s="13"/>
    </row>
    <row r="64" spans="13:21" x14ac:dyDescent="0.3">
      <c r="P64" s="1"/>
      <c r="U64" s="13"/>
    </row>
    <row r="65" spans="16:21" x14ac:dyDescent="0.3">
      <c r="P65" s="1"/>
      <c r="U65" s="13"/>
    </row>
    <row r="66" spans="16:21" x14ac:dyDescent="0.3">
      <c r="P66" s="1"/>
      <c r="U66" s="13"/>
    </row>
    <row r="67" spans="16:21" x14ac:dyDescent="0.3">
      <c r="P67" s="1"/>
      <c r="U67" s="13"/>
    </row>
    <row r="68" spans="16:21" x14ac:dyDescent="0.3">
      <c r="P68" s="1"/>
      <c r="U68" s="13"/>
    </row>
    <row r="69" spans="16:21" x14ac:dyDescent="0.3">
      <c r="P69" s="1"/>
      <c r="U69" s="13"/>
    </row>
    <row r="70" spans="16:21" x14ac:dyDescent="0.3">
      <c r="P70" s="1"/>
      <c r="U70" s="13"/>
    </row>
    <row r="71" spans="16:21" x14ac:dyDescent="0.3">
      <c r="P71" s="1"/>
      <c r="U71" s="13"/>
    </row>
    <row r="72" spans="16:21" x14ac:dyDescent="0.3">
      <c r="P72" s="1"/>
      <c r="U72" s="13"/>
    </row>
    <row r="73" spans="16:21" x14ac:dyDescent="0.3">
      <c r="P73" s="1"/>
      <c r="U73" s="13"/>
    </row>
    <row r="74" spans="16:21" x14ac:dyDescent="0.3">
      <c r="P74" s="1"/>
      <c r="U74" s="13"/>
    </row>
    <row r="75" spans="16:21" x14ac:dyDescent="0.3">
      <c r="P75" s="1"/>
      <c r="U75" s="13"/>
    </row>
    <row r="76" spans="16:21" x14ac:dyDescent="0.3">
      <c r="P76" s="1"/>
      <c r="U76" s="13"/>
    </row>
    <row r="77" spans="16:21" x14ac:dyDescent="0.3">
      <c r="P77" s="1"/>
      <c r="U77" s="13"/>
    </row>
    <row r="78" spans="16:21" x14ac:dyDescent="0.3">
      <c r="P78" s="1"/>
      <c r="U78" s="13"/>
    </row>
    <row r="79" spans="16:21" x14ac:dyDescent="0.3">
      <c r="P79" s="1"/>
      <c r="U79" s="13"/>
    </row>
    <row r="80" spans="16:21" x14ac:dyDescent="0.3">
      <c r="P80" s="1"/>
      <c r="U80" s="13"/>
    </row>
    <row r="81" spans="16:21" x14ac:dyDescent="0.3">
      <c r="P81" s="1"/>
      <c r="U81" s="13"/>
    </row>
    <row r="82" spans="16:21" x14ac:dyDescent="0.3">
      <c r="P82" s="1"/>
      <c r="U82" s="13"/>
    </row>
    <row r="83" spans="16:21" x14ac:dyDescent="0.3">
      <c r="P83" s="1"/>
      <c r="U83" s="13"/>
    </row>
    <row r="84" spans="16:21" x14ac:dyDescent="0.3">
      <c r="P84" s="1"/>
      <c r="U84" s="13"/>
    </row>
    <row r="85" spans="16:21" x14ac:dyDescent="0.3">
      <c r="P85" s="1"/>
      <c r="U85" s="13"/>
    </row>
    <row r="86" spans="16:21" x14ac:dyDescent="0.3">
      <c r="P86" s="1"/>
      <c r="U86" s="13"/>
    </row>
    <row r="87" spans="16:21" x14ac:dyDescent="0.3">
      <c r="P87" s="1"/>
      <c r="U87" s="13"/>
    </row>
    <row r="88" spans="16:21" x14ac:dyDescent="0.3">
      <c r="P88" s="1"/>
      <c r="U88" s="13"/>
    </row>
    <row r="89" spans="16:21" x14ac:dyDescent="0.3">
      <c r="P89" s="1"/>
      <c r="U89" s="13"/>
    </row>
    <row r="90" spans="16:21" x14ac:dyDescent="0.3">
      <c r="P90" s="1"/>
      <c r="U90" s="13"/>
    </row>
    <row r="91" spans="16:21" x14ac:dyDescent="0.3">
      <c r="P91" s="1"/>
      <c r="U91" s="13"/>
    </row>
    <row r="92" spans="16:21" x14ac:dyDescent="0.3">
      <c r="P92" s="1"/>
      <c r="U92" s="13"/>
    </row>
    <row r="93" spans="16:21" x14ac:dyDescent="0.3">
      <c r="P93" s="1"/>
      <c r="U93" s="13"/>
    </row>
    <row r="94" spans="16:21" x14ac:dyDescent="0.3">
      <c r="P94" s="1"/>
      <c r="U94" s="13"/>
    </row>
    <row r="95" spans="16:21" x14ac:dyDescent="0.3">
      <c r="P95" s="1"/>
      <c r="U95" s="13"/>
    </row>
    <row r="96" spans="16:21" x14ac:dyDescent="0.3">
      <c r="P96" s="1"/>
      <c r="U96" s="13"/>
    </row>
    <row r="97" spans="16:21" x14ac:dyDescent="0.3">
      <c r="P97" s="1"/>
      <c r="U97" s="13"/>
    </row>
    <row r="98" spans="16:21" x14ac:dyDescent="0.3">
      <c r="P98" s="1"/>
      <c r="U98" s="13"/>
    </row>
    <row r="99" spans="16:21" x14ac:dyDescent="0.3">
      <c r="P99" s="1"/>
      <c r="U99" s="13"/>
    </row>
    <row r="100" spans="16:21" x14ac:dyDescent="0.3">
      <c r="P100" s="1"/>
      <c r="U100" s="13"/>
    </row>
    <row r="101" spans="16:21" x14ac:dyDescent="0.3">
      <c r="P101" s="1"/>
      <c r="U101" s="13"/>
    </row>
    <row r="102" spans="16:21" x14ac:dyDescent="0.3">
      <c r="P102" s="1"/>
      <c r="U102" s="13"/>
    </row>
    <row r="103" spans="16:21" x14ac:dyDescent="0.3">
      <c r="P103" s="1"/>
      <c r="U103" s="13"/>
    </row>
    <row r="104" spans="16:21" x14ac:dyDescent="0.3">
      <c r="P104" s="1"/>
      <c r="U104" s="13"/>
    </row>
    <row r="105" spans="16:21" x14ac:dyDescent="0.3">
      <c r="P105" s="1"/>
      <c r="U105" s="13"/>
    </row>
    <row r="106" spans="16:21" x14ac:dyDescent="0.3">
      <c r="P106" s="1"/>
      <c r="U106" s="13"/>
    </row>
    <row r="107" spans="16:21" x14ac:dyDescent="0.3">
      <c r="P107" s="1"/>
      <c r="U107" s="13"/>
    </row>
    <row r="108" spans="16:21" x14ac:dyDescent="0.3">
      <c r="P108" s="1"/>
      <c r="U108" s="13"/>
    </row>
    <row r="109" spans="16:21" x14ac:dyDescent="0.3">
      <c r="P109" s="1"/>
      <c r="U109" s="13"/>
    </row>
    <row r="110" spans="16:21" x14ac:dyDescent="0.3">
      <c r="P110" s="1"/>
      <c r="U110" s="13"/>
    </row>
    <row r="111" spans="16:21" x14ac:dyDescent="0.3">
      <c r="P111" s="1"/>
      <c r="U111" s="13"/>
    </row>
    <row r="112" spans="16:21" x14ac:dyDescent="0.3">
      <c r="P112" s="1"/>
      <c r="U112" s="13"/>
    </row>
    <row r="113" spans="16:21" x14ac:dyDescent="0.3">
      <c r="P113" s="1"/>
      <c r="U113" s="13"/>
    </row>
    <row r="114" spans="16:21" x14ac:dyDescent="0.3">
      <c r="P114" s="1"/>
      <c r="U114" s="13"/>
    </row>
    <row r="115" spans="16:21" x14ac:dyDescent="0.3">
      <c r="P115" s="1"/>
      <c r="U115" s="13"/>
    </row>
    <row r="116" spans="16:21" x14ac:dyDescent="0.3">
      <c r="P116" s="1"/>
      <c r="U116" s="13"/>
    </row>
    <row r="117" spans="16:21" x14ac:dyDescent="0.3">
      <c r="P117" s="1"/>
      <c r="U117" s="13"/>
    </row>
    <row r="118" spans="16:21" x14ac:dyDescent="0.3">
      <c r="P118" s="1"/>
      <c r="U118" s="13"/>
    </row>
    <row r="119" spans="16:21" x14ac:dyDescent="0.3">
      <c r="P119" s="1"/>
      <c r="U119" s="13"/>
    </row>
    <row r="120" spans="16:21" x14ac:dyDescent="0.3">
      <c r="P120" s="1"/>
      <c r="U120" s="13"/>
    </row>
    <row r="121" spans="16:21" x14ac:dyDescent="0.3">
      <c r="P121" s="1"/>
      <c r="U121" s="13"/>
    </row>
    <row r="122" spans="16:21" x14ac:dyDescent="0.3">
      <c r="P122" s="1"/>
      <c r="U122" s="13"/>
    </row>
    <row r="123" spans="16:21" x14ac:dyDescent="0.3">
      <c r="P123" s="1"/>
      <c r="U123" s="13"/>
    </row>
    <row r="124" spans="16:21" x14ac:dyDescent="0.3">
      <c r="P124" s="1"/>
      <c r="U124" s="13"/>
    </row>
    <row r="125" spans="16:21" x14ac:dyDescent="0.3">
      <c r="P125" s="1"/>
      <c r="U125" s="13"/>
    </row>
    <row r="126" spans="16:21" x14ac:dyDescent="0.3">
      <c r="P126" s="1"/>
      <c r="U126" s="13"/>
    </row>
    <row r="127" spans="16:21" x14ac:dyDescent="0.3">
      <c r="P127" s="1"/>
      <c r="U127" s="13"/>
    </row>
    <row r="128" spans="16:21" x14ac:dyDescent="0.3">
      <c r="P128" s="1"/>
      <c r="U128" s="13"/>
    </row>
    <row r="129" spans="15:21" x14ac:dyDescent="0.3">
      <c r="P129" s="1"/>
      <c r="U129" s="13"/>
    </row>
    <row r="130" spans="15:21" x14ac:dyDescent="0.3">
      <c r="P130" s="1"/>
      <c r="U130" s="13"/>
    </row>
    <row r="131" spans="15:21" x14ac:dyDescent="0.3">
      <c r="P131" s="1"/>
      <c r="U131" s="13"/>
    </row>
    <row r="132" spans="15:21" x14ac:dyDescent="0.3">
      <c r="P132" s="1"/>
      <c r="U132" s="13"/>
    </row>
    <row r="133" spans="15:21" x14ac:dyDescent="0.3">
      <c r="P133" s="1"/>
      <c r="U133" s="13"/>
    </row>
    <row r="134" spans="15:21" x14ac:dyDescent="0.3">
      <c r="P134" s="1"/>
      <c r="U134" s="13"/>
    </row>
    <row r="135" spans="15:21" x14ac:dyDescent="0.3">
      <c r="P135" s="1"/>
      <c r="U135" s="13"/>
    </row>
    <row r="136" spans="15:21" x14ac:dyDescent="0.3">
      <c r="P136" s="1"/>
      <c r="U136" s="13"/>
    </row>
    <row r="137" spans="15:21" x14ac:dyDescent="0.3">
      <c r="P137" s="1"/>
      <c r="U137" s="13"/>
    </row>
    <row r="138" spans="15:21" x14ac:dyDescent="0.3">
      <c r="P138" s="1"/>
      <c r="U138" s="13"/>
    </row>
    <row r="139" spans="15:21" x14ac:dyDescent="0.3">
      <c r="P139" s="1"/>
      <c r="U139" s="13"/>
    </row>
    <row r="140" spans="15:21" x14ac:dyDescent="0.3">
      <c r="P140" s="1"/>
      <c r="U140" s="13"/>
    </row>
    <row r="141" spans="15:21" x14ac:dyDescent="0.3">
      <c r="P141" s="1"/>
      <c r="U141" s="13"/>
    </row>
    <row r="142" spans="15:21" x14ac:dyDescent="0.3">
      <c r="P142" s="1"/>
      <c r="U142" s="13"/>
    </row>
    <row r="143" spans="15:21" x14ac:dyDescent="0.3">
      <c r="O143" s="6"/>
      <c r="P143" s="1"/>
      <c r="U143" s="13"/>
    </row>
    <row r="144" spans="15:21" x14ac:dyDescent="0.3">
      <c r="O144" s="6"/>
      <c r="P144" s="1"/>
      <c r="U144" s="13"/>
    </row>
    <row r="145" spans="15:21" x14ac:dyDescent="0.3">
      <c r="O145" s="6"/>
      <c r="P145" s="1"/>
      <c r="U145" s="13"/>
    </row>
    <row r="146" spans="15:21" x14ac:dyDescent="0.3">
      <c r="O146" s="6"/>
      <c r="P146" s="1"/>
      <c r="U146" s="13"/>
    </row>
    <row r="147" spans="15:21" x14ac:dyDescent="0.3">
      <c r="O147" s="6"/>
      <c r="P147" s="1"/>
      <c r="U147" s="13"/>
    </row>
    <row r="148" spans="15:21" x14ac:dyDescent="0.3">
      <c r="O148" s="6"/>
      <c r="P148" s="1"/>
      <c r="U148" s="13"/>
    </row>
    <row r="149" spans="15:21" x14ac:dyDescent="0.3">
      <c r="O149" s="6"/>
      <c r="P149" s="1"/>
      <c r="U149" s="13"/>
    </row>
    <row r="150" spans="15:21" x14ac:dyDescent="0.3">
      <c r="O150" s="6"/>
      <c r="P150" s="1"/>
      <c r="U150" s="13"/>
    </row>
    <row r="151" spans="15:21" x14ac:dyDescent="0.3">
      <c r="O151" s="6"/>
      <c r="P151" s="1"/>
      <c r="U151" s="13"/>
    </row>
    <row r="152" spans="15:21" x14ac:dyDescent="0.3">
      <c r="O152" s="6"/>
      <c r="P152" s="1"/>
      <c r="U152" s="13"/>
    </row>
    <row r="153" spans="15:21" x14ac:dyDescent="0.3">
      <c r="O153" s="6"/>
      <c r="P153" s="1"/>
      <c r="U153" s="13"/>
    </row>
    <row r="154" spans="15:21" x14ac:dyDescent="0.3">
      <c r="O154" s="6"/>
      <c r="P154" s="1"/>
      <c r="U154" s="13"/>
    </row>
    <row r="155" spans="15:21" x14ac:dyDescent="0.3">
      <c r="O155" s="6"/>
      <c r="P155" s="1"/>
      <c r="U155" s="13"/>
    </row>
    <row r="156" spans="15:21" x14ac:dyDescent="0.3">
      <c r="O156" s="6"/>
      <c r="P156" s="1"/>
      <c r="U156" s="13"/>
    </row>
    <row r="157" spans="15:21" x14ac:dyDescent="0.3">
      <c r="O157" s="6"/>
      <c r="P157" s="1"/>
      <c r="U157" s="13"/>
    </row>
    <row r="158" spans="15:21" x14ac:dyDescent="0.3">
      <c r="O158" s="6"/>
      <c r="P158" s="1"/>
      <c r="U158" s="13"/>
    </row>
    <row r="159" spans="15:21" x14ac:dyDescent="0.3">
      <c r="O159" s="6"/>
      <c r="P159" s="1"/>
      <c r="U159" s="13"/>
    </row>
    <row r="160" spans="15:21" x14ac:dyDescent="0.3">
      <c r="O160" s="6"/>
      <c r="P160" s="1"/>
      <c r="U160" s="13"/>
    </row>
    <row r="161" spans="15:21" x14ac:dyDescent="0.3">
      <c r="O161" s="6"/>
      <c r="P161" s="1"/>
      <c r="U161" s="13"/>
    </row>
    <row r="162" spans="15:21" x14ac:dyDescent="0.3">
      <c r="O162" s="6"/>
      <c r="P162" s="1"/>
      <c r="U162" s="13"/>
    </row>
    <row r="163" spans="15:21" x14ac:dyDescent="0.3">
      <c r="O163" s="6"/>
      <c r="P163" s="1"/>
      <c r="U163" s="13"/>
    </row>
    <row r="164" spans="15:21" x14ac:dyDescent="0.3">
      <c r="O164" s="6"/>
      <c r="P164" s="1"/>
      <c r="U164" s="13"/>
    </row>
    <row r="165" spans="15:21" x14ac:dyDescent="0.3">
      <c r="O165" s="6"/>
      <c r="P165" s="1"/>
      <c r="U165" s="13"/>
    </row>
    <row r="166" spans="15:21" x14ac:dyDescent="0.3">
      <c r="O166" s="6"/>
      <c r="P166" s="1"/>
      <c r="U166" s="13"/>
    </row>
    <row r="167" spans="15:21" x14ac:dyDescent="0.3">
      <c r="O167" s="6"/>
      <c r="P167" s="1"/>
      <c r="U167" s="13"/>
    </row>
    <row r="168" spans="15:21" x14ac:dyDescent="0.3">
      <c r="O168" s="6"/>
      <c r="P168" s="1"/>
      <c r="U168" s="13"/>
    </row>
    <row r="169" spans="15:21" x14ac:dyDescent="0.3">
      <c r="O169" s="6"/>
      <c r="P169" s="1"/>
      <c r="U169" s="13"/>
    </row>
    <row r="170" spans="15:21" x14ac:dyDescent="0.3">
      <c r="O170" s="6"/>
      <c r="P170" s="1"/>
      <c r="U170" s="13"/>
    </row>
    <row r="171" spans="15:21" x14ac:dyDescent="0.3">
      <c r="O171" s="6"/>
      <c r="P171" s="1"/>
      <c r="U171" s="13"/>
    </row>
    <row r="172" spans="15:21" x14ac:dyDescent="0.3">
      <c r="O172" s="6"/>
      <c r="P172" s="1"/>
      <c r="U172" s="13"/>
    </row>
    <row r="173" spans="15:21" x14ac:dyDescent="0.3">
      <c r="O173" s="6"/>
      <c r="P173" s="1"/>
      <c r="U173" s="13"/>
    </row>
    <row r="174" spans="15:21" x14ac:dyDescent="0.3">
      <c r="O174" s="6"/>
      <c r="P174" s="1"/>
      <c r="U174" s="13"/>
    </row>
    <row r="175" spans="15:21" x14ac:dyDescent="0.3">
      <c r="O175" s="6"/>
      <c r="P175" s="1"/>
      <c r="U175" s="13"/>
    </row>
    <row r="176" spans="15:21" x14ac:dyDescent="0.3">
      <c r="O176" s="6"/>
      <c r="P176" s="1"/>
      <c r="U176" s="13"/>
    </row>
    <row r="177" spans="15:21" x14ac:dyDescent="0.3">
      <c r="O177" s="6"/>
      <c r="P177" s="1"/>
      <c r="U177" s="13"/>
    </row>
    <row r="178" spans="15:21" x14ac:dyDescent="0.3">
      <c r="O178" s="6"/>
      <c r="P178" s="1"/>
      <c r="U178" s="13"/>
    </row>
    <row r="179" spans="15:21" x14ac:dyDescent="0.3">
      <c r="O179" s="6"/>
      <c r="P179" s="1"/>
      <c r="U179" s="13"/>
    </row>
    <row r="180" spans="15:21" x14ac:dyDescent="0.3">
      <c r="O180" s="6"/>
      <c r="P180" s="1"/>
      <c r="U180" s="13"/>
    </row>
    <row r="181" spans="15:21" x14ac:dyDescent="0.3">
      <c r="O181" s="6"/>
      <c r="P181" s="1"/>
      <c r="U181" s="13"/>
    </row>
    <row r="182" spans="15:21" x14ac:dyDescent="0.3">
      <c r="O182" s="6"/>
      <c r="P182" s="1"/>
      <c r="U182" s="13"/>
    </row>
    <row r="183" spans="15:21" x14ac:dyDescent="0.3">
      <c r="O183" s="6"/>
      <c r="P183" s="1"/>
      <c r="U183" s="13"/>
    </row>
    <row r="184" spans="15:21" x14ac:dyDescent="0.3">
      <c r="O184" s="6"/>
      <c r="P184" s="1"/>
      <c r="U184" s="13"/>
    </row>
    <row r="185" spans="15:21" x14ac:dyDescent="0.3">
      <c r="O185" s="6"/>
      <c r="P185" s="1"/>
      <c r="U185" s="13"/>
    </row>
    <row r="186" spans="15:21" x14ac:dyDescent="0.3">
      <c r="O186" s="6"/>
      <c r="P186" s="1"/>
      <c r="U186" s="13"/>
    </row>
    <row r="187" spans="15:21" x14ac:dyDescent="0.3">
      <c r="O187" s="6"/>
      <c r="P187" s="1"/>
      <c r="U187" s="13"/>
    </row>
    <row r="188" spans="15:21" x14ac:dyDescent="0.3">
      <c r="O188" s="6"/>
      <c r="P188" s="1"/>
      <c r="U188" s="13"/>
    </row>
    <row r="189" spans="15:21" x14ac:dyDescent="0.3">
      <c r="O189" s="6"/>
      <c r="P189" s="1"/>
      <c r="U189" s="13"/>
    </row>
    <row r="190" spans="15:21" x14ac:dyDescent="0.3">
      <c r="O190" s="6"/>
      <c r="P190" s="1"/>
      <c r="U190" s="13"/>
    </row>
    <row r="191" spans="15:21" x14ac:dyDescent="0.3">
      <c r="O191" s="6"/>
      <c r="P191" s="1"/>
      <c r="U191" s="13"/>
    </row>
    <row r="192" spans="15:21" x14ac:dyDescent="0.3">
      <c r="O192" s="6"/>
      <c r="P192" s="1"/>
      <c r="U192" s="13"/>
    </row>
    <row r="193" spans="15:21" x14ac:dyDescent="0.3">
      <c r="O193" s="6"/>
      <c r="P193" s="1"/>
      <c r="U193" s="13"/>
    </row>
    <row r="194" spans="15:21" x14ac:dyDescent="0.3">
      <c r="O194" s="6"/>
      <c r="P194" s="1"/>
      <c r="U194" s="13"/>
    </row>
    <row r="195" spans="15:21" x14ac:dyDescent="0.3">
      <c r="O195" s="6"/>
      <c r="P195" s="1"/>
      <c r="U195" s="13"/>
    </row>
    <row r="196" spans="15:21" x14ac:dyDescent="0.3">
      <c r="O196" s="6"/>
      <c r="P196" s="1"/>
      <c r="U196" s="13"/>
    </row>
    <row r="197" spans="15:21" x14ac:dyDescent="0.3">
      <c r="O197" s="6"/>
      <c r="P197" s="1"/>
      <c r="U197" s="13"/>
    </row>
    <row r="198" spans="15:21" x14ac:dyDescent="0.3">
      <c r="O198" s="6"/>
      <c r="P198" s="1"/>
      <c r="U198" s="13"/>
    </row>
    <row r="199" spans="15:21" x14ac:dyDescent="0.3">
      <c r="O199" s="6"/>
      <c r="P199" s="1"/>
      <c r="U199" s="13"/>
    </row>
    <row r="200" spans="15:21" x14ac:dyDescent="0.3">
      <c r="O200" s="6"/>
      <c r="P200" s="1"/>
      <c r="U200" s="13"/>
    </row>
    <row r="201" spans="15:21" x14ac:dyDescent="0.3">
      <c r="O201" s="6"/>
      <c r="P201" s="1"/>
      <c r="U201" s="13"/>
    </row>
    <row r="202" spans="15:21" x14ac:dyDescent="0.3">
      <c r="O202" s="6"/>
      <c r="P202" s="1"/>
      <c r="U202" s="13"/>
    </row>
    <row r="203" spans="15:21" x14ac:dyDescent="0.3">
      <c r="O203" s="6"/>
      <c r="P203" s="1"/>
      <c r="U203" s="13"/>
    </row>
    <row r="204" spans="15:21" x14ac:dyDescent="0.3">
      <c r="O204" s="6"/>
      <c r="P204" s="1"/>
      <c r="U204" s="13"/>
    </row>
    <row r="205" spans="15:21" x14ac:dyDescent="0.3">
      <c r="O205" s="6"/>
      <c r="P205" s="1"/>
      <c r="U205" s="13"/>
    </row>
    <row r="206" spans="15:21" x14ac:dyDescent="0.3">
      <c r="O206" s="6"/>
      <c r="P206" s="1"/>
      <c r="U206" s="13"/>
    </row>
    <row r="207" spans="15:21" x14ac:dyDescent="0.3">
      <c r="O207" s="6"/>
      <c r="P207" s="1"/>
      <c r="U207" s="13"/>
    </row>
    <row r="208" spans="15:21" x14ac:dyDescent="0.3">
      <c r="O208" s="6"/>
      <c r="P208" s="1"/>
      <c r="U208" s="13"/>
    </row>
    <row r="209" spans="15:21" x14ac:dyDescent="0.3">
      <c r="O209" s="6"/>
      <c r="P209" s="1"/>
      <c r="U209" s="13"/>
    </row>
    <row r="210" spans="15:21" x14ac:dyDescent="0.3">
      <c r="O210" s="6"/>
      <c r="P210" s="1"/>
      <c r="U210" s="13"/>
    </row>
    <row r="211" spans="15:21" x14ac:dyDescent="0.3">
      <c r="O211" s="6"/>
      <c r="P211" s="1"/>
      <c r="U211" s="13"/>
    </row>
    <row r="212" spans="15:21" x14ac:dyDescent="0.3">
      <c r="O212" s="6"/>
      <c r="P212" s="1"/>
      <c r="U212" s="13"/>
    </row>
    <row r="213" spans="15:21" x14ac:dyDescent="0.3">
      <c r="O213" s="6"/>
      <c r="P213" s="1"/>
      <c r="U213" s="13"/>
    </row>
    <row r="214" spans="15:21" x14ac:dyDescent="0.3">
      <c r="O214" s="6"/>
      <c r="P214" s="1"/>
      <c r="U214" s="13"/>
    </row>
    <row r="215" spans="15:21" x14ac:dyDescent="0.3">
      <c r="O215" s="6"/>
      <c r="P215" s="1"/>
      <c r="U215" s="13"/>
    </row>
    <row r="216" spans="15:21" x14ac:dyDescent="0.3">
      <c r="O216" s="6"/>
      <c r="P216" s="1"/>
      <c r="U216" s="13"/>
    </row>
    <row r="217" spans="15:21" x14ac:dyDescent="0.3">
      <c r="O217" s="6"/>
      <c r="P217" s="1"/>
      <c r="U217" s="13"/>
    </row>
    <row r="218" spans="15:21" x14ac:dyDescent="0.3">
      <c r="O218" s="6"/>
      <c r="P218" s="1"/>
      <c r="U218" s="13"/>
    </row>
    <row r="219" spans="15:21" x14ac:dyDescent="0.3">
      <c r="O219" s="6"/>
      <c r="P219" s="1"/>
      <c r="U219" s="13"/>
    </row>
    <row r="220" spans="15:21" x14ac:dyDescent="0.3">
      <c r="O220" s="6"/>
      <c r="P220" s="1"/>
      <c r="U220" s="13"/>
    </row>
    <row r="221" spans="15:21" x14ac:dyDescent="0.3">
      <c r="O221" s="6"/>
      <c r="P221" s="1"/>
      <c r="U221" s="13"/>
    </row>
    <row r="222" spans="15:21" x14ac:dyDescent="0.3">
      <c r="O222" s="6"/>
      <c r="P222" s="1"/>
      <c r="U222" s="13"/>
    </row>
    <row r="223" spans="15:21" x14ac:dyDescent="0.3">
      <c r="O223" s="6"/>
      <c r="P223" s="1"/>
      <c r="U223" s="13"/>
    </row>
    <row r="224" spans="15:21" x14ac:dyDescent="0.3">
      <c r="O224" s="6"/>
      <c r="P224" s="1"/>
      <c r="U224" s="13"/>
    </row>
    <row r="225" spans="15:21" x14ac:dyDescent="0.3">
      <c r="O225" s="6"/>
      <c r="P225" s="1"/>
      <c r="U225" s="13"/>
    </row>
    <row r="226" spans="15:21" x14ac:dyDescent="0.3">
      <c r="O226" s="6"/>
      <c r="P226" s="1"/>
      <c r="U226" s="13"/>
    </row>
    <row r="227" spans="15:21" x14ac:dyDescent="0.3">
      <c r="O227" s="6"/>
      <c r="P227" s="1"/>
      <c r="U227" s="13"/>
    </row>
    <row r="228" spans="15:21" x14ac:dyDescent="0.3">
      <c r="O228" s="6"/>
      <c r="P228" s="1"/>
      <c r="U228" s="13"/>
    </row>
    <row r="229" spans="15:21" x14ac:dyDescent="0.3">
      <c r="O229" s="6"/>
      <c r="P229" s="1"/>
      <c r="U229" s="13"/>
    </row>
    <row r="230" spans="15:21" x14ac:dyDescent="0.3">
      <c r="O230" s="6"/>
      <c r="P230" s="1"/>
      <c r="U230" s="13"/>
    </row>
    <row r="231" spans="15:21" x14ac:dyDescent="0.3">
      <c r="O231" s="6"/>
      <c r="P231" s="1"/>
      <c r="U231" s="13"/>
    </row>
    <row r="232" spans="15:21" x14ac:dyDescent="0.3">
      <c r="O232" s="6"/>
      <c r="P232" s="1"/>
      <c r="U232" s="13"/>
    </row>
    <row r="233" spans="15:21" x14ac:dyDescent="0.3">
      <c r="O233" s="6"/>
      <c r="P233" s="1"/>
      <c r="U233" s="13"/>
    </row>
    <row r="234" spans="15:21" x14ac:dyDescent="0.3">
      <c r="O234" s="6"/>
      <c r="P234" s="1"/>
      <c r="U234" s="13"/>
    </row>
    <row r="235" spans="15:21" x14ac:dyDescent="0.3">
      <c r="O235" s="6"/>
      <c r="P235" s="1"/>
      <c r="U235" s="13"/>
    </row>
    <row r="236" spans="15:21" x14ac:dyDescent="0.3">
      <c r="O236" s="6"/>
      <c r="P236" s="1"/>
      <c r="U236" s="13"/>
    </row>
    <row r="237" spans="15:21" x14ac:dyDescent="0.3">
      <c r="O237" s="6"/>
      <c r="P237" s="1"/>
      <c r="U237" s="13"/>
    </row>
    <row r="238" spans="15:21" x14ac:dyDescent="0.3">
      <c r="O238" s="6"/>
      <c r="P238" s="1"/>
      <c r="U238" s="13"/>
    </row>
    <row r="239" spans="15:21" x14ac:dyDescent="0.3">
      <c r="O239" s="6"/>
      <c r="P239" s="1"/>
      <c r="U239" s="13"/>
    </row>
    <row r="240" spans="15:21" x14ac:dyDescent="0.3">
      <c r="O240" s="6"/>
      <c r="P240" s="1"/>
      <c r="U240" s="13"/>
    </row>
    <row r="241" spans="15:21" x14ac:dyDescent="0.3">
      <c r="O241" s="6"/>
      <c r="P241" s="1"/>
      <c r="U241" s="13"/>
    </row>
    <row r="242" spans="15:21" x14ac:dyDescent="0.3">
      <c r="O242" s="6"/>
      <c r="P242" s="1"/>
      <c r="U242" s="13"/>
    </row>
    <row r="243" spans="15:21" x14ac:dyDescent="0.3">
      <c r="O243" s="6"/>
      <c r="P243" s="1"/>
      <c r="U243" s="13"/>
    </row>
    <row r="244" spans="15:21" x14ac:dyDescent="0.3">
      <c r="O244" s="6"/>
      <c r="P244" s="1"/>
      <c r="U244" s="13"/>
    </row>
    <row r="245" spans="15:21" x14ac:dyDescent="0.3">
      <c r="O245" s="6"/>
      <c r="P245" s="1"/>
      <c r="U245" s="13"/>
    </row>
    <row r="246" spans="15:21" x14ac:dyDescent="0.3">
      <c r="O246" s="6"/>
      <c r="P246" s="1"/>
      <c r="U246" s="13"/>
    </row>
    <row r="247" spans="15:21" x14ac:dyDescent="0.3">
      <c r="O247" s="6"/>
      <c r="P247" s="1"/>
      <c r="U247" s="13"/>
    </row>
    <row r="248" spans="15:21" x14ac:dyDescent="0.3">
      <c r="O248" s="6"/>
      <c r="P248" s="1"/>
      <c r="U248" s="13"/>
    </row>
    <row r="249" spans="15:21" x14ac:dyDescent="0.3">
      <c r="O249" s="6"/>
      <c r="P249" s="1"/>
      <c r="U249" s="13"/>
    </row>
    <row r="250" spans="15:21" x14ac:dyDescent="0.3">
      <c r="O250" s="6"/>
      <c r="P250" s="1"/>
      <c r="U250" s="13"/>
    </row>
    <row r="251" spans="15:21" x14ac:dyDescent="0.3">
      <c r="O251" s="6"/>
      <c r="P251" s="1"/>
      <c r="U251" s="13"/>
    </row>
    <row r="252" spans="15:21" x14ac:dyDescent="0.3">
      <c r="O252" s="6"/>
      <c r="P252" s="1"/>
      <c r="U252" s="13"/>
    </row>
    <row r="253" spans="15:21" x14ac:dyDescent="0.3">
      <c r="O253" s="6"/>
      <c r="P253" s="1"/>
      <c r="U253" s="13"/>
    </row>
    <row r="254" spans="15:21" x14ac:dyDescent="0.3">
      <c r="O254" s="6"/>
      <c r="P254" s="1"/>
      <c r="U254" s="13"/>
    </row>
    <row r="255" spans="15:21" x14ac:dyDescent="0.3">
      <c r="O255" s="6"/>
      <c r="P255" s="1"/>
      <c r="U255" s="13"/>
    </row>
    <row r="256" spans="15:21" x14ac:dyDescent="0.3">
      <c r="O256" s="6"/>
      <c r="P256" s="1"/>
      <c r="U256" s="13"/>
    </row>
    <row r="257" spans="15:21" x14ac:dyDescent="0.3">
      <c r="O257" s="6"/>
      <c r="P257" s="1"/>
      <c r="U257" s="13"/>
    </row>
    <row r="258" spans="15:21" x14ac:dyDescent="0.3">
      <c r="O258" s="6"/>
      <c r="P258" s="1"/>
      <c r="U258" s="13"/>
    </row>
    <row r="259" spans="15:21" x14ac:dyDescent="0.3">
      <c r="O259" s="6"/>
      <c r="P259" s="1"/>
      <c r="U259" s="13"/>
    </row>
    <row r="260" spans="15:21" x14ac:dyDescent="0.3">
      <c r="O260" s="6"/>
      <c r="P260" s="1"/>
      <c r="U260" s="13"/>
    </row>
    <row r="261" spans="15:21" x14ac:dyDescent="0.3">
      <c r="O261" s="6"/>
      <c r="P261" s="1"/>
      <c r="U261" s="13"/>
    </row>
    <row r="262" spans="15:21" x14ac:dyDescent="0.3">
      <c r="O262" s="6"/>
      <c r="P262" s="1"/>
      <c r="U262" s="13"/>
    </row>
    <row r="263" spans="15:21" x14ac:dyDescent="0.3">
      <c r="O263" s="6"/>
      <c r="P263" s="1"/>
      <c r="U263" s="13"/>
    </row>
    <row r="264" spans="15:21" x14ac:dyDescent="0.3">
      <c r="O264" s="6"/>
      <c r="P264" s="1"/>
      <c r="U264" s="13"/>
    </row>
    <row r="265" spans="15:21" x14ac:dyDescent="0.3">
      <c r="O265" s="6"/>
      <c r="P265" s="1"/>
      <c r="U265" s="13"/>
    </row>
    <row r="266" spans="15:21" x14ac:dyDescent="0.3">
      <c r="O266" s="6"/>
      <c r="P266" s="1"/>
      <c r="U266" s="13"/>
    </row>
    <row r="267" spans="15:21" x14ac:dyDescent="0.3">
      <c r="O267" s="6"/>
      <c r="P267" s="1"/>
      <c r="U267" s="13"/>
    </row>
    <row r="268" spans="15:21" x14ac:dyDescent="0.3">
      <c r="O268" s="6"/>
      <c r="P268" s="1"/>
      <c r="U268" s="13"/>
    </row>
    <row r="269" spans="15:21" x14ac:dyDescent="0.3">
      <c r="O269" s="6"/>
      <c r="P269" s="1"/>
      <c r="U269" s="13"/>
    </row>
    <row r="270" spans="15:21" x14ac:dyDescent="0.3">
      <c r="O270" s="6"/>
      <c r="P270" s="1"/>
      <c r="U270" s="13"/>
    </row>
    <row r="271" spans="15:21" x14ac:dyDescent="0.3">
      <c r="O271" s="6"/>
      <c r="P271" s="1"/>
      <c r="U271" s="13"/>
    </row>
    <row r="272" spans="15:21" x14ac:dyDescent="0.3">
      <c r="O272" s="6"/>
      <c r="P272" s="1"/>
      <c r="U272" s="13"/>
    </row>
    <row r="273" spans="15:21" x14ac:dyDescent="0.3">
      <c r="O273" s="6"/>
      <c r="P273" s="1"/>
      <c r="U273" s="13"/>
    </row>
    <row r="274" spans="15:21" x14ac:dyDescent="0.3">
      <c r="O274" s="6"/>
      <c r="P274" s="1"/>
      <c r="U274" s="13"/>
    </row>
    <row r="275" spans="15:21" x14ac:dyDescent="0.3">
      <c r="O275" s="6"/>
      <c r="P275" s="1"/>
      <c r="U275" s="13"/>
    </row>
    <row r="276" spans="15:21" x14ac:dyDescent="0.3">
      <c r="O276" s="6"/>
      <c r="P276" s="1"/>
      <c r="U276" s="13"/>
    </row>
    <row r="277" spans="15:21" x14ac:dyDescent="0.3">
      <c r="O277" s="6"/>
      <c r="P277" s="1"/>
      <c r="U277" s="13"/>
    </row>
    <row r="278" spans="15:21" x14ac:dyDescent="0.3">
      <c r="O278" s="6"/>
      <c r="P278" s="1"/>
      <c r="U278" s="13"/>
    </row>
    <row r="279" spans="15:21" x14ac:dyDescent="0.3">
      <c r="O279" s="6"/>
      <c r="P279" s="1"/>
      <c r="U279" s="13"/>
    </row>
    <row r="280" spans="15:21" x14ac:dyDescent="0.3">
      <c r="O280" s="6"/>
      <c r="P280" s="1"/>
      <c r="U280" s="13"/>
    </row>
    <row r="281" spans="15:21" x14ac:dyDescent="0.3">
      <c r="O281" s="6"/>
      <c r="P281" s="1"/>
      <c r="U281" s="13"/>
    </row>
    <row r="282" spans="15:21" x14ac:dyDescent="0.3">
      <c r="O282" s="6"/>
      <c r="P282" s="1"/>
      <c r="U282" s="13"/>
    </row>
    <row r="283" spans="15:21" x14ac:dyDescent="0.3">
      <c r="O283" s="6"/>
      <c r="P283" s="1"/>
      <c r="U283" s="13"/>
    </row>
    <row r="284" spans="15:21" x14ac:dyDescent="0.3">
      <c r="O284" s="6"/>
      <c r="P284" s="1"/>
      <c r="U284" s="13"/>
    </row>
    <row r="285" spans="15:21" x14ac:dyDescent="0.3">
      <c r="O285" s="6"/>
      <c r="P285" s="1"/>
      <c r="U285" s="13"/>
    </row>
    <row r="286" spans="15:21" x14ac:dyDescent="0.3">
      <c r="O286" s="6"/>
      <c r="P286" s="1"/>
      <c r="U286" s="13"/>
    </row>
    <row r="287" spans="15:21" x14ac:dyDescent="0.3">
      <c r="O287" s="6"/>
      <c r="P287" s="1"/>
      <c r="U287" s="13"/>
    </row>
    <row r="288" spans="15:21" x14ac:dyDescent="0.3">
      <c r="O288" s="6"/>
      <c r="P288" s="1"/>
      <c r="U288" s="13"/>
    </row>
    <row r="289" spans="15:21" x14ac:dyDescent="0.3">
      <c r="O289" s="6"/>
      <c r="P289" s="1"/>
      <c r="U289" s="13"/>
    </row>
    <row r="290" spans="15:21" x14ac:dyDescent="0.3">
      <c r="O290" s="6"/>
      <c r="P290" s="1"/>
      <c r="U290" s="13"/>
    </row>
    <row r="291" spans="15:21" x14ac:dyDescent="0.3">
      <c r="O291" s="6"/>
      <c r="P291" s="1"/>
      <c r="U291" s="13"/>
    </row>
    <row r="292" spans="15:21" x14ac:dyDescent="0.3">
      <c r="O292" s="6"/>
      <c r="P292" s="1"/>
      <c r="U292" s="13"/>
    </row>
    <row r="293" spans="15:21" x14ac:dyDescent="0.3">
      <c r="O293" s="6"/>
      <c r="P293" s="1"/>
      <c r="U293" s="13"/>
    </row>
    <row r="294" spans="15:21" x14ac:dyDescent="0.3">
      <c r="O294" s="6"/>
      <c r="P294" s="1"/>
      <c r="U294" s="13"/>
    </row>
    <row r="295" spans="15:21" x14ac:dyDescent="0.3">
      <c r="O295" s="6"/>
      <c r="P295" s="1"/>
      <c r="U295" s="13"/>
    </row>
    <row r="296" spans="15:21" x14ac:dyDescent="0.3">
      <c r="O296" s="6"/>
      <c r="P296" s="1"/>
      <c r="U296" s="13"/>
    </row>
    <row r="297" spans="15:21" x14ac:dyDescent="0.3">
      <c r="O297" s="6"/>
      <c r="P297" s="1"/>
      <c r="U297" s="13"/>
    </row>
    <row r="298" spans="15:21" x14ac:dyDescent="0.3">
      <c r="O298" s="6"/>
      <c r="P298" s="1"/>
      <c r="U298" s="13"/>
    </row>
    <row r="299" spans="15:21" x14ac:dyDescent="0.3">
      <c r="O299" s="6"/>
      <c r="P299" s="1"/>
      <c r="U299" s="13"/>
    </row>
    <row r="300" spans="15:21" x14ac:dyDescent="0.3">
      <c r="O300" s="6"/>
      <c r="P300" s="1"/>
      <c r="U300" s="13"/>
    </row>
    <row r="301" spans="15:21" x14ac:dyDescent="0.3">
      <c r="O301" s="6"/>
      <c r="P301" s="1"/>
      <c r="U301" s="13"/>
    </row>
    <row r="302" spans="15:21" x14ac:dyDescent="0.3">
      <c r="O302" s="6"/>
      <c r="P302" s="1"/>
      <c r="U302" s="13"/>
    </row>
    <row r="303" spans="15:21" x14ac:dyDescent="0.3">
      <c r="O303" s="6"/>
      <c r="P303" s="1"/>
      <c r="U303" s="13"/>
    </row>
    <row r="304" spans="15:21" x14ac:dyDescent="0.3">
      <c r="O304" s="6"/>
      <c r="P304" s="1"/>
      <c r="U304" s="13"/>
    </row>
    <row r="305" spans="15:21" x14ac:dyDescent="0.3">
      <c r="O305" s="6"/>
      <c r="P305" s="1"/>
      <c r="U305" s="13"/>
    </row>
    <row r="306" spans="15:21" x14ac:dyDescent="0.3">
      <c r="O306" s="6"/>
      <c r="P306" s="1"/>
      <c r="U306" s="13"/>
    </row>
    <row r="307" spans="15:21" x14ac:dyDescent="0.3">
      <c r="O307" s="6"/>
      <c r="P307" s="1"/>
      <c r="U307" s="13"/>
    </row>
    <row r="308" spans="15:21" x14ac:dyDescent="0.3">
      <c r="O308" s="6"/>
      <c r="P308" s="1"/>
      <c r="U308" s="13"/>
    </row>
    <row r="309" spans="15:21" x14ac:dyDescent="0.3">
      <c r="O309" s="6"/>
      <c r="P309" s="1"/>
      <c r="U309" s="13"/>
    </row>
    <row r="310" spans="15:21" x14ac:dyDescent="0.3">
      <c r="O310" s="6"/>
      <c r="P310" s="1"/>
      <c r="U310" s="13"/>
    </row>
    <row r="311" spans="15:21" x14ac:dyDescent="0.3">
      <c r="O311" s="6"/>
      <c r="P311" s="1"/>
      <c r="U311" s="13"/>
    </row>
    <row r="312" spans="15:21" x14ac:dyDescent="0.3">
      <c r="O312" s="6"/>
      <c r="P312" s="1"/>
      <c r="U312" s="13"/>
    </row>
    <row r="313" spans="15:21" x14ac:dyDescent="0.3">
      <c r="O313" s="6"/>
      <c r="P313" s="1"/>
      <c r="U313" s="13"/>
    </row>
    <row r="314" spans="15:21" x14ac:dyDescent="0.3">
      <c r="O314" s="6"/>
      <c r="P314" s="1"/>
      <c r="U314" s="13"/>
    </row>
    <row r="315" spans="15:21" x14ac:dyDescent="0.3">
      <c r="O315" s="6"/>
      <c r="P315" s="1"/>
      <c r="U315" s="13"/>
    </row>
    <row r="316" spans="15:21" x14ac:dyDescent="0.3">
      <c r="O316" s="6"/>
      <c r="P316" s="1"/>
      <c r="U316" s="13"/>
    </row>
    <row r="317" spans="15:21" x14ac:dyDescent="0.3">
      <c r="O317" s="6"/>
      <c r="P317" s="1"/>
      <c r="U317" s="13"/>
    </row>
    <row r="318" spans="15:21" x14ac:dyDescent="0.3">
      <c r="O318" s="6"/>
      <c r="P318" s="1"/>
      <c r="U318" s="13"/>
    </row>
    <row r="319" spans="15:21" x14ac:dyDescent="0.3">
      <c r="O319" s="6"/>
      <c r="P319" s="1"/>
      <c r="U319" s="13"/>
    </row>
    <row r="320" spans="15:21" x14ac:dyDescent="0.3">
      <c r="O320" s="6"/>
      <c r="P320" s="1"/>
      <c r="U320" s="13"/>
    </row>
    <row r="321" spans="15:21" x14ac:dyDescent="0.3">
      <c r="O321" s="6"/>
      <c r="P321" s="1"/>
      <c r="U321" s="13"/>
    </row>
    <row r="322" spans="15:21" x14ac:dyDescent="0.3">
      <c r="O322" s="6"/>
      <c r="P322" s="1"/>
      <c r="U322" s="13"/>
    </row>
    <row r="323" spans="15:21" x14ac:dyDescent="0.3">
      <c r="O323" s="6"/>
      <c r="P323" s="1"/>
      <c r="U323" s="13"/>
    </row>
    <row r="324" spans="15:21" x14ac:dyDescent="0.3">
      <c r="O324" s="6"/>
      <c r="P324" s="1"/>
      <c r="U324" s="13"/>
    </row>
    <row r="325" spans="15:21" x14ac:dyDescent="0.3">
      <c r="O325" s="6"/>
      <c r="P325" s="1"/>
      <c r="U325" s="13"/>
    </row>
    <row r="326" spans="15:21" x14ac:dyDescent="0.3">
      <c r="O326" s="6"/>
      <c r="P326" s="1"/>
      <c r="U326" s="13"/>
    </row>
    <row r="327" spans="15:21" x14ac:dyDescent="0.3">
      <c r="O327" s="6"/>
      <c r="P327" s="1"/>
      <c r="U327" s="13"/>
    </row>
    <row r="328" spans="15:21" x14ac:dyDescent="0.3">
      <c r="O328" s="6"/>
      <c r="P328" s="1"/>
      <c r="U328" s="13"/>
    </row>
    <row r="329" spans="15:21" x14ac:dyDescent="0.3">
      <c r="O329" s="6"/>
      <c r="P329" s="1"/>
      <c r="U329" s="13"/>
    </row>
    <row r="330" spans="15:21" x14ac:dyDescent="0.3">
      <c r="O330" s="6"/>
      <c r="P330" s="1"/>
      <c r="U330" s="13"/>
    </row>
    <row r="331" spans="15:21" x14ac:dyDescent="0.3">
      <c r="O331" s="6"/>
      <c r="P331" s="1"/>
      <c r="U331" s="13"/>
    </row>
    <row r="332" spans="15:21" x14ac:dyDescent="0.3">
      <c r="O332" s="6"/>
      <c r="P332" s="1"/>
      <c r="U332" s="13"/>
    </row>
    <row r="333" spans="15:21" x14ac:dyDescent="0.3">
      <c r="O333" s="6"/>
      <c r="P333" s="1"/>
      <c r="U333" s="13"/>
    </row>
    <row r="334" spans="15:21" x14ac:dyDescent="0.3">
      <c r="O334" s="6"/>
      <c r="P334" s="1"/>
      <c r="U334" s="13"/>
    </row>
    <row r="335" spans="15:21" x14ac:dyDescent="0.3">
      <c r="O335" s="6"/>
      <c r="P335" s="1"/>
      <c r="U335" s="13"/>
    </row>
    <row r="336" spans="15:21" x14ac:dyDescent="0.3">
      <c r="O336" s="6"/>
      <c r="P336" s="1"/>
      <c r="U336" s="13"/>
    </row>
    <row r="337" spans="15:21" x14ac:dyDescent="0.3">
      <c r="O337" s="6"/>
      <c r="P337" s="1"/>
      <c r="U337" s="13"/>
    </row>
    <row r="338" spans="15:21" x14ac:dyDescent="0.3">
      <c r="O338" s="6"/>
      <c r="P338" s="1"/>
      <c r="U338" s="13"/>
    </row>
    <row r="339" spans="15:21" x14ac:dyDescent="0.3">
      <c r="O339" s="6"/>
      <c r="P339" s="1"/>
      <c r="U339" s="13"/>
    </row>
    <row r="340" spans="15:21" x14ac:dyDescent="0.3">
      <c r="O340" s="6"/>
      <c r="P340" s="1"/>
      <c r="U340" s="13"/>
    </row>
    <row r="341" spans="15:21" x14ac:dyDescent="0.3">
      <c r="O341" s="6"/>
      <c r="P341" s="1"/>
      <c r="U341" s="13"/>
    </row>
    <row r="342" spans="15:21" x14ac:dyDescent="0.3">
      <c r="O342" s="6"/>
      <c r="P342" s="1"/>
      <c r="U342" s="13"/>
    </row>
    <row r="343" spans="15:21" x14ac:dyDescent="0.3">
      <c r="O343" s="6"/>
      <c r="P343" s="1"/>
      <c r="U343" s="13"/>
    </row>
    <row r="344" spans="15:21" x14ac:dyDescent="0.3">
      <c r="O344" s="6"/>
      <c r="P344" s="1"/>
      <c r="U344" s="13"/>
    </row>
    <row r="345" spans="15:21" x14ac:dyDescent="0.3">
      <c r="O345" s="6"/>
      <c r="P345" s="1"/>
      <c r="U345" s="13"/>
    </row>
    <row r="346" spans="15:21" x14ac:dyDescent="0.3">
      <c r="O346" s="6"/>
      <c r="P346" s="1"/>
      <c r="U346" s="13"/>
    </row>
    <row r="347" spans="15:21" x14ac:dyDescent="0.3">
      <c r="O347" s="6"/>
      <c r="P347" s="1"/>
      <c r="U347" s="13"/>
    </row>
    <row r="348" spans="15:21" x14ac:dyDescent="0.3">
      <c r="O348" s="6"/>
      <c r="P348" s="1"/>
      <c r="U348" s="13"/>
    </row>
    <row r="349" spans="15:21" x14ac:dyDescent="0.3">
      <c r="O349" s="6"/>
      <c r="P349" s="1"/>
      <c r="U349" s="13"/>
    </row>
    <row r="350" spans="15:21" x14ac:dyDescent="0.3">
      <c r="O350" s="6"/>
      <c r="P350" s="1"/>
      <c r="U350" s="13"/>
    </row>
    <row r="351" spans="15:21" x14ac:dyDescent="0.3">
      <c r="O351" s="6"/>
      <c r="P351" s="1"/>
      <c r="U351" s="13"/>
    </row>
    <row r="352" spans="15:21" x14ac:dyDescent="0.3">
      <c r="O352" s="6"/>
      <c r="P352" s="1"/>
      <c r="U352" s="13"/>
    </row>
    <row r="353" spans="15:21" x14ac:dyDescent="0.3">
      <c r="O353" s="6"/>
      <c r="P353" s="1"/>
      <c r="U353" s="13"/>
    </row>
    <row r="354" spans="15:21" x14ac:dyDescent="0.3">
      <c r="O354" s="6"/>
      <c r="P354" s="1"/>
      <c r="U354" s="13"/>
    </row>
    <row r="355" spans="15:21" x14ac:dyDescent="0.3">
      <c r="O355" s="6"/>
      <c r="P355" s="1"/>
      <c r="U355" s="13"/>
    </row>
    <row r="356" spans="15:21" x14ac:dyDescent="0.3">
      <c r="O356" s="6"/>
      <c r="P356" s="1"/>
      <c r="U356" s="13"/>
    </row>
    <row r="357" spans="15:21" x14ac:dyDescent="0.3">
      <c r="O357" s="6"/>
      <c r="P357" s="1"/>
      <c r="U357" s="13"/>
    </row>
    <row r="358" spans="15:21" x14ac:dyDescent="0.3">
      <c r="O358" s="6"/>
      <c r="P358" s="1"/>
      <c r="U358" s="13"/>
    </row>
    <row r="359" spans="15:21" x14ac:dyDescent="0.3">
      <c r="O359" s="6"/>
      <c r="P359" s="1"/>
      <c r="U359" s="13"/>
    </row>
    <row r="360" spans="15:21" x14ac:dyDescent="0.3">
      <c r="O360" s="6"/>
      <c r="P360" s="1"/>
      <c r="U360" s="13"/>
    </row>
    <row r="361" spans="15:21" x14ac:dyDescent="0.3">
      <c r="O361" s="6"/>
      <c r="P361" s="1"/>
      <c r="U361" s="13"/>
    </row>
    <row r="362" spans="15:21" x14ac:dyDescent="0.3">
      <c r="O362" s="6"/>
      <c r="P362" s="1"/>
      <c r="U362" s="13"/>
    </row>
    <row r="363" spans="15:21" x14ac:dyDescent="0.3">
      <c r="O363" s="6"/>
      <c r="P363" s="1"/>
      <c r="U363" s="13"/>
    </row>
    <row r="364" spans="15:21" x14ac:dyDescent="0.3">
      <c r="O364" s="6"/>
      <c r="P364" s="1"/>
      <c r="U364" s="13"/>
    </row>
    <row r="365" spans="15:21" x14ac:dyDescent="0.3">
      <c r="O365" s="6"/>
      <c r="P365" s="1"/>
      <c r="U365" s="13"/>
    </row>
    <row r="366" spans="15:21" x14ac:dyDescent="0.3">
      <c r="O366" s="6"/>
      <c r="P366" s="1"/>
      <c r="U366" s="13"/>
    </row>
    <row r="367" spans="15:21" x14ac:dyDescent="0.3">
      <c r="O367" s="6"/>
      <c r="P367" s="1"/>
      <c r="U367" s="13"/>
    </row>
    <row r="368" spans="15:21" x14ac:dyDescent="0.3">
      <c r="O368" s="6"/>
      <c r="P368" s="1"/>
      <c r="U368" s="13"/>
    </row>
    <row r="369" spans="15:21" x14ac:dyDescent="0.3">
      <c r="O369" s="6"/>
      <c r="P369" s="1"/>
      <c r="U369" s="13"/>
    </row>
    <row r="370" spans="15:21" x14ac:dyDescent="0.3">
      <c r="O370" s="6"/>
      <c r="P370" s="1"/>
      <c r="U370" s="13"/>
    </row>
    <row r="371" spans="15:21" x14ac:dyDescent="0.3">
      <c r="O371" s="6"/>
      <c r="P371" s="1"/>
      <c r="U371" s="13"/>
    </row>
    <row r="372" spans="15:21" x14ac:dyDescent="0.3">
      <c r="O372" s="6"/>
      <c r="P372" s="1"/>
      <c r="U372" s="13"/>
    </row>
    <row r="373" spans="15:21" x14ac:dyDescent="0.3">
      <c r="O373" s="6"/>
      <c r="P373" s="1"/>
      <c r="U373" s="13"/>
    </row>
    <row r="374" spans="15:21" x14ac:dyDescent="0.3">
      <c r="O374" s="6"/>
      <c r="P374" s="1"/>
      <c r="U374" s="13"/>
    </row>
    <row r="375" spans="15:21" x14ac:dyDescent="0.3">
      <c r="O375" s="6"/>
      <c r="P375" s="1"/>
      <c r="U375" s="13"/>
    </row>
    <row r="376" spans="15:21" x14ac:dyDescent="0.3">
      <c r="O376" s="6"/>
      <c r="P376" s="1"/>
      <c r="U376" s="13"/>
    </row>
    <row r="377" spans="15:21" x14ac:dyDescent="0.3">
      <c r="O377" s="6"/>
      <c r="P377" s="1"/>
      <c r="U377" s="13"/>
    </row>
    <row r="378" spans="15:21" x14ac:dyDescent="0.3">
      <c r="O378" s="6"/>
      <c r="P378" s="1"/>
      <c r="U378" s="13"/>
    </row>
    <row r="379" spans="15:21" x14ac:dyDescent="0.3">
      <c r="O379" s="6"/>
      <c r="P379" s="1"/>
      <c r="U379" s="13"/>
    </row>
    <row r="380" spans="15:21" x14ac:dyDescent="0.3">
      <c r="O380" s="6"/>
      <c r="P380" s="1"/>
      <c r="U380" s="13"/>
    </row>
    <row r="381" spans="15:21" x14ac:dyDescent="0.3">
      <c r="O381" s="6"/>
      <c r="P381" s="1"/>
      <c r="U381" s="13"/>
    </row>
    <row r="382" spans="15:21" x14ac:dyDescent="0.3">
      <c r="O382" s="6"/>
      <c r="P382" s="1"/>
      <c r="U382" s="13"/>
    </row>
    <row r="383" spans="15:21" x14ac:dyDescent="0.3">
      <c r="O383" s="6"/>
      <c r="P383" s="1"/>
      <c r="U383" s="13"/>
    </row>
    <row r="384" spans="15:21" x14ac:dyDescent="0.3">
      <c r="O384" s="6"/>
      <c r="P384" s="1"/>
      <c r="U384" s="13"/>
    </row>
    <row r="385" spans="15:21" x14ac:dyDescent="0.3">
      <c r="O385" s="6"/>
      <c r="P385" s="1"/>
      <c r="U385" s="13"/>
    </row>
    <row r="386" spans="15:21" x14ac:dyDescent="0.3">
      <c r="O386" s="6"/>
      <c r="P386" s="1"/>
      <c r="U386" s="13"/>
    </row>
    <row r="387" spans="15:21" x14ac:dyDescent="0.3">
      <c r="O387" s="6"/>
      <c r="P387" s="1"/>
      <c r="U387" s="13"/>
    </row>
    <row r="388" spans="15:21" x14ac:dyDescent="0.3">
      <c r="O388" s="6"/>
      <c r="P388" s="1"/>
      <c r="U388" s="13"/>
    </row>
    <row r="389" spans="15:21" x14ac:dyDescent="0.3">
      <c r="O389" s="6"/>
      <c r="P389" s="1"/>
      <c r="U389" s="13"/>
    </row>
    <row r="390" spans="15:21" x14ac:dyDescent="0.3">
      <c r="O390" s="6"/>
      <c r="P390" s="1"/>
      <c r="U390" s="13"/>
    </row>
    <row r="391" spans="15:21" x14ac:dyDescent="0.3">
      <c r="O391" s="6"/>
      <c r="P391" s="1"/>
      <c r="U391" s="13"/>
    </row>
    <row r="392" spans="15:21" x14ac:dyDescent="0.3">
      <c r="O392" s="6"/>
      <c r="P392" s="1"/>
      <c r="U392" s="13"/>
    </row>
    <row r="393" spans="15:21" x14ac:dyDescent="0.3">
      <c r="O393" s="6"/>
      <c r="P393" s="1"/>
      <c r="U393" s="13"/>
    </row>
    <row r="394" spans="15:21" x14ac:dyDescent="0.3">
      <c r="O394" s="6"/>
      <c r="P394" s="1"/>
      <c r="U394" s="13"/>
    </row>
    <row r="395" spans="15:21" x14ac:dyDescent="0.3">
      <c r="O395" s="6"/>
      <c r="P395" s="1"/>
      <c r="U395" s="13"/>
    </row>
    <row r="396" spans="15:21" x14ac:dyDescent="0.3">
      <c r="O396" s="6"/>
      <c r="P396" s="1"/>
      <c r="U396" s="13"/>
    </row>
    <row r="397" spans="15:21" x14ac:dyDescent="0.3">
      <c r="O397" s="6"/>
      <c r="P397" s="1"/>
      <c r="U397" s="13"/>
    </row>
    <row r="398" spans="15:21" x14ac:dyDescent="0.3">
      <c r="O398" s="6"/>
      <c r="P398" s="1"/>
      <c r="U398" s="13"/>
    </row>
    <row r="399" spans="15:21" x14ac:dyDescent="0.3">
      <c r="O399" s="6"/>
      <c r="P399" s="1"/>
      <c r="U399" s="13"/>
    </row>
    <row r="400" spans="15:21" x14ac:dyDescent="0.3">
      <c r="O400" s="6"/>
      <c r="P400" s="1"/>
      <c r="U400" s="13"/>
    </row>
    <row r="401" spans="15:21" x14ac:dyDescent="0.3">
      <c r="O401" s="6"/>
      <c r="P401" s="1"/>
      <c r="U401" s="13"/>
    </row>
    <row r="402" spans="15:21" x14ac:dyDescent="0.3">
      <c r="O402" s="6"/>
      <c r="P402" s="1"/>
      <c r="U402" s="13"/>
    </row>
    <row r="403" spans="15:21" x14ac:dyDescent="0.3">
      <c r="O403" s="6"/>
      <c r="P403" s="1"/>
      <c r="U403" s="13"/>
    </row>
    <row r="404" spans="15:21" x14ac:dyDescent="0.3">
      <c r="O404" s="6"/>
      <c r="P404" s="1"/>
      <c r="U404" s="13"/>
    </row>
    <row r="405" spans="15:21" x14ac:dyDescent="0.3">
      <c r="O405" s="6"/>
      <c r="P405" s="1"/>
      <c r="U405" s="13"/>
    </row>
    <row r="406" spans="15:21" x14ac:dyDescent="0.3">
      <c r="O406" s="6"/>
      <c r="P406" s="1"/>
      <c r="U406" s="13"/>
    </row>
    <row r="407" spans="15:21" x14ac:dyDescent="0.3">
      <c r="O407" s="6"/>
      <c r="P407" s="1"/>
      <c r="U407" s="13"/>
    </row>
    <row r="408" spans="15:21" x14ac:dyDescent="0.3">
      <c r="O408" s="6"/>
      <c r="P408" s="1"/>
      <c r="U408" s="13"/>
    </row>
    <row r="409" spans="15:21" x14ac:dyDescent="0.3">
      <c r="O409" s="6"/>
      <c r="P409" s="1"/>
      <c r="U409" s="13"/>
    </row>
    <row r="410" spans="15:21" x14ac:dyDescent="0.3">
      <c r="O410" s="6"/>
      <c r="P410" s="1"/>
      <c r="U410" s="13"/>
    </row>
    <row r="411" spans="15:21" x14ac:dyDescent="0.3">
      <c r="O411" s="6"/>
      <c r="P411" s="1"/>
      <c r="U411" s="13"/>
    </row>
    <row r="412" spans="15:21" x14ac:dyDescent="0.3">
      <c r="O412" s="6"/>
      <c r="P412" s="1"/>
      <c r="U412" s="13"/>
    </row>
    <row r="413" spans="15:21" x14ac:dyDescent="0.3">
      <c r="O413" s="6"/>
      <c r="P413" s="1"/>
      <c r="U413" s="13"/>
    </row>
    <row r="414" spans="15:21" x14ac:dyDescent="0.3">
      <c r="O414" s="6"/>
      <c r="P414" s="1"/>
      <c r="U414" s="13"/>
    </row>
    <row r="415" spans="15:21" x14ac:dyDescent="0.3">
      <c r="O415" s="6"/>
      <c r="P415" s="1"/>
      <c r="U415" s="13"/>
    </row>
    <row r="416" spans="15:21" x14ac:dyDescent="0.3">
      <c r="O416" s="6"/>
      <c r="P416" s="1"/>
      <c r="U416" s="13"/>
    </row>
    <row r="417" spans="15:21" x14ac:dyDescent="0.3">
      <c r="O417" s="6"/>
      <c r="P417" s="1"/>
      <c r="U417" s="13"/>
    </row>
    <row r="418" spans="15:21" x14ac:dyDescent="0.3">
      <c r="O418" s="6"/>
      <c r="P418" s="1"/>
      <c r="U418" s="13"/>
    </row>
    <row r="419" spans="15:21" x14ac:dyDescent="0.3">
      <c r="O419" s="6"/>
      <c r="P419" s="1"/>
      <c r="U419" s="13"/>
    </row>
    <row r="420" spans="15:21" x14ac:dyDescent="0.3">
      <c r="O420" s="6"/>
      <c r="P420" s="1"/>
      <c r="U420" s="13"/>
    </row>
    <row r="421" spans="15:21" x14ac:dyDescent="0.3">
      <c r="O421" s="6"/>
      <c r="P421" s="1"/>
      <c r="U421" s="13"/>
    </row>
    <row r="422" spans="15:21" x14ac:dyDescent="0.3">
      <c r="O422" s="6"/>
      <c r="P422" s="1"/>
      <c r="U422" s="13"/>
    </row>
    <row r="423" spans="15:21" x14ac:dyDescent="0.3">
      <c r="O423" s="6"/>
      <c r="P423" s="1"/>
      <c r="U423" s="13"/>
    </row>
    <row r="424" spans="15:21" x14ac:dyDescent="0.3">
      <c r="O424" s="6"/>
      <c r="P424" s="1"/>
      <c r="U424" s="13"/>
    </row>
    <row r="425" spans="15:21" x14ac:dyDescent="0.3">
      <c r="O425" s="6"/>
      <c r="P425" s="1"/>
      <c r="U425" s="13"/>
    </row>
    <row r="426" spans="15:21" x14ac:dyDescent="0.3">
      <c r="O426" s="6"/>
      <c r="P426" s="1"/>
      <c r="U426" s="13"/>
    </row>
    <row r="427" spans="15:21" x14ac:dyDescent="0.3">
      <c r="O427" s="6"/>
      <c r="P427" s="1"/>
      <c r="U427" s="13"/>
    </row>
    <row r="428" spans="15:21" x14ac:dyDescent="0.3">
      <c r="O428" s="6"/>
      <c r="P428" s="1"/>
      <c r="U428" s="13"/>
    </row>
    <row r="429" spans="15:21" x14ac:dyDescent="0.3">
      <c r="O429" s="6"/>
      <c r="P429" s="1"/>
      <c r="U429" s="13"/>
    </row>
    <row r="430" spans="15:21" x14ac:dyDescent="0.3">
      <c r="O430" s="6"/>
      <c r="P430" s="1"/>
      <c r="U430" s="13"/>
    </row>
    <row r="431" spans="15:21" x14ac:dyDescent="0.3">
      <c r="O431" s="6"/>
      <c r="P431" s="1"/>
      <c r="U431" s="13"/>
    </row>
    <row r="432" spans="15:21" x14ac:dyDescent="0.3">
      <c r="O432" s="6"/>
      <c r="P432" s="1"/>
      <c r="U432" s="13"/>
    </row>
    <row r="433" spans="15:21" x14ac:dyDescent="0.3">
      <c r="O433" s="6"/>
      <c r="P433" s="1"/>
      <c r="U433" s="13"/>
    </row>
    <row r="434" spans="15:21" x14ac:dyDescent="0.3">
      <c r="O434" s="6"/>
      <c r="P434" s="1"/>
      <c r="U434" s="13"/>
    </row>
    <row r="435" spans="15:21" x14ac:dyDescent="0.3">
      <c r="O435" s="6"/>
      <c r="P435" s="1"/>
      <c r="U435" s="13"/>
    </row>
    <row r="436" spans="15:21" x14ac:dyDescent="0.3">
      <c r="O436" s="6"/>
      <c r="P436" s="1"/>
      <c r="U436" s="13"/>
    </row>
    <row r="437" spans="15:21" x14ac:dyDescent="0.3">
      <c r="O437" s="6"/>
      <c r="P437" s="1"/>
      <c r="U437" s="13"/>
    </row>
    <row r="438" spans="15:21" x14ac:dyDescent="0.3">
      <c r="O438" s="6"/>
      <c r="P438" s="1"/>
      <c r="U438" s="13"/>
    </row>
    <row r="439" spans="15:21" x14ac:dyDescent="0.3">
      <c r="O439" s="6"/>
      <c r="P439" s="1"/>
      <c r="U439" s="13"/>
    </row>
    <row r="440" spans="15:21" x14ac:dyDescent="0.3">
      <c r="O440" s="6"/>
      <c r="P440" s="1"/>
      <c r="U440" s="13"/>
    </row>
    <row r="441" spans="15:21" x14ac:dyDescent="0.3">
      <c r="O441" s="6"/>
      <c r="P441" s="1"/>
      <c r="U441" s="13"/>
    </row>
    <row r="442" spans="15:21" x14ac:dyDescent="0.3">
      <c r="O442" s="6"/>
      <c r="P442" s="1"/>
      <c r="U442" s="13"/>
    </row>
    <row r="443" spans="15:21" x14ac:dyDescent="0.3">
      <c r="O443" s="6"/>
      <c r="P443" s="1"/>
      <c r="U443" s="13"/>
    </row>
    <row r="444" spans="15:21" x14ac:dyDescent="0.3">
      <c r="O444" s="6"/>
      <c r="P444" s="1"/>
      <c r="U444" s="13"/>
    </row>
    <row r="445" spans="15:21" x14ac:dyDescent="0.3">
      <c r="O445" s="6"/>
      <c r="P445" s="1"/>
      <c r="U445" s="13"/>
    </row>
    <row r="446" spans="15:21" x14ac:dyDescent="0.3">
      <c r="O446" s="6"/>
      <c r="P446" s="1"/>
      <c r="U446" s="13"/>
    </row>
    <row r="447" spans="15:21" x14ac:dyDescent="0.3">
      <c r="O447" s="6"/>
      <c r="P447" s="1"/>
      <c r="U447" s="13"/>
    </row>
    <row r="448" spans="15:21" x14ac:dyDescent="0.3">
      <c r="O448" s="6"/>
      <c r="P448" s="1"/>
      <c r="U448" s="13"/>
    </row>
    <row r="449" spans="15:21" x14ac:dyDescent="0.3">
      <c r="O449" s="6"/>
      <c r="P449" s="1"/>
      <c r="U449" s="13"/>
    </row>
    <row r="450" spans="15:21" x14ac:dyDescent="0.3">
      <c r="O450" s="6"/>
      <c r="P450" s="1"/>
      <c r="U450" s="13"/>
    </row>
    <row r="451" spans="15:21" x14ac:dyDescent="0.3">
      <c r="O451" s="6"/>
      <c r="P451" s="1"/>
      <c r="U451" s="13"/>
    </row>
    <row r="452" spans="15:21" x14ac:dyDescent="0.3">
      <c r="O452" s="6"/>
      <c r="P452" s="1"/>
      <c r="U452" s="13"/>
    </row>
    <row r="453" spans="15:21" x14ac:dyDescent="0.3">
      <c r="O453" s="6"/>
      <c r="P453" s="1"/>
      <c r="U453" s="13"/>
    </row>
    <row r="454" spans="15:21" x14ac:dyDescent="0.3">
      <c r="O454" s="6"/>
      <c r="P454" s="1"/>
      <c r="U454" s="13"/>
    </row>
    <row r="455" spans="15:21" x14ac:dyDescent="0.3">
      <c r="O455" s="6"/>
      <c r="P455" s="1"/>
      <c r="U455" s="13"/>
    </row>
    <row r="456" spans="15:21" x14ac:dyDescent="0.3">
      <c r="O456" s="6"/>
      <c r="P456" s="1"/>
      <c r="U456" s="13"/>
    </row>
    <row r="457" spans="15:21" x14ac:dyDescent="0.3">
      <c r="O457" s="6"/>
      <c r="P457" s="1"/>
      <c r="U457" s="13"/>
    </row>
    <row r="458" spans="15:21" x14ac:dyDescent="0.3">
      <c r="O458" s="6"/>
      <c r="P458" s="1"/>
      <c r="U458" s="13"/>
    </row>
    <row r="459" spans="15:21" x14ac:dyDescent="0.3">
      <c r="O459" s="6"/>
      <c r="P459" s="1"/>
      <c r="U459" s="13"/>
    </row>
    <row r="460" spans="15:21" x14ac:dyDescent="0.3">
      <c r="O460" s="6"/>
      <c r="P460" s="1"/>
      <c r="U460" s="13"/>
    </row>
    <row r="461" spans="15:21" x14ac:dyDescent="0.3">
      <c r="O461" s="6"/>
      <c r="P461" s="1"/>
      <c r="U461" s="13"/>
    </row>
    <row r="462" spans="15:21" x14ac:dyDescent="0.3">
      <c r="O462" s="6"/>
      <c r="P462" s="1"/>
      <c r="U462" s="13"/>
    </row>
    <row r="463" spans="15:21" x14ac:dyDescent="0.3">
      <c r="O463" s="6"/>
      <c r="P463" s="1"/>
      <c r="U463" s="13"/>
    </row>
    <row r="464" spans="15:21" x14ac:dyDescent="0.3">
      <c r="O464" s="6"/>
      <c r="P464" s="1"/>
      <c r="U464" s="13"/>
    </row>
    <row r="465" spans="15:21" x14ac:dyDescent="0.3">
      <c r="O465" s="6"/>
      <c r="P465" s="1"/>
      <c r="U465" s="13"/>
    </row>
    <row r="466" spans="15:21" x14ac:dyDescent="0.3">
      <c r="O466" s="6"/>
      <c r="P466" s="1"/>
      <c r="U466" s="13"/>
    </row>
    <row r="467" spans="15:21" x14ac:dyDescent="0.3">
      <c r="O467" s="6"/>
      <c r="P467" s="1"/>
      <c r="U467" s="13"/>
    </row>
    <row r="468" spans="15:21" x14ac:dyDescent="0.3">
      <c r="O468" s="6"/>
      <c r="P468" s="1"/>
      <c r="U468" s="13"/>
    </row>
    <row r="469" spans="15:21" x14ac:dyDescent="0.3">
      <c r="O469" s="6"/>
      <c r="P469" s="1"/>
      <c r="U469" s="13"/>
    </row>
    <row r="470" spans="15:21" x14ac:dyDescent="0.3">
      <c r="O470" s="6"/>
      <c r="P470" s="1"/>
      <c r="U470" s="13"/>
    </row>
    <row r="471" spans="15:21" x14ac:dyDescent="0.3">
      <c r="O471" s="6"/>
      <c r="P471" s="1"/>
      <c r="U471" s="13"/>
    </row>
    <row r="472" spans="15:21" x14ac:dyDescent="0.3">
      <c r="O472" s="6"/>
      <c r="P472" s="1"/>
      <c r="U472" s="13"/>
    </row>
    <row r="473" spans="15:21" x14ac:dyDescent="0.3">
      <c r="O473" s="6"/>
      <c r="P473" s="1"/>
      <c r="U473" s="13"/>
    </row>
    <row r="474" spans="15:21" x14ac:dyDescent="0.3">
      <c r="O474" s="6"/>
      <c r="P474" s="1"/>
      <c r="U474" s="13"/>
    </row>
    <row r="475" spans="15:21" x14ac:dyDescent="0.3">
      <c r="O475" s="6"/>
      <c r="P475" s="1"/>
      <c r="U475" s="13"/>
    </row>
    <row r="476" spans="15:21" x14ac:dyDescent="0.3">
      <c r="O476" s="6"/>
      <c r="P476" s="1"/>
      <c r="U476" s="13"/>
    </row>
    <row r="477" spans="15:21" x14ac:dyDescent="0.3">
      <c r="O477" s="6"/>
      <c r="P477" s="1"/>
      <c r="U477" s="13"/>
    </row>
    <row r="478" spans="15:21" x14ac:dyDescent="0.3">
      <c r="O478" s="6"/>
      <c r="P478" s="1"/>
      <c r="U478" s="13"/>
    </row>
    <row r="479" spans="15:21" x14ac:dyDescent="0.3">
      <c r="O479" s="6"/>
      <c r="P479" s="1"/>
      <c r="U479" s="13"/>
    </row>
    <row r="480" spans="15:21" x14ac:dyDescent="0.3">
      <c r="O480" s="6"/>
      <c r="P480" s="1"/>
      <c r="U480" s="13"/>
    </row>
    <row r="481" spans="15:21" x14ac:dyDescent="0.3">
      <c r="O481" s="6"/>
      <c r="P481" s="1"/>
      <c r="U481" s="13"/>
    </row>
    <row r="482" spans="15:21" x14ac:dyDescent="0.3">
      <c r="O482" s="6"/>
      <c r="P482" s="1"/>
      <c r="U482" s="13"/>
    </row>
    <row r="483" spans="15:21" x14ac:dyDescent="0.3">
      <c r="O483" s="6"/>
      <c r="P483" s="1"/>
      <c r="U483" s="13"/>
    </row>
    <row r="484" spans="15:21" x14ac:dyDescent="0.3">
      <c r="O484" s="6"/>
      <c r="P484" s="1"/>
      <c r="U484" s="13"/>
    </row>
    <row r="485" spans="15:21" x14ac:dyDescent="0.3">
      <c r="O485" s="6"/>
      <c r="P485" s="1"/>
      <c r="U485" s="13"/>
    </row>
    <row r="486" spans="15:21" x14ac:dyDescent="0.3">
      <c r="O486" s="6"/>
      <c r="P486" s="1"/>
      <c r="U486" s="13"/>
    </row>
    <row r="487" spans="15:21" x14ac:dyDescent="0.3">
      <c r="O487" s="6"/>
      <c r="P487" s="1"/>
      <c r="U487" s="13"/>
    </row>
    <row r="488" spans="15:21" x14ac:dyDescent="0.3">
      <c r="O488" s="6"/>
      <c r="P488" s="1"/>
      <c r="U488" s="13"/>
    </row>
    <row r="489" spans="15:21" x14ac:dyDescent="0.3">
      <c r="O489" s="6"/>
      <c r="P489" s="1"/>
      <c r="U489" s="13"/>
    </row>
    <row r="490" spans="15:21" x14ac:dyDescent="0.3">
      <c r="O490" s="6"/>
      <c r="P490" s="1"/>
      <c r="U490" s="13"/>
    </row>
    <row r="491" spans="15:21" x14ac:dyDescent="0.3">
      <c r="O491" s="6"/>
      <c r="P491" s="1"/>
      <c r="U491" s="13"/>
    </row>
    <row r="492" spans="15:21" x14ac:dyDescent="0.3">
      <c r="O492" s="6"/>
      <c r="P492" s="1"/>
      <c r="U492" s="13"/>
    </row>
    <row r="493" spans="15:21" x14ac:dyDescent="0.3">
      <c r="O493" s="6"/>
      <c r="P493" s="1"/>
      <c r="U493" s="13"/>
    </row>
    <row r="494" spans="15:21" x14ac:dyDescent="0.3">
      <c r="O494" s="6"/>
      <c r="P494" s="1"/>
      <c r="U494" s="13"/>
    </row>
    <row r="495" spans="15:21" x14ac:dyDescent="0.3">
      <c r="O495" s="6"/>
      <c r="P495" s="1"/>
      <c r="U495" s="13"/>
    </row>
    <row r="496" spans="15:21" x14ac:dyDescent="0.3">
      <c r="O496" s="6"/>
      <c r="P496" s="1"/>
      <c r="U496" s="13"/>
    </row>
    <row r="497" spans="15:21" x14ac:dyDescent="0.3">
      <c r="O497" s="6"/>
      <c r="P497" s="1"/>
      <c r="U497" s="13"/>
    </row>
    <row r="498" spans="15:21" x14ac:dyDescent="0.3">
      <c r="O498" s="6"/>
      <c r="P498" s="1"/>
      <c r="U498" s="13"/>
    </row>
    <row r="499" spans="15:21" x14ac:dyDescent="0.3">
      <c r="O499" s="6"/>
      <c r="P499" s="1"/>
      <c r="U499" s="13"/>
    </row>
    <row r="500" spans="15:21" x14ac:dyDescent="0.3">
      <c r="O500" s="6"/>
      <c r="P500" s="1"/>
      <c r="U500" s="13"/>
    </row>
    <row r="501" spans="15:21" x14ac:dyDescent="0.3">
      <c r="O501" s="6"/>
      <c r="P501" s="1"/>
      <c r="U501" s="13"/>
    </row>
    <row r="502" spans="15:21" x14ac:dyDescent="0.3">
      <c r="O502" s="6"/>
      <c r="P502" s="1"/>
      <c r="U502" s="13"/>
    </row>
    <row r="503" spans="15:21" x14ac:dyDescent="0.3">
      <c r="O503" s="6"/>
      <c r="P503" s="1"/>
      <c r="U503" s="13"/>
    </row>
    <row r="504" spans="15:21" x14ac:dyDescent="0.3">
      <c r="O504" s="6"/>
      <c r="P504" s="1"/>
      <c r="U504" s="13"/>
    </row>
    <row r="505" spans="15:21" x14ac:dyDescent="0.3">
      <c r="O505" s="6"/>
      <c r="P505" s="1"/>
      <c r="U505" s="13"/>
    </row>
    <row r="506" spans="15:21" x14ac:dyDescent="0.3">
      <c r="O506" s="6"/>
      <c r="P506" s="1"/>
      <c r="U506" s="13"/>
    </row>
    <row r="507" spans="15:21" x14ac:dyDescent="0.3">
      <c r="O507" s="6"/>
      <c r="P507" s="1"/>
      <c r="U507" s="13"/>
    </row>
    <row r="508" spans="15:21" x14ac:dyDescent="0.3">
      <c r="O508" s="6"/>
      <c r="P508" s="1"/>
      <c r="U508" s="13"/>
    </row>
    <row r="509" spans="15:21" x14ac:dyDescent="0.3">
      <c r="O509" s="6"/>
      <c r="P509" s="1"/>
      <c r="U509" s="13"/>
    </row>
    <row r="510" spans="15:21" x14ac:dyDescent="0.3">
      <c r="O510" s="6"/>
      <c r="P510" s="1"/>
      <c r="U510" s="13"/>
    </row>
    <row r="511" spans="15:21" x14ac:dyDescent="0.3">
      <c r="O511" s="6"/>
      <c r="P511" s="1"/>
      <c r="U511" s="13"/>
    </row>
    <row r="512" spans="15:21" x14ac:dyDescent="0.3">
      <c r="O512" s="6"/>
      <c r="P512" s="1"/>
      <c r="U512" s="13"/>
    </row>
    <row r="513" spans="15:21" x14ac:dyDescent="0.3">
      <c r="O513" s="6"/>
      <c r="P513" s="1"/>
      <c r="U513" s="13"/>
    </row>
    <row r="514" spans="15:21" x14ac:dyDescent="0.3">
      <c r="O514" s="6"/>
      <c r="P514" s="1"/>
      <c r="U514" s="13"/>
    </row>
    <row r="515" spans="15:21" x14ac:dyDescent="0.3">
      <c r="O515" s="6"/>
      <c r="P515" s="1"/>
      <c r="U515" s="13"/>
    </row>
    <row r="516" spans="15:21" x14ac:dyDescent="0.3">
      <c r="O516" s="6"/>
      <c r="P516" s="1"/>
      <c r="U516" s="13"/>
    </row>
    <row r="517" spans="15:21" x14ac:dyDescent="0.3">
      <c r="O517" s="6"/>
      <c r="P517" s="1"/>
      <c r="U517" s="13"/>
    </row>
    <row r="518" spans="15:21" x14ac:dyDescent="0.3">
      <c r="O518" s="6"/>
      <c r="P518" s="1"/>
      <c r="U518" s="13"/>
    </row>
    <row r="519" spans="15:21" x14ac:dyDescent="0.3">
      <c r="O519" s="6"/>
      <c r="P519" s="1"/>
      <c r="U519" s="13"/>
    </row>
    <row r="520" spans="15:21" x14ac:dyDescent="0.3">
      <c r="O520" s="6"/>
      <c r="P520" s="1"/>
      <c r="U520" s="13"/>
    </row>
    <row r="521" spans="15:21" x14ac:dyDescent="0.3">
      <c r="O521" s="6"/>
      <c r="P521" s="1"/>
      <c r="U521" s="13"/>
    </row>
    <row r="522" spans="15:21" x14ac:dyDescent="0.3">
      <c r="O522" s="6"/>
      <c r="P522" s="1"/>
      <c r="U522" s="13"/>
    </row>
    <row r="523" spans="15:21" x14ac:dyDescent="0.3">
      <c r="O523" s="6"/>
      <c r="P523" s="1"/>
      <c r="U523" s="13"/>
    </row>
    <row r="524" spans="15:21" x14ac:dyDescent="0.3">
      <c r="O524" s="6"/>
      <c r="P524" s="1"/>
      <c r="U524" s="13"/>
    </row>
    <row r="525" spans="15:21" x14ac:dyDescent="0.3">
      <c r="O525" s="6"/>
      <c r="P525" s="1"/>
      <c r="U525" s="13"/>
    </row>
    <row r="526" spans="15:21" x14ac:dyDescent="0.3">
      <c r="O526" s="6"/>
      <c r="P526" s="1"/>
      <c r="U526" s="13"/>
    </row>
    <row r="527" spans="15:21" x14ac:dyDescent="0.3">
      <c r="O527" s="6"/>
      <c r="P527" s="1"/>
      <c r="U527" s="13"/>
    </row>
    <row r="528" spans="15:21" x14ac:dyDescent="0.3">
      <c r="O528" s="6"/>
      <c r="P528" s="1"/>
      <c r="U528" s="13"/>
    </row>
    <row r="529" spans="15:21" x14ac:dyDescent="0.3">
      <c r="O529" s="6"/>
      <c r="P529" s="1"/>
      <c r="U529" s="13"/>
    </row>
    <row r="530" spans="15:21" x14ac:dyDescent="0.3">
      <c r="O530" s="6"/>
      <c r="P530" s="1"/>
      <c r="U530" s="13"/>
    </row>
    <row r="531" spans="15:21" x14ac:dyDescent="0.3">
      <c r="O531" s="6"/>
      <c r="P531" s="1"/>
      <c r="U531" s="13"/>
    </row>
    <row r="532" spans="15:21" x14ac:dyDescent="0.3">
      <c r="O532" s="6"/>
      <c r="P532" s="1"/>
      <c r="U532" s="13"/>
    </row>
    <row r="533" spans="15:21" x14ac:dyDescent="0.3">
      <c r="O533" s="6"/>
      <c r="P533" s="1"/>
      <c r="U533" s="13"/>
    </row>
    <row r="534" spans="15:21" x14ac:dyDescent="0.3">
      <c r="O534" s="6"/>
      <c r="P534" s="1"/>
      <c r="U534" s="13"/>
    </row>
    <row r="535" spans="15:21" x14ac:dyDescent="0.3">
      <c r="O535" s="6"/>
      <c r="P535" s="1"/>
      <c r="U535" s="13"/>
    </row>
    <row r="536" spans="15:21" x14ac:dyDescent="0.3">
      <c r="O536" s="6"/>
      <c r="P536" s="1"/>
      <c r="U536" s="13"/>
    </row>
    <row r="537" spans="15:21" x14ac:dyDescent="0.3">
      <c r="O537" s="6"/>
      <c r="P537" s="1"/>
      <c r="U537" s="13"/>
    </row>
    <row r="538" spans="15:21" x14ac:dyDescent="0.3">
      <c r="O538" s="6"/>
      <c r="P538" s="1"/>
      <c r="U538" s="13"/>
    </row>
    <row r="539" spans="15:21" x14ac:dyDescent="0.3">
      <c r="O539" s="6"/>
      <c r="P539" s="1"/>
      <c r="U539" s="13"/>
    </row>
    <row r="540" spans="15:21" x14ac:dyDescent="0.3">
      <c r="O540" s="6"/>
      <c r="P540" s="1"/>
      <c r="U540" s="13"/>
    </row>
    <row r="541" spans="15:21" x14ac:dyDescent="0.3">
      <c r="O541" s="6"/>
      <c r="P541" s="1"/>
      <c r="U541" s="13"/>
    </row>
    <row r="542" spans="15:21" x14ac:dyDescent="0.3">
      <c r="O542" s="6"/>
      <c r="P542" s="1"/>
      <c r="U542" s="13"/>
    </row>
    <row r="543" spans="15:21" x14ac:dyDescent="0.3">
      <c r="O543" s="6"/>
      <c r="P543" s="1"/>
      <c r="U543" s="13"/>
    </row>
    <row r="544" spans="15:21" x14ac:dyDescent="0.3">
      <c r="O544" s="6"/>
      <c r="P544" s="1"/>
      <c r="U544" s="13"/>
    </row>
    <row r="545" spans="15:21" x14ac:dyDescent="0.3">
      <c r="O545" s="6"/>
      <c r="P545" s="1"/>
      <c r="U545" s="13"/>
    </row>
    <row r="546" spans="15:21" x14ac:dyDescent="0.3">
      <c r="O546" s="6"/>
      <c r="P546" s="1"/>
      <c r="U546" s="13"/>
    </row>
    <row r="547" spans="15:21" x14ac:dyDescent="0.3">
      <c r="O547" s="6"/>
      <c r="P547" s="1"/>
      <c r="U547" s="13"/>
    </row>
    <row r="548" spans="15:21" x14ac:dyDescent="0.3">
      <c r="O548" s="6"/>
      <c r="P548" s="1"/>
      <c r="U548" s="13"/>
    </row>
    <row r="549" spans="15:21" x14ac:dyDescent="0.3">
      <c r="O549" s="6"/>
      <c r="P549" s="1"/>
      <c r="U549" s="13"/>
    </row>
    <row r="550" spans="15:21" x14ac:dyDescent="0.3">
      <c r="O550" s="6"/>
      <c r="P550" s="1"/>
      <c r="U550" s="13"/>
    </row>
    <row r="551" spans="15:21" x14ac:dyDescent="0.3">
      <c r="O551" s="6"/>
      <c r="P551" s="1"/>
      <c r="U551" s="13"/>
    </row>
    <row r="552" spans="15:21" x14ac:dyDescent="0.3">
      <c r="O552" s="6"/>
      <c r="P552" s="1"/>
      <c r="U552" s="13"/>
    </row>
    <row r="553" spans="15:21" x14ac:dyDescent="0.3">
      <c r="O553" s="6"/>
      <c r="P553" s="1"/>
      <c r="U553" s="13"/>
    </row>
    <row r="554" spans="15:21" x14ac:dyDescent="0.3">
      <c r="O554" s="6"/>
      <c r="P554" s="1"/>
      <c r="U554" s="13"/>
    </row>
    <row r="555" spans="15:21" x14ac:dyDescent="0.3">
      <c r="O555" s="6"/>
      <c r="P555" s="1"/>
      <c r="U555" s="13"/>
    </row>
    <row r="556" spans="15:21" x14ac:dyDescent="0.3">
      <c r="O556" s="6"/>
      <c r="P556" s="1"/>
      <c r="U556" s="13"/>
    </row>
    <row r="557" spans="15:21" x14ac:dyDescent="0.3">
      <c r="O557" s="6"/>
      <c r="P557" s="1"/>
      <c r="U557" s="13"/>
    </row>
    <row r="558" spans="15:21" x14ac:dyDescent="0.3">
      <c r="O558" s="6"/>
      <c r="P558" s="1"/>
      <c r="U558" s="13"/>
    </row>
    <row r="559" spans="15:21" x14ac:dyDescent="0.3">
      <c r="O559" s="6"/>
      <c r="P559" s="1"/>
      <c r="U559" s="13"/>
    </row>
    <row r="560" spans="15:21" x14ac:dyDescent="0.3">
      <c r="O560" s="6"/>
      <c r="P560" s="1"/>
      <c r="U560" s="13"/>
    </row>
    <row r="561" spans="15:21" x14ac:dyDescent="0.3">
      <c r="O561" s="6"/>
      <c r="P561" s="1"/>
      <c r="U561" s="13"/>
    </row>
    <row r="562" spans="15:21" x14ac:dyDescent="0.3">
      <c r="O562" s="6"/>
      <c r="P562" s="1"/>
      <c r="U562" s="13"/>
    </row>
    <row r="563" spans="15:21" x14ac:dyDescent="0.3">
      <c r="O563" s="6"/>
      <c r="P563" s="1"/>
      <c r="U563" s="13"/>
    </row>
    <row r="564" spans="15:21" x14ac:dyDescent="0.3">
      <c r="O564" s="6"/>
      <c r="P564" s="1"/>
      <c r="U564" s="13"/>
    </row>
    <row r="565" spans="15:21" x14ac:dyDescent="0.3">
      <c r="O565" s="6"/>
      <c r="P565" s="1"/>
      <c r="U565" s="13"/>
    </row>
    <row r="566" spans="15:21" x14ac:dyDescent="0.3">
      <c r="O566" s="6"/>
      <c r="P566" s="1"/>
      <c r="U566" s="13"/>
    </row>
    <row r="567" spans="15:21" x14ac:dyDescent="0.3">
      <c r="O567" s="6"/>
      <c r="P567" s="1"/>
      <c r="U567" s="13"/>
    </row>
    <row r="568" spans="15:21" x14ac:dyDescent="0.3">
      <c r="O568" s="6"/>
      <c r="P568" s="1"/>
      <c r="U568" s="13"/>
    </row>
    <row r="569" spans="15:21" x14ac:dyDescent="0.3">
      <c r="O569" s="6"/>
      <c r="P569" s="1"/>
      <c r="U569" s="13"/>
    </row>
    <row r="570" spans="15:21" x14ac:dyDescent="0.3">
      <c r="O570" s="6"/>
      <c r="P570" s="1"/>
      <c r="U570" s="13"/>
    </row>
    <row r="571" spans="15:21" x14ac:dyDescent="0.3">
      <c r="O571" s="6"/>
      <c r="P571" s="1"/>
      <c r="U571" s="13"/>
    </row>
    <row r="572" spans="15:21" x14ac:dyDescent="0.3">
      <c r="O572" s="6"/>
      <c r="P572" s="1"/>
      <c r="U572" s="13"/>
    </row>
    <row r="573" spans="15:21" x14ac:dyDescent="0.3">
      <c r="O573" s="6"/>
      <c r="P573" s="1"/>
      <c r="U573" s="13"/>
    </row>
    <row r="574" spans="15:21" x14ac:dyDescent="0.3">
      <c r="O574" s="6"/>
      <c r="P574" s="1"/>
      <c r="U574" s="13"/>
    </row>
    <row r="575" spans="15:21" x14ac:dyDescent="0.3">
      <c r="O575" s="6"/>
      <c r="P575" s="1"/>
      <c r="U575" s="13"/>
    </row>
    <row r="576" spans="15:21" x14ac:dyDescent="0.3">
      <c r="O576" s="6"/>
      <c r="P576" s="1"/>
      <c r="U576" s="13"/>
    </row>
    <row r="577" spans="15:21" x14ac:dyDescent="0.3">
      <c r="O577" s="6"/>
      <c r="P577" s="1"/>
      <c r="U577" s="13"/>
    </row>
    <row r="578" spans="15:21" x14ac:dyDescent="0.3">
      <c r="O578" s="6"/>
      <c r="P578" s="1"/>
      <c r="U578" s="13"/>
    </row>
    <row r="579" spans="15:21" x14ac:dyDescent="0.3">
      <c r="O579" s="6"/>
      <c r="P579" s="1"/>
      <c r="U579" s="13"/>
    </row>
    <row r="580" spans="15:21" x14ac:dyDescent="0.3">
      <c r="O580" s="6"/>
      <c r="P580" s="1"/>
      <c r="U580" s="13"/>
    </row>
    <row r="581" spans="15:21" x14ac:dyDescent="0.3">
      <c r="O581" s="6"/>
      <c r="P581" s="1"/>
      <c r="U581" s="13"/>
    </row>
    <row r="582" spans="15:21" x14ac:dyDescent="0.3">
      <c r="O582" s="6"/>
      <c r="P582" s="1"/>
      <c r="U582" s="13"/>
    </row>
    <row r="583" spans="15:21" x14ac:dyDescent="0.3">
      <c r="O583" s="6"/>
      <c r="P583" s="1"/>
      <c r="U583" s="13"/>
    </row>
    <row r="584" spans="15:21" x14ac:dyDescent="0.3">
      <c r="O584" s="6"/>
      <c r="P584" s="1"/>
      <c r="U584" s="13"/>
    </row>
    <row r="585" spans="15:21" x14ac:dyDescent="0.3">
      <c r="O585" s="6"/>
      <c r="P585" s="1"/>
      <c r="U585" s="13"/>
    </row>
    <row r="586" spans="15:21" x14ac:dyDescent="0.3">
      <c r="O586" s="6"/>
      <c r="P586" s="1"/>
      <c r="U586" s="13"/>
    </row>
    <row r="587" spans="15:21" x14ac:dyDescent="0.3">
      <c r="O587" s="6"/>
      <c r="P587" s="1"/>
      <c r="U587" s="13"/>
    </row>
    <row r="588" spans="15:21" x14ac:dyDescent="0.3">
      <c r="O588" s="6"/>
      <c r="P588" s="1"/>
      <c r="U588" s="13"/>
    </row>
    <row r="589" spans="15:21" x14ac:dyDescent="0.3">
      <c r="O589" s="6"/>
      <c r="P589" s="1"/>
      <c r="U589" s="13"/>
    </row>
    <row r="590" spans="15:21" x14ac:dyDescent="0.3">
      <c r="O590" s="6"/>
      <c r="P590" s="1"/>
      <c r="U590" s="13"/>
    </row>
    <row r="591" spans="15:21" x14ac:dyDescent="0.3">
      <c r="O591" s="6"/>
      <c r="P591" s="1"/>
      <c r="U591" s="13"/>
    </row>
    <row r="592" spans="15:21" x14ac:dyDescent="0.3">
      <c r="O592" s="6"/>
      <c r="P592" s="1"/>
      <c r="U592" s="13"/>
    </row>
    <row r="593" spans="15:21" x14ac:dyDescent="0.3">
      <c r="O593" s="6"/>
      <c r="P593" s="1"/>
      <c r="U593" s="13"/>
    </row>
    <row r="594" spans="15:21" x14ac:dyDescent="0.3">
      <c r="O594" s="6"/>
      <c r="P594" s="1"/>
      <c r="U594" s="13"/>
    </row>
    <row r="595" spans="15:21" x14ac:dyDescent="0.3">
      <c r="O595" s="6"/>
      <c r="P595" s="1"/>
      <c r="U595" s="13"/>
    </row>
    <row r="596" spans="15:21" x14ac:dyDescent="0.3">
      <c r="O596" s="6"/>
      <c r="P596" s="1"/>
      <c r="U596" s="13"/>
    </row>
    <row r="597" spans="15:21" x14ac:dyDescent="0.3">
      <c r="O597" s="6"/>
      <c r="P597" s="1"/>
      <c r="U597" s="13"/>
    </row>
    <row r="598" spans="15:21" x14ac:dyDescent="0.3">
      <c r="O598" s="6"/>
      <c r="P598" s="1"/>
      <c r="U598" s="13"/>
    </row>
    <row r="599" spans="15:21" x14ac:dyDescent="0.3">
      <c r="O599" s="6"/>
      <c r="P599" s="1"/>
      <c r="U599" s="13"/>
    </row>
    <row r="600" spans="15:21" x14ac:dyDescent="0.3">
      <c r="O600" s="6"/>
      <c r="P600" s="1"/>
      <c r="U600" s="13"/>
    </row>
    <row r="601" spans="15:21" x14ac:dyDescent="0.3">
      <c r="O601" s="6"/>
      <c r="P601" s="1"/>
      <c r="U601" s="13"/>
    </row>
    <row r="602" spans="15:21" x14ac:dyDescent="0.3">
      <c r="O602" s="6"/>
      <c r="P602" s="1"/>
      <c r="U602" s="13"/>
    </row>
    <row r="603" spans="15:21" x14ac:dyDescent="0.3">
      <c r="O603" s="6"/>
      <c r="P603" s="1"/>
      <c r="U603" s="13"/>
    </row>
    <row r="604" spans="15:21" x14ac:dyDescent="0.3">
      <c r="O604" s="6"/>
      <c r="P604" s="1"/>
      <c r="U604" s="13"/>
    </row>
    <row r="605" spans="15:21" x14ac:dyDescent="0.3">
      <c r="O605" s="6"/>
      <c r="P605" s="1"/>
      <c r="U605" s="13"/>
    </row>
    <row r="606" spans="15:21" x14ac:dyDescent="0.3">
      <c r="O606" s="6"/>
      <c r="P606" s="1"/>
      <c r="U606" s="13"/>
    </row>
    <row r="607" spans="15:21" x14ac:dyDescent="0.3">
      <c r="O607" s="6"/>
      <c r="P607" s="1"/>
      <c r="U607" s="13"/>
    </row>
    <row r="608" spans="15:21" x14ac:dyDescent="0.3">
      <c r="O608" s="6"/>
      <c r="P608" s="1"/>
      <c r="U608" s="13"/>
    </row>
    <row r="609" spans="15:21" x14ac:dyDescent="0.3">
      <c r="O609" s="6"/>
      <c r="P609" s="1"/>
      <c r="U609" s="13"/>
    </row>
    <row r="610" spans="15:21" x14ac:dyDescent="0.3">
      <c r="O610" s="6"/>
      <c r="P610" s="1"/>
      <c r="U610" s="13"/>
    </row>
    <row r="611" spans="15:21" x14ac:dyDescent="0.3">
      <c r="O611" s="6"/>
      <c r="P611" s="1"/>
      <c r="U611" s="13"/>
    </row>
    <row r="612" spans="15:21" x14ac:dyDescent="0.3">
      <c r="O612" s="6"/>
      <c r="P612" s="1"/>
      <c r="U612" s="13"/>
    </row>
    <row r="613" spans="15:21" x14ac:dyDescent="0.3">
      <c r="O613" s="6"/>
      <c r="P613" s="1"/>
      <c r="U613" s="13"/>
    </row>
    <row r="614" spans="15:21" x14ac:dyDescent="0.3">
      <c r="O614" s="6"/>
      <c r="P614" s="1"/>
      <c r="U614" s="13"/>
    </row>
    <row r="615" spans="15:21" x14ac:dyDescent="0.3">
      <c r="O615" s="6"/>
      <c r="P615" s="1"/>
      <c r="U615" s="13"/>
    </row>
    <row r="616" spans="15:21" x14ac:dyDescent="0.3">
      <c r="O616" s="6"/>
      <c r="P616" s="1"/>
      <c r="U616" s="13"/>
    </row>
    <row r="617" spans="15:21" x14ac:dyDescent="0.3">
      <c r="O617" s="6"/>
      <c r="P617" s="1"/>
      <c r="U617" s="13"/>
    </row>
    <row r="618" spans="15:21" x14ac:dyDescent="0.3">
      <c r="O618" s="6"/>
      <c r="P618" s="1"/>
      <c r="U618" s="13"/>
    </row>
    <row r="619" spans="15:21" x14ac:dyDescent="0.3">
      <c r="O619" s="6"/>
      <c r="P619" s="1"/>
      <c r="U619" s="13"/>
    </row>
    <row r="620" spans="15:21" x14ac:dyDescent="0.3">
      <c r="O620" s="6"/>
      <c r="P620" s="1"/>
      <c r="U620" s="13"/>
    </row>
    <row r="621" spans="15:21" x14ac:dyDescent="0.3">
      <c r="O621" s="6"/>
      <c r="P621" s="1"/>
      <c r="U621" s="13"/>
    </row>
    <row r="622" spans="15:21" x14ac:dyDescent="0.3">
      <c r="O622" s="6"/>
      <c r="P622" s="1"/>
      <c r="U622" s="13"/>
    </row>
    <row r="623" spans="15:21" x14ac:dyDescent="0.3">
      <c r="O623" s="6"/>
      <c r="P623" s="1"/>
      <c r="U623" s="13"/>
    </row>
    <row r="624" spans="15:21" x14ac:dyDescent="0.3">
      <c r="O624" s="6"/>
      <c r="P624" s="1"/>
      <c r="U624" s="13"/>
    </row>
    <row r="625" spans="15:21" x14ac:dyDescent="0.3">
      <c r="O625" s="6"/>
      <c r="P625" s="1"/>
      <c r="U625" s="13"/>
    </row>
    <row r="626" spans="15:21" x14ac:dyDescent="0.3">
      <c r="O626" s="6"/>
      <c r="P626" s="1"/>
      <c r="U626" s="13"/>
    </row>
    <row r="627" spans="15:21" x14ac:dyDescent="0.3">
      <c r="O627" s="6"/>
      <c r="P627" s="1"/>
      <c r="U627" s="13"/>
    </row>
    <row r="628" spans="15:21" x14ac:dyDescent="0.3">
      <c r="O628" s="6"/>
      <c r="P628" s="1"/>
      <c r="U628" s="13"/>
    </row>
    <row r="629" spans="15:21" x14ac:dyDescent="0.3">
      <c r="O629" s="6"/>
      <c r="P629" s="1"/>
      <c r="U629" s="13"/>
    </row>
    <row r="630" spans="15:21" x14ac:dyDescent="0.3">
      <c r="O630" s="6"/>
      <c r="P630" s="1"/>
      <c r="U630" s="13"/>
    </row>
    <row r="631" spans="15:21" x14ac:dyDescent="0.3">
      <c r="O631" s="6"/>
      <c r="P631" s="1"/>
      <c r="U631" s="13"/>
    </row>
    <row r="632" spans="15:21" x14ac:dyDescent="0.3">
      <c r="O632" s="6"/>
      <c r="P632" s="1"/>
      <c r="U632" s="13"/>
    </row>
    <row r="633" spans="15:21" x14ac:dyDescent="0.3">
      <c r="O633" s="6"/>
      <c r="P633" s="1"/>
      <c r="U633" s="13"/>
    </row>
    <row r="634" spans="15:21" x14ac:dyDescent="0.3">
      <c r="O634" s="6"/>
      <c r="P634" s="1"/>
      <c r="U634" s="13"/>
    </row>
    <row r="635" spans="15:21" x14ac:dyDescent="0.3">
      <c r="O635" s="6"/>
      <c r="P635" s="1"/>
      <c r="U635" s="13"/>
    </row>
    <row r="636" spans="15:21" x14ac:dyDescent="0.3">
      <c r="O636" s="6"/>
      <c r="P636" s="1"/>
      <c r="U636" s="13"/>
    </row>
    <row r="637" spans="15:21" x14ac:dyDescent="0.3">
      <c r="O637" s="6"/>
      <c r="P637" s="1"/>
      <c r="U637" s="13"/>
    </row>
    <row r="638" spans="15:21" x14ac:dyDescent="0.3">
      <c r="O638" s="6"/>
      <c r="P638" s="1"/>
      <c r="U638" s="13"/>
    </row>
    <row r="639" spans="15:21" x14ac:dyDescent="0.3">
      <c r="O639" s="6"/>
      <c r="P639" s="1"/>
      <c r="U639" s="13"/>
    </row>
    <row r="640" spans="15:21" x14ac:dyDescent="0.3">
      <c r="O640" s="6"/>
      <c r="P640" s="1"/>
      <c r="U640" s="13"/>
    </row>
    <row r="641" spans="15:21" x14ac:dyDescent="0.3">
      <c r="O641" s="6"/>
      <c r="P641" s="1"/>
      <c r="U641" s="13"/>
    </row>
    <row r="642" spans="15:21" x14ac:dyDescent="0.3">
      <c r="O642" s="6"/>
      <c r="P642" s="1"/>
      <c r="U642" s="13"/>
    </row>
    <row r="643" spans="15:21" x14ac:dyDescent="0.3">
      <c r="O643" s="6"/>
      <c r="P643" s="1"/>
      <c r="U643" s="13"/>
    </row>
    <row r="644" spans="15:21" x14ac:dyDescent="0.3">
      <c r="O644" s="6"/>
      <c r="P644" s="1"/>
      <c r="U644" s="13"/>
    </row>
    <row r="645" spans="15:21" x14ac:dyDescent="0.3">
      <c r="O645" s="6"/>
      <c r="P645" s="1"/>
      <c r="U645" s="13"/>
    </row>
    <row r="646" spans="15:21" x14ac:dyDescent="0.3">
      <c r="O646" s="6"/>
      <c r="P646" s="1"/>
      <c r="U646" s="13"/>
    </row>
    <row r="647" spans="15:21" x14ac:dyDescent="0.3">
      <c r="O647" s="6"/>
      <c r="P647" s="1"/>
      <c r="U647" s="13"/>
    </row>
    <row r="648" spans="15:21" x14ac:dyDescent="0.3">
      <c r="O648" s="6"/>
      <c r="P648" s="1"/>
      <c r="U648" s="13"/>
    </row>
    <row r="649" spans="15:21" x14ac:dyDescent="0.3">
      <c r="O649" s="6"/>
      <c r="P649" s="1"/>
      <c r="U649" s="13"/>
    </row>
    <row r="650" spans="15:21" x14ac:dyDescent="0.3">
      <c r="O650" s="6"/>
      <c r="P650" s="1"/>
      <c r="U650" s="13"/>
    </row>
    <row r="651" spans="15:21" x14ac:dyDescent="0.3">
      <c r="O651" s="6"/>
      <c r="P651" s="1"/>
      <c r="U651" s="13"/>
    </row>
    <row r="652" spans="15:21" x14ac:dyDescent="0.3">
      <c r="O652" s="6"/>
      <c r="P652" s="1"/>
      <c r="U652" s="13"/>
    </row>
    <row r="653" spans="15:21" x14ac:dyDescent="0.3">
      <c r="O653" s="6"/>
      <c r="P653" s="1"/>
      <c r="U653" s="13"/>
    </row>
    <row r="654" spans="15:21" x14ac:dyDescent="0.3">
      <c r="O654" s="6"/>
      <c r="P654" s="1"/>
      <c r="U654" s="13"/>
    </row>
    <row r="655" spans="15:21" x14ac:dyDescent="0.3">
      <c r="O655" s="6"/>
      <c r="P655" s="1"/>
      <c r="U655" s="13"/>
    </row>
    <row r="656" spans="15:21" x14ac:dyDescent="0.3">
      <c r="O656" s="6"/>
      <c r="P656" s="1"/>
      <c r="U656" s="13"/>
    </row>
    <row r="657" spans="15:21" x14ac:dyDescent="0.3">
      <c r="O657" s="6"/>
      <c r="P657" s="1"/>
      <c r="U657" s="13"/>
    </row>
    <row r="658" spans="15:21" x14ac:dyDescent="0.3">
      <c r="O658" s="6"/>
      <c r="P658" s="1"/>
      <c r="U658" s="13"/>
    </row>
    <row r="659" spans="15:21" x14ac:dyDescent="0.3">
      <c r="O659" s="6"/>
      <c r="P659" s="1"/>
      <c r="U659" s="13"/>
    </row>
    <row r="660" spans="15:21" x14ac:dyDescent="0.3">
      <c r="O660" s="6"/>
      <c r="P660" s="1"/>
      <c r="U660" s="13"/>
    </row>
    <row r="661" spans="15:21" x14ac:dyDescent="0.3">
      <c r="O661" s="6"/>
      <c r="P661" s="1"/>
      <c r="U661" s="13"/>
    </row>
    <row r="662" spans="15:21" x14ac:dyDescent="0.3">
      <c r="O662" s="6"/>
      <c r="P662" s="1"/>
    </row>
    <row r="663" spans="15:21" x14ac:dyDescent="0.3">
      <c r="O663" s="6"/>
      <c r="P663" s="1"/>
    </row>
    <row r="664" spans="15:21" x14ac:dyDescent="0.3">
      <c r="O664" s="6"/>
      <c r="P664" s="1"/>
    </row>
    <row r="665" spans="15:21" x14ac:dyDescent="0.3">
      <c r="O665" s="6"/>
      <c r="P665" s="1"/>
    </row>
    <row r="666" spans="15:21" x14ac:dyDescent="0.3">
      <c r="O666" s="6"/>
      <c r="P666" s="1"/>
    </row>
    <row r="667" spans="15:21" x14ac:dyDescent="0.3">
      <c r="O667" s="6"/>
      <c r="P667" s="1"/>
    </row>
    <row r="668" spans="15:21" x14ac:dyDescent="0.3">
      <c r="O668" s="6"/>
      <c r="P668" s="1"/>
    </row>
    <row r="669" spans="15:21" x14ac:dyDescent="0.3">
      <c r="O669" s="6"/>
      <c r="P669" s="1"/>
    </row>
    <row r="670" spans="15:21" x14ac:dyDescent="0.3">
      <c r="O670" s="6"/>
      <c r="P670" s="1"/>
    </row>
    <row r="671" spans="15:21" x14ac:dyDescent="0.3">
      <c r="O671" s="6"/>
      <c r="P671" s="1"/>
    </row>
    <row r="672" spans="15:21" x14ac:dyDescent="0.3">
      <c r="O672" s="6"/>
      <c r="P672" s="1"/>
    </row>
    <row r="673" spans="15:16" x14ac:dyDescent="0.3">
      <c r="O673" s="6"/>
      <c r="P673" s="1"/>
    </row>
    <row r="674" spans="15:16" x14ac:dyDescent="0.3">
      <c r="O674" s="6"/>
      <c r="P674" s="1"/>
    </row>
    <row r="675" spans="15:16" x14ac:dyDescent="0.3">
      <c r="O675" s="6"/>
      <c r="P675" s="1"/>
    </row>
    <row r="676" spans="15:16" x14ac:dyDescent="0.3">
      <c r="O676" s="6"/>
      <c r="P676" s="1"/>
    </row>
    <row r="677" spans="15:16" x14ac:dyDescent="0.3">
      <c r="O677" s="6"/>
      <c r="P677" s="1"/>
    </row>
    <row r="678" spans="15:16" x14ac:dyDescent="0.3">
      <c r="O678" s="6"/>
      <c r="P678" s="1"/>
    </row>
    <row r="679" spans="15:16" x14ac:dyDescent="0.3">
      <c r="O679" s="6"/>
      <c r="P679" s="1"/>
    </row>
    <row r="680" spans="15:16" x14ac:dyDescent="0.3">
      <c r="O680" s="6"/>
      <c r="P680" s="1"/>
    </row>
    <row r="681" spans="15:16" x14ac:dyDescent="0.3">
      <c r="O681" s="6"/>
      <c r="P681" s="1"/>
    </row>
    <row r="682" spans="15:16" x14ac:dyDescent="0.3">
      <c r="O682" s="6"/>
      <c r="P682" s="1"/>
    </row>
    <row r="683" spans="15:16" x14ac:dyDescent="0.3">
      <c r="O683" s="6"/>
      <c r="P683" s="1"/>
    </row>
    <row r="684" spans="15:16" x14ac:dyDescent="0.3">
      <c r="O684" s="6"/>
      <c r="P684" s="1"/>
    </row>
    <row r="685" spans="15:16" x14ac:dyDescent="0.3">
      <c r="O685" s="6"/>
      <c r="P685" s="1"/>
    </row>
    <row r="686" spans="15:16" x14ac:dyDescent="0.3">
      <c r="O686" s="6"/>
      <c r="P686" s="1"/>
    </row>
    <row r="687" spans="15:16" x14ac:dyDescent="0.3">
      <c r="O687" s="6"/>
      <c r="P687" s="1"/>
    </row>
    <row r="688" spans="15:16" x14ac:dyDescent="0.3">
      <c r="O688" s="6"/>
      <c r="P688" s="1"/>
    </row>
    <row r="689" spans="15:16" x14ac:dyDescent="0.3">
      <c r="O689" s="6"/>
      <c r="P689" s="1"/>
    </row>
    <row r="690" spans="15:16" x14ac:dyDescent="0.3">
      <c r="O690" s="6"/>
      <c r="P690" s="1"/>
    </row>
    <row r="691" spans="15:16" x14ac:dyDescent="0.3">
      <c r="O691" s="6"/>
      <c r="P691" s="1"/>
    </row>
    <row r="692" spans="15:16" x14ac:dyDescent="0.3">
      <c r="O692" s="6"/>
      <c r="P692" s="1"/>
    </row>
    <row r="693" spans="15:16" x14ac:dyDescent="0.3">
      <c r="O693" s="6"/>
      <c r="P693" s="1"/>
    </row>
    <row r="694" spans="15:16" x14ac:dyDescent="0.3">
      <c r="O694" s="6"/>
      <c r="P694" s="1"/>
    </row>
    <row r="695" spans="15:16" x14ac:dyDescent="0.3">
      <c r="O695" s="6"/>
      <c r="P695" s="1"/>
    </row>
    <row r="696" spans="15:16" x14ac:dyDescent="0.3">
      <c r="O696" s="6"/>
      <c r="P696" s="1"/>
    </row>
    <row r="697" spans="15:16" x14ac:dyDescent="0.3">
      <c r="O697" s="6"/>
      <c r="P697" s="1"/>
    </row>
    <row r="698" spans="15:16" x14ac:dyDescent="0.3">
      <c r="O698" s="6"/>
      <c r="P698" s="1"/>
    </row>
    <row r="699" spans="15:16" x14ac:dyDescent="0.3">
      <c r="O699" s="6"/>
      <c r="P699" s="1"/>
    </row>
    <row r="700" spans="15:16" x14ac:dyDescent="0.3">
      <c r="O700" s="6"/>
      <c r="P700" s="1"/>
    </row>
    <row r="701" spans="15:16" x14ac:dyDescent="0.3">
      <c r="O701" s="6"/>
      <c r="P701" s="1"/>
    </row>
    <row r="702" spans="15:16" x14ac:dyDescent="0.3">
      <c r="O702" s="6"/>
      <c r="P702" s="1"/>
    </row>
    <row r="703" spans="15:16" x14ac:dyDescent="0.3">
      <c r="O703" s="6"/>
      <c r="P703" s="1"/>
    </row>
    <row r="704" spans="15:16" x14ac:dyDescent="0.3">
      <c r="O704" s="6"/>
      <c r="P704" s="1"/>
    </row>
    <row r="705" spans="15:16" x14ac:dyDescent="0.3">
      <c r="O705" s="6"/>
      <c r="P705" s="1"/>
    </row>
    <row r="706" spans="15:16" x14ac:dyDescent="0.3">
      <c r="O706" s="6"/>
      <c r="P706" s="1"/>
    </row>
    <row r="707" spans="15:16" x14ac:dyDescent="0.3">
      <c r="O707" s="6"/>
      <c r="P707" s="1"/>
    </row>
    <row r="708" spans="15:16" x14ac:dyDescent="0.3">
      <c r="O708" s="6"/>
      <c r="P708" s="1"/>
    </row>
    <row r="709" spans="15:16" x14ac:dyDescent="0.3">
      <c r="O709" s="6"/>
      <c r="P709" s="1"/>
    </row>
    <row r="710" spans="15:16" x14ac:dyDescent="0.3">
      <c r="O710" s="6"/>
      <c r="P710" s="1"/>
    </row>
    <row r="711" spans="15:16" x14ac:dyDescent="0.3">
      <c r="O711" s="6"/>
      <c r="P711" s="1"/>
    </row>
    <row r="712" spans="15:16" x14ac:dyDescent="0.3">
      <c r="O712" s="6"/>
      <c r="P712" s="1"/>
    </row>
    <row r="713" spans="15:16" x14ac:dyDescent="0.3">
      <c r="O713" s="6"/>
      <c r="P713" s="1"/>
    </row>
    <row r="714" spans="15:16" x14ac:dyDescent="0.3">
      <c r="O714" s="6"/>
      <c r="P714" s="1"/>
    </row>
    <row r="715" spans="15:16" x14ac:dyDescent="0.3">
      <c r="O715" s="6"/>
      <c r="P715" s="1"/>
    </row>
    <row r="716" spans="15:16" x14ac:dyDescent="0.3">
      <c r="O716" s="6"/>
      <c r="P716" s="1"/>
    </row>
    <row r="717" spans="15:16" x14ac:dyDescent="0.3">
      <c r="O717" s="6"/>
      <c r="P717" s="1"/>
    </row>
    <row r="718" spans="15:16" x14ac:dyDescent="0.3">
      <c r="O718" s="6"/>
      <c r="P718" s="1"/>
    </row>
    <row r="719" spans="15:16" x14ac:dyDescent="0.3">
      <c r="O719" s="6"/>
      <c r="P719" s="1"/>
    </row>
    <row r="720" spans="15:16" x14ac:dyDescent="0.3">
      <c r="O720" s="6"/>
      <c r="P720" s="1"/>
    </row>
    <row r="721" spans="15:16" x14ac:dyDescent="0.3">
      <c r="O721" s="6"/>
      <c r="P721" s="1"/>
    </row>
    <row r="722" spans="15:16" x14ac:dyDescent="0.3">
      <c r="O722" s="6"/>
      <c r="P722" s="1"/>
    </row>
    <row r="723" spans="15:16" x14ac:dyDescent="0.3">
      <c r="O723" s="6"/>
      <c r="P723" s="1"/>
    </row>
    <row r="724" spans="15:16" x14ac:dyDescent="0.3">
      <c r="O724" s="6"/>
      <c r="P724" s="1"/>
    </row>
    <row r="725" spans="15:16" x14ac:dyDescent="0.3">
      <c r="O725" s="6"/>
      <c r="P725" s="1"/>
    </row>
    <row r="726" spans="15:16" x14ac:dyDescent="0.3">
      <c r="O726" s="6"/>
      <c r="P726" s="1"/>
    </row>
    <row r="727" spans="15:16" x14ac:dyDescent="0.3">
      <c r="O727" s="6"/>
      <c r="P727" s="1"/>
    </row>
    <row r="728" spans="15:16" x14ac:dyDescent="0.3">
      <c r="O728" s="6"/>
      <c r="P728" s="1"/>
    </row>
    <row r="729" spans="15:16" x14ac:dyDescent="0.3">
      <c r="O729" s="6"/>
      <c r="P729" s="1"/>
    </row>
    <row r="730" spans="15:16" x14ac:dyDescent="0.3">
      <c r="O730" s="6"/>
      <c r="P730" s="1"/>
    </row>
    <row r="731" spans="15:16" x14ac:dyDescent="0.3">
      <c r="O731" s="6"/>
      <c r="P731" s="1"/>
    </row>
    <row r="732" spans="15:16" x14ac:dyDescent="0.3">
      <c r="O732" s="6"/>
      <c r="P732" s="1"/>
    </row>
    <row r="733" spans="15:16" x14ac:dyDescent="0.3">
      <c r="O733" s="6"/>
      <c r="P733" s="1"/>
    </row>
    <row r="734" spans="15:16" x14ac:dyDescent="0.3">
      <c r="O734" s="6"/>
      <c r="P734" s="1"/>
    </row>
    <row r="735" spans="15:16" x14ac:dyDescent="0.3">
      <c r="O735" s="6"/>
      <c r="P735" s="1"/>
    </row>
    <row r="736" spans="15:16" x14ac:dyDescent="0.3">
      <c r="O736" s="6"/>
      <c r="P736" s="1"/>
    </row>
    <row r="737" spans="15:16" x14ac:dyDescent="0.3">
      <c r="O737" s="6"/>
      <c r="P737" s="1"/>
    </row>
    <row r="738" spans="15:16" x14ac:dyDescent="0.3">
      <c r="O738" s="6"/>
      <c r="P738" s="1"/>
    </row>
    <row r="739" spans="15:16" x14ac:dyDescent="0.3">
      <c r="O739" s="6"/>
      <c r="P739" s="1"/>
    </row>
    <row r="740" spans="15:16" x14ac:dyDescent="0.3">
      <c r="O740" s="6"/>
      <c r="P740" s="1"/>
    </row>
    <row r="741" spans="15:16" x14ac:dyDescent="0.3">
      <c r="O741" s="6"/>
      <c r="P741" s="1"/>
    </row>
    <row r="742" spans="15:16" x14ac:dyDescent="0.3">
      <c r="O742" s="6"/>
      <c r="P742" s="1"/>
    </row>
    <row r="743" spans="15:16" x14ac:dyDescent="0.3">
      <c r="O743" s="6"/>
      <c r="P743" s="1"/>
    </row>
    <row r="744" spans="15:16" x14ac:dyDescent="0.3">
      <c r="O744" s="6"/>
      <c r="P744" s="1"/>
    </row>
    <row r="745" spans="15:16" x14ac:dyDescent="0.3">
      <c r="O745" s="6"/>
      <c r="P745" s="1"/>
    </row>
    <row r="746" spans="15:16" x14ac:dyDescent="0.3">
      <c r="O746" s="6"/>
      <c r="P746" s="1"/>
    </row>
    <row r="747" spans="15:16" x14ac:dyDescent="0.3">
      <c r="O747" s="6"/>
      <c r="P747" s="1"/>
    </row>
    <row r="748" spans="15:16" x14ac:dyDescent="0.3">
      <c r="O748" s="6"/>
      <c r="P748" s="1"/>
    </row>
    <row r="749" spans="15:16" x14ac:dyDescent="0.3">
      <c r="O749" s="6"/>
      <c r="P749" s="1"/>
    </row>
    <row r="750" spans="15:16" x14ac:dyDescent="0.3">
      <c r="O750" s="6"/>
      <c r="P750" s="1"/>
    </row>
    <row r="751" spans="15:16" x14ac:dyDescent="0.3">
      <c r="O751" s="6"/>
      <c r="P751" s="1"/>
    </row>
    <row r="752" spans="15:16" x14ac:dyDescent="0.3">
      <c r="O752" s="6"/>
      <c r="P752" s="1"/>
    </row>
    <row r="753" spans="15:16" x14ac:dyDescent="0.3">
      <c r="O753" s="6"/>
      <c r="P753" s="1"/>
    </row>
    <row r="754" spans="15:16" x14ac:dyDescent="0.3">
      <c r="O754" s="6"/>
      <c r="P754" s="1"/>
    </row>
    <row r="755" spans="15:16" x14ac:dyDescent="0.3">
      <c r="O755" s="6"/>
      <c r="P755" s="1"/>
    </row>
    <row r="756" spans="15:16" x14ac:dyDescent="0.3">
      <c r="O756" s="6"/>
      <c r="P756" s="1"/>
    </row>
    <row r="757" spans="15:16" x14ac:dyDescent="0.3">
      <c r="O757" s="6"/>
      <c r="P757" s="1"/>
    </row>
    <row r="758" spans="15:16" x14ac:dyDescent="0.3">
      <c r="O758" s="6"/>
      <c r="P758" s="1"/>
    </row>
    <row r="759" spans="15:16" x14ac:dyDescent="0.3">
      <c r="O759" s="6"/>
      <c r="P759" s="1"/>
    </row>
    <row r="760" spans="15:16" x14ac:dyDescent="0.3">
      <c r="O760" s="6"/>
      <c r="P760" s="1"/>
    </row>
    <row r="761" spans="15:16" x14ac:dyDescent="0.3">
      <c r="O761" s="6"/>
      <c r="P761" s="1"/>
    </row>
    <row r="762" spans="15:16" x14ac:dyDescent="0.3">
      <c r="O762" s="6"/>
      <c r="P762" s="1"/>
    </row>
    <row r="763" spans="15:16" x14ac:dyDescent="0.3">
      <c r="O763" s="6"/>
      <c r="P763" s="1"/>
    </row>
    <row r="764" spans="15:16" x14ac:dyDescent="0.3">
      <c r="O764" s="6"/>
      <c r="P764" s="1"/>
    </row>
    <row r="765" spans="15:16" x14ac:dyDescent="0.3">
      <c r="O765" s="6"/>
      <c r="P765" s="1"/>
    </row>
    <row r="766" spans="15:16" x14ac:dyDescent="0.3">
      <c r="O766" s="6"/>
      <c r="P766" s="1"/>
    </row>
    <row r="767" spans="15:16" x14ac:dyDescent="0.3">
      <c r="O767" s="6"/>
      <c r="P767" s="1"/>
    </row>
    <row r="768" spans="15:16" x14ac:dyDescent="0.3">
      <c r="O768" s="6"/>
      <c r="P768" s="1"/>
    </row>
    <row r="769" spans="15:16" x14ac:dyDescent="0.3">
      <c r="O769" s="6"/>
      <c r="P769" s="1"/>
    </row>
    <row r="770" spans="15:16" x14ac:dyDescent="0.3">
      <c r="O770" s="6"/>
      <c r="P770" s="1"/>
    </row>
    <row r="771" spans="15:16" x14ac:dyDescent="0.3">
      <c r="O771" s="6"/>
      <c r="P771" s="1"/>
    </row>
    <row r="772" spans="15:16" x14ac:dyDescent="0.3">
      <c r="O772" s="6"/>
      <c r="P772" s="1"/>
    </row>
    <row r="773" spans="15:16" x14ac:dyDescent="0.3">
      <c r="O773" s="6"/>
      <c r="P773" s="1"/>
    </row>
    <row r="774" spans="15:16" x14ac:dyDescent="0.3">
      <c r="O774" s="6"/>
      <c r="P774" s="1"/>
    </row>
    <row r="775" spans="15:16" x14ac:dyDescent="0.3">
      <c r="O775" s="6"/>
      <c r="P775" s="1"/>
    </row>
    <row r="776" spans="15:16" x14ac:dyDescent="0.3">
      <c r="O776" s="6"/>
      <c r="P776" s="1"/>
    </row>
    <row r="777" spans="15:16" x14ac:dyDescent="0.3">
      <c r="O777" s="6"/>
      <c r="P777" s="1"/>
    </row>
    <row r="778" spans="15:16" x14ac:dyDescent="0.3">
      <c r="O778" s="6"/>
      <c r="P778" s="1"/>
    </row>
    <row r="779" spans="15:16" x14ac:dyDescent="0.3">
      <c r="O779" s="6"/>
      <c r="P779" s="1"/>
    </row>
    <row r="780" spans="15:16" x14ac:dyDescent="0.3">
      <c r="O780" s="6"/>
      <c r="P780" s="1"/>
    </row>
    <row r="781" spans="15:16" x14ac:dyDescent="0.3">
      <c r="O781" s="6"/>
      <c r="P781" s="1"/>
    </row>
    <row r="782" spans="15:16" x14ac:dyDescent="0.3">
      <c r="O782" s="6"/>
      <c r="P782" s="1"/>
    </row>
    <row r="783" spans="15:16" x14ac:dyDescent="0.3">
      <c r="O783" s="6"/>
      <c r="P783" s="1"/>
    </row>
    <row r="784" spans="15:16" x14ac:dyDescent="0.3">
      <c r="O784" s="6"/>
      <c r="P784" s="1"/>
    </row>
    <row r="785" spans="15:16" x14ac:dyDescent="0.3">
      <c r="O785" s="6"/>
      <c r="P785" s="1"/>
    </row>
    <row r="786" spans="15:16" x14ac:dyDescent="0.3">
      <c r="O786" s="6"/>
      <c r="P786" s="1"/>
    </row>
    <row r="787" spans="15:16" x14ac:dyDescent="0.3">
      <c r="O787" s="6"/>
      <c r="P787" s="1"/>
    </row>
    <row r="788" spans="15:16" x14ac:dyDescent="0.3">
      <c r="O788" s="6"/>
      <c r="P788" s="1"/>
    </row>
    <row r="789" spans="15:16" x14ac:dyDescent="0.3">
      <c r="O789" s="6"/>
      <c r="P789" s="1"/>
    </row>
    <row r="790" spans="15:16" x14ac:dyDescent="0.3">
      <c r="O790" s="6"/>
      <c r="P790" s="1"/>
    </row>
    <row r="791" spans="15:16" x14ac:dyDescent="0.3">
      <c r="O791" s="6"/>
      <c r="P791" s="1"/>
    </row>
    <row r="792" spans="15:16" x14ac:dyDescent="0.3">
      <c r="O792" s="6"/>
      <c r="P792" s="1"/>
    </row>
    <row r="793" spans="15:16" x14ac:dyDescent="0.3">
      <c r="O793" s="6"/>
      <c r="P793" s="1"/>
    </row>
    <row r="794" spans="15:16" x14ac:dyDescent="0.3">
      <c r="O794" s="6"/>
      <c r="P794" s="1"/>
    </row>
    <row r="795" spans="15:16" x14ac:dyDescent="0.3">
      <c r="O795" s="6"/>
      <c r="P795" s="1"/>
    </row>
    <row r="796" spans="15:16" x14ac:dyDescent="0.3">
      <c r="O796" s="6"/>
      <c r="P796" s="1"/>
    </row>
    <row r="797" spans="15:16" x14ac:dyDescent="0.3">
      <c r="O797" s="6"/>
      <c r="P797" s="1"/>
    </row>
    <row r="798" spans="15:16" x14ac:dyDescent="0.3">
      <c r="O798" s="6"/>
      <c r="P798" s="1"/>
    </row>
    <row r="799" spans="15:16" x14ac:dyDescent="0.3">
      <c r="O799" s="6"/>
      <c r="P799" s="1"/>
    </row>
    <row r="800" spans="15:16" x14ac:dyDescent="0.3">
      <c r="O800" s="6"/>
      <c r="P800" s="1"/>
    </row>
    <row r="801" spans="15:16" x14ac:dyDescent="0.3">
      <c r="O801" s="6"/>
      <c r="P801" s="1"/>
    </row>
    <row r="802" spans="15:16" x14ac:dyDescent="0.3">
      <c r="O802" s="6"/>
      <c r="P802" s="1"/>
    </row>
    <row r="803" spans="15:16" x14ac:dyDescent="0.3">
      <c r="O803" s="6"/>
      <c r="P803" s="1"/>
    </row>
    <row r="804" spans="15:16" x14ac:dyDescent="0.3">
      <c r="O804" s="6"/>
      <c r="P804" s="1"/>
    </row>
    <row r="805" spans="15:16" x14ac:dyDescent="0.3">
      <c r="O805" s="6"/>
      <c r="P805" s="1"/>
    </row>
    <row r="806" spans="15:16" x14ac:dyDescent="0.3">
      <c r="O806" s="6"/>
      <c r="P806" s="1"/>
    </row>
    <row r="807" spans="15:16" x14ac:dyDescent="0.3">
      <c r="O807" s="6"/>
      <c r="P807" s="1"/>
    </row>
    <row r="808" spans="15:16" x14ac:dyDescent="0.3">
      <c r="O808" s="6"/>
      <c r="P808" s="1"/>
    </row>
    <row r="809" spans="15:16" x14ac:dyDescent="0.3">
      <c r="O809" s="6"/>
      <c r="P809" s="1"/>
    </row>
    <row r="810" spans="15:16" x14ac:dyDescent="0.3">
      <c r="O810" s="6"/>
      <c r="P810" s="1"/>
    </row>
    <row r="811" spans="15:16" x14ac:dyDescent="0.3">
      <c r="O811" s="6"/>
      <c r="P811" s="1"/>
    </row>
    <row r="812" spans="15:16" x14ac:dyDescent="0.3">
      <c r="O812" s="6"/>
      <c r="P812" s="1"/>
    </row>
    <row r="813" spans="15:16" x14ac:dyDescent="0.3">
      <c r="O813" s="6"/>
      <c r="P813" s="1"/>
    </row>
    <row r="814" spans="15:16" x14ac:dyDescent="0.3">
      <c r="O814" s="6"/>
      <c r="P814" s="1"/>
    </row>
    <row r="815" spans="15:16" x14ac:dyDescent="0.3">
      <c r="O815" s="6"/>
      <c r="P815" s="1"/>
    </row>
    <row r="816" spans="15:16" x14ac:dyDescent="0.3">
      <c r="O816" s="6"/>
      <c r="P816" s="1"/>
    </row>
    <row r="817" spans="15:16" x14ac:dyDescent="0.3">
      <c r="O817" s="6"/>
      <c r="P817" s="1"/>
    </row>
    <row r="818" spans="15:16" x14ac:dyDescent="0.3">
      <c r="O818" s="6"/>
      <c r="P818" s="1"/>
    </row>
    <row r="819" spans="15:16" x14ac:dyDescent="0.3">
      <c r="O819" s="6"/>
      <c r="P819" s="1"/>
    </row>
    <row r="820" spans="15:16" x14ac:dyDescent="0.3">
      <c r="O820" s="6"/>
      <c r="P820" s="1"/>
    </row>
    <row r="821" spans="15:16" x14ac:dyDescent="0.3">
      <c r="O821" s="6"/>
      <c r="P821" s="1"/>
    </row>
    <row r="822" spans="15:16" x14ac:dyDescent="0.3">
      <c r="O822" s="6"/>
      <c r="P822" s="1"/>
    </row>
    <row r="823" spans="15:16" x14ac:dyDescent="0.3">
      <c r="O823" s="6"/>
      <c r="P823" s="1"/>
    </row>
    <row r="824" spans="15:16" x14ac:dyDescent="0.3">
      <c r="O824" s="6"/>
      <c r="P824" s="1"/>
    </row>
    <row r="825" spans="15:16" x14ac:dyDescent="0.3">
      <c r="O825" s="6"/>
      <c r="P825" s="1"/>
    </row>
    <row r="826" spans="15:16" x14ac:dyDescent="0.3">
      <c r="O826" s="6"/>
      <c r="P826" s="1"/>
    </row>
    <row r="827" spans="15:16" x14ac:dyDescent="0.3">
      <c r="O827" s="6"/>
      <c r="P827" s="1"/>
    </row>
    <row r="828" spans="15:16" x14ac:dyDescent="0.3">
      <c r="O828" s="6"/>
      <c r="P828" s="1"/>
    </row>
    <row r="829" spans="15:16" x14ac:dyDescent="0.3">
      <c r="O829" s="6"/>
      <c r="P829" s="1"/>
    </row>
    <row r="830" spans="15:16" x14ac:dyDescent="0.3">
      <c r="O830" s="6"/>
      <c r="P830" s="1"/>
    </row>
    <row r="831" spans="15:16" x14ac:dyDescent="0.3">
      <c r="O831" s="6"/>
      <c r="P831" s="1"/>
    </row>
    <row r="832" spans="15:16" x14ac:dyDescent="0.3">
      <c r="O832" s="6"/>
      <c r="P832" s="1"/>
    </row>
    <row r="833" spans="15:16" x14ac:dyDescent="0.3">
      <c r="O833" s="6"/>
      <c r="P833" s="1"/>
    </row>
    <row r="834" spans="15:16" x14ac:dyDescent="0.3">
      <c r="O834" s="6"/>
      <c r="P834" s="1"/>
    </row>
    <row r="835" spans="15:16" x14ac:dyDescent="0.3">
      <c r="O835" s="6"/>
      <c r="P835" s="1"/>
    </row>
    <row r="836" spans="15:16" x14ac:dyDescent="0.3">
      <c r="O836" s="6"/>
      <c r="P836" s="1"/>
    </row>
    <row r="837" spans="15:16" x14ac:dyDescent="0.3">
      <c r="O837" s="6"/>
      <c r="P837" s="1"/>
    </row>
    <row r="838" spans="15:16" x14ac:dyDescent="0.3">
      <c r="O838" s="6"/>
      <c r="P838" s="1"/>
    </row>
    <row r="839" spans="15:16" x14ac:dyDescent="0.3">
      <c r="O839" s="6"/>
      <c r="P839" s="1"/>
    </row>
    <row r="840" spans="15:16" x14ac:dyDescent="0.3">
      <c r="O840" s="6"/>
      <c r="P840" s="1"/>
    </row>
    <row r="841" spans="15:16" x14ac:dyDescent="0.3">
      <c r="O841" s="6"/>
      <c r="P841" s="1"/>
    </row>
    <row r="842" spans="15:16" x14ac:dyDescent="0.3">
      <c r="O842" s="6"/>
      <c r="P842" s="1"/>
    </row>
    <row r="843" spans="15:16" x14ac:dyDescent="0.3">
      <c r="O843" s="6"/>
      <c r="P843" s="1"/>
    </row>
    <row r="844" spans="15:16" x14ac:dyDescent="0.3">
      <c r="O844" s="6"/>
      <c r="P844" s="1"/>
    </row>
    <row r="845" spans="15:16" x14ac:dyDescent="0.3">
      <c r="O845" s="6"/>
      <c r="P845" s="1"/>
    </row>
    <row r="846" spans="15:16" x14ac:dyDescent="0.3">
      <c r="O846" s="6"/>
      <c r="P846" s="1"/>
    </row>
    <row r="847" spans="15:16" x14ac:dyDescent="0.3">
      <c r="O847" s="6"/>
      <c r="P847" s="1"/>
    </row>
    <row r="848" spans="15:16" x14ac:dyDescent="0.3">
      <c r="O848" s="6"/>
      <c r="P848" s="1"/>
    </row>
    <row r="849" spans="15:16" x14ac:dyDescent="0.3">
      <c r="O849" s="6"/>
      <c r="P849" s="1"/>
    </row>
    <row r="850" spans="15:16" x14ac:dyDescent="0.3">
      <c r="O850" s="6"/>
      <c r="P850" s="1"/>
    </row>
    <row r="851" spans="15:16" x14ac:dyDescent="0.3">
      <c r="O851" s="6"/>
      <c r="P851" s="1"/>
    </row>
    <row r="852" spans="15:16" x14ac:dyDescent="0.3">
      <c r="O852" s="6"/>
      <c r="P852" s="1"/>
    </row>
    <row r="853" spans="15:16" x14ac:dyDescent="0.3">
      <c r="O853" s="6"/>
      <c r="P853" s="1"/>
    </row>
    <row r="854" spans="15:16" x14ac:dyDescent="0.3">
      <c r="O854" s="6"/>
      <c r="P854" s="1"/>
    </row>
    <row r="855" spans="15:16" x14ac:dyDescent="0.3">
      <c r="O855" s="6"/>
      <c r="P855" s="1"/>
    </row>
    <row r="856" spans="15:16" x14ac:dyDescent="0.3">
      <c r="O856" s="6"/>
      <c r="P856" s="1"/>
    </row>
    <row r="857" spans="15:16" x14ac:dyDescent="0.3">
      <c r="O857" s="6"/>
      <c r="P857" s="1"/>
    </row>
    <row r="858" spans="15:16" x14ac:dyDescent="0.3">
      <c r="O858" s="6"/>
      <c r="P858" s="1"/>
    </row>
    <row r="859" spans="15:16" x14ac:dyDescent="0.3">
      <c r="O859" s="6"/>
      <c r="P859" s="1"/>
    </row>
    <row r="860" spans="15:16" x14ac:dyDescent="0.3">
      <c r="O860" s="6"/>
      <c r="P860" s="1"/>
    </row>
    <row r="861" spans="15:16" x14ac:dyDescent="0.3">
      <c r="O861" s="6"/>
      <c r="P861" s="1"/>
    </row>
    <row r="862" spans="15:16" x14ac:dyDescent="0.3">
      <c r="O862" s="6"/>
      <c r="P862" s="1"/>
    </row>
    <row r="863" spans="15:16" x14ac:dyDescent="0.3">
      <c r="O863" s="6"/>
      <c r="P863" s="1"/>
    </row>
    <row r="864" spans="15:16" x14ac:dyDescent="0.3">
      <c r="O864" s="6"/>
      <c r="P864" s="1"/>
    </row>
    <row r="865" spans="15:16" x14ac:dyDescent="0.3">
      <c r="O865" s="6"/>
      <c r="P865" s="1"/>
    </row>
    <row r="866" spans="15:16" x14ac:dyDescent="0.3">
      <c r="O866" s="6"/>
      <c r="P866" s="1"/>
    </row>
    <row r="867" spans="15:16" x14ac:dyDescent="0.3">
      <c r="O867" s="6"/>
      <c r="P867" s="1"/>
    </row>
    <row r="868" spans="15:16" x14ac:dyDescent="0.3">
      <c r="O868" s="6"/>
      <c r="P868" s="1"/>
    </row>
    <row r="869" spans="15:16" x14ac:dyDescent="0.3">
      <c r="O869" s="6"/>
      <c r="P869" s="1"/>
    </row>
    <row r="870" spans="15:16" x14ac:dyDescent="0.3">
      <c r="O870" s="6"/>
      <c r="P870" s="1"/>
    </row>
    <row r="871" spans="15:16" x14ac:dyDescent="0.3">
      <c r="O871" s="6"/>
      <c r="P871" s="1"/>
    </row>
    <row r="872" spans="15:16" x14ac:dyDescent="0.3">
      <c r="O872" s="6"/>
      <c r="P872" s="1"/>
    </row>
    <row r="873" spans="15:16" x14ac:dyDescent="0.3">
      <c r="O873" s="6"/>
      <c r="P873" s="1"/>
    </row>
    <row r="874" spans="15:16" x14ac:dyDescent="0.3">
      <c r="O874" s="6"/>
      <c r="P874" s="1"/>
    </row>
    <row r="875" spans="15:16" x14ac:dyDescent="0.3">
      <c r="O875" s="6"/>
      <c r="P875" s="1"/>
    </row>
    <row r="876" spans="15:16" x14ac:dyDescent="0.3">
      <c r="O876" s="6"/>
      <c r="P876" s="1"/>
    </row>
    <row r="877" spans="15:16" x14ac:dyDescent="0.3">
      <c r="O877" s="6"/>
      <c r="P877" s="1"/>
    </row>
    <row r="878" spans="15:16" x14ac:dyDescent="0.3">
      <c r="O878" s="6"/>
      <c r="P878" s="1"/>
    </row>
    <row r="879" spans="15:16" x14ac:dyDescent="0.3">
      <c r="O879" s="6"/>
      <c r="P879" s="1"/>
    </row>
    <row r="880" spans="15:16" x14ac:dyDescent="0.3">
      <c r="O880" s="6"/>
      <c r="P880" s="1"/>
    </row>
    <row r="881" spans="15:16" x14ac:dyDescent="0.3">
      <c r="O881" s="6"/>
      <c r="P881" s="1"/>
    </row>
    <row r="882" spans="15:16" x14ac:dyDescent="0.3">
      <c r="O882" s="6"/>
      <c r="P882" s="1"/>
    </row>
    <row r="883" spans="15:16" x14ac:dyDescent="0.3">
      <c r="O883" s="6"/>
      <c r="P883" s="1"/>
    </row>
    <row r="884" spans="15:16" x14ac:dyDescent="0.3">
      <c r="O884" s="6"/>
      <c r="P884" s="1"/>
    </row>
    <row r="885" spans="15:16" x14ac:dyDescent="0.3">
      <c r="O885" s="6"/>
      <c r="P885" s="1"/>
    </row>
    <row r="886" spans="15:16" x14ac:dyDescent="0.3">
      <c r="O886" s="6"/>
      <c r="P886" s="1"/>
    </row>
    <row r="887" spans="15:16" x14ac:dyDescent="0.3">
      <c r="O887" s="6"/>
      <c r="P887" s="1"/>
    </row>
    <row r="888" spans="15:16" x14ac:dyDescent="0.3">
      <c r="O888" s="6"/>
      <c r="P888" s="1"/>
    </row>
    <row r="889" spans="15:16" x14ac:dyDescent="0.3">
      <c r="O889" s="6"/>
      <c r="P889" s="1"/>
    </row>
    <row r="890" spans="15:16" x14ac:dyDescent="0.3">
      <c r="O890" s="6"/>
      <c r="P890" s="1"/>
    </row>
    <row r="891" spans="15:16" x14ac:dyDescent="0.3">
      <c r="O891" s="6"/>
      <c r="P891" s="1"/>
    </row>
    <row r="892" spans="15:16" x14ac:dyDescent="0.3">
      <c r="O892" s="6"/>
      <c r="P892" s="1"/>
    </row>
    <row r="893" spans="15:16" x14ac:dyDescent="0.3">
      <c r="O893" s="6"/>
      <c r="P893" s="1"/>
    </row>
    <row r="894" spans="15:16" x14ac:dyDescent="0.3">
      <c r="O894" s="6"/>
      <c r="P894" s="1"/>
    </row>
    <row r="895" spans="15:16" x14ac:dyDescent="0.3">
      <c r="O895" s="6"/>
      <c r="P895" s="1"/>
    </row>
    <row r="896" spans="15:16" x14ac:dyDescent="0.3">
      <c r="O896" s="6"/>
      <c r="P896" s="1"/>
    </row>
    <row r="897" spans="15:16" x14ac:dyDescent="0.3">
      <c r="O897" s="6"/>
      <c r="P897" s="1"/>
    </row>
    <row r="898" spans="15:16" x14ac:dyDescent="0.3">
      <c r="O898" s="6"/>
      <c r="P898" s="1"/>
    </row>
    <row r="899" spans="15:16" x14ac:dyDescent="0.3">
      <c r="O899" s="6"/>
      <c r="P899" s="1"/>
    </row>
    <row r="900" spans="15:16" x14ac:dyDescent="0.3">
      <c r="O900" s="6"/>
      <c r="P900" s="1"/>
    </row>
    <row r="901" spans="15:16" x14ac:dyDescent="0.3">
      <c r="O901" s="6"/>
      <c r="P901" s="1"/>
    </row>
    <row r="902" spans="15:16" x14ac:dyDescent="0.3">
      <c r="O902" s="6"/>
      <c r="P902" s="1"/>
    </row>
    <row r="903" spans="15:16" x14ac:dyDescent="0.3">
      <c r="O903" s="6"/>
      <c r="P903" s="1"/>
    </row>
    <row r="904" spans="15:16" x14ac:dyDescent="0.3">
      <c r="O904" s="6"/>
      <c r="P904" s="1"/>
    </row>
    <row r="905" spans="15:16" x14ac:dyDescent="0.3">
      <c r="O905" s="6"/>
      <c r="P905" s="1"/>
    </row>
    <row r="906" spans="15:16" x14ac:dyDescent="0.3">
      <c r="O906" s="6"/>
      <c r="P906" s="1"/>
    </row>
    <row r="907" spans="15:16" x14ac:dyDescent="0.3">
      <c r="O907" s="6"/>
      <c r="P907" s="1"/>
    </row>
    <row r="908" spans="15:16" x14ac:dyDescent="0.3">
      <c r="O908" s="6"/>
      <c r="P908" s="1"/>
    </row>
    <row r="909" spans="15:16" x14ac:dyDescent="0.3">
      <c r="O909" s="6"/>
      <c r="P909" s="1"/>
    </row>
    <row r="910" spans="15:16" x14ac:dyDescent="0.3">
      <c r="O910" s="6"/>
      <c r="P910" s="1"/>
    </row>
    <row r="911" spans="15:16" x14ac:dyDescent="0.3">
      <c r="O911" s="6"/>
      <c r="P911" s="1"/>
    </row>
    <row r="912" spans="15:16" x14ac:dyDescent="0.3">
      <c r="O912" s="6"/>
      <c r="P912" s="1"/>
    </row>
    <row r="913" spans="15:16" x14ac:dyDescent="0.3">
      <c r="O913" s="6"/>
      <c r="P913" s="1"/>
    </row>
    <row r="914" spans="15:16" x14ac:dyDescent="0.3">
      <c r="O914" s="6"/>
      <c r="P914" s="1"/>
    </row>
    <row r="915" spans="15:16" x14ac:dyDescent="0.3">
      <c r="O915" s="6"/>
      <c r="P915" s="1"/>
    </row>
    <row r="916" spans="15:16" x14ac:dyDescent="0.3">
      <c r="O916" s="6"/>
      <c r="P916" s="1"/>
    </row>
    <row r="917" spans="15:16" x14ac:dyDescent="0.3">
      <c r="O917" s="6"/>
      <c r="P917" s="1"/>
    </row>
    <row r="918" spans="15:16" x14ac:dyDescent="0.3">
      <c r="O918" s="6"/>
      <c r="P918" s="1"/>
    </row>
    <row r="919" spans="15:16" x14ac:dyDescent="0.3">
      <c r="O919" s="6"/>
      <c r="P919" s="1"/>
    </row>
    <row r="920" spans="15:16" x14ac:dyDescent="0.3">
      <c r="O920" s="6"/>
      <c r="P920" s="1"/>
    </row>
    <row r="921" spans="15:16" x14ac:dyDescent="0.3">
      <c r="O921" s="6"/>
      <c r="P921" s="1"/>
    </row>
    <row r="922" spans="15:16" x14ac:dyDescent="0.3">
      <c r="O922" s="6"/>
      <c r="P922" s="1"/>
    </row>
    <row r="923" spans="15:16" x14ac:dyDescent="0.3">
      <c r="O923" s="6"/>
      <c r="P923" s="1"/>
    </row>
    <row r="924" spans="15:16" x14ac:dyDescent="0.3">
      <c r="O924" s="6"/>
      <c r="P924" s="1"/>
    </row>
    <row r="925" spans="15:16" x14ac:dyDescent="0.3">
      <c r="O925" s="6"/>
      <c r="P925" s="1"/>
    </row>
    <row r="926" spans="15:16" x14ac:dyDescent="0.3">
      <c r="O926" s="6"/>
      <c r="P926" s="1"/>
    </row>
    <row r="927" spans="15:16" x14ac:dyDescent="0.3">
      <c r="O927" s="6"/>
      <c r="P927" s="1"/>
    </row>
    <row r="928" spans="15:16" x14ac:dyDescent="0.3">
      <c r="O928" s="6"/>
      <c r="P928" s="1"/>
    </row>
    <row r="929" spans="15:16" x14ac:dyDescent="0.3">
      <c r="O929" s="6"/>
      <c r="P929" s="1"/>
    </row>
    <row r="930" spans="15:16" x14ac:dyDescent="0.3">
      <c r="O930" s="6"/>
      <c r="P930" s="1"/>
    </row>
    <row r="931" spans="15:16" x14ac:dyDescent="0.3">
      <c r="O931" s="6"/>
      <c r="P931" s="1"/>
    </row>
    <row r="932" spans="15:16" x14ac:dyDescent="0.3">
      <c r="O932" s="6"/>
      <c r="P932" s="1"/>
    </row>
    <row r="933" spans="15:16" x14ac:dyDescent="0.3">
      <c r="O933" s="6"/>
      <c r="P933" s="1"/>
    </row>
    <row r="934" spans="15:16" x14ac:dyDescent="0.3">
      <c r="O934" s="6"/>
      <c r="P934" s="1"/>
    </row>
    <row r="935" spans="15:16" x14ac:dyDescent="0.3">
      <c r="O935" s="6"/>
      <c r="P935" s="1"/>
    </row>
    <row r="936" spans="15:16" x14ac:dyDescent="0.3">
      <c r="O936" s="6"/>
      <c r="P936" s="1"/>
    </row>
    <row r="937" spans="15:16" x14ac:dyDescent="0.3">
      <c r="O937" s="6"/>
      <c r="P937" s="1"/>
    </row>
    <row r="938" spans="15:16" x14ac:dyDescent="0.3">
      <c r="O938" s="6"/>
      <c r="P938" s="1"/>
    </row>
    <row r="939" spans="15:16" x14ac:dyDescent="0.3">
      <c r="O939" s="6"/>
      <c r="P939" s="1"/>
    </row>
    <row r="940" spans="15:16" x14ac:dyDescent="0.3">
      <c r="O940" s="6"/>
      <c r="P940" s="1"/>
    </row>
    <row r="941" spans="15:16" x14ac:dyDescent="0.3">
      <c r="O941" s="6"/>
      <c r="P941" s="1"/>
    </row>
    <row r="942" spans="15:16" x14ac:dyDescent="0.3">
      <c r="O942" s="6"/>
      <c r="P942" s="1"/>
    </row>
    <row r="943" spans="15:16" x14ac:dyDescent="0.3">
      <c r="O943" s="6"/>
      <c r="P943" s="1"/>
    </row>
    <row r="944" spans="15:16" x14ac:dyDescent="0.3">
      <c r="O944" s="6"/>
      <c r="P944" s="1"/>
    </row>
    <row r="945" spans="15:16" x14ac:dyDescent="0.3">
      <c r="O945" s="6"/>
      <c r="P945" s="1"/>
    </row>
    <row r="946" spans="15:16" x14ac:dyDescent="0.3">
      <c r="O946" s="6"/>
      <c r="P946" s="1"/>
    </row>
    <row r="947" spans="15:16" x14ac:dyDescent="0.3">
      <c r="O947" s="6"/>
      <c r="P947" s="1"/>
    </row>
    <row r="948" spans="15:16" x14ac:dyDescent="0.3">
      <c r="O948" s="6"/>
      <c r="P948" s="1"/>
    </row>
    <row r="949" spans="15:16" x14ac:dyDescent="0.3">
      <c r="O949" s="6"/>
      <c r="P949" s="1"/>
    </row>
    <row r="950" spans="15:16" x14ac:dyDescent="0.3">
      <c r="O950" s="6"/>
      <c r="P950" s="1"/>
    </row>
    <row r="951" spans="15:16" x14ac:dyDescent="0.3">
      <c r="O951" s="6"/>
      <c r="P951" s="1"/>
    </row>
    <row r="952" spans="15:16" x14ac:dyDescent="0.3">
      <c r="O952" s="6"/>
      <c r="P952" s="1"/>
    </row>
    <row r="953" spans="15:16" x14ac:dyDescent="0.3">
      <c r="O953" s="6"/>
      <c r="P953" s="1"/>
    </row>
    <row r="954" spans="15:16" x14ac:dyDescent="0.3">
      <c r="O954" s="6"/>
      <c r="P954" s="1"/>
    </row>
    <row r="955" spans="15:16" x14ac:dyDescent="0.3">
      <c r="O955" s="6"/>
      <c r="P955" s="1"/>
    </row>
    <row r="956" spans="15:16" x14ac:dyDescent="0.3">
      <c r="O956" s="6"/>
      <c r="P956" s="1"/>
    </row>
    <row r="957" spans="15:16" x14ac:dyDescent="0.3">
      <c r="O957" s="6"/>
      <c r="P957" s="1"/>
    </row>
    <row r="958" spans="15:16" x14ac:dyDescent="0.3">
      <c r="O958" s="6"/>
      <c r="P958" s="1"/>
    </row>
    <row r="959" spans="15:16" x14ac:dyDescent="0.3">
      <c r="O959" s="6"/>
      <c r="P959" s="1"/>
    </row>
    <row r="960" spans="15:16" x14ac:dyDescent="0.3">
      <c r="O960" s="6"/>
      <c r="P960" s="1"/>
    </row>
    <row r="961" spans="15:16" x14ac:dyDescent="0.3">
      <c r="O961" s="6"/>
      <c r="P961" s="1"/>
    </row>
    <row r="962" spans="15:16" x14ac:dyDescent="0.3">
      <c r="O962" s="6"/>
      <c r="P962" s="1"/>
    </row>
    <row r="963" spans="15:16" x14ac:dyDescent="0.3">
      <c r="O963" s="6"/>
      <c r="P963" s="1"/>
    </row>
    <row r="964" spans="15:16" x14ac:dyDescent="0.3">
      <c r="O964" s="6"/>
      <c r="P964" s="1"/>
    </row>
    <row r="965" spans="15:16" x14ac:dyDescent="0.3">
      <c r="O965" s="6"/>
      <c r="P965" s="1"/>
    </row>
    <row r="966" spans="15:16" x14ac:dyDescent="0.3">
      <c r="O966" s="6"/>
      <c r="P966" s="1"/>
    </row>
    <row r="967" spans="15:16" x14ac:dyDescent="0.3">
      <c r="O967" s="6"/>
      <c r="P967" s="1"/>
    </row>
    <row r="968" spans="15:16" x14ac:dyDescent="0.3">
      <c r="O968" s="6"/>
      <c r="P968" s="1"/>
    </row>
    <row r="969" spans="15:16" x14ac:dyDescent="0.3">
      <c r="O969" s="6"/>
      <c r="P969" s="1"/>
    </row>
    <row r="970" spans="15:16" x14ac:dyDescent="0.3">
      <c r="O970" s="6"/>
      <c r="P970" s="1"/>
    </row>
    <row r="971" spans="15:16" x14ac:dyDescent="0.3">
      <c r="O971" s="6"/>
      <c r="P971" s="1"/>
    </row>
    <row r="972" spans="15:16" x14ac:dyDescent="0.3">
      <c r="O972" s="6"/>
      <c r="P972" s="1"/>
    </row>
    <row r="973" spans="15:16" x14ac:dyDescent="0.3">
      <c r="O973" s="6"/>
      <c r="P973" s="1"/>
    </row>
    <row r="974" spans="15:16" x14ac:dyDescent="0.3">
      <c r="O974" s="6"/>
      <c r="P974" s="1"/>
    </row>
    <row r="975" spans="15:16" x14ac:dyDescent="0.3">
      <c r="O975" s="6"/>
      <c r="P975" s="1"/>
    </row>
    <row r="976" spans="15:16" x14ac:dyDescent="0.3">
      <c r="O976" s="6"/>
      <c r="P976" s="1"/>
    </row>
    <row r="977" spans="15:16" x14ac:dyDescent="0.3">
      <c r="O977" s="6"/>
      <c r="P977" s="1"/>
    </row>
    <row r="978" spans="15:16" x14ac:dyDescent="0.3">
      <c r="O978" s="6"/>
      <c r="P978" s="1"/>
    </row>
    <row r="979" spans="15:16" x14ac:dyDescent="0.3">
      <c r="O979" s="6"/>
      <c r="P979" s="1"/>
    </row>
    <row r="980" spans="15:16" x14ac:dyDescent="0.3">
      <c r="O980" s="6"/>
      <c r="P980" s="1"/>
    </row>
    <row r="981" spans="15:16" x14ac:dyDescent="0.3">
      <c r="O981" s="6"/>
      <c r="P981" s="1"/>
    </row>
    <row r="982" spans="15:16" x14ac:dyDescent="0.3">
      <c r="O982" s="6"/>
      <c r="P982" s="1"/>
    </row>
    <row r="983" spans="15:16" x14ac:dyDescent="0.3">
      <c r="O983" s="6"/>
      <c r="P983" s="1"/>
    </row>
    <row r="984" spans="15:16" x14ac:dyDescent="0.3">
      <c r="O984" s="6"/>
      <c r="P984" s="1"/>
    </row>
    <row r="985" spans="15:16" x14ac:dyDescent="0.3">
      <c r="O985" s="6"/>
      <c r="P985" s="1"/>
    </row>
    <row r="986" spans="15:16" x14ac:dyDescent="0.3">
      <c r="O986" s="6"/>
      <c r="P986" s="1"/>
    </row>
    <row r="987" spans="15:16" x14ac:dyDescent="0.3">
      <c r="O987" s="6"/>
      <c r="P987" s="1"/>
    </row>
    <row r="988" spans="15:16" x14ac:dyDescent="0.3">
      <c r="O988" s="6"/>
      <c r="P988" s="1"/>
    </row>
    <row r="989" spans="15:16" x14ac:dyDescent="0.3">
      <c r="O989" s="6"/>
      <c r="P989" s="1"/>
    </row>
    <row r="990" spans="15:16" x14ac:dyDescent="0.3">
      <c r="O990" s="6"/>
      <c r="P990" s="1"/>
    </row>
    <row r="991" spans="15:16" x14ac:dyDescent="0.3">
      <c r="O991" s="6"/>
      <c r="P991" s="1"/>
    </row>
    <row r="992" spans="15:16" x14ac:dyDescent="0.3">
      <c r="O992" s="6"/>
      <c r="P992" s="1"/>
    </row>
    <row r="993" spans="15:16" x14ac:dyDescent="0.3">
      <c r="O993" s="6"/>
      <c r="P993" s="1"/>
    </row>
    <row r="994" spans="15:16" x14ac:dyDescent="0.3">
      <c r="O994" s="6"/>
      <c r="P994" s="1"/>
    </row>
    <row r="995" spans="15:16" x14ac:dyDescent="0.3">
      <c r="O995" s="6"/>
      <c r="P995" s="1"/>
    </row>
    <row r="996" spans="15:16" x14ac:dyDescent="0.3">
      <c r="O996" s="6"/>
      <c r="P996" s="1"/>
    </row>
    <row r="997" spans="15:16" x14ac:dyDescent="0.3">
      <c r="O997" s="6"/>
      <c r="P997" s="1"/>
    </row>
    <row r="998" spans="15:16" x14ac:dyDescent="0.3">
      <c r="O998" s="6"/>
      <c r="P998" s="1"/>
    </row>
    <row r="999" spans="15:16" x14ac:dyDescent="0.3">
      <c r="O999" s="6"/>
      <c r="P999" s="1"/>
    </row>
    <row r="1000" spans="15:16" x14ac:dyDescent="0.3">
      <c r="O1000" s="6"/>
      <c r="P1000" s="1"/>
    </row>
    <row r="1001" spans="15:16" x14ac:dyDescent="0.3">
      <c r="O1001" s="6"/>
      <c r="P1001" s="1"/>
    </row>
    <row r="1002" spans="15:16" x14ac:dyDescent="0.3">
      <c r="O1002" s="6"/>
      <c r="P1002" s="1"/>
    </row>
    <row r="1003" spans="15:16" x14ac:dyDescent="0.3">
      <c r="O1003" s="6"/>
      <c r="P1003" s="1"/>
    </row>
    <row r="1004" spans="15:16" x14ac:dyDescent="0.3">
      <c r="O1004" s="6"/>
      <c r="P1004" s="1"/>
    </row>
    <row r="1005" spans="15:16" x14ac:dyDescent="0.3">
      <c r="O1005" s="6"/>
      <c r="P1005" s="1"/>
    </row>
    <row r="1006" spans="15:16" x14ac:dyDescent="0.3">
      <c r="O1006" s="6"/>
      <c r="P1006" s="1"/>
    </row>
    <row r="1007" spans="15:16" x14ac:dyDescent="0.3">
      <c r="O1007" s="6"/>
      <c r="P1007" s="1"/>
    </row>
    <row r="1008" spans="15:16" x14ac:dyDescent="0.3">
      <c r="O1008" s="6"/>
      <c r="P1008" s="1"/>
    </row>
    <row r="1009" spans="15:16" x14ac:dyDescent="0.3">
      <c r="O1009" s="6"/>
      <c r="P1009" s="1"/>
    </row>
    <row r="1010" spans="15:16" x14ac:dyDescent="0.3">
      <c r="O1010" s="6"/>
      <c r="P1010" s="1"/>
    </row>
    <row r="1011" spans="15:16" x14ac:dyDescent="0.3">
      <c r="O1011" s="6"/>
      <c r="P1011" s="1"/>
    </row>
    <row r="1012" spans="15:16" x14ac:dyDescent="0.3">
      <c r="O1012" s="6"/>
      <c r="P1012" s="1"/>
    </row>
    <row r="1013" spans="15:16" x14ac:dyDescent="0.3">
      <c r="O1013" s="6"/>
      <c r="P1013" s="1"/>
    </row>
    <row r="1014" spans="15:16" x14ac:dyDescent="0.3">
      <c r="O1014" s="6"/>
      <c r="P1014" s="1"/>
    </row>
    <row r="1015" spans="15:16" x14ac:dyDescent="0.3">
      <c r="O1015" s="6"/>
      <c r="P1015" s="1"/>
    </row>
    <row r="1016" spans="15:16" x14ac:dyDescent="0.3">
      <c r="O1016" s="6"/>
      <c r="P1016" s="1"/>
    </row>
    <row r="1017" spans="15:16" x14ac:dyDescent="0.3">
      <c r="O1017" s="6"/>
      <c r="P1017" s="1"/>
    </row>
    <row r="1018" spans="15:16" x14ac:dyDescent="0.3">
      <c r="O1018" s="6"/>
      <c r="P1018" s="1"/>
    </row>
    <row r="1019" spans="15:16" x14ac:dyDescent="0.3">
      <c r="O1019" s="6"/>
      <c r="P1019" s="1"/>
    </row>
    <row r="1020" spans="15:16" x14ac:dyDescent="0.3">
      <c r="O1020" s="6"/>
      <c r="P1020" s="1"/>
    </row>
    <row r="1021" spans="15:16" x14ac:dyDescent="0.3">
      <c r="O1021" s="6"/>
      <c r="P1021" s="1"/>
    </row>
    <row r="1022" spans="15:16" x14ac:dyDescent="0.3">
      <c r="O1022" s="6"/>
      <c r="P1022" s="1"/>
    </row>
    <row r="1023" spans="15:16" x14ac:dyDescent="0.3">
      <c r="O1023" s="6"/>
      <c r="P1023" s="1"/>
    </row>
    <row r="1024" spans="15:16" x14ac:dyDescent="0.3">
      <c r="O1024" s="6"/>
      <c r="P1024" s="1"/>
    </row>
    <row r="1025" spans="15:16" x14ac:dyDescent="0.3">
      <c r="O1025" s="6"/>
      <c r="P1025" s="1"/>
    </row>
    <row r="1026" spans="15:16" x14ac:dyDescent="0.3">
      <c r="O1026" s="6"/>
      <c r="P1026" s="1"/>
    </row>
    <row r="1027" spans="15:16" x14ac:dyDescent="0.3">
      <c r="O1027" s="6"/>
      <c r="P1027" s="1"/>
    </row>
    <row r="1028" spans="15:16" x14ac:dyDescent="0.3">
      <c r="O1028" s="6"/>
      <c r="P1028" s="1"/>
    </row>
    <row r="1029" spans="15:16" x14ac:dyDescent="0.3">
      <c r="O1029" s="6"/>
      <c r="P1029" s="1"/>
    </row>
    <row r="1030" spans="15:16" x14ac:dyDescent="0.3">
      <c r="O1030" s="6"/>
      <c r="P1030" s="1"/>
    </row>
    <row r="1031" spans="15:16" x14ac:dyDescent="0.3">
      <c r="O1031" s="6"/>
      <c r="P1031" s="1"/>
    </row>
    <row r="1032" spans="15:16" x14ac:dyDescent="0.3">
      <c r="O1032" s="6"/>
      <c r="P1032" s="1"/>
    </row>
    <row r="1033" spans="15:16" x14ac:dyDescent="0.3">
      <c r="O1033" s="6"/>
      <c r="P1033" s="1"/>
    </row>
    <row r="1034" spans="15:16" x14ac:dyDescent="0.3">
      <c r="O1034" s="6"/>
      <c r="P1034" s="1"/>
    </row>
    <row r="1035" spans="15:16" x14ac:dyDescent="0.3">
      <c r="O1035" s="6"/>
      <c r="P1035" s="1"/>
    </row>
    <row r="1036" spans="15:16" x14ac:dyDescent="0.3">
      <c r="O1036" s="6"/>
      <c r="P1036" s="1"/>
    </row>
    <row r="1037" spans="15:16" x14ac:dyDescent="0.3">
      <c r="O1037" s="6"/>
      <c r="P1037" s="1"/>
    </row>
    <row r="1038" spans="15:16" x14ac:dyDescent="0.3">
      <c r="O1038" s="6"/>
      <c r="P1038" s="1"/>
    </row>
    <row r="1039" spans="15:16" x14ac:dyDescent="0.3">
      <c r="O1039" s="6"/>
      <c r="P1039" s="1"/>
    </row>
    <row r="1040" spans="15:16" x14ac:dyDescent="0.3">
      <c r="O1040" s="6"/>
      <c r="P1040" s="1"/>
    </row>
    <row r="1041" spans="15:16" x14ac:dyDescent="0.3">
      <c r="O1041" s="6"/>
      <c r="P1041" s="1"/>
    </row>
    <row r="1042" spans="15:16" x14ac:dyDescent="0.3">
      <c r="O1042" s="6"/>
      <c r="P1042" s="1"/>
    </row>
    <row r="1043" spans="15:16" x14ac:dyDescent="0.3">
      <c r="O1043" s="6"/>
      <c r="P1043" s="1"/>
    </row>
    <row r="1044" spans="15:16" x14ac:dyDescent="0.3">
      <c r="O1044" s="6"/>
      <c r="P1044" s="1"/>
    </row>
    <row r="1045" spans="15:16" x14ac:dyDescent="0.3">
      <c r="O1045" s="6"/>
      <c r="P1045" s="1"/>
    </row>
    <row r="1046" spans="15:16" x14ac:dyDescent="0.3">
      <c r="O1046" s="6"/>
      <c r="P1046" s="1"/>
    </row>
    <row r="1047" spans="15:16" x14ac:dyDescent="0.3">
      <c r="O1047" s="6"/>
      <c r="P1047" s="1"/>
    </row>
    <row r="1048" spans="15:16" x14ac:dyDescent="0.3">
      <c r="O1048" s="6"/>
      <c r="P1048" s="1"/>
    </row>
    <row r="1049" spans="15:16" x14ac:dyDescent="0.3">
      <c r="O1049" s="6"/>
      <c r="P1049" s="1"/>
    </row>
    <row r="1050" spans="15:16" x14ac:dyDescent="0.3">
      <c r="O1050" s="6"/>
      <c r="P1050" s="1"/>
    </row>
    <row r="1051" spans="15:16" x14ac:dyDescent="0.3">
      <c r="O1051" s="6"/>
      <c r="P1051" s="1"/>
    </row>
    <row r="1052" spans="15:16" x14ac:dyDescent="0.3">
      <c r="O1052" s="6"/>
      <c r="P1052" s="1"/>
    </row>
    <row r="1053" spans="15:16" x14ac:dyDescent="0.3">
      <c r="O1053" s="6"/>
      <c r="P1053" s="1"/>
    </row>
    <row r="1054" spans="15:16" x14ac:dyDescent="0.3">
      <c r="O1054" s="6"/>
      <c r="P1054" s="1"/>
    </row>
    <row r="1055" spans="15:16" x14ac:dyDescent="0.3">
      <c r="O1055" s="6"/>
      <c r="P1055" s="1"/>
    </row>
    <row r="1056" spans="15:16" x14ac:dyDescent="0.3">
      <c r="O1056" s="6"/>
      <c r="P1056" s="1"/>
    </row>
    <row r="1057" spans="15:16" x14ac:dyDescent="0.3">
      <c r="O1057" s="6"/>
      <c r="P1057" s="1"/>
    </row>
    <row r="1058" spans="15:16" x14ac:dyDescent="0.3">
      <c r="O1058" s="6"/>
      <c r="P1058" s="1"/>
    </row>
    <row r="1059" spans="15:16" x14ac:dyDescent="0.3">
      <c r="O1059" s="6"/>
      <c r="P1059" s="1"/>
    </row>
    <row r="1060" spans="15:16" x14ac:dyDescent="0.3">
      <c r="O1060" s="6"/>
      <c r="P1060" s="1"/>
    </row>
    <row r="1061" spans="15:16" x14ac:dyDescent="0.3">
      <c r="O1061" s="6"/>
      <c r="P1061" s="1"/>
    </row>
    <row r="1062" spans="15:16" x14ac:dyDescent="0.3">
      <c r="O1062" s="6"/>
      <c r="P1062" s="1"/>
    </row>
    <row r="1063" spans="15:16" x14ac:dyDescent="0.3">
      <c r="O1063" s="6"/>
      <c r="P1063" s="1"/>
    </row>
    <row r="1064" spans="15:16" x14ac:dyDescent="0.3">
      <c r="O1064" s="6"/>
      <c r="P1064" s="1"/>
    </row>
    <row r="1065" spans="15:16" x14ac:dyDescent="0.3">
      <c r="O1065" s="6"/>
      <c r="P1065" s="1"/>
    </row>
    <row r="1066" spans="15:16" x14ac:dyDescent="0.3">
      <c r="O1066" s="6"/>
      <c r="P1066" s="1"/>
    </row>
    <row r="1067" spans="15:16" x14ac:dyDescent="0.3">
      <c r="O1067" s="6"/>
      <c r="P1067" s="1"/>
    </row>
    <row r="1068" spans="15:16" x14ac:dyDescent="0.3">
      <c r="O1068" s="6"/>
      <c r="P1068" s="1"/>
    </row>
    <row r="1069" spans="15:16" x14ac:dyDescent="0.3">
      <c r="O1069" s="6"/>
      <c r="P1069" s="1"/>
    </row>
    <row r="1070" spans="15:16" x14ac:dyDescent="0.3">
      <c r="O1070" s="6"/>
      <c r="P1070" s="1"/>
    </row>
    <row r="1071" spans="15:16" x14ac:dyDescent="0.3">
      <c r="O1071" s="6"/>
      <c r="P1071" s="1"/>
    </row>
    <row r="1072" spans="15:16" x14ac:dyDescent="0.3">
      <c r="O1072" s="6"/>
      <c r="P1072" s="1"/>
    </row>
    <row r="1073" spans="15:16" x14ac:dyDescent="0.3">
      <c r="O1073" s="6"/>
      <c r="P1073" s="1"/>
    </row>
    <row r="1074" spans="15:16" x14ac:dyDescent="0.3">
      <c r="O1074" s="6"/>
      <c r="P1074" s="1"/>
    </row>
    <row r="1075" spans="15:16" x14ac:dyDescent="0.3">
      <c r="O1075" s="6"/>
      <c r="P1075" s="1"/>
    </row>
    <row r="1076" spans="15:16" x14ac:dyDescent="0.3">
      <c r="O1076" s="6"/>
      <c r="P1076" s="1"/>
    </row>
    <row r="1077" spans="15:16" x14ac:dyDescent="0.3">
      <c r="O1077" s="6"/>
      <c r="P1077" s="1"/>
    </row>
    <row r="1078" spans="15:16" x14ac:dyDescent="0.3">
      <c r="O1078" s="6"/>
      <c r="P1078" s="1"/>
    </row>
    <row r="1079" spans="15:16" x14ac:dyDescent="0.3">
      <c r="O1079" s="6"/>
      <c r="P1079" s="1"/>
    </row>
    <row r="1080" spans="15:16" x14ac:dyDescent="0.3">
      <c r="O1080" s="6"/>
      <c r="P1080" s="1"/>
    </row>
    <row r="1081" spans="15:16" x14ac:dyDescent="0.3">
      <c r="O1081" s="6"/>
      <c r="P1081" s="1"/>
    </row>
    <row r="1082" spans="15:16" x14ac:dyDescent="0.3">
      <c r="O1082" s="6"/>
      <c r="P1082" s="1"/>
    </row>
    <row r="1083" spans="15:16" x14ac:dyDescent="0.3">
      <c r="O1083" s="6"/>
      <c r="P1083" s="1"/>
    </row>
    <row r="1084" spans="15:16" x14ac:dyDescent="0.3">
      <c r="O1084" s="6"/>
      <c r="P1084" s="1"/>
    </row>
    <row r="1085" spans="15:16" x14ac:dyDescent="0.3">
      <c r="O1085" s="6"/>
      <c r="P1085" s="1"/>
    </row>
    <row r="1086" spans="15:16" x14ac:dyDescent="0.3">
      <c r="O1086" s="6"/>
      <c r="P1086" s="1"/>
    </row>
    <row r="1087" spans="15:16" x14ac:dyDescent="0.3">
      <c r="O1087" s="6"/>
      <c r="P1087" s="1"/>
    </row>
    <row r="1088" spans="15:16" x14ac:dyDescent="0.3">
      <c r="O1088" s="6"/>
      <c r="P1088" s="1"/>
    </row>
    <row r="1089" spans="15:16" x14ac:dyDescent="0.3">
      <c r="O1089" s="6"/>
      <c r="P1089" s="1"/>
    </row>
    <row r="1090" spans="15:16" x14ac:dyDescent="0.3">
      <c r="O1090" s="6"/>
      <c r="P1090" s="1"/>
    </row>
    <row r="1091" spans="15:16" x14ac:dyDescent="0.3">
      <c r="O1091" s="6"/>
      <c r="P1091" s="1"/>
    </row>
    <row r="1092" spans="15:16" x14ac:dyDescent="0.3">
      <c r="O1092" s="6"/>
      <c r="P1092" s="1"/>
    </row>
    <row r="1093" spans="15:16" x14ac:dyDescent="0.3">
      <c r="O1093" s="6"/>
      <c r="P1093" s="1"/>
    </row>
    <row r="1094" spans="15:16" x14ac:dyDescent="0.3">
      <c r="O1094" s="6"/>
      <c r="P1094" s="1"/>
    </row>
    <row r="1095" spans="15:16" x14ac:dyDescent="0.3">
      <c r="O1095" s="6"/>
      <c r="P1095" s="1"/>
    </row>
    <row r="1096" spans="15:16" x14ac:dyDescent="0.3">
      <c r="O1096" s="6"/>
      <c r="P1096" s="1"/>
    </row>
    <row r="1097" spans="15:16" x14ac:dyDescent="0.3">
      <c r="O1097" s="6"/>
      <c r="P1097" s="1"/>
    </row>
    <row r="1098" spans="15:16" x14ac:dyDescent="0.3">
      <c r="O1098" s="6"/>
      <c r="P1098" s="1"/>
    </row>
    <row r="1099" spans="15:16" x14ac:dyDescent="0.3">
      <c r="O1099" s="6"/>
      <c r="P1099" s="1"/>
    </row>
    <row r="1100" spans="15:16" x14ac:dyDescent="0.3">
      <c r="O1100" s="6"/>
      <c r="P1100" s="1"/>
    </row>
    <row r="1101" spans="15:16" x14ac:dyDescent="0.3">
      <c r="O1101" s="6"/>
      <c r="P1101" s="1"/>
    </row>
    <row r="1102" spans="15:16" x14ac:dyDescent="0.3">
      <c r="O1102" s="6"/>
      <c r="P1102" s="1"/>
    </row>
    <row r="1103" spans="15:16" x14ac:dyDescent="0.3">
      <c r="O1103" s="6"/>
      <c r="P1103" s="1"/>
    </row>
    <row r="1104" spans="15:16" x14ac:dyDescent="0.3">
      <c r="O1104" s="6"/>
      <c r="P1104" s="1"/>
    </row>
    <row r="1105" spans="15:16" x14ac:dyDescent="0.3">
      <c r="O1105" s="6"/>
      <c r="P1105" s="1"/>
    </row>
    <row r="1106" spans="15:16" x14ac:dyDescent="0.3">
      <c r="O1106" s="6"/>
      <c r="P1106" s="1"/>
    </row>
    <row r="1107" spans="15:16" x14ac:dyDescent="0.3">
      <c r="O1107" s="6"/>
      <c r="P1107" s="1"/>
    </row>
    <row r="1108" spans="15:16" x14ac:dyDescent="0.3">
      <c r="O1108" s="6"/>
      <c r="P1108" s="1"/>
    </row>
    <row r="1109" spans="15:16" x14ac:dyDescent="0.3">
      <c r="O1109" s="6"/>
      <c r="P1109" s="1"/>
    </row>
    <row r="1110" spans="15:16" x14ac:dyDescent="0.3">
      <c r="O1110" s="6"/>
      <c r="P1110" s="1"/>
    </row>
    <row r="1111" spans="15:16" x14ac:dyDescent="0.3">
      <c r="O1111" s="6"/>
      <c r="P1111" s="1"/>
    </row>
    <row r="1112" spans="15:16" x14ac:dyDescent="0.3">
      <c r="O1112" s="6"/>
      <c r="P1112" s="1"/>
    </row>
    <row r="1113" spans="15:16" x14ac:dyDescent="0.3">
      <c r="O1113" s="6"/>
      <c r="P1113" s="1"/>
    </row>
    <row r="1114" spans="15:16" x14ac:dyDescent="0.3">
      <c r="O1114" s="6"/>
      <c r="P1114" s="1"/>
    </row>
    <row r="1115" spans="15:16" x14ac:dyDescent="0.3">
      <c r="O1115" s="6"/>
      <c r="P1115" s="1"/>
    </row>
    <row r="1116" spans="15:16" x14ac:dyDescent="0.3">
      <c r="O1116" s="6"/>
      <c r="P1116" s="1"/>
    </row>
    <row r="1117" spans="15:16" x14ac:dyDescent="0.3">
      <c r="O1117" s="6"/>
      <c r="P1117" s="1"/>
    </row>
    <row r="1118" spans="15:16" x14ac:dyDescent="0.3">
      <c r="O1118" s="6"/>
      <c r="P1118" s="1"/>
    </row>
    <row r="1119" spans="15:16" x14ac:dyDescent="0.3">
      <c r="O1119" s="6"/>
      <c r="P1119" s="1"/>
    </row>
    <row r="1120" spans="15:16" x14ac:dyDescent="0.3">
      <c r="O1120" s="6"/>
      <c r="P1120" s="1"/>
    </row>
    <row r="1121" spans="15:16" x14ac:dyDescent="0.3">
      <c r="O1121" s="6"/>
      <c r="P1121" s="1"/>
    </row>
    <row r="1122" spans="15:16" x14ac:dyDescent="0.3">
      <c r="O1122" s="6"/>
      <c r="P1122" s="1"/>
    </row>
    <row r="1123" spans="15:16" x14ac:dyDescent="0.3">
      <c r="O1123" s="6"/>
      <c r="P1123" s="1"/>
    </row>
    <row r="1124" spans="15:16" x14ac:dyDescent="0.3">
      <c r="O1124" s="6"/>
      <c r="P1124" s="1"/>
    </row>
    <row r="1125" spans="15:16" x14ac:dyDescent="0.3">
      <c r="O1125" s="6"/>
      <c r="P1125" s="1"/>
    </row>
    <row r="1126" spans="15:16" x14ac:dyDescent="0.3">
      <c r="O1126" s="6"/>
      <c r="P1126" s="1"/>
    </row>
    <row r="1127" spans="15:16" x14ac:dyDescent="0.3">
      <c r="O1127" s="6"/>
      <c r="P1127" s="1"/>
    </row>
    <row r="1128" spans="15:16" x14ac:dyDescent="0.3">
      <c r="O1128" s="6"/>
      <c r="P1128" s="1"/>
    </row>
    <row r="1129" spans="15:16" x14ac:dyDescent="0.3">
      <c r="O1129" s="6"/>
      <c r="P1129" s="1"/>
    </row>
    <row r="1130" spans="15:16" x14ac:dyDescent="0.3">
      <c r="O1130" s="6"/>
      <c r="P1130" s="1"/>
    </row>
    <row r="1131" spans="15:16" x14ac:dyDescent="0.3">
      <c r="O1131" s="6"/>
      <c r="P1131" s="1"/>
    </row>
    <row r="1132" spans="15:16" x14ac:dyDescent="0.3">
      <c r="O1132" s="6"/>
      <c r="P1132" s="1"/>
    </row>
    <row r="1133" spans="15:16" x14ac:dyDescent="0.3">
      <c r="O1133" s="6"/>
      <c r="P1133" s="1"/>
    </row>
    <row r="1134" spans="15:16" x14ac:dyDescent="0.3">
      <c r="O1134" s="6"/>
      <c r="P1134" s="1"/>
    </row>
    <row r="1135" spans="15:16" x14ac:dyDescent="0.3">
      <c r="O1135" s="6"/>
      <c r="P1135" s="1"/>
    </row>
    <row r="1136" spans="15:16" x14ac:dyDescent="0.3">
      <c r="O1136" s="6"/>
      <c r="P1136" s="1"/>
    </row>
    <row r="1137" spans="15:16" x14ac:dyDescent="0.3">
      <c r="O1137" s="6"/>
      <c r="P1137" s="1"/>
    </row>
    <row r="1138" spans="15:16" x14ac:dyDescent="0.3">
      <c r="O1138" s="6"/>
      <c r="P1138" s="1"/>
    </row>
    <row r="1139" spans="15:16" x14ac:dyDescent="0.3">
      <c r="O1139" s="6"/>
      <c r="P1139" s="1"/>
    </row>
    <row r="1140" spans="15:16" x14ac:dyDescent="0.3">
      <c r="O1140" s="6"/>
      <c r="P1140" s="1"/>
    </row>
    <row r="1141" spans="15:16" x14ac:dyDescent="0.3">
      <c r="O1141" s="6"/>
      <c r="P1141" s="1"/>
    </row>
    <row r="1142" spans="15:16" x14ac:dyDescent="0.3">
      <c r="O1142" s="6"/>
      <c r="P1142" s="1"/>
    </row>
    <row r="1143" spans="15:16" x14ac:dyDescent="0.3">
      <c r="O1143" s="6"/>
      <c r="P1143" s="1"/>
    </row>
    <row r="1144" spans="15:16" x14ac:dyDescent="0.3">
      <c r="O1144" s="6"/>
      <c r="P1144" s="1"/>
    </row>
    <row r="1145" spans="15:16" x14ac:dyDescent="0.3">
      <c r="O1145" s="6"/>
      <c r="P1145" s="1"/>
    </row>
    <row r="1146" spans="15:16" x14ac:dyDescent="0.3">
      <c r="O1146" s="6"/>
      <c r="P1146" s="1"/>
    </row>
    <row r="1147" spans="15:16" x14ac:dyDescent="0.3">
      <c r="O1147" s="6"/>
      <c r="P1147" s="1"/>
    </row>
    <row r="1148" spans="15:16" x14ac:dyDescent="0.3">
      <c r="O1148" s="6"/>
      <c r="P1148" s="1"/>
    </row>
    <row r="1149" spans="15:16" x14ac:dyDescent="0.3">
      <c r="O1149" s="6"/>
      <c r="P1149" s="1"/>
    </row>
    <row r="1150" spans="15:16" x14ac:dyDescent="0.3">
      <c r="O1150" s="6"/>
      <c r="P1150" s="1"/>
    </row>
    <row r="1151" spans="15:16" x14ac:dyDescent="0.3">
      <c r="O1151" s="6"/>
      <c r="P1151" s="1"/>
    </row>
    <row r="1152" spans="15:16" x14ac:dyDescent="0.3">
      <c r="O1152" s="6"/>
      <c r="P1152" s="1"/>
    </row>
    <row r="1153" spans="15:16" x14ac:dyDescent="0.3">
      <c r="O1153" s="6"/>
      <c r="P1153" s="1"/>
    </row>
    <row r="1154" spans="15:16" x14ac:dyDescent="0.3">
      <c r="O1154" s="6"/>
      <c r="P1154" s="1"/>
    </row>
    <row r="1155" spans="15:16" x14ac:dyDescent="0.3">
      <c r="O1155" s="6"/>
      <c r="P1155" s="1"/>
    </row>
    <row r="1156" spans="15:16" x14ac:dyDescent="0.3">
      <c r="O1156" s="6"/>
      <c r="P1156" s="1"/>
    </row>
    <row r="1157" spans="15:16" x14ac:dyDescent="0.3">
      <c r="O1157" s="6"/>
      <c r="P1157" s="1"/>
    </row>
    <row r="1158" spans="15:16" x14ac:dyDescent="0.3">
      <c r="O1158" s="6"/>
      <c r="P1158" s="1"/>
    </row>
    <row r="1159" spans="15:16" x14ac:dyDescent="0.3">
      <c r="O1159" s="6"/>
      <c r="P1159" s="1"/>
    </row>
    <row r="1160" spans="15:16" x14ac:dyDescent="0.3">
      <c r="O1160" s="6"/>
      <c r="P1160" s="1"/>
    </row>
    <row r="1161" spans="15:16" x14ac:dyDescent="0.3">
      <c r="O1161" s="6"/>
      <c r="P1161" s="1"/>
    </row>
    <row r="1162" spans="15:16" x14ac:dyDescent="0.3">
      <c r="O1162" s="6"/>
      <c r="P1162" s="1"/>
    </row>
    <row r="1163" spans="15:16" x14ac:dyDescent="0.3">
      <c r="O1163" s="6"/>
      <c r="P1163" s="1"/>
    </row>
    <row r="1164" spans="15:16" x14ac:dyDescent="0.3">
      <c r="O1164" s="6"/>
      <c r="P1164" s="1"/>
    </row>
    <row r="1165" spans="15:16" x14ac:dyDescent="0.3">
      <c r="O1165" s="6"/>
      <c r="P1165" s="1"/>
    </row>
    <row r="1166" spans="15:16" x14ac:dyDescent="0.3">
      <c r="O1166" s="6"/>
      <c r="P1166" s="1"/>
    </row>
    <row r="1167" spans="15:16" x14ac:dyDescent="0.3">
      <c r="O1167" s="6"/>
      <c r="P1167" s="1"/>
    </row>
    <row r="1168" spans="15:16" x14ac:dyDescent="0.3">
      <c r="O1168" s="6"/>
      <c r="P1168" s="1"/>
    </row>
    <row r="1169" spans="15:16" x14ac:dyDescent="0.3">
      <c r="O1169" s="6"/>
      <c r="P1169" s="1"/>
    </row>
    <row r="1170" spans="15:16" x14ac:dyDescent="0.3">
      <c r="O1170" s="6"/>
      <c r="P1170" s="1"/>
    </row>
    <row r="1171" spans="15:16" x14ac:dyDescent="0.3">
      <c r="O1171" s="6"/>
      <c r="P1171" s="1"/>
    </row>
    <row r="1172" spans="15:16" x14ac:dyDescent="0.3">
      <c r="O1172" s="6"/>
      <c r="P1172" s="1"/>
    </row>
    <row r="1173" spans="15:16" x14ac:dyDescent="0.3">
      <c r="O1173" s="6"/>
      <c r="P1173" s="1"/>
    </row>
    <row r="1174" spans="15:16" x14ac:dyDescent="0.3">
      <c r="O1174" s="6"/>
      <c r="P1174" s="1"/>
    </row>
    <row r="1175" spans="15:16" x14ac:dyDescent="0.3">
      <c r="O1175" s="6"/>
      <c r="P1175" s="1"/>
    </row>
    <row r="1176" spans="15:16" x14ac:dyDescent="0.3">
      <c r="O1176" s="6"/>
      <c r="P1176" s="1"/>
    </row>
    <row r="1177" spans="15:16" x14ac:dyDescent="0.3">
      <c r="O1177" s="6"/>
      <c r="P1177" s="1"/>
    </row>
    <row r="1178" spans="15:16" x14ac:dyDescent="0.3">
      <c r="O1178" s="6"/>
      <c r="P1178" s="1"/>
    </row>
    <row r="1179" spans="15:16" x14ac:dyDescent="0.3">
      <c r="O1179" s="6"/>
      <c r="P1179" s="1"/>
    </row>
    <row r="1180" spans="15:16" x14ac:dyDescent="0.3">
      <c r="O1180" s="6"/>
      <c r="P1180" s="1"/>
    </row>
    <row r="1181" spans="15:16" x14ac:dyDescent="0.3">
      <c r="O1181" s="6"/>
      <c r="P1181" s="1"/>
    </row>
    <row r="1182" spans="15:16" x14ac:dyDescent="0.3">
      <c r="O1182" s="6"/>
      <c r="P1182" s="1"/>
    </row>
    <row r="1183" spans="15:16" x14ac:dyDescent="0.3">
      <c r="O1183" s="6"/>
      <c r="P1183" s="1"/>
    </row>
    <row r="1184" spans="15:16" x14ac:dyDescent="0.3">
      <c r="O1184" s="6"/>
      <c r="P1184" s="1"/>
    </row>
    <row r="1185" spans="15:16" x14ac:dyDescent="0.3">
      <c r="O1185" s="6"/>
      <c r="P1185" s="1"/>
    </row>
    <row r="1186" spans="15:16" x14ac:dyDescent="0.3">
      <c r="O1186" s="6"/>
      <c r="P1186" s="1"/>
    </row>
    <row r="1187" spans="15:16" x14ac:dyDescent="0.3">
      <c r="O1187" s="6"/>
      <c r="P1187" s="1"/>
    </row>
    <row r="1188" spans="15:16" x14ac:dyDescent="0.3">
      <c r="O1188" s="6"/>
      <c r="P1188" s="1"/>
    </row>
    <row r="1189" spans="15:16" x14ac:dyDescent="0.3">
      <c r="O1189" s="6"/>
      <c r="P1189" s="1"/>
    </row>
    <row r="1190" spans="15:16" x14ac:dyDescent="0.3">
      <c r="O1190" s="6"/>
      <c r="P1190" s="1"/>
    </row>
    <row r="1191" spans="15:16" x14ac:dyDescent="0.3">
      <c r="O1191" s="6"/>
      <c r="P1191" s="1"/>
    </row>
    <row r="1192" spans="15:16" x14ac:dyDescent="0.3">
      <c r="O1192" s="6"/>
      <c r="P1192" s="1"/>
    </row>
    <row r="1193" spans="15:16" x14ac:dyDescent="0.3">
      <c r="O1193" s="6"/>
      <c r="P1193" s="1"/>
    </row>
    <row r="1194" spans="15:16" x14ac:dyDescent="0.3">
      <c r="O1194" s="6"/>
      <c r="P1194" s="1"/>
    </row>
    <row r="1195" spans="15:16" x14ac:dyDescent="0.3">
      <c r="O1195" s="6"/>
      <c r="P1195" s="1"/>
    </row>
    <row r="1196" spans="15:16" x14ac:dyDescent="0.3">
      <c r="O1196" s="6"/>
      <c r="P1196" s="1"/>
    </row>
    <row r="1197" spans="15:16" x14ac:dyDescent="0.3">
      <c r="O1197" s="6"/>
      <c r="P1197" s="1"/>
    </row>
    <row r="1198" spans="15:16" x14ac:dyDescent="0.3">
      <c r="O1198" s="6"/>
      <c r="P1198" s="1"/>
    </row>
    <row r="1199" spans="15:16" x14ac:dyDescent="0.3">
      <c r="O1199" s="6"/>
      <c r="P1199" s="1"/>
    </row>
    <row r="1200" spans="15:16" x14ac:dyDescent="0.3">
      <c r="O1200" s="6"/>
      <c r="P1200" s="1"/>
    </row>
    <row r="1201" spans="15:16" x14ac:dyDescent="0.3">
      <c r="O1201" s="6"/>
      <c r="P1201" s="1"/>
    </row>
    <row r="1202" spans="15:16" x14ac:dyDescent="0.3">
      <c r="O1202" s="6"/>
      <c r="P1202" s="1"/>
    </row>
    <row r="1203" spans="15:16" x14ac:dyDescent="0.3">
      <c r="O1203" s="6"/>
      <c r="P1203" s="1"/>
    </row>
    <row r="1204" spans="15:16" x14ac:dyDescent="0.3">
      <c r="O1204" s="6"/>
      <c r="P1204" s="1"/>
    </row>
    <row r="1205" spans="15:16" x14ac:dyDescent="0.3">
      <c r="O1205" s="6"/>
      <c r="P1205" s="1"/>
    </row>
    <row r="1206" spans="15:16" x14ac:dyDescent="0.3">
      <c r="O1206" s="6"/>
      <c r="P1206" s="1"/>
    </row>
    <row r="1207" spans="15:16" x14ac:dyDescent="0.3">
      <c r="O1207" s="6"/>
      <c r="P1207" s="1"/>
    </row>
    <row r="1208" spans="15:16" x14ac:dyDescent="0.3">
      <c r="O1208" s="6"/>
      <c r="P1208" s="1"/>
    </row>
    <row r="1209" spans="15:16" x14ac:dyDescent="0.3">
      <c r="O1209" s="6"/>
      <c r="P1209" s="1"/>
    </row>
    <row r="1210" spans="15:16" x14ac:dyDescent="0.3">
      <c r="O1210" s="6"/>
      <c r="P1210" s="1"/>
    </row>
    <row r="1211" spans="15:16" x14ac:dyDescent="0.3">
      <c r="O1211" s="6"/>
      <c r="P1211" s="1"/>
    </row>
    <row r="1212" spans="15:16" x14ac:dyDescent="0.3">
      <c r="O1212" s="6"/>
      <c r="P1212" s="1"/>
    </row>
    <row r="1213" spans="15:16" x14ac:dyDescent="0.3">
      <c r="O1213" s="6"/>
      <c r="P1213" s="1"/>
    </row>
    <row r="1214" spans="15:16" x14ac:dyDescent="0.3">
      <c r="O1214" s="6"/>
      <c r="P1214" s="1"/>
    </row>
    <row r="1215" spans="15:16" x14ac:dyDescent="0.3">
      <c r="O1215" s="6"/>
      <c r="P1215" s="1"/>
    </row>
    <row r="1216" spans="15:16" x14ac:dyDescent="0.3">
      <c r="O1216" s="6"/>
      <c r="P1216" s="1"/>
    </row>
    <row r="1217" spans="15:16" x14ac:dyDescent="0.3">
      <c r="O1217" s="6"/>
      <c r="P1217" s="1"/>
    </row>
    <row r="1218" spans="15:16" x14ac:dyDescent="0.3">
      <c r="O1218" s="6"/>
      <c r="P1218" s="1"/>
    </row>
    <row r="1219" spans="15:16" x14ac:dyDescent="0.3">
      <c r="O1219" s="6"/>
      <c r="P1219" s="1"/>
    </row>
    <row r="1220" spans="15:16" x14ac:dyDescent="0.3">
      <c r="O1220" s="6"/>
      <c r="P1220" s="1"/>
    </row>
    <row r="1221" spans="15:16" x14ac:dyDescent="0.3">
      <c r="O1221" s="6"/>
      <c r="P1221" s="1"/>
    </row>
    <row r="1222" spans="15:16" x14ac:dyDescent="0.3">
      <c r="O1222" s="6"/>
      <c r="P1222" s="1"/>
    </row>
    <row r="1223" spans="15:16" x14ac:dyDescent="0.3">
      <c r="O1223" s="6"/>
      <c r="P1223" s="1"/>
    </row>
    <row r="1224" spans="15:16" x14ac:dyDescent="0.3">
      <c r="O1224" s="6"/>
      <c r="P1224" s="1"/>
    </row>
    <row r="1225" spans="15:16" x14ac:dyDescent="0.3">
      <c r="O1225" s="6"/>
      <c r="P1225" s="1"/>
    </row>
    <row r="1226" spans="15:16" x14ac:dyDescent="0.3">
      <c r="O1226" s="6"/>
      <c r="P1226" s="1"/>
    </row>
    <row r="1227" spans="15:16" x14ac:dyDescent="0.3">
      <c r="O1227" s="6"/>
      <c r="P1227" s="1"/>
    </row>
    <row r="1228" spans="15:16" x14ac:dyDescent="0.3">
      <c r="O1228" s="6"/>
      <c r="P1228" s="1"/>
    </row>
    <row r="1229" spans="15:16" x14ac:dyDescent="0.3">
      <c r="O1229" s="6"/>
      <c r="P1229" s="1"/>
    </row>
    <row r="1230" spans="15:16" x14ac:dyDescent="0.3">
      <c r="O1230" s="6"/>
      <c r="P1230" s="1"/>
    </row>
    <row r="1231" spans="15:16" x14ac:dyDescent="0.3">
      <c r="O1231" s="6"/>
      <c r="P1231" s="1"/>
    </row>
    <row r="1232" spans="15:16" x14ac:dyDescent="0.3">
      <c r="O1232" s="6"/>
      <c r="P1232" s="1"/>
    </row>
    <row r="1233" spans="15:16" x14ac:dyDescent="0.3">
      <c r="O1233" s="6"/>
      <c r="P1233" s="1"/>
    </row>
    <row r="1234" spans="15:16" x14ac:dyDescent="0.3">
      <c r="O1234" s="6"/>
      <c r="P1234" s="1"/>
    </row>
    <row r="1235" spans="15:16" x14ac:dyDescent="0.3">
      <c r="O1235" s="6"/>
      <c r="P1235" s="1"/>
    </row>
    <row r="1236" spans="15:16" x14ac:dyDescent="0.3">
      <c r="O1236" s="6"/>
      <c r="P1236" s="1"/>
    </row>
    <row r="1237" spans="15:16" x14ac:dyDescent="0.3">
      <c r="O1237" s="6"/>
      <c r="P1237" s="1"/>
    </row>
    <row r="1238" spans="15:16" x14ac:dyDescent="0.3">
      <c r="O1238" s="6"/>
      <c r="P1238" s="1"/>
    </row>
    <row r="1239" spans="15:16" x14ac:dyDescent="0.3">
      <c r="O1239" s="6"/>
      <c r="P1239" s="1"/>
    </row>
    <row r="1240" spans="15:16" x14ac:dyDescent="0.3">
      <c r="O1240" s="6"/>
      <c r="P1240" s="1"/>
    </row>
    <row r="1241" spans="15:16" x14ac:dyDescent="0.3">
      <c r="O1241" s="6"/>
      <c r="P1241" s="1"/>
    </row>
    <row r="1242" spans="15:16" x14ac:dyDescent="0.3">
      <c r="O1242" s="6"/>
      <c r="P1242" s="1"/>
    </row>
    <row r="1243" spans="15:16" x14ac:dyDescent="0.3">
      <c r="O1243" s="6"/>
      <c r="P1243" s="1"/>
    </row>
    <row r="1244" spans="15:16" x14ac:dyDescent="0.3">
      <c r="O1244" s="6"/>
      <c r="P1244" s="1"/>
    </row>
    <row r="1245" spans="15:16" x14ac:dyDescent="0.3">
      <c r="O1245" s="6"/>
      <c r="P1245" s="1"/>
    </row>
    <row r="1246" spans="15:16" x14ac:dyDescent="0.3">
      <c r="O1246" s="6"/>
      <c r="P1246" s="1"/>
    </row>
    <row r="1247" spans="15:16" x14ac:dyDescent="0.3">
      <c r="O1247" s="6"/>
      <c r="P1247" s="1"/>
    </row>
    <row r="1248" spans="15:16" x14ac:dyDescent="0.3">
      <c r="O1248" s="6"/>
      <c r="P1248" s="1"/>
    </row>
    <row r="1249" spans="15:16" x14ac:dyDescent="0.3">
      <c r="O1249" s="6"/>
      <c r="P1249" s="1"/>
    </row>
    <row r="1250" spans="15:16" x14ac:dyDescent="0.3">
      <c r="O1250" s="6"/>
      <c r="P1250" s="1"/>
    </row>
    <row r="1251" spans="15:16" x14ac:dyDescent="0.3">
      <c r="O1251" s="6"/>
      <c r="P1251" s="1"/>
    </row>
    <row r="1252" spans="15:16" x14ac:dyDescent="0.3">
      <c r="O1252" s="6"/>
      <c r="P1252" s="1"/>
    </row>
    <row r="1253" spans="15:16" x14ac:dyDescent="0.3">
      <c r="O1253" s="6"/>
      <c r="P1253" s="1"/>
    </row>
    <row r="1254" spans="15:16" x14ac:dyDescent="0.3">
      <c r="O1254" s="6"/>
      <c r="P1254" s="1"/>
    </row>
    <row r="1255" spans="15:16" x14ac:dyDescent="0.3">
      <c r="O1255" s="6"/>
      <c r="P1255" s="1"/>
    </row>
    <row r="1256" spans="15:16" x14ac:dyDescent="0.3">
      <c r="O1256" s="6"/>
      <c r="P1256" s="1"/>
    </row>
    <row r="1257" spans="15:16" x14ac:dyDescent="0.3">
      <c r="O1257" s="6"/>
      <c r="P1257" s="1"/>
    </row>
    <row r="1258" spans="15:16" x14ac:dyDescent="0.3">
      <c r="O1258" s="6"/>
      <c r="P1258" s="1"/>
    </row>
    <row r="1259" spans="15:16" x14ac:dyDescent="0.3">
      <c r="O1259" s="6"/>
      <c r="P1259" s="1"/>
    </row>
    <row r="1260" spans="15:16" x14ac:dyDescent="0.3">
      <c r="O1260" s="6"/>
      <c r="P1260" s="1"/>
    </row>
    <row r="1261" spans="15:16" x14ac:dyDescent="0.3">
      <c r="O1261" s="6"/>
      <c r="P1261" s="1"/>
    </row>
    <row r="1262" spans="15:16" x14ac:dyDescent="0.3">
      <c r="O1262" s="6"/>
      <c r="P1262" s="1"/>
    </row>
    <row r="1263" spans="15:16" x14ac:dyDescent="0.3">
      <c r="O1263" s="6"/>
      <c r="P1263" s="1"/>
    </row>
    <row r="1264" spans="15:16" x14ac:dyDescent="0.3">
      <c r="O1264" s="6"/>
      <c r="P1264" s="1"/>
    </row>
    <row r="1265" spans="15:16" x14ac:dyDescent="0.3">
      <c r="O1265" s="6"/>
      <c r="P1265" s="1"/>
    </row>
    <row r="1266" spans="15:16" x14ac:dyDescent="0.3">
      <c r="O1266" s="6"/>
      <c r="P1266" s="1"/>
    </row>
    <row r="1267" spans="15:16" x14ac:dyDescent="0.3">
      <c r="O1267" s="6"/>
      <c r="P1267" s="1"/>
    </row>
    <row r="1268" spans="15:16" x14ac:dyDescent="0.3">
      <c r="O1268" s="6"/>
      <c r="P1268" s="1"/>
    </row>
    <row r="1269" spans="15:16" x14ac:dyDescent="0.3">
      <c r="O1269" s="6"/>
      <c r="P1269" s="1"/>
    </row>
    <row r="1270" spans="15:16" x14ac:dyDescent="0.3">
      <c r="O1270" s="6"/>
      <c r="P1270" s="1"/>
    </row>
    <row r="1271" spans="15:16" x14ac:dyDescent="0.3">
      <c r="O1271" s="6"/>
      <c r="P1271" s="1"/>
    </row>
    <row r="1272" spans="15:16" x14ac:dyDescent="0.3">
      <c r="O1272" s="6"/>
      <c r="P1272" s="1"/>
    </row>
    <row r="1273" spans="15:16" x14ac:dyDescent="0.3">
      <c r="O1273" s="6"/>
      <c r="P1273" s="1"/>
    </row>
    <row r="1274" spans="15:16" x14ac:dyDescent="0.3">
      <c r="O1274" s="6"/>
      <c r="P1274" s="1"/>
    </row>
    <row r="1275" spans="15:16" x14ac:dyDescent="0.3">
      <c r="O1275" s="6"/>
      <c r="P1275" s="1"/>
    </row>
    <row r="1276" spans="15:16" x14ac:dyDescent="0.3">
      <c r="O1276" s="6"/>
      <c r="P1276" s="1"/>
    </row>
    <row r="1277" spans="15:16" x14ac:dyDescent="0.3">
      <c r="O1277" s="6"/>
      <c r="P1277" s="1"/>
    </row>
    <row r="1278" spans="15:16" x14ac:dyDescent="0.3">
      <c r="O1278" s="6"/>
      <c r="P1278" s="1"/>
    </row>
    <row r="1279" spans="15:16" x14ac:dyDescent="0.3">
      <c r="O1279" s="6"/>
      <c r="P1279" s="1"/>
    </row>
    <row r="1280" spans="15:16" x14ac:dyDescent="0.3">
      <c r="O1280" s="6"/>
      <c r="P1280" s="1"/>
    </row>
    <row r="1281" spans="15:16" x14ac:dyDescent="0.3">
      <c r="O1281" s="6"/>
      <c r="P1281" s="1"/>
    </row>
    <row r="1282" spans="15:16" x14ac:dyDescent="0.3">
      <c r="O1282" s="6"/>
      <c r="P1282" s="1"/>
    </row>
    <row r="1283" spans="15:16" x14ac:dyDescent="0.3">
      <c r="O1283" s="6"/>
      <c r="P1283" s="1"/>
    </row>
    <row r="1284" spans="15:16" x14ac:dyDescent="0.3">
      <c r="O1284" s="6"/>
      <c r="P1284" s="1"/>
    </row>
    <row r="1285" spans="15:16" x14ac:dyDescent="0.3">
      <c r="O1285" s="6"/>
      <c r="P1285" s="1"/>
    </row>
    <row r="1286" spans="15:16" x14ac:dyDescent="0.3">
      <c r="O1286" s="6"/>
      <c r="P1286" s="1"/>
    </row>
    <row r="1287" spans="15:16" x14ac:dyDescent="0.3">
      <c r="O1287" s="6"/>
      <c r="P1287" s="1"/>
    </row>
    <row r="1288" spans="15:16" x14ac:dyDescent="0.3">
      <c r="O1288" s="6"/>
      <c r="P1288" s="1"/>
    </row>
    <row r="1289" spans="15:16" x14ac:dyDescent="0.3">
      <c r="O1289" s="6"/>
      <c r="P1289" s="1"/>
    </row>
    <row r="1290" spans="15:16" x14ac:dyDescent="0.3">
      <c r="O1290" s="6"/>
      <c r="P1290" s="1"/>
    </row>
    <row r="1291" spans="15:16" x14ac:dyDescent="0.3">
      <c r="O1291" s="6"/>
      <c r="P1291" s="1"/>
    </row>
    <row r="1292" spans="15:16" x14ac:dyDescent="0.3">
      <c r="O1292" s="6"/>
      <c r="P1292" s="1"/>
    </row>
    <row r="1293" spans="15:16" x14ac:dyDescent="0.3">
      <c r="O1293" s="6"/>
      <c r="P1293" s="1"/>
    </row>
    <row r="1294" spans="15:16" x14ac:dyDescent="0.3">
      <c r="O1294" s="6"/>
      <c r="P1294" s="1"/>
    </row>
    <row r="1295" spans="15:16" x14ac:dyDescent="0.3">
      <c r="O1295" s="6"/>
      <c r="P1295" s="1"/>
    </row>
    <row r="1296" spans="15:16" x14ac:dyDescent="0.3">
      <c r="O1296" s="6"/>
      <c r="P1296" s="1"/>
    </row>
    <row r="1297" spans="15:16" x14ac:dyDescent="0.3">
      <c r="O1297" s="6"/>
      <c r="P1297" s="1"/>
    </row>
    <row r="1298" spans="15:16" x14ac:dyDescent="0.3">
      <c r="O1298" s="6"/>
      <c r="P1298" s="1"/>
    </row>
    <row r="1299" spans="15:16" x14ac:dyDescent="0.3">
      <c r="O1299" s="6"/>
      <c r="P1299" s="1"/>
    </row>
    <row r="1300" spans="15:16" x14ac:dyDescent="0.3">
      <c r="O1300" s="6"/>
      <c r="P1300" s="1"/>
    </row>
    <row r="1301" spans="15:16" x14ac:dyDescent="0.3">
      <c r="O1301" s="6"/>
      <c r="P1301" s="1"/>
    </row>
    <row r="1302" spans="15:16" x14ac:dyDescent="0.3">
      <c r="O1302" s="6"/>
      <c r="P1302" s="1"/>
    </row>
    <row r="1303" spans="15:16" x14ac:dyDescent="0.3">
      <c r="O1303" s="6"/>
      <c r="P1303" s="1"/>
    </row>
    <row r="1304" spans="15:16" x14ac:dyDescent="0.3">
      <c r="O1304" s="6"/>
      <c r="P1304" s="1"/>
    </row>
    <row r="1305" spans="15:16" x14ac:dyDescent="0.3">
      <c r="O1305" s="6"/>
      <c r="P1305" s="1"/>
    </row>
    <row r="1306" spans="15:16" x14ac:dyDescent="0.3">
      <c r="O1306" s="6"/>
      <c r="P1306" s="1"/>
    </row>
    <row r="1307" spans="15:16" x14ac:dyDescent="0.3">
      <c r="O1307" s="6"/>
      <c r="P1307" s="1"/>
    </row>
    <row r="1308" spans="15:16" x14ac:dyDescent="0.3">
      <c r="O1308" s="6"/>
      <c r="P1308" s="1"/>
    </row>
    <row r="1309" spans="15:16" x14ac:dyDescent="0.3">
      <c r="O1309" s="6"/>
      <c r="P1309" s="1"/>
    </row>
    <row r="1310" spans="15:16" x14ac:dyDescent="0.3">
      <c r="O1310" s="6"/>
      <c r="P1310" s="1"/>
    </row>
    <row r="1311" spans="15:16" x14ac:dyDescent="0.3">
      <c r="O1311" s="6"/>
      <c r="P1311" s="1"/>
    </row>
    <row r="1312" spans="15:16" x14ac:dyDescent="0.3">
      <c r="O1312" s="6"/>
      <c r="P1312" s="1"/>
    </row>
    <row r="1313" spans="15:16" x14ac:dyDescent="0.3">
      <c r="O1313" s="6"/>
      <c r="P1313" s="1"/>
    </row>
    <row r="1314" spans="15:16" x14ac:dyDescent="0.3">
      <c r="O1314" s="6"/>
      <c r="P1314" s="1"/>
    </row>
    <row r="1315" spans="15:16" x14ac:dyDescent="0.3">
      <c r="O1315" s="6"/>
      <c r="P1315" s="1"/>
    </row>
    <row r="1316" spans="15:16" x14ac:dyDescent="0.3">
      <c r="O1316" s="6"/>
      <c r="P1316" s="1"/>
    </row>
    <row r="1317" spans="15:16" x14ac:dyDescent="0.3">
      <c r="O1317" s="6"/>
      <c r="P1317" s="1"/>
    </row>
    <row r="1318" spans="15:16" x14ac:dyDescent="0.3">
      <c r="O1318" s="6"/>
      <c r="P1318" s="1"/>
    </row>
    <row r="1319" spans="15:16" x14ac:dyDescent="0.3">
      <c r="O1319" s="6"/>
      <c r="P1319" s="1"/>
    </row>
    <row r="1320" spans="15:16" x14ac:dyDescent="0.3">
      <c r="O1320" s="6"/>
      <c r="P1320" s="1"/>
    </row>
    <row r="1321" spans="15:16" x14ac:dyDescent="0.3">
      <c r="O1321" s="6"/>
      <c r="P1321" s="1"/>
    </row>
    <row r="1322" spans="15:16" x14ac:dyDescent="0.3">
      <c r="O1322" s="6"/>
      <c r="P1322" s="1"/>
    </row>
    <row r="1323" spans="15:16" x14ac:dyDescent="0.3">
      <c r="O1323" s="6"/>
      <c r="P1323" s="1"/>
    </row>
    <row r="1324" spans="15:16" x14ac:dyDescent="0.3">
      <c r="O1324" s="6"/>
      <c r="P1324" s="1"/>
    </row>
    <row r="1325" spans="15:16" x14ac:dyDescent="0.3">
      <c r="O1325" s="6"/>
      <c r="P1325" s="1"/>
    </row>
    <row r="1326" spans="15:16" x14ac:dyDescent="0.3">
      <c r="O1326" s="6"/>
      <c r="P1326" s="1"/>
    </row>
    <row r="1327" spans="15:16" x14ac:dyDescent="0.3">
      <c r="O1327" s="6"/>
      <c r="P1327" s="1"/>
    </row>
    <row r="1328" spans="15:16" x14ac:dyDescent="0.3">
      <c r="O1328" s="6"/>
      <c r="P1328" s="1"/>
    </row>
    <row r="1329" spans="15:16" x14ac:dyDescent="0.3">
      <c r="O1329" s="6"/>
      <c r="P1329" s="1"/>
    </row>
    <row r="1330" spans="15:16" x14ac:dyDescent="0.3">
      <c r="O1330" s="6"/>
      <c r="P1330" s="1"/>
    </row>
    <row r="1331" spans="15:16" x14ac:dyDescent="0.3">
      <c r="O1331" s="6"/>
      <c r="P1331" s="1"/>
    </row>
    <row r="1332" spans="15:16" x14ac:dyDescent="0.3">
      <c r="O1332" s="6"/>
      <c r="P1332" s="1"/>
    </row>
    <row r="1333" spans="15:16" x14ac:dyDescent="0.3">
      <c r="O1333" s="6"/>
      <c r="P1333" s="1"/>
    </row>
    <row r="1334" spans="15:16" x14ac:dyDescent="0.3">
      <c r="O1334" s="6"/>
      <c r="P1334" s="1"/>
    </row>
    <row r="1335" spans="15:16" x14ac:dyDescent="0.3">
      <c r="O1335" s="6"/>
      <c r="P1335" s="1"/>
    </row>
    <row r="1336" spans="15:16" x14ac:dyDescent="0.3">
      <c r="O1336" s="6"/>
      <c r="P1336" s="1"/>
    </row>
    <row r="1337" spans="15:16" x14ac:dyDescent="0.3">
      <c r="O1337" s="6"/>
      <c r="P1337" s="1"/>
    </row>
    <row r="1338" spans="15:16" x14ac:dyDescent="0.3">
      <c r="O1338" s="6"/>
      <c r="P1338" s="1"/>
    </row>
    <row r="1339" spans="15:16" x14ac:dyDescent="0.3">
      <c r="O1339" s="6"/>
      <c r="P1339" s="1"/>
    </row>
    <row r="1340" spans="15:16" x14ac:dyDescent="0.3">
      <c r="O1340" s="6"/>
      <c r="P1340" s="1"/>
    </row>
    <row r="1341" spans="15:16" x14ac:dyDescent="0.3">
      <c r="O1341" s="6"/>
      <c r="P1341" s="1"/>
    </row>
    <row r="1342" spans="15:16" x14ac:dyDescent="0.3">
      <c r="O1342" s="6"/>
      <c r="P1342" s="1"/>
    </row>
    <row r="1343" spans="15:16" x14ac:dyDescent="0.3">
      <c r="O1343" s="6"/>
      <c r="P1343" s="1"/>
    </row>
    <row r="1344" spans="15:16" x14ac:dyDescent="0.3">
      <c r="O1344" s="6"/>
      <c r="P1344" s="1"/>
    </row>
    <row r="1345" spans="15:16" x14ac:dyDescent="0.3">
      <c r="O1345" s="6"/>
      <c r="P1345" s="1"/>
    </row>
    <row r="1346" spans="15:16" x14ac:dyDescent="0.3">
      <c r="O1346" s="6"/>
      <c r="P1346" s="1"/>
    </row>
    <row r="1347" spans="15:16" x14ac:dyDescent="0.3">
      <c r="O1347" s="6"/>
      <c r="P1347" s="1"/>
    </row>
    <row r="1348" spans="15:16" x14ac:dyDescent="0.3">
      <c r="O1348" s="6"/>
      <c r="P1348" s="1"/>
    </row>
    <row r="1349" spans="15:16" x14ac:dyDescent="0.3">
      <c r="O1349" s="6"/>
      <c r="P1349" s="1"/>
    </row>
    <row r="1350" spans="15:16" x14ac:dyDescent="0.3">
      <c r="O1350" s="6"/>
      <c r="P1350" s="1"/>
    </row>
    <row r="1351" spans="15:16" x14ac:dyDescent="0.3">
      <c r="O1351" s="6"/>
      <c r="P1351" s="1"/>
    </row>
    <row r="1352" spans="15:16" x14ac:dyDescent="0.3">
      <c r="O1352" s="6"/>
      <c r="P1352" s="1"/>
    </row>
    <row r="1353" spans="15:16" x14ac:dyDescent="0.3">
      <c r="O1353" s="6"/>
      <c r="P1353" s="1"/>
    </row>
    <row r="1354" spans="15:16" x14ac:dyDescent="0.3">
      <c r="O1354" s="6"/>
      <c r="P1354" s="1"/>
    </row>
    <row r="1355" spans="15:16" x14ac:dyDescent="0.3">
      <c r="O1355" s="6"/>
      <c r="P1355" s="1"/>
    </row>
    <row r="1356" spans="15:16" x14ac:dyDescent="0.3">
      <c r="O1356" s="6"/>
      <c r="P1356" s="1"/>
    </row>
    <row r="1357" spans="15:16" x14ac:dyDescent="0.3">
      <c r="O1357" s="6"/>
      <c r="P1357" s="1"/>
    </row>
    <row r="1358" spans="15:16" x14ac:dyDescent="0.3">
      <c r="O1358" s="6"/>
      <c r="P1358" s="1"/>
    </row>
    <row r="1359" spans="15:16" x14ac:dyDescent="0.3">
      <c r="O1359" s="6"/>
      <c r="P1359" s="1"/>
    </row>
    <row r="1360" spans="15:16" x14ac:dyDescent="0.3">
      <c r="O1360" s="6"/>
      <c r="P1360" s="1"/>
    </row>
    <row r="1361" spans="15:16" x14ac:dyDescent="0.3">
      <c r="O1361" s="6"/>
      <c r="P1361" s="1"/>
    </row>
    <row r="1362" spans="15:16" x14ac:dyDescent="0.3">
      <c r="O1362" s="6"/>
      <c r="P1362" s="1"/>
    </row>
    <row r="1363" spans="15:16" x14ac:dyDescent="0.3">
      <c r="O1363" s="6"/>
      <c r="P1363" s="1"/>
    </row>
    <row r="1364" spans="15:16" x14ac:dyDescent="0.3">
      <c r="O1364" s="6"/>
      <c r="P1364" s="1"/>
    </row>
    <row r="1365" spans="15:16" x14ac:dyDescent="0.3">
      <c r="O1365" s="6"/>
      <c r="P1365" s="1"/>
    </row>
    <row r="1366" spans="15:16" x14ac:dyDescent="0.3">
      <c r="O1366" s="6"/>
      <c r="P1366" s="1"/>
    </row>
    <row r="1367" spans="15:16" x14ac:dyDescent="0.3">
      <c r="O1367" s="6"/>
      <c r="P1367" s="1"/>
    </row>
    <row r="1368" spans="15:16" x14ac:dyDescent="0.3">
      <c r="O1368" s="6"/>
      <c r="P1368" s="1"/>
    </row>
    <row r="1369" spans="15:16" x14ac:dyDescent="0.3">
      <c r="O1369" s="6"/>
      <c r="P1369" s="1"/>
    </row>
    <row r="1370" spans="15:16" x14ac:dyDescent="0.3">
      <c r="O1370" s="6"/>
      <c r="P1370" s="1"/>
    </row>
    <row r="1371" spans="15:16" x14ac:dyDescent="0.3">
      <c r="O1371" s="6"/>
      <c r="P1371" s="1"/>
    </row>
    <row r="1372" spans="15:16" x14ac:dyDescent="0.3">
      <c r="O1372" s="6"/>
      <c r="P1372" s="1"/>
    </row>
    <row r="1373" spans="15:16" x14ac:dyDescent="0.3">
      <c r="O1373" s="6"/>
      <c r="P1373" s="1"/>
    </row>
    <row r="1374" spans="15:16" x14ac:dyDescent="0.3">
      <c r="O1374" s="6"/>
      <c r="P1374" s="1"/>
    </row>
    <row r="1375" spans="15:16" x14ac:dyDescent="0.3">
      <c r="O1375" s="6"/>
      <c r="P1375" s="1"/>
    </row>
    <row r="1376" spans="15:16" x14ac:dyDescent="0.3">
      <c r="O1376" s="6"/>
      <c r="P1376" s="1"/>
    </row>
    <row r="1377" spans="15:16" x14ac:dyDescent="0.3">
      <c r="O1377" s="6"/>
      <c r="P1377" s="1"/>
    </row>
    <row r="1378" spans="15:16" x14ac:dyDescent="0.3">
      <c r="O1378" s="6"/>
      <c r="P1378" s="1"/>
    </row>
    <row r="1379" spans="15:16" x14ac:dyDescent="0.3">
      <c r="O1379" s="6"/>
      <c r="P1379" s="1"/>
    </row>
    <row r="1380" spans="15:16" x14ac:dyDescent="0.3">
      <c r="O1380" s="6"/>
      <c r="P1380" s="1"/>
    </row>
    <row r="1381" spans="15:16" x14ac:dyDescent="0.3">
      <c r="O1381" s="6"/>
      <c r="P1381" s="1"/>
    </row>
    <row r="1382" spans="15:16" x14ac:dyDescent="0.3">
      <c r="O1382" s="6"/>
      <c r="P1382" s="1"/>
    </row>
    <row r="1383" spans="15:16" x14ac:dyDescent="0.3">
      <c r="O1383" s="6"/>
      <c r="P1383" s="1"/>
    </row>
    <row r="1384" spans="15:16" x14ac:dyDescent="0.3">
      <c r="O1384" s="6"/>
      <c r="P1384" s="1"/>
    </row>
    <row r="1385" spans="15:16" x14ac:dyDescent="0.3">
      <c r="O1385" s="6"/>
      <c r="P1385" s="1"/>
    </row>
    <row r="1386" spans="15:16" x14ac:dyDescent="0.3">
      <c r="O1386" s="6"/>
      <c r="P1386" s="1"/>
    </row>
    <row r="1387" spans="15:16" x14ac:dyDescent="0.3">
      <c r="O1387" s="6"/>
      <c r="P1387" s="1"/>
    </row>
    <row r="1388" spans="15:16" x14ac:dyDescent="0.3">
      <c r="O1388" s="6"/>
      <c r="P1388" s="1"/>
    </row>
    <row r="1389" spans="15:16" x14ac:dyDescent="0.3">
      <c r="O1389" s="6"/>
      <c r="P1389" s="1"/>
    </row>
    <row r="1390" spans="15:16" x14ac:dyDescent="0.3">
      <c r="O1390" s="6"/>
      <c r="P1390" s="1"/>
    </row>
    <row r="1391" spans="15:16" x14ac:dyDescent="0.3">
      <c r="O1391" s="6"/>
      <c r="P1391" s="1"/>
    </row>
    <row r="1392" spans="15:16" x14ac:dyDescent="0.3">
      <c r="O1392" s="6"/>
      <c r="P1392" s="1"/>
    </row>
    <row r="1393" spans="15:16" x14ac:dyDescent="0.3">
      <c r="O1393" s="6"/>
      <c r="P1393" s="1"/>
    </row>
    <row r="1394" spans="15:16" x14ac:dyDescent="0.3">
      <c r="O1394" s="6"/>
      <c r="P1394" s="1"/>
    </row>
    <row r="1395" spans="15:16" x14ac:dyDescent="0.3">
      <c r="O1395" s="6"/>
      <c r="P1395" s="1"/>
    </row>
    <row r="1396" spans="15:16" x14ac:dyDescent="0.3">
      <c r="O1396" s="6"/>
      <c r="P1396" s="1"/>
    </row>
    <row r="1397" spans="15:16" x14ac:dyDescent="0.3">
      <c r="O1397" s="6"/>
      <c r="P1397" s="1"/>
    </row>
    <row r="1398" spans="15:16" x14ac:dyDescent="0.3">
      <c r="O1398" s="6"/>
      <c r="P1398" s="1"/>
    </row>
    <row r="1399" spans="15:16" x14ac:dyDescent="0.3">
      <c r="O1399" s="6"/>
      <c r="P1399" s="1"/>
    </row>
    <row r="1400" spans="15:16" x14ac:dyDescent="0.3">
      <c r="O1400" s="6"/>
      <c r="P1400" s="1"/>
    </row>
    <row r="1401" spans="15:16" x14ac:dyDescent="0.3">
      <c r="O1401" s="6"/>
      <c r="P1401" s="1"/>
    </row>
    <row r="1402" spans="15:16" x14ac:dyDescent="0.3">
      <c r="O1402" s="6"/>
      <c r="P1402" s="1"/>
    </row>
    <row r="1403" spans="15:16" x14ac:dyDescent="0.3">
      <c r="O1403" s="6"/>
      <c r="P1403" s="1"/>
    </row>
    <row r="1404" spans="15:16" x14ac:dyDescent="0.3">
      <c r="O1404" s="6"/>
      <c r="P1404" s="1"/>
    </row>
    <row r="1405" spans="15:16" x14ac:dyDescent="0.3">
      <c r="O1405" s="6"/>
      <c r="P1405" s="1"/>
    </row>
    <row r="1406" spans="15:16" x14ac:dyDescent="0.3">
      <c r="O1406" s="6"/>
      <c r="P1406" s="1"/>
    </row>
    <row r="1407" spans="15:16" x14ac:dyDescent="0.3">
      <c r="O1407" s="6"/>
      <c r="P1407" s="1"/>
    </row>
    <row r="1408" spans="15:16" x14ac:dyDescent="0.3">
      <c r="O1408" s="6"/>
      <c r="P1408" s="1"/>
    </row>
    <row r="1409" spans="15:16" x14ac:dyDescent="0.3">
      <c r="O1409" s="6"/>
      <c r="P1409" s="1"/>
    </row>
    <row r="1410" spans="15:16" x14ac:dyDescent="0.3">
      <c r="O1410" s="6"/>
      <c r="P1410" s="1"/>
    </row>
    <row r="1411" spans="15:16" x14ac:dyDescent="0.3">
      <c r="O1411" s="6"/>
      <c r="P1411" s="1"/>
    </row>
    <row r="1412" spans="15:16" x14ac:dyDescent="0.3">
      <c r="O1412" s="6"/>
      <c r="P1412" s="1"/>
    </row>
    <row r="1413" spans="15:16" x14ac:dyDescent="0.3">
      <c r="O1413" s="6"/>
      <c r="P1413" s="1"/>
    </row>
    <row r="1414" spans="15:16" x14ac:dyDescent="0.3">
      <c r="O1414" s="6"/>
      <c r="P1414" s="1"/>
    </row>
    <row r="1415" spans="15:16" x14ac:dyDescent="0.3">
      <c r="O1415" s="6"/>
      <c r="P1415" s="1"/>
    </row>
    <row r="1416" spans="15:16" x14ac:dyDescent="0.3">
      <c r="O1416" s="6"/>
      <c r="P1416" s="1"/>
    </row>
    <row r="1417" spans="15:16" x14ac:dyDescent="0.3">
      <c r="O1417" s="6"/>
      <c r="P1417" s="1"/>
    </row>
    <row r="1418" spans="15:16" x14ac:dyDescent="0.3">
      <c r="O1418" s="6"/>
      <c r="P1418" s="1"/>
    </row>
    <row r="1419" spans="15:16" x14ac:dyDescent="0.3">
      <c r="O1419" s="6"/>
      <c r="P1419" s="1"/>
    </row>
    <row r="1420" spans="15:16" x14ac:dyDescent="0.3">
      <c r="O1420" s="6"/>
      <c r="P1420" s="1"/>
    </row>
    <row r="1421" spans="15:16" x14ac:dyDescent="0.3">
      <c r="O1421" s="6"/>
      <c r="P1421" s="1"/>
    </row>
    <row r="1422" spans="15:16" x14ac:dyDescent="0.3">
      <c r="O1422" s="6"/>
      <c r="P1422" s="1"/>
    </row>
    <row r="1423" spans="15:16" x14ac:dyDescent="0.3">
      <c r="O1423" s="6"/>
      <c r="P1423" s="1"/>
    </row>
    <row r="1424" spans="15:16" x14ac:dyDescent="0.3">
      <c r="O1424" s="6"/>
      <c r="P1424" s="1"/>
    </row>
    <row r="1425" spans="15:16" x14ac:dyDescent="0.3">
      <c r="O1425" s="6"/>
      <c r="P1425" s="1"/>
    </row>
    <row r="1426" spans="15:16" x14ac:dyDescent="0.3">
      <c r="O1426" s="6"/>
      <c r="P1426" s="1"/>
    </row>
    <row r="1427" spans="15:16" x14ac:dyDescent="0.3">
      <c r="O1427" s="6"/>
      <c r="P1427" s="1"/>
    </row>
    <row r="1428" spans="15:16" x14ac:dyDescent="0.3">
      <c r="O1428" s="6"/>
      <c r="P1428" s="1"/>
    </row>
    <row r="1429" spans="15:16" x14ac:dyDescent="0.3">
      <c r="O1429" s="6"/>
      <c r="P1429" s="1"/>
    </row>
    <row r="1430" spans="15:16" x14ac:dyDescent="0.3">
      <c r="O1430" s="6"/>
      <c r="P1430" s="1"/>
    </row>
    <row r="1431" spans="15:16" x14ac:dyDescent="0.3">
      <c r="O1431" s="6"/>
      <c r="P1431" s="1"/>
    </row>
    <row r="1432" spans="15:16" x14ac:dyDescent="0.3">
      <c r="O1432" s="6"/>
      <c r="P1432" s="1"/>
    </row>
    <row r="1433" spans="15:16" x14ac:dyDescent="0.3">
      <c r="O1433" s="6"/>
      <c r="P1433" s="1"/>
    </row>
    <row r="1434" spans="15:16" x14ac:dyDescent="0.3">
      <c r="O1434" s="6"/>
      <c r="P1434" s="1"/>
    </row>
    <row r="1435" spans="15:16" x14ac:dyDescent="0.3">
      <c r="O1435" s="6"/>
      <c r="P1435" s="1"/>
    </row>
    <row r="1436" spans="15:16" x14ac:dyDescent="0.3">
      <c r="O1436" s="6"/>
      <c r="P1436" s="1"/>
    </row>
    <row r="1437" spans="15:16" x14ac:dyDescent="0.3">
      <c r="O1437" s="6"/>
      <c r="P1437" s="1"/>
    </row>
    <row r="1438" spans="15:16" x14ac:dyDescent="0.3">
      <c r="O1438" s="6"/>
      <c r="P1438" s="1"/>
    </row>
    <row r="1439" spans="15:16" x14ac:dyDescent="0.3">
      <c r="O1439" s="6"/>
      <c r="P1439" s="1"/>
    </row>
    <row r="1440" spans="15:16" x14ac:dyDescent="0.3">
      <c r="O1440" s="6"/>
      <c r="P1440" s="1"/>
    </row>
    <row r="1441" spans="15:16" x14ac:dyDescent="0.3">
      <c r="O1441" s="6"/>
      <c r="P1441" s="1"/>
    </row>
    <row r="1442" spans="15:16" x14ac:dyDescent="0.3">
      <c r="O1442" s="6"/>
      <c r="P1442" s="1"/>
    </row>
    <row r="1443" spans="15:16" x14ac:dyDescent="0.3">
      <c r="O1443" s="6"/>
      <c r="P1443" s="1"/>
    </row>
    <row r="1444" spans="15:16" x14ac:dyDescent="0.3">
      <c r="O1444" s="6"/>
      <c r="P1444" s="1"/>
    </row>
    <row r="1445" spans="15:16" x14ac:dyDescent="0.3">
      <c r="O1445" s="6"/>
      <c r="P1445" s="1"/>
    </row>
    <row r="1446" spans="15:16" x14ac:dyDescent="0.3">
      <c r="O1446" s="6"/>
      <c r="P1446" s="1"/>
    </row>
    <row r="1447" spans="15:16" x14ac:dyDescent="0.3">
      <c r="O1447" s="6"/>
      <c r="P1447" s="1"/>
    </row>
    <row r="1448" spans="15:16" x14ac:dyDescent="0.3">
      <c r="O1448" s="6"/>
      <c r="P1448" s="1"/>
    </row>
    <row r="1449" spans="15:16" x14ac:dyDescent="0.3">
      <c r="O1449" s="6"/>
      <c r="P1449" s="1"/>
    </row>
    <row r="1450" spans="15:16" x14ac:dyDescent="0.3">
      <c r="O1450" s="6"/>
      <c r="P1450" s="1"/>
    </row>
    <row r="1451" spans="15:16" x14ac:dyDescent="0.3">
      <c r="O1451" s="6"/>
      <c r="P1451" s="1"/>
    </row>
    <row r="1452" spans="15:16" x14ac:dyDescent="0.3">
      <c r="O1452" s="6"/>
      <c r="P1452" s="1"/>
    </row>
    <row r="1453" spans="15:16" x14ac:dyDescent="0.3">
      <c r="O1453" s="6"/>
      <c r="P1453" s="1"/>
    </row>
    <row r="1454" spans="15:16" x14ac:dyDescent="0.3">
      <c r="O1454" s="6"/>
      <c r="P1454" s="1"/>
    </row>
    <row r="1455" spans="15:16" x14ac:dyDescent="0.3">
      <c r="O1455" s="6"/>
      <c r="P1455" s="1"/>
    </row>
    <row r="1456" spans="15:16" x14ac:dyDescent="0.3">
      <c r="O1456" s="6"/>
      <c r="P1456" s="1"/>
    </row>
    <row r="1457" spans="15:16" x14ac:dyDescent="0.3">
      <c r="O1457" s="6"/>
      <c r="P1457" s="1"/>
    </row>
    <row r="1458" spans="15:16" x14ac:dyDescent="0.3">
      <c r="O1458" s="6"/>
      <c r="P1458" s="1"/>
    </row>
    <row r="1459" spans="15:16" x14ac:dyDescent="0.3">
      <c r="O1459" s="6"/>
      <c r="P1459" s="1"/>
    </row>
    <row r="1460" spans="15:16" x14ac:dyDescent="0.3">
      <c r="O1460" s="6"/>
      <c r="P1460" s="1"/>
    </row>
    <row r="1461" spans="15:16" x14ac:dyDescent="0.3">
      <c r="O1461" s="6"/>
      <c r="P1461" s="1"/>
    </row>
    <row r="1462" spans="15:16" x14ac:dyDescent="0.3">
      <c r="O1462" s="6"/>
      <c r="P1462" s="1"/>
    </row>
    <row r="1463" spans="15:16" x14ac:dyDescent="0.3">
      <c r="O1463" s="6"/>
      <c r="P1463" s="1"/>
    </row>
    <row r="1464" spans="15:16" x14ac:dyDescent="0.3">
      <c r="O1464" s="6"/>
      <c r="P1464" s="1"/>
    </row>
    <row r="1465" spans="15:16" x14ac:dyDescent="0.3">
      <c r="O1465" s="6"/>
      <c r="P1465" s="1"/>
    </row>
    <row r="1466" spans="15:16" x14ac:dyDescent="0.3">
      <c r="O1466" s="6"/>
      <c r="P1466" s="1"/>
    </row>
    <row r="1467" spans="15:16" x14ac:dyDescent="0.3">
      <c r="O1467" s="6"/>
      <c r="P1467" s="1"/>
    </row>
    <row r="1468" spans="15:16" x14ac:dyDescent="0.3">
      <c r="O1468" s="6"/>
      <c r="P1468" s="1"/>
    </row>
    <row r="1469" spans="15:16" x14ac:dyDescent="0.3">
      <c r="O1469" s="6"/>
      <c r="P1469" s="1"/>
    </row>
    <row r="1470" spans="15:16" x14ac:dyDescent="0.3">
      <c r="O1470" s="6"/>
      <c r="P1470" s="1"/>
    </row>
    <row r="1471" spans="15:16" x14ac:dyDescent="0.3">
      <c r="O1471" s="6"/>
      <c r="P1471" s="1"/>
    </row>
    <row r="1472" spans="15:16" x14ac:dyDescent="0.3">
      <c r="O1472" s="6"/>
      <c r="P1472" s="1"/>
    </row>
    <row r="1473" spans="15:16" x14ac:dyDescent="0.3">
      <c r="O1473" s="6"/>
      <c r="P1473" s="1"/>
    </row>
    <row r="1474" spans="15:16" x14ac:dyDescent="0.3">
      <c r="O1474" s="6"/>
      <c r="P1474" s="1"/>
    </row>
    <row r="1475" spans="15:16" x14ac:dyDescent="0.3">
      <c r="O1475" s="6"/>
      <c r="P1475" s="1"/>
    </row>
    <row r="1476" spans="15:16" x14ac:dyDescent="0.3">
      <c r="O1476" s="6"/>
      <c r="P1476" s="1"/>
    </row>
    <row r="1477" spans="15:16" x14ac:dyDescent="0.3">
      <c r="O1477" s="6"/>
      <c r="P1477" s="1"/>
    </row>
    <row r="1478" spans="15:16" x14ac:dyDescent="0.3">
      <c r="O1478" s="6"/>
      <c r="P1478" s="1"/>
    </row>
    <row r="1479" spans="15:16" x14ac:dyDescent="0.3">
      <c r="O1479" s="6"/>
      <c r="P1479" s="1"/>
    </row>
    <row r="1480" spans="15:16" x14ac:dyDescent="0.3">
      <c r="O1480" s="6"/>
      <c r="P1480" s="1"/>
    </row>
    <row r="1481" spans="15:16" x14ac:dyDescent="0.3">
      <c r="O1481" s="6"/>
      <c r="P1481" s="1"/>
    </row>
    <row r="1482" spans="15:16" x14ac:dyDescent="0.3">
      <c r="O1482" s="6"/>
      <c r="P1482" s="1"/>
    </row>
    <row r="1483" spans="15:16" x14ac:dyDescent="0.3">
      <c r="O1483" s="6"/>
      <c r="P1483" s="1"/>
    </row>
    <row r="1484" spans="15:16" x14ac:dyDescent="0.3">
      <c r="O1484" s="6"/>
      <c r="P1484" s="1"/>
    </row>
    <row r="1485" spans="15:16" x14ac:dyDescent="0.3">
      <c r="O1485" s="6"/>
      <c r="P1485" s="1"/>
    </row>
    <row r="1486" spans="15:16" x14ac:dyDescent="0.3">
      <c r="O1486" s="6"/>
      <c r="P1486" s="1"/>
    </row>
    <row r="1487" spans="15:16" x14ac:dyDescent="0.3">
      <c r="O1487" s="6"/>
      <c r="P1487" s="1"/>
    </row>
    <row r="1488" spans="15:16" x14ac:dyDescent="0.3">
      <c r="O1488" s="6"/>
      <c r="P1488" s="1"/>
    </row>
    <row r="1489" spans="15:16" x14ac:dyDescent="0.3">
      <c r="O1489" s="6"/>
      <c r="P1489" s="1"/>
    </row>
    <row r="1490" spans="15:16" x14ac:dyDescent="0.3">
      <c r="O1490" s="6"/>
      <c r="P1490" s="1"/>
    </row>
    <row r="1491" spans="15:16" x14ac:dyDescent="0.3">
      <c r="O1491" s="6"/>
      <c r="P1491" s="1"/>
    </row>
    <row r="1492" spans="15:16" x14ac:dyDescent="0.3">
      <c r="O1492" s="6"/>
      <c r="P1492" s="1"/>
    </row>
    <row r="1493" spans="15:16" x14ac:dyDescent="0.3">
      <c r="O1493" s="6"/>
      <c r="P1493" s="1"/>
    </row>
    <row r="1494" spans="15:16" x14ac:dyDescent="0.3">
      <c r="O1494" s="6"/>
      <c r="P1494" s="1"/>
    </row>
    <row r="1495" spans="15:16" x14ac:dyDescent="0.3">
      <c r="O1495" s="6"/>
      <c r="P1495" s="1"/>
    </row>
    <row r="1496" spans="15:16" x14ac:dyDescent="0.3">
      <c r="O1496" s="6"/>
      <c r="P1496" s="1"/>
    </row>
    <row r="1497" spans="15:16" x14ac:dyDescent="0.3">
      <c r="O1497" s="6"/>
      <c r="P1497" s="1"/>
    </row>
    <row r="1498" spans="15:16" x14ac:dyDescent="0.3">
      <c r="O1498" s="6"/>
      <c r="P1498" s="1"/>
    </row>
    <row r="1499" spans="15:16" x14ac:dyDescent="0.3">
      <c r="O1499" s="6"/>
      <c r="P1499" s="1"/>
    </row>
    <row r="1500" spans="15:16" x14ac:dyDescent="0.3">
      <c r="O1500" s="6"/>
      <c r="P1500" s="1"/>
    </row>
    <row r="1501" spans="15:16" x14ac:dyDescent="0.3">
      <c r="O1501" s="6"/>
      <c r="P1501" s="1"/>
    </row>
    <row r="1502" spans="15:16" x14ac:dyDescent="0.3">
      <c r="O1502" s="6"/>
      <c r="P1502" s="1"/>
    </row>
    <row r="1503" spans="15:16" x14ac:dyDescent="0.3">
      <c r="O1503" s="6"/>
      <c r="P1503" s="1"/>
    </row>
    <row r="1504" spans="15:16" x14ac:dyDescent="0.3">
      <c r="O1504" s="6"/>
      <c r="P1504" s="1"/>
    </row>
    <row r="1505" spans="15:16" x14ac:dyDescent="0.3">
      <c r="O1505" s="6"/>
      <c r="P1505" s="1"/>
    </row>
    <row r="1506" spans="15:16" x14ac:dyDescent="0.3">
      <c r="O1506" s="6"/>
      <c r="P1506" s="1"/>
    </row>
    <row r="1507" spans="15:16" x14ac:dyDescent="0.3">
      <c r="O1507" s="6"/>
      <c r="P1507" s="1"/>
    </row>
    <row r="1508" spans="15:16" x14ac:dyDescent="0.3">
      <c r="O1508" s="6"/>
      <c r="P1508" s="1"/>
    </row>
    <row r="1509" spans="15:16" x14ac:dyDescent="0.3">
      <c r="O1509" s="6"/>
      <c r="P1509" s="1"/>
    </row>
    <row r="1510" spans="15:16" x14ac:dyDescent="0.3">
      <c r="O1510" s="6"/>
      <c r="P1510" s="1"/>
    </row>
    <row r="1511" spans="15:16" x14ac:dyDescent="0.3">
      <c r="O1511" s="6"/>
      <c r="P1511" s="1"/>
    </row>
    <row r="1512" spans="15:16" x14ac:dyDescent="0.3">
      <c r="O1512" s="6"/>
      <c r="P1512" s="1"/>
    </row>
    <row r="1513" spans="15:16" x14ac:dyDescent="0.3">
      <c r="O1513" s="6"/>
      <c r="P1513" s="1"/>
    </row>
    <row r="1514" spans="15:16" x14ac:dyDescent="0.3">
      <c r="O1514" s="6"/>
      <c r="P1514" s="1"/>
    </row>
    <row r="1515" spans="15:16" x14ac:dyDescent="0.3">
      <c r="O1515" s="6"/>
      <c r="P1515" s="1"/>
    </row>
    <row r="1516" spans="15:16" x14ac:dyDescent="0.3">
      <c r="O1516" s="6"/>
      <c r="P1516" s="1"/>
    </row>
    <row r="1517" spans="15:16" x14ac:dyDescent="0.3">
      <c r="O1517" s="6"/>
      <c r="P1517" s="1"/>
    </row>
    <row r="1518" spans="15:16" x14ac:dyDescent="0.3">
      <c r="O1518" s="6"/>
      <c r="P1518" s="1"/>
    </row>
    <row r="1519" spans="15:16" x14ac:dyDescent="0.3">
      <c r="O1519" s="6"/>
      <c r="P1519" s="1"/>
    </row>
    <row r="1520" spans="15:16" x14ac:dyDescent="0.3">
      <c r="O1520" s="6"/>
      <c r="P1520" s="1"/>
    </row>
    <row r="1521" spans="15:16" x14ac:dyDescent="0.3">
      <c r="O1521" s="6"/>
      <c r="P1521" s="1"/>
    </row>
    <row r="1522" spans="15:16" x14ac:dyDescent="0.3">
      <c r="O1522" s="6"/>
      <c r="P1522" s="1"/>
    </row>
    <row r="1523" spans="15:16" x14ac:dyDescent="0.3">
      <c r="O1523" s="6"/>
      <c r="P1523" s="1"/>
    </row>
    <row r="1524" spans="15:16" x14ac:dyDescent="0.3">
      <c r="O1524" s="6"/>
      <c r="P1524" s="1"/>
    </row>
    <row r="1525" spans="15:16" x14ac:dyDescent="0.3">
      <c r="O1525" s="6"/>
      <c r="P1525" s="1"/>
    </row>
    <row r="1526" spans="15:16" x14ac:dyDescent="0.3">
      <c r="O1526" s="6"/>
      <c r="P1526" s="1"/>
    </row>
    <row r="1527" spans="15:16" x14ac:dyDescent="0.3">
      <c r="O1527" s="6"/>
      <c r="P1527" s="1"/>
    </row>
    <row r="1528" spans="15:16" x14ac:dyDescent="0.3">
      <c r="O1528" s="6"/>
      <c r="P1528" s="1"/>
    </row>
    <row r="1529" spans="15:16" x14ac:dyDescent="0.3">
      <c r="O1529" s="6"/>
      <c r="P1529" s="1"/>
    </row>
    <row r="1530" spans="15:16" x14ac:dyDescent="0.3">
      <c r="O1530" s="6"/>
      <c r="P1530" s="1"/>
    </row>
    <row r="1531" spans="15:16" x14ac:dyDescent="0.3">
      <c r="O1531" s="6"/>
      <c r="P1531" s="1"/>
    </row>
    <row r="1532" spans="15:16" x14ac:dyDescent="0.3">
      <c r="O1532" s="6"/>
      <c r="P1532" s="1"/>
    </row>
    <row r="1533" spans="15:16" x14ac:dyDescent="0.3">
      <c r="O1533" s="6"/>
      <c r="P1533" s="1"/>
    </row>
    <row r="1534" spans="15:16" x14ac:dyDescent="0.3">
      <c r="O1534" s="6"/>
      <c r="P1534" s="1"/>
    </row>
    <row r="1535" spans="15:16" x14ac:dyDescent="0.3">
      <c r="O1535" s="6"/>
      <c r="P1535" s="1"/>
    </row>
    <row r="1536" spans="15:16" x14ac:dyDescent="0.3">
      <c r="O1536" s="6"/>
      <c r="P1536" s="1"/>
    </row>
    <row r="1537" spans="15:16" x14ac:dyDescent="0.3">
      <c r="O1537" s="6"/>
      <c r="P1537" s="1"/>
    </row>
    <row r="1538" spans="15:16" x14ac:dyDescent="0.3">
      <c r="O1538" s="6"/>
      <c r="P1538" s="1"/>
    </row>
    <row r="1539" spans="15:16" x14ac:dyDescent="0.3">
      <c r="O1539" s="6"/>
      <c r="P1539" s="1"/>
    </row>
    <row r="1540" spans="15:16" x14ac:dyDescent="0.3">
      <c r="O1540" s="6"/>
      <c r="P1540" s="1"/>
    </row>
    <row r="1541" spans="15:16" x14ac:dyDescent="0.3">
      <c r="O1541" s="6"/>
      <c r="P1541" s="1"/>
    </row>
    <row r="1542" spans="15:16" x14ac:dyDescent="0.3">
      <c r="O1542" s="6"/>
      <c r="P1542" s="1"/>
    </row>
    <row r="1543" spans="15:16" x14ac:dyDescent="0.3">
      <c r="O1543" s="6"/>
      <c r="P1543" s="1"/>
    </row>
    <row r="1544" spans="15:16" x14ac:dyDescent="0.3">
      <c r="O1544" s="6"/>
      <c r="P1544" s="1"/>
    </row>
    <row r="1545" spans="15:16" x14ac:dyDescent="0.3">
      <c r="O1545" s="6"/>
      <c r="P1545" s="1"/>
    </row>
    <row r="1546" spans="15:16" x14ac:dyDescent="0.3">
      <c r="O1546" s="6"/>
      <c r="P1546" s="1"/>
    </row>
    <row r="1547" spans="15:16" x14ac:dyDescent="0.3">
      <c r="O1547" s="6"/>
      <c r="P1547" s="1"/>
    </row>
    <row r="1548" spans="15:16" x14ac:dyDescent="0.3">
      <c r="O1548" s="6"/>
      <c r="P1548" s="1"/>
    </row>
    <row r="1549" spans="15:16" x14ac:dyDescent="0.3">
      <c r="O1549" s="6"/>
      <c r="P1549" s="1"/>
    </row>
    <row r="1550" spans="15:16" x14ac:dyDescent="0.3">
      <c r="O1550" s="6"/>
      <c r="P1550" s="1"/>
    </row>
    <row r="1551" spans="15:16" x14ac:dyDescent="0.3">
      <c r="O1551" s="6"/>
      <c r="P1551" s="1"/>
    </row>
    <row r="1552" spans="15:16" x14ac:dyDescent="0.3">
      <c r="O1552" s="6"/>
      <c r="P1552" s="1"/>
    </row>
    <row r="1553" spans="15:16" x14ac:dyDescent="0.3">
      <c r="O1553" s="6"/>
      <c r="P1553" s="1"/>
    </row>
    <row r="1554" spans="15:16" x14ac:dyDescent="0.3">
      <c r="O1554" s="6"/>
      <c r="P1554" s="1"/>
    </row>
    <row r="1555" spans="15:16" x14ac:dyDescent="0.3">
      <c r="O1555" s="6"/>
      <c r="P1555" s="1"/>
    </row>
    <row r="1556" spans="15:16" x14ac:dyDescent="0.3">
      <c r="O1556" s="6"/>
      <c r="P1556" s="1"/>
    </row>
    <row r="1557" spans="15:16" x14ac:dyDescent="0.3">
      <c r="O1557" s="6"/>
      <c r="P1557" s="1"/>
    </row>
    <row r="1558" spans="15:16" x14ac:dyDescent="0.3">
      <c r="O1558" s="6"/>
      <c r="P1558" s="1"/>
    </row>
    <row r="1559" spans="15:16" x14ac:dyDescent="0.3">
      <c r="O1559" s="6"/>
      <c r="P1559" s="1"/>
    </row>
    <row r="1560" spans="15:16" x14ac:dyDescent="0.3">
      <c r="O1560" s="6"/>
      <c r="P1560" s="1"/>
    </row>
    <row r="1561" spans="15:16" x14ac:dyDescent="0.3">
      <c r="O1561" s="6"/>
      <c r="P1561" s="1"/>
    </row>
    <row r="1562" spans="15:16" x14ac:dyDescent="0.3">
      <c r="O1562" s="6"/>
      <c r="P1562" s="1"/>
    </row>
    <row r="1563" spans="15:16" x14ac:dyDescent="0.3">
      <c r="O1563" s="6"/>
      <c r="P1563" s="1"/>
    </row>
    <row r="1564" spans="15:16" x14ac:dyDescent="0.3">
      <c r="O1564" s="6"/>
      <c r="P1564" s="1"/>
    </row>
    <row r="1565" spans="15:16" x14ac:dyDescent="0.3">
      <c r="O1565" s="6"/>
      <c r="P1565" s="1"/>
    </row>
    <row r="1566" spans="15:16" x14ac:dyDescent="0.3">
      <c r="O1566" s="6"/>
      <c r="P1566" s="1"/>
    </row>
    <row r="1567" spans="15:16" x14ac:dyDescent="0.3">
      <c r="O1567" s="6"/>
      <c r="P1567" s="1"/>
    </row>
    <row r="1568" spans="15:16" x14ac:dyDescent="0.3">
      <c r="O1568" s="6"/>
      <c r="P1568" s="1"/>
    </row>
    <row r="1569" spans="15:16" x14ac:dyDescent="0.3">
      <c r="O1569" s="6"/>
      <c r="P1569" s="1"/>
    </row>
    <row r="1570" spans="15:16" x14ac:dyDescent="0.3">
      <c r="O1570" s="6"/>
      <c r="P1570" s="1"/>
    </row>
    <row r="1571" spans="15:16" x14ac:dyDescent="0.3">
      <c r="O1571" s="6"/>
      <c r="P1571" s="1"/>
    </row>
    <row r="1572" spans="15:16" x14ac:dyDescent="0.3">
      <c r="O1572" s="6"/>
      <c r="P1572" s="1"/>
    </row>
    <row r="1573" spans="15:16" x14ac:dyDescent="0.3">
      <c r="O1573" s="6"/>
      <c r="P1573" s="1"/>
    </row>
    <row r="1574" spans="15:16" x14ac:dyDescent="0.3">
      <c r="O1574" s="6"/>
      <c r="P1574" s="1"/>
    </row>
    <row r="1575" spans="15:16" x14ac:dyDescent="0.3">
      <c r="O1575" s="6"/>
      <c r="P1575" s="1"/>
    </row>
    <row r="1576" spans="15:16" x14ac:dyDescent="0.3">
      <c r="O1576" s="6"/>
      <c r="P1576" s="1"/>
    </row>
    <row r="1577" spans="15:16" x14ac:dyDescent="0.3">
      <c r="O1577" s="6"/>
      <c r="P1577" s="1"/>
    </row>
    <row r="1578" spans="15:16" x14ac:dyDescent="0.3">
      <c r="O1578" s="6"/>
      <c r="P1578" s="1"/>
    </row>
    <row r="1579" spans="15:16" x14ac:dyDescent="0.3">
      <c r="O1579" s="6"/>
      <c r="P1579" s="1"/>
    </row>
    <row r="1580" spans="15:16" x14ac:dyDescent="0.3">
      <c r="O1580" s="6"/>
      <c r="P1580" s="1"/>
    </row>
    <row r="1581" spans="15:16" x14ac:dyDescent="0.3">
      <c r="O1581" s="6"/>
      <c r="P1581" s="1"/>
    </row>
    <row r="1582" spans="15:16" x14ac:dyDescent="0.3">
      <c r="O1582" s="6"/>
      <c r="P1582" s="1"/>
    </row>
    <row r="1583" spans="15:16" x14ac:dyDescent="0.3">
      <c r="O1583" s="6"/>
      <c r="P1583" s="1"/>
    </row>
    <row r="1584" spans="15:16" x14ac:dyDescent="0.3">
      <c r="O1584" s="6"/>
      <c r="P1584" s="1"/>
    </row>
    <row r="1585" spans="15:16" x14ac:dyDescent="0.3">
      <c r="O1585" s="6"/>
      <c r="P1585" s="1"/>
    </row>
    <row r="1586" spans="15:16" x14ac:dyDescent="0.3">
      <c r="O1586" s="6"/>
      <c r="P1586" s="1"/>
    </row>
    <row r="1587" spans="15:16" x14ac:dyDescent="0.3">
      <c r="O1587" s="6"/>
      <c r="P1587" s="1"/>
    </row>
    <row r="1588" spans="15:16" x14ac:dyDescent="0.3">
      <c r="O1588" s="6"/>
      <c r="P1588" s="1"/>
    </row>
    <row r="1589" spans="15:16" x14ac:dyDescent="0.3">
      <c r="O1589" s="6"/>
      <c r="P1589" s="1"/>
    </row>
    <row r="1590" spans="15:16" x14ac:dyDescent="0.3">
      <c r="O1590" s="6"/>
      <c r="P1590" s="1"/>
    </row>
    <row r="1591" spans="15:16" x14ac:dyDescent="0.3">
      <c r="O1591" s="6"/>
      <c r="P1591" s="1"/>
    </row>
    <row r="1592" spans="15:16" x14ac:dyDescent="0.3">
      <c r="O1592" s="6"/>
      <c r="P1592" s="1"/>
    </row>
    <row r="1593" spans="15:16" x14ac:dyDescent="0.3">
      <c r="O1593" s="6"/>
      <c r="P1593" s="1"/>
    </row>
    <row r="1594" spans="15:16" x14ac:dyDescent="0.3">
      <c r="O1594" s="6"/>
      <c r="P1594" s="1"/>
    </row>
    <row r="1595" spans="15:16" x14ac:dyDescent="0.3">
      <c r="O1595" s="6"/>
      <c r="P1595" s="1"/>
    </row>
    <row r="1596" spans="15:16" x14ac:dyDescent="0.3">
      <c r="O1596" s="6"/>
      <c r="P1596" s="1"/>
    </row>
    <row r="1597" spans="15:16" x14ac:dyDescent="0.3">
      <c r="O1597" s="6"/>
      <c r="P1597" s="1"/>
    </row>
    <row r="1598" spans="15:16" x14ac:dyDescent="0.3">
      <c r="O1598" s="6"/>
      <c r="P1598" s="1"/>
    </row>
    <row r="1599" spans="15:16" x14ac:dyDescent="0.3">
      <c r="O1599" s="6"/>
      <c r="P1599" s="1"/>
    </row>
    <row r="1600" spans="15:16" x14ac:dyDescent="0.3">
      <c r="O1600" s="6"/>
      <c r="P1600" s="1"/>
    </row>
    <row r="1601" spans="15:16" x14ac:dyDescent="0.3">
      <c r="O1601" s="6"/>
      <c r="P1601" s="1"/>
    </row>
    <row r="1602" spans="15:16" x14ac:dyDescent="0.3">
      <c r="O1602" s="6"/>
      <c r="P1602" s="1"/>
    </row>
    <row r="1603" spans="15:16" x14ac:dyDescent="0.3">
      <c r="O1603" s="6"/>
      <c r="P1603" s="1"/>
    </row>
    <row r="1604" spans="15:16" x14ac:dyDescent="0.3">
      <c r="O1604" s="6"/>
      <c r="P1604" s="1"/>
    </row>
    <row r="1605" spans="15:16" x14ac:dyDescent="0.3">
      <c r="O1605" s="6"/>
      <c r="P1605" s="1"/>
    </row>
    <row r="1606" spans="15:16" x14ac:dyDescent="0.3">
      <c r="O1606" s="6"/>
      <c r="P1606" s="1"/>
    </row>
    <row r="1607" spans="15:16" x14ac:dyDescent="0.3">
      <c r="O1607" s="6"/>
      <c r="P1607" s="1"/>
    </row>
    <row r="1608" spans="15:16" x14ac:dyDescent="0.3">
      <c r="O1608" s="6"/>
      <c r="P1608" s="1"/>
    </row>
    <row r="1609" spans="15:16" x14ac:dyDescent="0.3">
      <c r="O1609" s="6"/>
      <c r="P1609" s="1"/>
    </row>
    <row r="1610" spans="15:16" x14ac:dyDescent="0.3">
      <c r="O1610" s="6"/>
      <c r="P1610" s="1"/>
    </row>
    <row r="1611" spans="15:16" x14ac:dyDescent="0.3">
      <c r="O1611" s="6"/>
      <c r="P1611" s="1"/>
    </row>
    <row r="1612" spans="15:16" x14ac:dyDescent="0.3">
      <c r="O1612" s="6"/>
      <c r="P1612" s="1"/>
    </row>
    <row r="1613" spans="15:16" x14ac:dyDescent="0.3">
      <c r="O1613" s="6"/>
      <c r="P1613" s="1"/>
    </row>
    <row r="1614" spans="15:16" x14ac:dyDescent="0.3">
      <c r="O1614" s="6"/>
      <c r="P1614" s="1"/>
    </row>
    <row r="1615" spans="15:16" x14ac:dyDescent="0.3">
      <c r="O1615" s="6"/>
      <c r="P1615" s="1"/>
    </row>
    <row r="1616" spans="15:16" x14ac:dyDescent="0.3">
      <c r="O1616" s="6"/>
      <c r="P1616" s="1"/>
    </row>
    <row r="1617" spans="15:16" x14ac:dyDescent="0.3">
      <c r="O1617" s="6"/>
      <c r="P1617" s="1"/>
    </row>
    <row r="1618" spans="15:16" x14ac:dyDescent="0.3">
      <c r="O1618" s="6"/>
      <c r="P1618" s="1"/>
    </row>
    <row r="1619" spans="15:16" x14ac:dyDescent="0.3">
      <c r="O1619" s="6"/>
      <c r="P1619" s="1"/>
    </row>
    <row r="1620" spans="15:16" x14ac:dyDescent="0.3">
      <c r="O1620" s="6"/>
      <c r="P1620" s="1"/>
    </row>
    <row r="1621" spans="15:16" x14ac:dyDescent="0.3">
      <c r="O1621" s="6"/>
      <c r="P1621" s="1"/>
    </row>
    <row r="1622" spans="15:16" x14ac:dyDescent="0.3">
      <c r="O1622" s="6"/>
      <c r="P1622" s="1"/>
    </row>
    <row r="1623" spans="15:16" x14ac:dyDescent="0.3">
      <c r="O1623" s="6"/>
      <c r="P1623" s="1"/>
    </row>
    <row r="1624" spans="15:16" x14ac:dyDescent="0.3">
      <c r="O1624" s="6"/>
      <c r="P1624" s="1"/>
    </row>
    <row r="1625" spans="15:16" x14ac:dyDescent="0.3">
      <c r="O1625" s="6"/>
      <c r="P1625" s="1"/>
    </row>
    <row r="1626" spans="15:16" x14ac:dyDescent="0.3">
      <c r="O1626" s="6"/>
      <c r="P1626" s="1"/>
    </row>
    <row r="1627" spans="15:16" x14ac:dyDescent="0.3">
      <c r="O1627" s="6"/>
      <c r="P1627" s="1"/>
    </row>
    <row r="1628" spans="15:16" x14ac:dyDescent="0.3">
      <c r="O1628" s="6"/>
      <c r="P1628" s="1"/>
    </row>
    <row r="1629" spans="15:16" x14ac:dyDescent="0.3">
      <c r="O1629" s="6"/>
      <c r="P1629" s="1"/>
    </row>
    <row r="1630" spans="15:16" x14ac:dyDescent="0.3">
      <c r="O1630" s="6"/>
      <c r="P1630" s="1"/>
    </row>
    <row r="1631" spans="15:16" x14ac:dyDescent="0.3">
      <c r="O1631" s="6"/>
      <c r="P1631" s="1"/>
    </row>
    <row r="1632" spans="15:16" x14ac:dyDescent="0.3">
      <c r="O1632" s="6"/>
      <c r="P1632" s="1"/>
    </row>
    <row r="1633" spans="15:16" x14ac:dyDescent="0.3">
      <c r="O1633" s="6"/>
      <c r="P1633" s="1"/>
    </row>
    <row r="1634" spans="15:16" x14ac:dyDescent="0.3">
      <c r="O1634" s="6"/>
      <c r="P1634" s="1"/>
    </row>
    <row r="1635" spans="15:16" x14ac:dyDescent="0.3">
      <c r="O1635" s="6"/>
      <c r="P1635" s="1"/>
    </row>
    <row r="1636" spans="15:16" x14ac:dyDescent="0.3">
      <c r="O1636" s="6"/>
      <c r="P1636" s="1"/>
    </row>
    <row r="1637" spans="15:16" x14ac:dyDescent="0.3">
      <c r="O1637" s="6"/>
      <c r="P1637" s="1"/>
    </row>
    <row r="1638" spans="15:16" x14ac:dyDescent="0.3">
      <c r="O1638" s="6"/>
      <c r="P1638" s="1"/>
    </row>
    <row r="1639" spans="15:16" x14ac:dyDescent="0.3">
      <c r="O1639" s="6"/>
      <c r="P1639" s="1"/>
    </row>
    <row r="1640" spans="15:16" x14ac:dyDescent="0.3">
      <c r="O1640" s="6"/>
      <c r="P1640" s="1"/>
    </row>
    <row r="1641" spans="15:16" x14ac:dyDescent="0.3">
      <c r="O1641" s="6"/>
      <c r="P1641" s="1"/>
    </row>
    <row r="1642" spans="15:16" x14ac:dyDescent="0.3">
      <c r="O1642" s="6"/>
      <c r="P1642" s="1"/>
    </row>
    <row r="1643" spans="15:16" x14ac:dyDescent="0.3">
      <c r="O1643" s="6"/>
      <c r="P1643" s="1"/>
    </row>
    <row r="1644" spans="15:16" x14ac:dyDescent="0.3">
      <c r="O1644" s="6"/>
      <c r="P1644" s="1"/>
    </row>
    <row r="1645" spans="15:16" x14ac:dyDescent="0.3">
      <c r="O1645" s="6"/>
      <c r="P1645" s="1"/>
    </row>
    <row r="1646" spans="15:16" x14ac:dyDescent="0.3">
      <c r="O1646" s="6"/>
      <c r="P1646" s="1"/>
    </row>
    <row r="1647" spans="15:16" x14ac:dyDescent="0.3">
      <c r="O1647" s="6"/>
      <c r="P1647" s="1"/>
    </row>
    <row r="1648" spans="15:16" x14ac:dyDescent="0.3">
      <c r="O1648" s="6"/>
      <c r="P1648" s="1"/>
    </row>
    <row r="1649" spans="15:16" x14ac:dyDescent="0.3">
      <c r="O1649" s="6"/>
      <c r="P1649" s="1"/>
    </row>
    <row r="1650" spans="15:16" x14ac:dyDescent="0.3">
      <c r="O1650" s="6"/>
      <c r="P1650" s="1"/>
    </row>
    <row r="1651" spans="15:16" x14ac:dyDescent="0.3">
      <c r="O1651" s="6"/>
      <c r="P1651" s="1"/>
    </row>
    <row r="1652" spans="15:16" x14ac:dyDescent="0.3">
      <c r="O1652" s="6"/>
      <c r="P1652" s="1"/>
    </row>
    <row r="1653" spans="15:16" x14ac:dyDescent="0.3">
      <c r="O1653" s="6"/>
      <c r="P1653" s="1"/>
    </row>
    <row r="1654" spans="15:16" x14ac:dyDescent="0.3">
      <c r="O1654" s="6"/>
      <c r="P1654" s="1"/>
    </row>
    <row r="1655" spans="15:16" x14ac:dyDescent="0.3">
      <c r="O1655" s="6"/>
      <c r="P1655" s="1"/>
    </row>
    <row r="1656" spans="15:16" x14ac:dyDescent="0.3">
      <c r="O1656" s="6"/>
      <c r="P1656" s="1"/>
    </row>
    <row r="1657" spans="15:16" x14ac:dyDescent="0.3">
      <c r="O1657" s="6"/>
      <c r="P1657" s="1"/>
    </row>
    <row r="1658" spans="15:16" x14ac:dyDescent="0.3">
      <c r="O1658" s="6"/>
      <c r="P1658" s="1"/>
    </row>
    <row r="1659" spans="15:16" x14ac:dyDescent="0.3">
      <c r="O1659" s="6"/>
      <c r="P1659" s="1"/>
    </row>
    <row r="1660" spans="15:16" x14ac:dyDescent="0.3">
      <c r="O1660" s="6"/>
      <c r="P1660" s="1"/>
    </row>
    <row r="1661" spans="15:16" x14ac:dyDescent="0.3">
      <c r="O1661" s="6"/>
      <c r="P1661" s="1"/>
    </row>
    <row r="1662" spans="15:16" x14ac:dyDescent="0.3">
      <c r="O1662" s="6"/>
      <c r="P1662" s="1"/>
    </row>
    <row r="1663" spans="15:16" x14ac:dyDescent="0.3">
      <c r="O1663" s="6"/>
      <c r="P1663" s="1"/>
    </row>
    <row r="1664" spans="15:16" x14ac:dyDescent="0.3">
      <c r="O1664" s="6"/>
      <c r="P1664" s="1"/>
    </row>
    <row r="1665" spans="15:16" x14ac:dyDescent="0.3">
      <c r="O1665" s="6"/>
      <c r="P1665" s="1"/>
    </row>
    <row r="1666" spans="15:16" x14ac:dyDescent="0.3">
      <c r="O1666" s="6"/>
      <c r="P1666" s="1"/>
    </row>
    <row r="1667" spans="15:16" x14ac:dyDescent="0.3">
      <c r="O1667" s="6"/>
      <c r="P1667" s="1"/>
    </row>
    <row r="1668" spans="15:16" x14ac:dyDescent="0.3">
      <c r="O1668" s="6"/>
      <c r="P1668" s="1"/>
    </row>
    <row r="1669" spans="15:16" x14ac:dyDescent="0.3">
      <c r="O1669" s="6"/>
      <c r="P1669" s="1"/>
    </row>
    <row r="1670" spans="15:16" x14ac:dyDescent="0.3">
      <c r="O1670" s="6"/>
      <c r="P1670" s="1"/>
    </row>
    <row r="1671" spans="15:16" x14ac:dyDescent="0.3">
      <c r="O1671" s="6"/>
      <c r="P1671" s="1"/>
    </row>
    <row r="1672" spans="15:16" x14ac:dyDescent="0.3">
      <c r="O1672" s="6"/>
      <c r="P1672" s="1"/>
    </row>
    <row r="1673" spans="15:16" x14ac:dyDescent="0.3">
      <c r="O1673" s="6"/>
      <c r="P1673" s="1"/>
    </row>
    <row r="1674" spans="15:16" x14ac:dyDescent="0.3">
      <c r="O1674" s="6"/>
      <c r="P1674" s="1"/>
    </row>
    <row r="1675" spans="15:16" x14ac:dyDescent="0.3">
      <c r="O1675" s="6"/>
      <c r="P1675" s="1"/>
    </row>
    <row r="1676" spans="15:16" x14ac:dyDescent="0.3">
      <c r="O1676" s="6"/>
      <c r="P1676" s="1"/>
    </row>
    <row r="1677" spans="15:16" x14ac:dyDescent="0.3">
      <c r="O1677" s="6"/>
      <c r="P1677" s="1"/>
    </row>
    <row r="1678" spans="15:16" x14ac:dyDescent="0.3">
      <c r="O1678" s="6"/>
      <c r="P1678" s="1"/>
    </row>
    <row r="1679" spans="15:16" x14ac:dyDescent="0.3">
      <c r="O1679" s="6"/>
      <c r="P1679" s="1"/>
    </row>
    <row r="1680" spans="15:16" x14ac:dyDescent="0.3">
      <c r="O1680" s="6"/>
      <c r="P1680" s="1"/>
    </row>
    <row r="1681" spans="15:16" x14ac:dyDescent="0.3">
      <c r="O1681" s="6"/>
      <c r="P1681" s="1"/>
    </row>
    <row r="1682" spans="15:16" x14ac:dyDescent="0.3">
      <c r="O1682" s="6"/>
      <c r="P1682" s="1"/>
    </row>
    <row r="1683" spans="15:16" x14ac:dyDescent="0.3">
      <c r="O1683" s="6"/>
      <c r="P1683" s="1"/>
    </row>
    <row r="1684" spans="15:16" x14ac:dyDescent="0.3">
      <c r="O1684" s="6"/>
      <c r="P1684" s="1"/>
    </row>
    <row r="1685" spans="15:16" x14ac:dyDescent="0.3">
      <c r="O1685" s="6"/>
      <c r="P1685" s="1"/>
    </row>
    <row r="1686" spans="15:16" x14ac:dyDescent="0.3">
      <c r="O1686" s="6"/>
      <c r="P1686" s="1"/>
    </row>
    <row r="1687" spans="15:16" x14ac:dyDescent="0.3">
      <c r="O1687" s="6"/>
      <c r="P1687" s="1"/>
    </row>
    <row r="1688" spans="15:16" x14ac:dyDescent="0.3">
      <c r="O1688" s="6"/>
      <c r="P1688" s="1"/>
    </row>
    <row r="1689" spans="15:16" x14ac:dyDescent="0.3">
      <c r="O1689" s="6"/>
      <c r="P1689" s="1"/>
    </row>
    <row r="1690" spans="15:16" x14ac:dyDescent="0.3">
      <c r="O1690" s="6"/>
      <c r="P1690" s="1"/>
    </row>
    <row r="1691" spans="15:16" x14ac:dyDescent="0.3">
      <c r="O1691" s="6"/>
      <c r="P1691" s="1"/>
    </row>
    <row r="1692" spans="15:16" x14ac:dyDescent="0.3">
      <c r="O1692" s="6"/>
      <c r="P1692" s="1"/>
    </row>
    <row r="1693" spans="15:16" x14ac:dyDescent="0.3">
      <c r="O1693" s="6"/>
      <c r="P1693" s="1"/>
    </row>
    <row r="1694" spans="15:16" x14ac:dyDescent="0.3">
      <c r="O1694" s="6"/>
      <c r="P1694" s="1"/>
    </row>
    <row r="1695" spans="15:16" x14ac:dyDescent="0.3">
      <c r="O1695" s="6"/>
      <c r="P1695" s="1"/>
    </row>
    <row r="1696" spans="15:16" x14ac:dyDescent="0.3">
      <c r="O1696" s="6"/>
      <c r="P1696" s="1"/>
    </row>
    <row r="1697" spans="15:16" x14ac:dyDescent="0.3">
      <c r="O1697" s="6"/>
      <c r="P1697" s="1"/>
    </row>
    <row r="1698" spans="15:16" x14ac:dyDescent="0.3">
      <c r="O1698" s="6"/>
      <c r="P1698" s="1"/>
    </row>
    <row r="1699" spans="15:16" x14ac:dyDescent="0.3">
      <c r="O1699" s="6"/>
      <c r="P1699" s="1"/>
    </row>
    <row r="1700" spans="15:16" x14ac:dyDescent="0.3">
      <c r="O1700" s="6"/>
      <c r="P1700" s="1"/>
    </row>
    <row r="1701" spans="15:16" x14ac:dyDescent="0.3">
      <c r="O1701" s="6"/>
      <c r="P1701" s="1"/>
    </row>
    <row r="1702" spans="15:16" x14ac:dyDescent="0.3">
      <c r="O1702" s="6"/>
      <c r="P1702" s="1"/>
    </row>
    <row r="1703" spans="15:16" x14ac:dyDescent="0.3">
      <c r="O1703" s="6"/>
      <c r="P1703" s="1"/>
    </row>
    <row r="1704" spans="15:16" x14ac:dyDescent="0.3">
      <c r="O1704" s="6"/>
      <c r="P1704" s="1"/>
    </row>
    <row r="1705" spans="15:16" x14ac:dyDescent="0.3">
      <c r="O1705" s="6"/>
      <c r="P1705" s="1"/>
    </row>
    <row r="1706" spans="15:16" x14ac:dyDescent="0.3">
      <c r="O1706" s="6"/>
      <c r="P1706" s="1"/>
    </row>
    <row r="1707" spans="15:16" x14ac:dyDescent="0.3">
      <c r="O1707" s="6"/>
      <c r="P1707" s="1"/>
    </row>
    <row r="1708" spans="15:16" x14ac:dyDescent="0.3">
      <c r="O1708" s="6"/>
      <c r="P1708" s="1"/>
    </row>
    <row r="1709" spans="15:16" x14ac:dyDescent="0.3">
      <c r="O1709" s="6"/>
      <c r="P1709" s="1"/>
    </row>
    <row r="1710" spans="15:16" x14ac:dyDescent="0.3">
      <c r="O1710" s="6"/>
      <c r="P1710" s="1"/>
    </row>
    <row r="1711" spans="15:16" x14ac:dyDescent="0.3">
      <c r="O1711" s="6"/>
      <c r="P1711" s="1"/>
    </row>
    <row r="1712" spans="15:16" x14ac:dyDescent="0.3">
      <c r="O1712" s="6"/>
      <c r="P1712" s="1"/>
    </row>
    <row r="1713" spans="15:16" x14ac:dyDescent="0.3">
      <c r="O1713" s="6"/>
      <c r="P1713" s="1"/>
    </row>
    <row r="1714" spans="15:16" x14ac:dyDescent="0.3">
      <c r="O1714" s="6"/>
      <c r="P1714" s="1"/>
    </row>
    <row r="1715" spans="15:16" x14ac:dyDescent="0.3">
      <c r="O1715" s="6"/>
      <c r="P1715" s="1"/>
    </row>
    <row r="1716" spans="15:16" x14ac:dyDescent="0.3">
      <c r="O1716" s="6"/>
      <c r="P1716" s="1"/>
    </row>
    <row r="1717" spans="15:16" x14ac:dyDescent="0.3">
      <c r="O1717" s="6"/>
      <c r="P1717" s="1"/>
    </row>
    <row r="1718" spans="15:16" x14ac:dyDescent="0.3">
      <c r="O1718" s="6"/>
      <c r="P1718" s="1"/>
    </row>
    <row r="1719" spans="15:16" x14ac:dyDescent="0.3">
      <c r="O1719" s="6"/>
      <c r="P1719" s="1"/>
    </row>
    <row r="1720" spans="15:16" x14ac:dyDescent="0.3">
      <c r="O1720" s="6"/>
      <c r="P1720" s="1"/>
    </row>
    <row r="1721" spans="15:16" x14ac:dyDescent="0.3">
      <c r="O1721" s="6"/>
      <c r="P1721" s="1"/>
    </row>
    <row r="1722" spans="15:16" x14ac:dyDescent="0.3">
      <c r="O1722" s="6"/>
      <c r="P1722" s="1"/>
    </row>
    <row r="1723" spans="15:16" x14ac:dyDescent="0.3">
      <c r="O1723" s="6"/>
      <c r="P1723" s="1"/>
    </row>
    <row r="1724" spans="15:16" x14ac:dyDescent="0.3">
      <c r="O1724" s="6"/>
      <c r="P1724" s="1"/>
    </row>
    <row r="1725" spans="15:16" x14ac:dyDescent="0.3">
      <c r="O1725" s="6"/>
      <c r="P1725" s="1"/>
    </row>
    <row r="1726" spans="15:16" x14ac:dyDescent="0.3">
      <c r="O1726" s="6"/>
      <c r="P1726" s="1"/>
    </row>
    <row r="1727" spans="15:16" x14ac:dyDescent="0.3">
      <c r="O1727" s="6"/>
      <c r="P1727" s="1"/>
    </row>
    <row r="1728" spans="15:16" x14ac:dyDescent="0.3">
      <c r="O1728" s="6"/>
      <c r="P1728" s="1"/>
    </row>
    <row r="1729" spans="15:16" x14ac:dyDescent="0.3">
      <c r="O1729" s="6"/>
      <c r="P1729" s="1"/>
    </row>
    <row r="1730" spans="15:16" x14ac:dyDescent="0.3">
      <c r="O1730" s="6"/>
      <c r="P1730" s="1"/>
    </row>
    <row r="1731" spans="15:16" x14ac:dyDescent="0.3">
      <c r="O1731" s="6"/>
      <c r="P1731" s="1"/>
    </row>
    <row r="1732" spans="15:16" x14ac:dyDescent="0.3">
      <c r="O1732" s="6"/>
      <c r="P1732" s="1"/>
    </row>
    <row r="1733" spans="15:16" x14ac:dyDescent="0.3">
      <c r="O1733" s="6"/>
      <c r="P1733" s="1"/>
    </row>
    <row r="1734" spans="15:16" x14ac:dyDescent="0.3">
      <c r="O1734" s="6"/>
      <c r="P1734" s="1"/>
    </row>
    <row r="1735" spans="15:16" x14ac:dyDescent="0.3">
      <c r="O1735" s="6"/>
      <c r="P1735" s="1"/>
    </row>
    <row r="1736" spans="15:16" x14ac:dyDescent="0.3">
      <c r="O1736" s="6"/>
      <c r="P1736" s="1"/>
    </row>
    <row r="1737" spans="15:16" x14ac:dyDescent="0.3">
      <c r="O1737" s="6"/>
      <c r="P1737" s="1"/>
    </row>
    <row r="1738" spans="15:16" x14ac:dyDescent="0.3">
      <c r="O1738" s="6"/>
      <c r="P1738" s="1"/>
    </row>
    <row r="1739" spans="15:16" x14ac:dyDescent="0.3">
      <c r="O1739" s="6"/>
      <c r="P1739" s="1"/>
    </row>
    <row r="1740" spans="15:16" x14ac:dyDescent="0.3">
      <c r="O1740" s="6"/>
      <c r="P1740" s="1"/>
    </row>
    <row r="1741" spans="15:16" x14ac:dyDescent="0.3">
      <c r="O1741" s="6"/>
      <c r="P1741" s="1"/>
    </row>
    <row r="1742" spans="15:16" x14ac:dyDescent="0.3">
      <c r="O1742" s="6"/>
      <c r="P1742" s="1"/>
    </row>
    <row r="1743" spans="15:16" x14ac:dyDescent="0.3">
      <c r="O1743" s="6"/>
      <c r="P1743" s="1"/>
    </row>
    <row r="1744" spans="15:16" x14ac:dyDescent="0.3">
      <c r="O1744" s="6"/>
      <c r="P1744" s="1"/>
    </row>
    <row r="1745" spans="15:16" x14ac:dyDescent="0.3">
      <c r="O1745" s="6"/>
      <c r="P1745" s="1"/>
    </row>
    <row r="1746" spans="15:16" x14ac:dyDescent="0.3">
      <c r="O1746" s="6"/>
      <c r="P1746" s="1"/>
    </row>
    <row r="1747" spans="15:16" x14ac:dyDescent="0.3">
      <c r="O1747" s="6"/>
      <c r="P1747" s="1"/>
    </row>
    <row r="1748" spans="15:16" x14ac:dyDescent="0.3">
      <c r="O1748" s="6"/>
      <c r="P1748" s="1"/>
    </row>
    <row r="1749" spans="15:16" x14ac:dyDescent="0.3">
      <c r="O1749" s="6"/>
      <c r="P1749" s="1"/>
    </row>
    <row r="1750" spans="15:16" x14ac:dyDescent="0.3">
      <c r="O1750" s="6"/>
      <c r="P1750" s="1"/>
    </row>
    <row r="1751" spans="15:16" x14ac:dyDescent="0.3">
      <c r="O1751" s="6"/>
      <c r="P1751" s="1"/>
    </row>
    <row r="1752" spans="15:16" x14ac:dyDescent="0.3">
      <c r="O1752" s="6"/>
      <c r="P1752" s="1"/>
    </row>
    <row r="1753" spans="15:16" x14ac:dyDescent="0.3">
      <c r="O1753" s="6"/>
      <c r="P1753" s="1"/>
    </row>
    <row r="1754" spans="15:16" x14ac:dyDescent="0.3">
      <c r="O1754" s="6"/>
      <c r="P1754" s="1"/>
    </row>
    <row r="1755" spans="15:16" x14ac:dyDescent="0.3">
      <c r="O1755" s="6"/>
      <c r="P1755" s="1"/>
    </row>
    <row r="1756" spans="15:16" x14ac:dyDescent="0.3">
      <c r="O1756" s="6"/>
      <c r="P1756" s="1"/>
    </row>
    <row r="1757" spans="15:16" x14ac:dyDescent="0.3">
      <c r="O1757" s="6"/>
      <c r="P1757" s="1"/>
    </row>
    <row r="1758" spans="15:16" x14ac:dyDescent="0.3">
      <c r="O1758" s="6"/>
      <c r="P1758" s="1"/>
    </row>
    <row r="1759" spans="15:16" x14ac:dyDescent="0.3">
      <c r="O1759" s="6"/>
      <c r="P1759" s="1"/>
    </row>
    <row r="1760" spans="15:16" x14ac:dyDescent="0.3">
      <c r="O1760" s="6"/>
      <c r="P1760" s="1"/>
    </row>
    <row r="1761" spans="15:16" x14ac:dyDescent="0.3">
      <c r="O1761" s="6"/>
      <c r="P1761" s="1"/>
    </row>
    <row r="1762" spans="15:16" x14ac:dyDescent="0.3">
      <c r="O1762" s="6"/>
      <c r="P1762" s="1"/>
    </row>
    <row r="1763" spans="15:16" x14ac:dyDescent="0.3">
      <c r="O1763" s="6"/>
      <c r="P1763" s="1"/>
    </row>
    <row r="1764" spans="15:16" x14ac:dyDescent="0.3">
      <c r="O1764" s="6"/>
      <c r="P1764" s="1"/>
    </row>
    <row r="1765" spans="15:16" x14ac:dyDescent="0.3">
      <c r="O1765" s="6"/>
      <c r="P1765" s="1"/>
    </row>
    <row r="1766" spans="15:16" x14ac:dyDescent="0.3">
      <c r="O1766" s="6"/>
      <c r="P1766" s="1"/>
    </row>
    <row r="1767" spans="15:16" x14ac:dyDescent="0.3">
      <c r="O1767" s="6"/>
      <c r="P1767" s="1"/>
    </row>
    <row r="1768" spans="15:16" x14ac:dyDescent="0.3">
      <c r="O1768" s="6"/>
      <c r="P1768" s="1"/>
    </row>
    <row r="1769" spans="15:16" x14ac:dyDescent="0.3">
      <c r="O1769" s="6"/>
      <c r="P1769" s="1"/>
    </row>
    <row r="1770" spans="15:16" x14ac:dyDescent="0.3">
      <c r="O1770" s="6"/>
      <c r="P1770" s="1"/>
    </row>
    <row r="1771" spans="15:16" x14ac:dyDescent="0.3">
      <c r="O1771" s="6"/>
      <c r="P1771" s="1"/>
    </row>
    <row r="1772" spans="15:16" x14ac:dyDescent="0.3">
      <c r="O1772" s="6"/>
      <c r="P1772" s="1"/>
    </row>
    <row r="1773" spans="15:16" x14ac:dyDescent="0.3">
      <c r="O1773" s="6"/>
      <c r="P1773" s="1"/>
    </row>
    <row r="1774" spans="15:16" x14ac:dyDescent="0.3">
      <c r="O1774" s="6"/>
      <c r="P1774" s="1"/>
    </row>
    <row r="1775" spans="15:16" x14ac:dyDescent="0.3">
      <c r="O1775" s="6"/>
      <c r="P1775" s="1"/>
    </row>
    <row r="1776" spans="15:16" x14ac:dyDescent="0.3">
      <c r="O1776" s="6"/>
      <c r="P1776" s="1"/>
    </row>
    <row r="1777" spans="15:16" x14ac:dyDescent="0.3">
      <c r="O1777" s="6"/>
      <c r="P1777" s="1"/>
    </row>
    <row r="1778" spans="15:16" x14ac:dyDescent="0.3">
      <c r="O1778" s="6"/>
      <c r="P1778" s="1"/>
    </row>
    <row r="1779" spans="15:16" x14ac:dyDescent="0.3">
      <c r="O1779" s="6"/>
      <c r="P1779" s="1"/>
    </row>
    <row r="1780" spans="15:16" x14ac:dyDescent="0.3">
      <c r="O1780" s="6"/>
      <c r="P1780" s="1"/>
    </row>
    <row r="1781" spans="15:16" x14ac:dyDescent="0.3">
      <c r="O1781" s="6"/>
      <c r="P1781" s="1"/>
    </row>
    <row r="1782" spans="15:16" x14ac:dyDescent="0.3">
      <c r="O1782" s="6"/>
      <c r="P1782" s="1"/>
    </row>
    <row r="1783" spans="15:16" x14ac:dyDescent="0.3">
      <c r="O1783" s="6"/>
      <c r="P1783" s="1"/>
    </row>
    <row r="1784" spans="15:16" x14ac:dyDescent="0.3">
      <c r="O1784" s="6"/>
      <c r="P1784" s="1"/>
    </row>
    <row r="1785" spans="15:16" x14ac:dyDescent="0.3">
      <c r="O1785" s="6"/>
      <c r="P1785" s="1"/>
    </row>
    <row r="1786" spans="15:16" x14ac:dyDescent="0.3">
      <c r="O1786" s="6"/>
      <c r="P1786" s="1"/>
    </row>
    <row r="1787" spans="15:16" x14ac:dyDescent="0.3">
      <c r="O1787" s="6"/>
      <c r="P1787" s="1"/>
    </row>
    <row r="1788" spans="15:16" x14ac:dyDescent="0.3">
      <c r="O1788" s="6"/>
      <c r="P1788" s="1"/>
    </row>
    <row r="1789" spans="15:16" x14ac:dyDescent="0.3">
      <c r="O1789" s="6"/>
      <c r="P1789" s="1"/>
    </row>
    <row r="1790" spans="15:16" x14ac:dyDescent="0.3">
      <c r="O1790" s="6"/>
      <c r="P1790" s="1"/>
    </row>
    <row r="1791" spans="15:16" x14ac:dyDescent="0.3">
      <c r="O1791" s="6"/>
      <c r="P1791" s="1"/>
    </row>
    <row r="1792" spans="15:16" x14ac:dyDescent="0.3">
      <c r="O1792" s="6"/>
      <c r="P1792" s="1"/>
    </row>
    <row r="1793" spans="15:16" x14ac:dyDescent="0.3">
      <c r="O1793" s="6"/>
      <c r="P1793" s="1"/>
    </row>
    <row r="1794" spans="15:16" x14ac:dyDescent="0.3">
      <c r="O1794" s="6"/>
      <c r="P1794" s="1"/>
    </row>
    <row r="1795" spans="15:16" x14ac:dyDescent="0.3">
      <c r="O1795" s="6"/>
      <c r="P1795" s="1"/>
    </row>
    <row r="1796" spans="15:16" x14ac:dyDescent="0.3">
      <c r="O1796" s="6"/>
      <c r="P1796" s="1"/>
    </row>
    <row r="1797" spans="15:16" x14ac:dyDescent="0.3">
      <c r="O1797" s="6"/>
      <c r="P1797" s="1"/>
    </row>
    <row r="1798" spans="15:16" x14ac:dyDescent="0.3">
      <c r="O1798" s="6"/>
      <c r="P1798" s="1"/>
    </row>
    <row r="1799" spans="15:16" x14ac:dyDescent="0.3">
      <c r="O1799" s="6"/>
      <c r="P1799" s="1"/>
    </row>
    <row r="1800" spans="15:16" x14ac:dyDescent="0.3">
      <c r="O1800" s="6"/>
      <c r="P1800" s="1"/>
    </row>
    <row r="1801" spans="15:16" x14ac:dyDescent="0.3">
      <c r="O1801" s="6"/>
      <c r="P1801" s="1"/>
    </row>
    <row r="1802" spans="15:16" x14ac:dyDescent="0.3">
      <c r="O1802" s="6"/>
      <c r="P1802" s="1"/>
    </row>
    <row r="1803" spans="15:16" x14ac:dyDescent="0.3">
      <c r="O1803" s="6"/>
      <c r="P1803" s="1"/>
    </row>
    <row r="1804" spans="15:16" x14ac:dyDescent="0.3">
      <c r="O1804" s="6"/>
      <c r="P1804" s="1"/>
    </row>
    <row r="1805" spans="15:16" x14ac:dyDescent="0.3">
      <c r="O1805" s="6"/>
      <c r="P1805" s="1"/>
    </row>
    <row r="1806" spans="15:16" x14ac:dyDescent="0.3">
      <c r="O1806" s="6"/>
      <c r="P1806" s="1"/>
    </row>
    <row r="1807" spans="15:16" x14ac:dyDescent="0.3">
      <c r="O1807" s="6"/>
      <c r="P1807" s="1"/>
    </row>
    <row r="1808" spans="15:16" x14ac:dyDescent="0.3">
      <c r="O1808" s="6"/>
      <c r="P1808" s="1"/>
    </row>
    <row r="1809" spans="15:16" x14ac:dyDescent="0.3">
      <c r="O1809" s="6"/>
      <c r="P1809" s="1"/>
    </row>
    <row r="1810" spans="15:16" x14ac:dyDescent="0.3">
      <c r="O1810" s="6"/>
      <c r="P1810" s="1"/>
    </row>
    <row r="1811" spans="15:16" x14ac:dyDescent="0.3">
      <c r="O1811" s="6"/>
      <c r="P1811" s="1"/>
    </row>
    <row r="1812" spans="15:16" x14ac:dyDescent="0.3">
      <c r="O1812" s="6"/>
      <c r="P1812" s="1"/>
    </row>
    <row r="1813" spans="15:16" x14ac:dyDescent="0.3">
      <c r="O1813" s="6"/>
      <c r="P1813" s="1"/>
    </row>
    <row r="1814" spans="15:16" x14ac:dyDescent="0.3">
      <c r="O1814" s="6"/>
      <c r="P1814" s="1"/>
    </row>
    <row r="1815" spans="15:16" x14ac:dyDescent="0.3">
      <c r="O1815" s="6"/>
      <c r="P1815" s="1"/>
    </row>
    <row r="1816" spans="15:16" x14ac:dyDescent="0.3">
      <c r="O1816" s="6"/>
      <c r="P1816" s="1"/>
    </row>
    <row r="1817" spans="15:16" x14ac:dyDescent="0.3">
      <c r="O1817" s="6"/>
      <c r="P1817" s="1"/>
    </row>
    <row r="1818" spans="15:16" x14ac:dyDescent="0.3">
      <c r="O1818" s="6"/>
      <c r="P1818" s="1"/>
    </row>
    <row r="1819" spans="15:16" x14ac:dyDescent="0.3">
      <c r="O1819" s="6"/>
      <c r="P1819" s="1"/>
    </row>
    <row r="1820" spans="15:16" x14ac:dyDescent="0.3">
      <c r="O1820" s="6"/>
      <c r="P1820" s="1"/>
    </row>
    <row r="1821" spans="15:16" x14ac:dyDescent="0.3">
      <c r="O1821" s="6"/>
      <c r="P1821" s="1"/>
    </row>
    <row r="1822" spans="15:16" x14ac:dyDescent="0.3">
      <c r="O1822" s="6"/>
      <c r="P1822" s="1"/>
    </row>
    <row r="1823" spans="15:16" x14ac:dyDescent="0.3">
      <c r="O1823" s="6"/>
      <c r="P1823" s="1"/>
    </row>
    <row r="1824" spans="15:16" x14ac:dyDescent="0.3">
      <c r="O1824" s="6"/>
      <c r="P1824" s="1"/>
    </row>
    <row r="1825" spans="15:16" x14ac:dyDescent="0.3">
      <c r="O1825" s="6"/>
      <c r="P1825" s="1"/>
    </row>
    <row r="1826" spans="15:16" x14ac:dyDescent="0.3">
      <c r="O1826" s="6"/>
      <c r="P1826" s="1"/>
    </row>
    <row r="1827" spans="15:16" x14ac:dyDescent="0.3">
      <c r="O1827" s="6"/>
      <c r="P1827" s="1"/>
    </row>
    <row r="1828" spans="15:16" x14ac:dyDescent="0.3">
      <c r="O1828" s="6"/>
      <c r="P1828" s="1"/>
    </row>
    <row r="1829" spans="15:16" x14ac:dyDescent="0.3">
      <c r="O1829" s="6"/>
      <c r="P1829" s="1"/>
    </row>
    <row r="1830" spans="15:16" x14ac:dyDescent="0.3">
      <c r="O1830" s="6"/>
      <c r="P1830" s="1"/>
    </row>
    <row r="1831" spans="15:16" x14ac:dyDescent="0.3">
      <c r="O1831" s="6"/>
      <c r="P1831" s="1"/>
    </row>
    <row r="1832" spans="15:16" x14ac:dyDescent="0.3">
      <c r="O1832" s="6"/>
      <c r="P1832" s="1"/>
    </row>
    <row r="1833" spans="15:16" x14ac:dyDescent="0.3">
      <c r="O1833" s="6"/>
      <c r="P1833" s="1"/>
    </row>
    <row r="1834" spans="15:16" x14ac:dyDescent="0.3">
      <c r="O1834" s="6"/>
      <c r="P1834" s="1"/>
    </row>
    <row r="1835" spans="15:16" x14ac:dyDescent="0.3">
      <c r="O1835" s="6"/>
      <c r="P1835" s="1"/>
    </row>
    <row r="1836" spans="15:16" x14ac:dyDescent="0.3">
      <c r="O1836" s="6"/>
      <c r="P1836" s="1"/>
    </row>
    <row r="1837" spans="15:16" x14ac:dyDescent="0.3">
      <c r="O1837" s="6"/>
      <c r="P1837" s="1"/>
    </row>
    <row r="1838" spans="15:16" x14ac:dyDescent="0.3">
      <c r="O1838" s="6"/>
      <c r="P1838" s="1"/>
    </row>
    <row r="1839" spans="15:16" x14ac:dyDescent="0.3">
      <c r="O1839" s="6"/>
      <c r="P1839" s="1"/>
    </row>
    <row r="1840" spans="15:16" x14ac:dyDescent="0.3">
      <c r="O1840" s="6"/>
      <c r="P1840" s="1"/>
    </row>
    <row r="1841" spans="15:16" x14ac:dyDescent="0.3">
      <c r="O1841" s="6"/>
      <c r="P1841" s="1"/>
    </row>
    <row r="1842" spans="15:16" x14ac:dyDescent="0.3">
      <c r="O1842" s="6"/>
      <c r="P1842" s="1"/>
    </row>
    <row r="1843" spans="15:16" x14ac:dyDescent="0.3">
      <c r="O1843" s="6"/>
      <c r="P1843" s="1"/>
    </row>
    <row r="1844" spans="15:16" x14ac:dyDescent="0.3">
      <c r="O1844" s="6"/>
      <c r="P1844" s="1"/>
    </row>
    <row r="1845" spans="15:16" x14ac:dyDescent="0.3">
      <c r="O1845" s="6"/>
      <c r="P1845" s="1"/>
    </row>
    <row r="1846" spans="15:16" x14ac:dyDescent="0.3">
      <c r="O1846" s="6"/>
      <c r="P1846" s="1"/>
    </row>
    <row r="1847" spans="15:16" x14ac:dyDescent="0.3">
      <c r="O1847" s="6"/>
      <c r="P1847" s="1"/>
    </row>
    <row r="1848" spans="15:16" x14ac:dyDescent="0.3">
      <c r="O1848" s="6"/>
      <c r="P1848" s="1"/>
    </row>
    <row r="1849" spans="15:16" x14ac:dyDescent="0.3">
      <c r="O1849" s="6"/>
      <c r="P1849" s="1"/>
    </row>
    <row r="1850" spans="15:16" x14ac:dyDescent="0.3">
      <c r="O1850" s="6"/>
      <c r="P1850" s="1"/>
    </row>
    <row r="1851" spans="15:16" x14ac:dyDescent="0.3">
      <c r="O1851" s="6"/>
      <c r="P1851" s="1"/>
    </row>
    <row r="1852" spans="15:16" x14ac:dyDescent="0.3">
      <c r="O1852" s="6"/>
      <c r="P1852" s="1"/>
    </row>
    <row r="1853" spans="15:16" x14ac:dyDescent="0.3">
      <c r="O1853" s="6"/>
      <c r="P1853" s="1"/>
    </row>
    <row r="1854" spans="15:16" x14ac:dyDescent="0.3">
      <c r="O1854" s="6"/>
      <c r="P1854" s="1"/>
    </row>
    <row r="1855" spans="15:16" x14ac:dyDescent="0.3">
      <c r="O1855" s="6"/>
      <c r="P1855" s="1"/>
    </row>
    <row r="1856" spans="15:16" x14ac:dyDescent="0.3">
      <c r="O1856" s="6"/>
      <c r="P1856" s="1"/>
    </row>
    <row r="1857" spans="15:16" x14ac:dyDescent="0.3">
      <c r="O1857" s="6"/>
      <c r="P1857" s="1"/>
    </row>
    <row r="1858" spans="15:16" x14ac:dyDescent="0.3">
      <c r="O1858" s="6"/>
      <c r="P1858" s="1"/>
    </row>
    <row r="1859" spans="15:16" x14ac:dyDescent="0.3">
      <c r="O1859" s="6"/>
      <c r="P1859" s="1"/>
    </row>
    <row r="1860" spans="15:16" x14ac:dyDescent="0.3">
      <c r="O1860" s="6"/>
      <c r="P1860" s="1"/>
    </row>
    <row r="1861" spans="15:16" x14ac:dyDescent="0.3">
      <c r="O1861" s="6"/>
      <c r="P1861" s="1"/>
    </row>
    <row r="1862" spans="15:16" x14ac:dyDescent="0.3">
      <c r="O1862" s="6"/>
      <c r="P1862" s="1"/>
    </row>
    <row r="1863" spans="15:16" x14ac:dyDescent="0.3">
      <c r="O1863" s="6"/>
      <c r="P1863" s="1"/>
    </row>
    <row r="1864" spans="15:16" x14ac:dyDescent="0.3">
      <c r="O1864" s="6"/>
      <c r="P1864" s="1"/>
    </row>
    <row r="1865" spans="15:16" x14ac:dyDescent="0.3">
      <c r="O1865" s="6"/>
      <c r="P1865" s="1"/>
    </row>
    <row r="1866" spans="15:16" x14ac:dyDescent="0.3">
      <c r="O1866" s="6"/>
      <c r="P1866" s="1"/>
    </row>
    <row r="1867" spans="15:16" x14ac:dyDescent="0.3">
      <c r="O1867" s="6"/>
      <c r="P1867" s="1"/>
    </row>
    <row r="1868" spans="15:16" x14ac:dyDescent="0.3">
      <c r="O1868" s="6"/>
      <c r="P1868" s="1"/>
    </row>
    <row r="1869" spans="15:16" x14ac:dyDescent="0.3">
      <c r="O1869" s="6"/>
      <c r="P1869" s="1"/>
    </row>
    <row r="1870" spans="15:16" x14ac:dyDescent="0.3">
      <c r="O1870" s="6"/>
      <c r="P1870" s="1"/>
    </row>
    <row r="1871" spans="15:16" x14ac:dyDescent="0.3">
      <c r="O1871" s="6"/>
      <c r="P1871" s="1"/>
    </row>
    <row r="1872" spans="15:16" x14ac:dyDescent="0.3">
      <c r="O1872" s="6"/>
      <c r="P1872" s="1"/>
    </row>
    <row r="1873" spans="15:16" x14ac:dyDescent="0.3">
      <c r="O1873" s="6"/>
      <c r="P1873" s="1"/>
    </row>
    <row r="1874" spans="15:16" x14ac:dyDescent="0.3">
      <c r="O1874" s="6"/>
      <c r="P1874" s="1"/>
    </row>
    <row r="1875" spans="15:16" x14ac:dyDescent="0.3">
      <c r="O1875" s="6"/>
      <c r="P1875" s="1"/>
    </row>
    <row r="1876" spans="15:16" x14ac:dyDescent="0.3">
      <c r="O1876" s="6"/>
      <c r="P1876" s="1"/>
    </row>
    <row r="1877" spans="15:16" x14ac:dyDescent="0.3">
      <c r="O1877" s="6"/>
      <c r="P1877" s="1"/>
    </row>
    <row r="1878" spans="15:16" x14ac:dyDescent="0.3">
      <c r="O1878" s="6"/>
      <c r="P1878" s="1"/>
    </row>
    <row r="1879" spans="15:16" x14ac:dyDescent="0.3">
      <c r="O1879" s="6"/>
      <c r="P1879" s="1"/>
    </row>
    <row r="1880" spans="15:16" x14ac:dyDescent="0.3">
      <c r="O1880" s="6"/>
      <c r="P1880" s="1"/>
    </row>
    <row r="1881" spans="15:16" x14ac:dyDescent="0.3">
      <c r="O1881" s="6"/>
      <c r="P1881" s="1"/>
    </row>
    <row r="1882" spans="15:16" x14ac:dyDescent="0.3">
      <c r="O1882" s="6"/>
      <c r="P1882" s="1"/>
    </row>
    <row r="1883" spans="15:16" x14ac:dyDescent="0.3">
      <c r="O1883" s="6"/>
      <c r="P1883" s="1"/>
    </row>
    <row r="1884" spans="15:16" x14ac:dyDescent="0.3">
      <c r="O1884" s="6"/>
      <c r="P1884" s="1"/>
    </row>
    <row r="1885" spans="15:16" x14ac:dyDescent="0.3">
      <c r="O1885" s="6"/>
      <c r="P1885" s="1"/>
    </row>
    <row r="1886" spans="15:16" x14ac:dyDescent="0.3">
      <c r="O1886" s="6"/>
      <c r="P1886" s="1"/>
    </row>
    <row r="1887" spans="15:16" x14ac:dyDescent="0.3">
      <c r="O1887" s="6"/>
      <c r="P1887" s="1"/>
    </row>
    <row r="1888" spans="15:16" x14ac:dyDescent="0.3">
      <c r="O1888" s="6"/>
      <c r="P1888" s="1"/>
    </row>
    <row r="1889" spans="15:16" x14ac:dyDescent="0.3">
      <c r="O1889" s="6"/>
      <c r="P1889" s="1"/>
    </row>
    <row r="1890" spans="15:16" x14ac:dyDescent="0.3">
      <c r="O1890" s="6"/>
      <c r="P1890" s="1"/>
    </row>
    <row r="1891" spans="15:16" x14ac:dyDescent="0.3">
      <c r="O1891" s="6"/>
      <c r="P1891" s="1"/>
    </row>
    <row r="1892" spans="15:16" x14ac:dyDescent="0.3">
      <c r="O1892" s="6"/>
      <c r="P1892" s="1"/>
    </row>
    <row r="1893" spans="15:16" x14ac:dyDescent="0.3">
      <c r="O1893" s="6"/>
      <c r="P1893" s="1"/>
    </row>
    <row r="1894" spans="15:16" x14ac:dyDescent="0.3">
      <c r="O1894" s="6"/>
      <c r="P1894" s="1"/>
    </row>
    <row r="1895" spans="15:16" x14ac:dyDescent="0.3">
      <c r="O1895" s="6"/>
      <c r="P1895" s="1"/>
    </row>
    <row r="1896" spans="15:16" x14ac:dyDescent="0.3">
      <c r="O1896" s="6"/>
      <c r="P1896" s="1"/>
    </row>
    <row r="1897" spans="15:16" x14ac:dyDescent="0.3">
      <c r="O1897" s="6"/>
      <c r="P1897" s="1"/>
    </row>
    <row r="1898" spans="15:16" x14ac:dyDescent="0.3">
      <c r="O1898" s="6"/>
      <c r="P1898" s="1"/>
    </row>
    <row r="1899" spans="15:16" x14ac:dyDescent="0.3">
      <c r="O1899" s="6"/>
      <c r="P1899" s="1"/>
    </row>
    <row r="1900" spans="15:16" x14ac:dyDescent="0.3">
      <c r="O1900" s="6"/>
      <c r="P1900" s="1"/>
    </row>
    <row r="1901" spans="15:16" x14ac:dyDescent="0.3">
      <c r="O1901" s="6"/>
      <c r="P1901" s="1"/>
    </row>
    <row r="1902" spans="15:16" x14ac:dyDescent="0.3">
      <c r="O1902" s="6"/>
      <c r="P1902" s="1"/>
    </row>
    <row r="1903" spans="15:16" x14ac:dyDescent="0.3">
      <c r="O1903" s="6"/>
      <c r="P1903" s="1"/>
    </row>
    <row r="1904" spans="15:16" x14ac:dyDescent="0.3">
      <c r="O1904" s="6"/>
      <c r="P1904" s="1"/>
    </row>
    <row r="1905" spans="15:16" x14ac:dyDescent="0.3">
      <c r="O1905" s="6"/>
      <c r="P1905" s="1"/>
    </row>
    <row r="1906" spans="15:16" x14ac:dyDescent="0.3">
      <c r="O1906" s="6"/>
      <c r="P1906" s="1"/>
    </row>
    <row r="1907" spans="15:16" x14ac:dyDescent="0.3">
      <c r="O1907" s="6"/>
      <c r="P1907" s="1"/>
    </row>
    <row r="1908" spans="15:16" x14ac:dyDescent="0.3">
      <c r="O1908" s="6"/>
      <c r="P1908" s="1"/>
    </row>
    <row r="1909" spans="15:16" x14ac:dyDescent="0.3">
      <c r="O1909" s="6"/>
      <c r="P1909" s="1"/>
    </row>
    <row r="1910" spans="15:16" x14ac:dyDescent="0.3">
      <c r="O1910" s="6"/>
      <c r="P1910" s="1"/>
    </row>
    <row r="1911" spans="15:16" x14ac:dyDescent="0.3">
      <c r="O1911" s="6"/>
      <c r="P1911" s="1"/>
    </row>
    <row r="1912" spans="15:16" x14ac:dyDescent="0.3">
      <c r="O1912" s="6"/>
      <c r="P1912" s="1"/>
    </row>
    <row r="1913" spans="15:16" x14ac:dyDescent="0.3">
      <c r="O1913" s="6"/>
      <c r="P1913" s="1"/>
    </row>
    <row r="1914" spans="15:16" x14ac:dyDescent="0.3">
      <c r="O1914" s="6"/>
      <c r="P1914" s="1"/>
    </row>
    <row r="1915" spans="15:16" x14ac:dyDescent="0.3">
      <c r="O1915" s="6"/>
      <c r="P1915" s="1"/>
    </row>
    <row r="1916" spans="15:16" x14ac:dyDescent="0.3">
      <c r="O1916" s="6"/>
      <c r="P1916" s="1"/>
    </row>
    <row r="1917" spans="15:16" x14ac:dyDescent="0.3">
      <c r="O1917" s="6"/>
      <c r="P1917" s="1"/>
    </row>
    <row r="1918" spans="15:16" x14ac:dyDescent="0.3">
      <c r="O1918" s="6"/>
      <c r="P1918" s="1"/>
    </row>
    <row r="1919" spans="15:16" x14ac:dyDescent="0.3">
      <c r="O1919" s="6"/>
      <c r="P1919" s="1"/>
    </row>
    <row r="1920" spans="15:16" x14ac:dyDescent="0.3">
      <c r="O1920" s="6"/>
      <c r="P1920" s="1"/>
    </row>
    <row r="1921" spans="15:16" x14ac:dyDescent="0.3">
      <c r="O1921" s="6"/>
      <c r="P1921" s="1"/>
    </row>
    <row r="1922" spans="15:16" x14ac:dyDescent="0.3">
      <c r="O1922" s="6"/>
      <c r="P1922" s="1"/>
    </row>
    <row r="1923" spans="15:16" x14ac:dyDescent="0.3">
      <c r="O1923" s="6"/>
      <c r="P1923" s="1"/>
    </row>
    <row r="1924" spans="15:16" x14ac:dyDescent="0.3">
      <c r="O1924" s="6"/>
      <c r="P1924" s="1"/>
    </row>
    <row r="1925" spans="15:16" x14ac:dyDescent="0.3">
      <c r="O1925" s="6"/>
      <c r="P1925" s="1"/>
    </row>
    <row r="1926" spans="15:16" x14ac:dyDescent="0.3">
      <c r="O1926" s="6"/>
      <c r="P1926" s="1"/>
    </row>
    <row r="1927" spans="15:16" x14ac:dyDescent="0.3">
      <c r="O1927" s="6"/>
      <c r="P1927" s="1"/>
    </row>
    <row r="1928" spans="15:16" x14ac:dyDescent="0.3">
      <c r="O1928" s="6"/>
      <c r="P1928" s="1"/>
    </row>
    <row r="1929" spans="15:16" x14ac:dyDescent="0.3">
      <c r="O1929" s="6"/>
      <c r="P1929" s="1"/>
    </row>
    <row r="1930" spans="15:16" x14ac:dyDescent="0.3">
      <c r="O1930" s="6"/>
      <c r="P1930" s="1"/>
    </row>
    <row r="1931" spans="15:16" x14ac:dyDescent="0.3">
      <c r="O1931" s="6"/>
      <c r="P1931" s="1"/>
    </row>
    <row r="1932" spans="15:16" x14ac:dyDescent="0.3">
      <c r="O1932" s="6"/>
      <c r="P1932" s="1"/>
    </row>
    <row r="1933" spans="15:16" x14ac:dyDescent="0.3">
      <c r="O1933" s="6"/>
      <c r="P1933" s="1"/>
    </row>
    <row r="1934" spans="15:16" x14ac:dyDescent="0.3">
      <c r="O1934" s="6"/>
      <c r="P1934" s="1"/>
    </row>
    <row r="1935" spans="15:16" x14ac:dyDescent="0.3">
      <c r="O1935" s="6"/>
      <c r="P1935" s="1"/>
    </row>
    <row r="1936" spans="15:16" x14ac:dyDescent="0.3">
      <c r="O1936" s="6"/>
      <c r="P1936" s="1"/>
    </row>
    <row r="1937" spans="15:16" x14ac:dyDescent="0.3">
      <c r="O1937" s="6"/>
      <c r="P1937" s="1"/>
    </row>
    <row r="1938" spans="15:16" x14ac:dyDescent="0.3">
      <c r="O1938" s="6"/>
      <c r="P1938" s="1"/>
    </row>
    <row r="1939" spans="15:16" x14ac:dyDescent="0.3">
      <c r="O1939" s="6"/>
      <c r="P1939" s="1"/>
    </row>
    <row r="1940" spans="15:16" x14ac:dyDescent="0.3">
      <c r="O1940" s="6"/>
      <c r="P1940" s="1"/>
    </row>
    <row r="1941" spans="15:16" x14ac:dyDescent="0.3">
      <c r="O1941" s="6"/>
      <c r="P1941" s="1"/>
    </row>
    <row r="1942" spans="15:16" x14ac:dyDescent="0.3">
      <c r="O1942" s="6"/>
      <c r="P1942" s="1"/>
    </row>
    <row r="1943" spans="15:16" x14ac:dyDescent="0.3">
      <c r="O1943" s="6"/>
      <c r="P1943" s="1"/>
    </row>
    <row r="1944" spans="15:16" x14ac:dyDescent="0.3">
      <c r="O1944" s="6"/>
      <c r="P1944" s="1"/>
    </row>
    <row r="1945" spans="15:16" x14ac:dyDescent="0.3">
      <c r="O1945" s="6"/>
      <c r="P1945" s="1"/>
    </row>
    <row r="1946" spans="15:16" x14ac:dyDescent="0.3">
      <c r="O1946" s="6"/>
      <c r="P1946" s="1"/>
    </row>
    <row r="1947" spans="15:16" x14ac:dyDescent="0.3">
      <c r="O1947" s="6"/>
      <c r="P1947" s="1"/>
    </row>
    <row r="1948" spans="15:16" x14ac:dyDescent="0.3">
      <c r="O1948" s="6"/>
      <c r="P1948" s="1"/>
    </row>
    <row r="1949" spans="15:16" x14ac:dyDescent="0.3">
      <c r="O1949" s="6"/>
      <c r="P1949" s="1"/>
    </row>
    <row r="1950" spans="15:16" x14ac:dyDescent="0.3">
      <c r="O1950" s="6"/>
      <c r="P1950" s="1"/>
    </row>
    <row r="1951" spans="15:16" x14ac:dyDescent="0.3">
      <c r="O1951" s="6"/>
      <c r="P1951" s="1"/>
    </row>
    <row r="1952" spans="15:16" x14ac:dyDescent="0.3">
      <c r="O1952" s="6"/>
      <c r="P1952" s="1"/>
    </row>
    <row r="1953" spans="15:16" x14ac:dyDescent="0.3">
      <c r="O1953" s="6"/>
      <c r="P1953" s="1"/>
    </row>
    <row r="1954" spans="15:16" x14ac:dyDescent="0.3">
      <c r="O1954" s="6"/>
      <c r="P1954" s="1"/>
    </row>
    <row r="1955" spans="15:16" x14ac:dyDescent="0.3">
      <c r="O1955" s="6"/>
      <c r="P1955" s="1"/>
    </row>
    <row r="1956" spans="15:16" x14ac:dyDescent="0.3">
      <c r="O1956" s="6"/>
      <c r="P1956" s="1"/>
    </row>
    <row r="1957" spans="15:16" x14ac:dyDescent="0.3">
      <c r="O1957" s="6"/>
      <c r="P1957" s="1"/>
    </row>
    <row r="1958" spans="15:16" x14ac:dyDescent="0.3">
      <c r="O1958" s="6"/>
      <c r="P1958" s="1"/>
    </row>
    <row r="1959" spans="15:16" x14ac:dyDescent="0.3">
      <c r="O1959" s="6"/>
      <c r="P1959" s="1"/>
    </row>
    <row r="1960" spans="15:16" x14ac:dyDescent="0.3">
      <c r="O1960" s="6"/>
      <c r="P1960" s="1"/>
    </row>
    <row r="1961" spans="15:16" x14ac:dyDescent="0.3">
      <c r="O1961" s="6"/>
      <c r="P1961" s="1"/>
    </row>
    <row r="1962" spans="15:16" x14ac:dyDescent="0.3">
      <c r="O1962" s="6"/>
      <c r="P1962" s="1"/>
    </row>
    <row r="1963" spans="15:16" x14ac:dyDescent="0.3">
      <c r="O1963" s="6"/>
      <c r="P1963" s="1"/>
    </row>
    <row r="1964" spans="15:16" x14ac:dyDescent="0.3">
      <c r="O1964" s="6"/>
      <c r="P1964" s="1"/>
    </row>
    <row r="1965" spans="15:16" x14ac:dyDescent="0.3">
      <c r="O1965" s="6"/>
      <c r="P1965" s="1"/>
    </row>
    <row r="1966" spans="15:16" x14ac:dyDescent="0.3">
      <c r="O1966" s="6"/>
      <c r="P1966" s="1"/>
    </row>
    <row r="1967" spans="15:16" x14ac:dyDescent="0.3">
      <c r="O1967" s="6"/>
      <c r="P1967" s="1"/>
    </row>
    <row r="1968" spans="15:16" x14ac:dyDescent="0.3">
      <c r="O1968" s="6"/>
      <c r="P1968" s="1"/>
    </row>
    <row r="1969" spans="15:16" x14ac:dyDescent="0.3">
      <c r="O1969" s="6"/>
      <c r="P1969" s="1"/>
    </row>
    <row r="1970" spans="15:16" x14ac:dyDescent="0.3">
      <c r="O1970" s="6"/>
      <c r="P1970" s="1"/>
    </row>
    <row r="1971" spans="15:16" x14ac:dyDescent="0.3">
      <c r="O1971" s="6"/>
      <c r="P1971" s="1"/>
    </row>
    <row r="1972" spans="15:16" x14ac:dyDescent="0.3">
      <c r="O1972" s="6"/>
      <c r="P1972" s="1"/>
    </row>
    <row r="1973" spans="15:16" x14ac:dyDescent="0.3">
      <c r="O1973" s="6"/>
      <c r="P1973" s="1"/>
    </row>
    <row r="1974" spans="15:16" x14ac:dyDescent="0.3">
      <c r="O1974" s="6"/>
      <c r="P1974" s="1"/>
    </row>
    <row r="1975" spans="15:16" x14ac:dyDescent="0.3">
      <c r="O1975" s="6"/>
      <c r="P1975" s="1"/>
    </row>
    <row r="1976" spans="15:16" x14ac:dyDescent="0.3">
      <c r="O1976" s="6"/>
      <c r="P1976" s="1"/>
    </row>
    <row r="1977" spans="15:16" x14ac:dyDescent="0.3">
      <c r="O1977" s="6"/>
      <c r="P1977" s="1"/>
    </row>
    <row r="1978" spans="15:16" x14ac:dyDescent="0.3">
      <c r="O1978" s="6"/>
      <c r="P1978" s="1"/>
    </row>
    <row r="1979" spans="15:16" x14ac:dyDescent="0.3">
      <c r="O1979" s="6"/>
      <c r="P1979" s="1"/>
    </row>
    <row r="1980" spans="15:16" x14ac:dyDescent="0.3">
      <c r="O1980" s="6"/>
      <c r="P1980" s="1"/>
    </row>
    <row r="1981" spans="15:16" x14ac:dyDescent="0.3">
      <c r="O1981" s="6"/>
      <c r="P1981" s="1"/>
    </row>
    <row r="1982" spans="15:16" x14ac:dyDescent="0.3">
      <c r="O1982" s="6"/>
      <c r="P1982" s="1"/>
    </row>
    <row r="1983" spans="15:16" x14ac:dyDescent="0.3">
      <c r="O1983" s="6"/>
      <c r="P1983" s="1"/>
    </row>
    <row r="1984" spans="15:16" x14ac:dyDescent="0.3">
      <c r="O1984" s="6"/>
      <c r="P1984" s="1"/>
    </row>
    <row r="1985" spans="15:16" x14ac:dyDescent="0.3">
      <c r="O1985" s="6"/>
      <c r="P1985" s="1"/>
    </row>
    <row r="1986" spans="15:16" x14ac:dyDescent="0.3">
      <c r="O1986" s="6"/>
      <c r="P1986" s="1"/>
    </row>
    <row r="1987" spans="15:16" x14ac:dyDescent="0.3">
      <c r="O1987" s="6"/>
      <c r="P1987" s="1"/>
    </row>
    <row r="1988" spans="15:16" x14ac:dyDescent="0.3">
      <c r="O1988" s="6"/>
      <c r="P1988" s="1"/>
    </row>
    <row r="1989" spans="15:16" x14ac:dyDescent="0.3">
      <c r="O1989" s="6"/>
      <c r="P1989" s="1"/>
    </row>
    <row r="1990" spans="15:16" x14ac:dyDescent="0.3">
      <c r="O1990" s="6"/>
      <c r="P1990" s="1"/>
    </row>
    <row r="1991" spans="15:16" x14ac:dyDescent="0.3">
      <c r="O1991" s="6"/>
      <c r="P1991" s="1"/>
    </row>
    <row r="1992" spans="15:16" x14ac:dyDescent="0.3">
      <c r="O1992" s="6"/>
      <c r="P1992" s="1"/>
    </row>
    <row r="1993" spans="15:16" x14ac:dyDescent="0.3">
      <c r="O1993" s="6"/>
      <c r="P1993" s="1"/>
    </row>
    <row r="1994" spans="15:16" x14ac:dyDescent="0.3">
      <c r="O1994" s="6"/>
      <c r="P1994" s="1"/>
    </row>
    <row r="1995" spans="15:16" x14ac:dyDescent="0.3">
      <c r="O1995" s="6"/>
      <c r="P1995" s="1"/>
    </row>
    <row r="1996" spans="15:16" x14ac:dyDescent="0.3">
      <c r="O1996" s="6"/>
      <c r="P1996" s="1"/>
    </row>
    <row r="1997" spans="15:16" x14ac:dyDescent="0.3">
      <c r="O1997" s="6"/>
      <c r="P1997" s="1"/>
    </row>
    <row r="1998" spans="15:16" x14ac:dyDescent="0.3">
      <c r="O1998" s="6"/>
      <c r="P1998" s="1"/>
    </row>
    <row r="1999" spans="15:16" x14ac:dyDescent="0.3">
      <c r="O1999" s="6"/>
      <c r="P1999" s="1"/>
    </row>
    <row r="2000" spans="15:16" x14ac:dyDescent="0.3">
      <c r="O2000" s="6"/>
      <c r="P2000" s="1"/>
    </row>
    <row r="2001" spans="15:16" x14ac:dyDescent="0.3">
      <c r="O2001" s="6"/>
      <c r="P2001" s="1"/>
    </row>
    <row r="2002" spans="15:16" x14ac:dyDescent="0.3">
      <c r="O2002" s="6"/>
      <c r="P2002" s="1"/>
    </row>
    <row r="2003" spans="15:16" x14ac:dyDescent="0.3">
      <c r="O2003" s="6"/>
      <c r="P2003" s="1"/>
    </row>
    <row r="2004" spans="15:16" x14ac:dyDescent="0.3">
      <c r="O2004" s="6"/>
      <c r="P2004" s="1"/>
    </row>
    <row r="2005" spans="15:16" x14ac:dyDescent="0.3">
      <c r="O2005" s="6"/>
      <c r="P2005" s="1"/>
    </row>
    <row r="2006" spans="15:16" x14ac:dyDescent="0.3">
      <c r="O2006" s="6"/>
      <c r="P2006" s="1"/>
    </row>
    <row r="2007" spans="15:16" x14ac:dyDescent="0.3">
      <c r="O2007" s="6"/>
      <c r="P2007" s="1"/>
    </row>
    <row r="2008" spans="15:16" x14ac:dyDescent="0.3">
      <c r="O2008" s="6"/>
      <c r="P2008" s="1"/>
    </row>
    <row r="2009" spans="15:16" x14ac:dyDescent="0.3">
      <c r="O2009" s="6"/>
      <c r="P2009" s="1"/>
    </row>
    <row r="2010" spans="15:16" x14ac:dyDescent="0.3">
      <c r="O2010" s="6"/>
      <c r="P2010" s="1"/>
    </row>
    <row r="2011" spans="15:16" x14ac:dyDescent="0.3">
      <c r="O2011" s="6"/>
      <c r="P2011" s="1"/>
    </row>
    <row r="2012" spans="15:16" x14ac:dyDescent="0.3">
      <c r="O2012" s="6"/>
      <c r="P2012" s="1"/>
    </row>
    <row r="2013" spans="15:16" x14ac:dyDescent="0.3">
      <c r="O2013" s="6"/>
      <c r="P2013" s="1"/>
    </row>
    <row r="2014" spans="15:16" x14ac:dyDescent="0.3">
      <c r="O2014" s="6"/>
      <c r="P2014" s="1"/>
    </row>
    <row r="2015" spans="15:16" x14ac:dyDescent="0.3">
      <c r="O2015" s="6"/>
      <c r="P2015" s="1"/>
    </row>
    <row r="2016" spans="15:16" x14ac:dyDescent="0.3">
      <c r="O2016" s="6"/>
      <c r="P2016" s="1"/>
    </row>
    <row r="2017" spans="15:16" x14ac:dyDescent="0.3">
      <c r="O2017" s="6"/>
      <c r="P2017" s="1"/>
    </row>
    <row r="2018" spans="15:16" x14ac:dyDescent="0.3">
      <c r="O2018" s="6"/>
      <c r="P2018" s="1"/>
    </row>
    <row r="2019" spans="15:16" x14ac:dyDescent="0.3">
      <c r="O2019" s="6"/>
      <c r="P2019" s="1"/>
    </row>
    <row r="2020" spans="15:16" x14ac:dyDescent="0.3">
      <c r="O2020" s="6"/>
      <c r="P2020" s="1"/>
    </row>
    <row r="2021" spans="15:16" x14ac:dyDescent="0.3">
      <c r="O2021" s="6"/>
      <c r="P2021" s="1"/>
    </row>
    <row r="2022" spans="15:16" x14ac:dyDescent="0.3">
      <c r="O2022" s="6"/>
      <c r="P2022" s="1"/>
    </row>
    <row r="2023" spans="15:16" x14ac:dyDescent="0.3">
      <c r="O2023" s="6"/>
      <c r="P2023" s="1"/>
    </row>
    <row r="2024" spans="15:16" x14ac:dyDescent="0.3">
      <c r="O2024" s="6"/>
      <c r="P2024" s="1"/>
    </row>
    <row r="2025" spans="15:16" x14ac:dyDescent="0.3">
      <c r="O2025" s="6"/>
      <c r="P2025" s="1"/>
    </row>
    <row r="2026" spans="15:16" x14ac:dyDescent="0.3">
      <c r="O2026" s="6"/>
      <c r="P2026" s="1"/>
    </row>
    <row r="2027" spans="15:16" x14ac:dyDescent="0.3">
      <c r="O2027" s="6"/>
      <c r="P2027" s="1"/>
    </row>
    <row r="2028" spans="15:16" x14ac:dyDescent="0.3">
      <c r="O2028" s="6"/>
      <c r="P2028" s="1"/>
    </row>
    <row r="2029" spans="15:16" x14ac:dyDescent="0.3">
      <c r="O2029" s="6"/>
      <c r="P2029" s="1"/>
    </row>
    <row r="2030" spans="15:16" x14ac:dyDescent="0.3">
      <c r="O2030" s="6"/>
      <c r="P2030" s="1"/>
    </row>
    <row r="2031" spans="15:16" x14ac:dyDescent="0.3">
      <c r="O2031" s="6"/>
      <c r="P2031" s="1"/>
    </row>
    <row r="2032" spans="15:16" x14ac:dyDescent="0.3">
      <c r="O2032" s="6"/>
      <c r="P2032" s="1"/>
    </row>
    <row r="2033" spans="15:16" x14ac:dyDescent="0.3">
      <c r="O2033" s="6"/>
      <c r="P2033" s="1"/>
    </row>
    <row r="2034" spans="15:16" x14ac:dyDescent="0.3">
      <c r="O2034" s="6"/>
      <c r="P2034" s="1"/>
    </row>
    <row r="2035" spans="15:16" x14ac:dyDescent="0.3">
      <c r="O2035" s="6"/>
      <c r="P2035" s="1"/>
    </row>
    <row r="2036" spans="15:16" x14ac:dyDescent="0.3">
      <c r="O2036" s="6"/>
      <c r="P2036" s="1"/>
    </row>
    <row r="2037" spans="15:16" x14ac:dyDescent="0.3">
      <c r="O2037" s="6"/>
      <c r="P2037" s="1"/>
    </row>
    <row r="2038" spans="15:16" x14ac:dyDescent="0.3">
      <c r="O2038" s="6"/>
      <c r="P2038" s="1"/>
    </row>
    <row r="2039" spans="15:16" x14ac:dyDescent="0.3">
      <c r="O2039" s="6"/>
      <c r="P2039" s="1"/>
    </row>
    <row r="2040" spans="15:16" x14ac:dyDescent="0.3">
      <c r="O2040" s="6"/>
      <c r="P2040" s="1"/>
    </row>
    <row r="2041" spans="15:16" x14ac:dyDescent="0.3">
      <c r="O2041" s="6"/>
      <c r="P2041" s="1"/>
    </row>
    <row r="2042" spans="15:16" x14ac:dyDescent="0.3">
      <c r="O2042" s="6"/>
      <c r="P2042" s="1"/>
    </row>
    <row r="2043" spans="15:16" x14ac:dyDescent="0.3">
      <c r="O2043" s="6"/>
      <c r="P2043" s="1"/>
    </row>
    <row r="2044" spans="15:16" x14ac:dyDescent="0.3">
      <c r="O2044" s="6"/>
      <c r="P2044" s="1"/>
    </row>
    <row r="2045" spans="15:16" x14ac:dyDescent="0.3">
      <c r="O2045" s="6"/>
      <c r="P2045" s="1"/>
    </row>
    <row r="2046" spans="15:16" x14ac:dyDescent="0.3">
      <c r="O2046" s="6"/>
      <c r="P2046" s="1"/>
    </row>
    <row r="2047" spans="15:16" x14ac:dyDescent="0.3">
      <c r="O2047" s="6"/>
      <c r="P2047" s="1"/>
    </row>
    <row r="2048" spans="15:16" x14ac:dyDescent="0.3">
      <c r="O2048" s="6"/>
      <c r="P2048" s="1"/>
    </row>
    <row r="2049" spans="15:16" x14ac:dyDescent="0.3">
      <c r="O2049" s="6"/>
      <c r="P2049" s="1"/>
    </row>
    <row r="2050" spans="15:16" x14ac:dyDescent="0.3">
      <c r="O2050" s="6"/>
      <c r="P2050" s="1"/>
    </row>
    <row r="2051" spans="15:16" x14ac:dyDescent="0.3">
      <c r="O2051" s="6"/>
      <c r="P2051" s="1"/>
    </row>
    <row r="2052" spans="15:16" x14ac:dyDescent="0.3">
      <c r="O2052" s="6"/>
      <c r="P2052" s="1"/>
    </row>
    <row r="2053" spans="15:16" x14ac:dyDescent="0.3">
      <c r="O2053" s="6"/>
      <c r="P2053" s="1"/>
    </row>
    <row r="2054" spans="15:16" x14ac:dyDescent="0.3">
      <c r="O2054" s="6"/>
      <c r="P2054" s="1"/>
    </row>
    <row r="2055" spans="15:16" x14ac:dyDescent="0.3">
      <c r="O2055" s="6"/>
      <c r="P2055" s="1"/>
    </row>
    <row r="2056" spans="15:16" x14ac:dyDescent="0.3">
      <c r="O2056" s="6"/>
      <c r="P2056" s="1"/>
    </row>
    <row r="2057" spans="15:16" x14ac:dyDescent="0.3">
      <c r="O2057" s="6"/>
      <c r="P2057" s="1"/>
    </row>
    <row r="2058" spans="15:16" x14ac:dyDescent="0.3">
      <c r="O2058" s="6"/>
      <c r="P2058" s="1"/>
    </row>
    <row r="2059" spans="15:16" x14ac:dyDescent="0.3">
      <c r="O2059" s="6"/>
      <c r="P2059" s="1"/>
    </row>
    <row r="2060" spans="15:16" x14ac:dyDescent="0.3">
      <c r="O2060" s="6"/>
      <c r="P2060" s="1"/>
    </row>
    <row r="2061" spans="15:16" x14ac:dyDescent="0.3">
      <c r="O2061" s="6"/>
      <c r="P2061" s="1"/>
    </row>
    <row r="2062" spans="15:16" x14ac:dyDescent="0.3">
      <c r="O2062" s="6"/>
      <c r="P2062" s="1"/>
    </row>
    <row r="2063" spans="15:16" x14ac:dyDescent="0.3">
      <c r="O2063" s="6"/>
      <c r="P2063" s="1"/>
    </row>
    <row r="2064" spans="15:16" x14ac:dyDescent="0.3">
      <c r="O2064" s="6"/>
      <c r="P2064" s="1"/>
    </row>
    <row r="2065" spans="15:16" x14ac:dyDescent="0.3">
      <c r="O2065" s="6"/>
      <c r="P2065" s="1"/>
    </row>
    <row r="2066" spans="15:16" x14ac:dyDescent="0.3">
      <c r="O2066" s="6"/>
      <c r="P2066" s="1"/>
    </row>
    <row r="2067" spans="15:16" x14ac:dyDescent="0.3">
      <c r="O2067" s="6"/>
      <c r="P2067" s="1"/>
    </row>
    <row r="2068" spans="15:16" x14ac:dyDescent="0.3">
      <c r="O2068" s="6"/>
      <c r="P2068" s="1"/>
    </row>
    <row r="2069" spans="15:16" x14ac:dyDescent="0.3">
      <c r="O2069" s="6"/>
      <c r="P2069" s="1"/>
    </row>
    <row r="2070" spans="15:16" x14ac:dyDescent="0.3">
      <c r="O2070" s="6"/>
      <c r="P2070" s="1"/>
    </row>
    <row r="2071" spans="15:16" x14ac:dyDescent="0.3">
      <c r="O2071" s="6"/>
      <c r="P2071" s="1"/>
    </row>
    <row r="2072" spans="15:16" x14ac:dyDescent="0.3">
      <c r="O2072" s="6"/>
      <c r="P2072" s="1"/>
    </row>
    <row r="2073" spans="15:16" x14ac:dyDescent="0.3">
      <c r="O2073" s="6"/>
      <c r="P2073" s="1"/>
    </row>
    <row r="2074" spans="15:16" x14ac:dyDescent="0.3">
      <c r="O2074" s="6"/>
      <c r="P2074" s="1"/>
    </row>
    <row r="2075" spans="15:16" x14ac:dyDescent="0.3">
      <c r="O2075" s="6"/>
      <c r="P2075" s="1"/>
    </row>
    <row r="2076" spans="15:16" x14ac:dyDescent="0.3">
      <c r="O2076" s="6"/>
      <c r="P2076" s="1"/>
    </row>
    <row r="2077" spans="15:16" x14ac:dyDescent="0.3">
      <c r="O2077" s="6"/>
      <c r="P2077" s="1"/>
    </row>
    <row r="2078" spans="15:16" x14ac:dyDescent="0.3">
      <c r="O2078" s="6"/>
      <c r="P2078" s="1"/>
    </row>
    <row r="2079" spans="15:16" x14ac:dyDescent="0.3">
      <c r="O2079" s="6"/>
      <c r="P2079" s="1"/>
    </row>
    <row r="2080" spans="15:16" x14ac:dyDescent="0.3">
      <c r="O2080" s="6"/>
      <c r="P2080" s="1"/>
    </row>
    <row r="2081" spans="15:16" x14ac:dyDescent="0.3">
      <c r="O2081" s="6"/>
      <c r="P2081" s="1"/>
    </row>
    <row r="2082" spans="15:16" x14ac:dyDescent="0.3">
      <c r="O2082" s="6"/>
      <c r="P2082" s="1"/>
    </row>
    <row r="2083" spans="15:16" x14ac:dyDescent="0.3">
      <c r="O2083" s="6"/>
      <c r="P2083" s="1"/>
    </row>
    <row r="2084" spans="15:16" x14ac:dyDescent="0.3">
      <c r="O2084" s="6"/>
      <c r="P2084" s="1"/>
    </row>
    <row r="2085" spans="15:16" x14ac:dyDescent="0.3">
      <c r="O2085" s="6"/>
      <c r="P2085" s="1"/>
    </row>
    <row r="2086" spans="15:16" x14ac:dyDescent="0.3">
      <c r="O2086" s="6"/>
      <c r="P2086" s="1"/>
    </row>
    <row r="2087" spans="15:16" x14ac:dyDescent="0.3">
      <c r="O2087" s="6"/>
      <c r="P2087" s="1"/>
    </row>
    <row r="2088" spans="15:16" x14ac:dyDescent="0.3">
      <c r="O2088" s="6"/>
      <c r="P2088" s="1"/>
    </row>
    <row r="2089" spans="15:16" x14ac:dyDescent="0.3">
      <c r="O2089" s="6"/>
      <c r="P2089" s="1"/>
    </row>
    <row r="2090" spans="15:16" x14ac:dyDescent="0.3">
      <c r="O2090" s="6"/>
      <c r="P2090" s="1"/>
    </row>
    <row r="2091" spans="15:16" x14ac:dyDescent="0.3">
      <c r="O2091" s="6"/>
      <c r="P2091" s="1"/>
    </row>
    <row r="2092" spans="15:16" x14ac:dyDescent="0.3">
      <c r="O2092" s="6"/>
      <c r="P2092" s="1"/>
    </row>
    <row r="2093" spans="15:16" x14ac:dyDescent="0.3">
      <c r="O2093" s="6"/>
      <c r="P2093" s="1"/>
    </row>
    <row r="2094" spans="15:16" x14ac:dyDescent="0.3">
      <c r="O2094" s="6"/>
      <c r="P2094" s="1"/>
    </row>
    <row r="2095" spans="15:16" x14ac:dyDescent="0.3">
      <c r="O2095" s="6"/>
      <c r="P2095" s="1"/>
    </row>
    <row r="2096" spans="15:16" x14ac:dyDescent="0.3">
      <c r="O2096" s="6"/>
      <c r="P2096" s="1"/>
    </row>
    <row r="2097" spans="15:16" x14ac:dyDescent="0.3">
      <c r="O2097" s="6"/>
      <c r="P2097" s="1"/>
    </row>
    <row r="2098" spans="15:16" x14ac:dyDescent="0.3">
      <c r="O2098" s="6"/>
      <c r="P2098" s="1"/>
    </row>
    <row r="2099" spans="15:16" x14ac:dyDescent="0.3">
      <c r="O2099" s="6"/>
      <c r="P2099" s="1"/>
    </row>
    <row r="2100" spans="15:16" x14ac:dyDescent="0.3">
      <c r="O2100" s="6"/>
      <c r="P2100" s="1"/>
    </row>
    <row r="2101" spans="15:16" x14ac:dyDescent="0.3">
      <c r="O2101" s="6"/>
      <c r="P2101" s="1"/>
    </row>
    <row r="2102" spans="15:16" x14ac:dyDescent="0.3">
      <c r="O2102" s="6"/>
      <c r="P2102" s="1"/>
    </row>
    <row r="2103" spans="15:16" x14ac:dyDescent="0.3">
      <c r="O2103" s="6"/>
      <c r="P2103" s="1"/>
    </row>
    <row r="2104" spans="15:16" x14ac:dyDescent="0.3">
      <c r="O2104" s="6"/>
      <c r="P2104" s="1"/>
    </row>
    <row r="2105" spans="15:16" x14ac:dyDescent="0.3">
      <c r="O2105" s="6"/>
      <c r="P2105" s="1"/>
    </row>
    <row r="2106" spans="15:16" x14ac:dyDescent="0.3">
      <c r="O2106" s="6"/>
      <c r="P2106" s="1"/>
    </row>
    <row r="2107" spans="15:16" x14ac:dyDescent="0.3">
      <c r="O2107" s="6"/>
      <c r="P2107" s="1"/>
    </row>
    <row r="2108" spans="15:16" x14ac:dyDescent="0.3">
      <c r="O2108" s="6"/>
      <c r="P2108" s="1"/>
    </row>
    <row r="2109" spans="15:16" x14ac:dyDescent="0.3">
      <c r="O2109" s="6"/>
      <c r="P2109" s="1"/>
    </row>
    <row r="2110" spans="15:16" x14ac:dyDescent="0.3">
      <c r="O2110" s="6"/>
      <c r="P2110" s="1"/>
    </row>
    <row r="2111" spans="15:16" x14ac:dyDescent="0.3">
      <c r="O2111" s="6"/>
      <c r="P2111" s="1"/>
    </row>
    <row r="2112" spans="15:16" x14ac:dyDescent="0.3">
      <c r="O2112" s="6"/>
      <c r="P2112" s="1"/>
    </row>
    <row r="2113" spans="15:16" x14ac:dyDescent="0.3">
      <c r="O2113" s="6"/>
      <c r="P2113" s="1"/>
    </row>
    <row r="2114" spans="15:16" x14ac:dyDescent="0.3">
      <c r="O2114" s="6"/>
      <c r="P2114" s="1"/>
    </row>
    <row r="2115" spans="15:16" x14ac:dyDescent="0.3">
      <c r="O2115" s="6"/>
      <c r="P2115" s="1"/>
    </row>
    <row r="2116" spans="15:16" x14ac:dyDescent="0.3">
      <c r="O2116" s="6"/>
      <c r="P2116" s="1"/>
    </row>
    <row r="2117" spans="15:16" x14ac:dyDescent="0.3">
      <c r="O2117" s="6"/>
      <c r="P2117" s="1"/>
    </row>
    <row r="2118" spans="15:16" x14ac:dyDescent="0.3">
      <c r="O2118" s="6"/>
      <c r="P2118" s="1"/>
    </row>
    <row r="2119" spans="15:16" x14ac:dyDescent="0.3">
      <c r="O2119" s="6"/>
      <c r="P2119" s="1"/>
    </row>
    <row r="2120" spans="15:16" x14ac:dyDescent="0.3">
      <c r="O2120" s="6"/>
      <c r="P2120" s="1"/>
    </row>
    <row r="2121" spans="15:16" x14ac:dyDescent="0.3">
      <c r="O2121" s="6"/>
      <c r="P2121" s="1"/>
    </row>
    <row r="2122" spans="15:16" x14ac:dyDescent="0.3">
      <c r="O2122" s="6"/>
      <c r="P2122" s="1"/>
    </row>
    <row r="2123" spans="15:16" x14ac:dyDescent="0.3">
      <c r="O2123" s="6"/>
      <c r="P2123" s="1"/>
    </row>
    <row r="2124" spans="15:16" x14ac:dyDescent="0.3">
      <c r="O2124" s="6"/>
      <c r="P2124" s="1"/>
    </row>
    <row r="2125" spans="15:16" x14ac:dyDescent="0.3">
      <c r="O2125" s="6"/>
      <c r="P2125" s="1"/>
    </row>
    <row r="2126" spans="15:16" x14ac:dyDescent="0.3">
      <c r="O2126" s="6"/>
      <c r="P2126" s="1"/>
    </row>
    <row r="2127" spans="15:16" x14ac:dyDescent="0.3">
      <c r="O2127" s="6"/>
      <c r="P2127" s="1"/>
    </row>
    <row r="2128" spans="15:16" x14ac:dyDescent="0.3">
      <c r="O2128" s="6"/>
      <c r="P2128" s="1"/>
    </row>
    <row r="2129" spans="15:16" x14ac:dyDescent="0.3">
      <c r="O2129" s="6"/>
      <c r="P2129" s="1"/>
    </row>
    <row r="2130" spans="15:16" x14ac:dyDescent="0.3">
      <c r="O2130" s="6"/>
      <c r="P2130" s="1"/>
    </row>
    <row r="2131" spans="15:16" x14ac:dyDescent="0.3">
      <c r="O2131" s="6"/>
      <c r="P2131" s="1"/>
    </row>
    <row r="2132" spans="15:16" x14ac:dyDescent="0.3">
      <c r="O2132" s="6"/>
      <c r="P2132" s="1"/>
    </row>
    <row r="2133" spans="15:16" x14ac:dyDescent="0.3">
      <c r="O2133" s="6"/>
      <c r="P2133" s="1"/>
    </row>
    <row r="2134" spans="15:16" x14ac:dyDescent="0.3">
      <c r="O2134" s="6"/>
      <c r="P2134" s="1"/>
    </row>
    <row r="2135" spans="15:16" x14ac:dyDescent="0.3">
      <c r="O2135" s="6"/>
      <c r="P2135" s="1"/>
    </row>
    <row r="2136" spans="15:16" x14ac:dyDescent="0.3">
      <c r="O2136" s="6"/>
      <c r="P2136" s="1"/>
    </row>
    <row r="2137" spans="15:16" x14ac:dyDescent="0.3">
      <c r="O2137" s="6"/>
      <c r="P2137" s="1"/>
    </row>
    <row r="2138" spans="15:16" x14ac:dyDescent="0.3">
      <c r="O2138" s="6"/>
      <c r="P2138" s="1"/>
    </row>
    <row r="2139" spans="15:16" x14ac:dyDescent="0.3">
      <c r="O2139" s="6"/>
      <c r="P2139" s="1"/>
    </row>
    <row r="2140" spans="15:16" x14ac:dyDescent="0.3">
      <c r="O2140" s="6"/>
      <c r="P2140" s="1"/>
    </row>
    <row r="2141" spans="15:16" x14ac:dyDescent="0.3">
      <c r="O2141" s="6"/>
      <c r="P2141" s="1"/>
    </row>
    <row r="2142" spans="15:16" x14ac:dyDescent="0.3">
      <c r="O2142" s="6"/>
      <c r="P2142" s="1"/>
    </row>
    <row r="2143" spans="15:16" x14ac:dyDescent="0.3">
      <c r="O2143" s="6"/>
      <c r="P2143" s="1"/>
    </row>
    <row r="2144" spans="15:16" x14ac:dyDescent="0.3">
      <c r="O2144" s="6"/>
      <c r="P2144" s="1"/>
    </row>
    <row r="2145" spans="15:16" x14ac:dyDescent="0.3">
      <c r="O2145" s="6"/>
      <c r="P2145" s="1"/>
    </row>
    <row r="2146" spans="15:16" x14ac:dyDescent="0.3">
      <c r="O2146" s="6"/>
      <c r="P2146" s="1"/>
    </row>
    <row r="2147" spans="15:16" x14ac:dyDescent="0.3">
      <c r="O2147" s="6"/>
      <c r="P2147" s="1"/>
    </row>
    <row r="2148" spans="15:16" x14ac:dyDescent="0.3">
      <c r="O2148" s="6"/>
      <c r="P2148" s="1"/>
    </row>
    <row r="2149" spans="15:16" x14ac:dyDescent="0.3">
      <c r="O2149" s="6"/>
      <c r="P2149" s="1"/>
    </row>
    <row r="2150" spans="15:16" x14ac:dyDescent="0.3">
      <c r="O2150" s="6"/>
      <c r="P2150" s="1"/>
    </row>
    <row r="2151" spans="15:16" x14ac:dyDescent="0.3">
      <c r="O2151" s="6"/>
      <c r="P2151" s="1"/>
    </row>
    <row r="2152" spans="15:16" x14ac:dyDescent="0.3">
      <c r="O2152" s="6"/>
      <c r="P2152" s="1"/>
    </row>
    <row r="2153" spans="15:16" x14ac:dyDescent="0.3">
      <c r="O2153" s="6"/>
      <c r="P2153" s="1"/>
    </row>
    <row r="2154" spans="15:16" x14ac:dyDescent="0.3">
      <c r="O2154" s="6"/>
      <c r="P2154" s="1"/>
    </row>
    <row r="2155" spans="15:16" x14ac:dyDescent="0.3">
      <c r="O2155" s="6"/>
      <c r="P2155" s="1"/>
    </row>
    <row r="2156" spans="15:16" x14ac:dyDescent="0.3">
      <c r="O2156" s="6"/>
      <c r="P2156" s="1"/>
    </row>
    <row r="2157" spans="15:16" x14ac:dyDescent="0.3">
      <c r="O2157" s="6"/>
      <c r="P2157" s="1"/>
    </row>
    <row r="2158" spans="15:16" x14ac:dyDescent="0.3">
      <c r="O2158" s="6"/>
      <c r="P2158" s="1"/>
    </row>
    <row r="2159" spans="15:16" x14ac:dyDescent="0.3">
      <c r="O2159" s="6"/>
      <c r="P2159" s="1"/>
    </row>
    <row r="2160" spans="15:16" x14ac:dyDescent="0.3">
      <c r="O2160" s="6"/>
      <c r="P2160" s="1"/>
    </row>
    <row r="2161" spans="15:16" x14ac:dyDescent="0.3">
      <c r="O2161" s="6"/>
      <c r="P2161" s="1"/>
    </row>
    <row r="2162" spans="15:16" x14ac:dyDescent="0.3">
      <c r="O2162" s="6"/>
      <c r="P2162" s="1"/>
    </row>
    <row r="2163" spans="15:16" x14ac:dyDescent="0.3">
      <c r="O2163" s="6"/>
      <c r="P2163" s="1"/>
    </row>
    <row r="2164" spans="15:16" x14ac:dyDescent="0.3">
      <c r="O2164" s="6"/>
      <c r="P2164" s="1"/>
    </row>
    <row r="2165" spans="15:16" x14ac:dyDescent="0.3">
      <c r="O2165" s="6"/>
      <c r="P2165" s="1"/>
    </row>
    <row r="2166" spans="15:16" x14ac:dyDescent="0.3">
      <c r="O2166" s="6"/>
      <c r="P2166" s="1"/>
    </row>
    <row r="2167" spans="15:16" x14ac:dyDescent="0.3">
      <c r="O2167" s="6"/>
      <c r="P2167" s="1"/>
    </row>
    <row r="2168" spans="15:16" x14ac:dyDescent="0.3">
      <c r="O2168" s="6"/>
      <c r="P2168" s="1"/>
    </row>
    <row r="2169" spans="15:16" x14ac:dyDescent="0.3">
      <c r="O2169" s="6"/>
      <c r="P2169" s="1"/>
    </row>
    <row r="2170" spans="15:16" x14ac:dyDescent="0.3">
      <c r="O2170" s="6"/>
      <c r="P2170" s="1"/>
    </row>
    <row r="2171" spans="15:16" x14ac:dyDescent="0.3">
      <c r="O2171" s="6"/>
      <c r="P2171" s="1"/>
    </row>
    <row r="2172" spans="15:16" x14ac:dyDescent="0.3">
      <c r="O2172" s="6"/>
      <c r="P2172" s="1"/>
    </row>
    <row r="2173" spans="15:16" x14ac:dyDescent="0.3">
      <c r="O2173" s="6"/>
      <c r="P2173" s="1"/>
    </row>
    <row r="2174" spans="15:16" x14ac:dyDescent="0.3">
      <c r="O2174" s="6"/>
      <c r="P2174" s="1"/>
    </row>
    <row r="2175" spans="15:16" x14ac:dyDescent="0.3">
      <c r="O2175" s="6"/>
      <c r="P2175" s="1"/>
    </row>
    <row r="2176" spans="15:16" x14ac:dyDescent="0.3">
      <c r="O2176" s="6"/>
      <c r="P2176" s="1"/>
    </row>
    <row r="2177" spans="15:16" x14ac:dyDescent="0.3">
      <c r="O2177" s="6"/>
      <c r="P2177" s="1"/>
    </row>
    <row r="2178" spans="15:16" x14ac:dyDescent="0.3">
      <c r="O2178" s="6"/>
      <c r="P2178" s="1"/>
    </row>
    <row r="2179" spans="15:16" x14ac:dyDescent="0.3">
      <c r="O2179" s="6"/>
      <c r="P2179" s="1"/>
    </row>
    <row r="2180" spans="15:16" x14ac:dyDescent="0.3">
      <c r="O2180" s="6"/>
      <c r="P2180" s="1"/>
    </row>
    <row r="2181" spans="15:16" x14ac:dyDescent="0.3">
      <c r="O2181" s="6"/>
      <c r="P2181" s="1"/>
    </row>
    <row r="2182" spans="15:16" x14ac:dyDescent="0.3">
      <c r="O2182" s="6"/>
      <c r="P2182" s="1"/>
    </row>
    <row r="2183" spans="15:16" x14ac:dyDescent="0.3">
      <c r="O2183" s="6"/>
      <c r="P2183" s="1"/>
    </row>
    <row r="2184" spans="15:16" x14ac:dyDescent="0.3">
      <c r="O2184" s="6"/>
      <c r="P2184" s="1"/>
    </row>
    <row r="2185" spans="15:16" x14ac:dyDescent="0.3">
      <c r="O2185" s="6"/>
      <c r="P2185" s="1"/>
    </row>
    <row r="2186" spans="15:16" x14ac:dyDescent="0.3">
      <c r="O2186" s="6"/>
      <c r="P2186" s="1"/>
    </row>
    <row r="2187" spans="15:16" x14ac:dyDescent="0.3">
      <c r="O2187" s="6"/>
      <c r="P2187" s="1"/>
    </row>
    <row r="2188" spans="15:16" x14ac:dyDescent="0.3">
      <c r="O2188" s="6"/>
      <c r="P2188" s="1"/>
    </row>
    <row r="2189" spans="15:16" x14ac:dyDescent="0.3">
      <c r="O2189" s="6"/>
      <c r="P2189" s="1"/>
    </row>
    <row r="2190" spans="15:16" x14ac:dyDescent="0.3">
      <c r="O2190" s="6"/>
      <c r="P2190" s="1"/>
    </row>
    <row r="2191" spans="15:16" x14ac:dyDescent="0.3">
      <c r="O2191" s="6"/>
      <c r="P2191" s="1"/>
    </row>
    <row r="2192" spans="15:16" x14ac:dyDescent="0.3">
      <c r="O2192" s="6"/>
      <c r="P2192" s="1"/>
    </row>
    <row r="2193" spans="15:16" x14ac:dyDescent="0.3">
      <c r="O2193" s="6"/>
      <c r="P2193" s="1"/>
    </row>
    <row r="2194" spans="15:16" x14ac:dyDescent="0.3">
      <c r="O2194" s="6"/>
      <c r="P2194" s="1"/>
    </row>
    <row r="2195" spans="15:16" x14ac:dyDescent="0.3">
      <c r="O2195" s="6"/>
      <c r="P2195" s="1"/>
    </row>
    <row r="2196" spans="15:16" x14ac:dyDescent="0.3">
      <c r="O2196" s="6"/>
      <c r="P2196" s="1"/>
    </row>
    <row r="2197" spans="15:16" x14ac:dyDescent="0.3">
      <c r="O2197" s="6"/>
      <c r="P2197" s="1"/>
    </row>
    <row r="2198" spans="15:16" x14ac:dyDescent="0.3">
      <c r="O2198" s="6"/>
      <c r="P2198" s="1"/>
    </row>
    <row r="2199" spans="15:16" x14ac:dyDescent="0.3">
      <c r="O2199" s="6"/>
      <c r="P2199" s="1"/>
    </row>
    <row r="2200" spans="15:16" x14ac:dyDescent="0.3">
      <c r="O2200" s="6"/>
      <c r="P2200" s="1"/>
    </row>
    <row r="2201" spans="15:16" x14ac:dyDescent="0.3">
      <c r="O2201" s="6"/>
      <c r="P2201" s="1"/>
    </row>
    <row r="2202" spans="15:16" x14ac:dyDescent="0.3">
      <c r="O2202" s="6"/>
      <c r="P2202" s="1"/>
    </row>
    <row r="2203" spans="15:16" x14ac:dyDescent="0.3">
      <c r="O2203" s="6"/>
      <c r="P2203" s="1"/>
    </row>
    <row r="2204" spans="15:16" x14ac:dyDescent="0.3">
      <c r="O2204" s="6"/>
      <c r="P2204" s="1"/>
    </row>
    <row r="2205" spans="15:16" x14ac:dyDescent="0.3">
      <c r="O2205" s="6"/>
      <c r="P2205" s="1"/>
    </row>
    <row r="2206" spans="15:16" x14ac:dyDescent="0.3">
      <c r="O2206" s="6"/>
      <c r="P2206" s="1"/>
    </row>
    <row r="2207" spans="15:16" x14ac:dyDescent="0.3">
      <c r="O2207" s="6"/>
      <c r="P2207" s="1"/>
    </row>
    <row r="2208" spans="15:16" x14ac:dyDescent="0.3">
      <c r="O2208" s="6"/>
      <c r="P2208" s="1"/>
    </row>
    <row r="2209" spans="15:16" x14ac:dyDescent="0.3">
      <c r="O2209" s="6"/>
      <c r="P2209" s="1"/>
    </row>
    <row r="2210" spans="15:16" x14ac:dyDescent="0.3">
      <c r="O2210" s="6"/>
      <c r="P2210" s="1"/>
    </row>
    <row r="2211" spans="15:16" x14ac:dyDescent="0.3">
      <c r="O2211" s="6"/>
      <c r="P2211" s="1"/>
    </row>
    <row r="2212" spans="15:16" x14ac:dyDescent="0.3">
      <c r="O2212" s="6"/>
      <c r="P2212" s="1"/>
    </row>
    <row r="2213" spans="15:16" x14ac:dyDescent="0.3">
      <c r="O2213" s="6"/>
      <c r="P2213" s="1"/>
    </row>
    <row r="2214" spans="15:16" x14ac:dyDescent="0.3">
      <c r="O2214" s="6"/>
      <c r="P2214" s="1"/>
    </row>
    <row r="2215" spans="15:16" x14ac:dyDescent="0.3">
      <c r="O2215" s="6"/>
      <c r="P2215" s="1"/>
    </row>
    <row r="2216" spans="15:16" x14ac:dyDescent="0.3">
      <c r="O2216" s="6"/>
      <c r="P2216" s="1"/>
    </row>
    <row r="2217" spans="15:16" x14ac:dyDescent="0.3">
      <c r="O2217" s="6"/>
      <c r="P2217" s="1"/>
    </row>
    <row r="2218" spans="15:16" x14ac:dyDescent="0.3">
      <c r="O2218" s="6"/>
      <c r="P2218" s="1"/>
    </row>
    <row r="2219" spans="15:16" x14ac:dyDescent="0.3">
      <c r="O2219" s="6"/>
      <c r="P2219" s="1"/>
    </row>
    <row r="2220" spans="15:16" x14ac:dyDescent="0.3">
      <c r="O2220" s="6"/>
      <c r="P2220" s="1"/>
    </row>
    <row r="2221" spans="15:16" x14ac:dyDescent="0.3">
      <c r="O2221" s="6"/>
      <c r="P2221" s="1"/>
    </row>
    <row r="2222" spans="15:16" x14ac:dyDescent="0.3">
      <c r="O2222" s="6"/>
      <c r="P2222" s="1"/>
    </row>
    <row r="2223" spans="15:16" x14ac:dyDescent="0.3">
      <c r="O2223" s="6"/>
      <c r="P2223" s="1"/>
    </row>
    <row r="2224" spans="15:16" x14ac:dyDescent="0.3">
      <c r="O2224" s="6"/>
      <c r="P2224" s="1"/>
    </row>
    <row r="2225" spans="15:16" x14ac:dyDescent="0.3">
      <c r="O2225" s="6"/>
      <c r="P2225" s="1"/>
    </row>
    <row r="2226" spans="15:16" x14ac:dyDescent="0.3">
      <c r="O2226" s="6"/>
      <c r="P2226" s="1"/>
    </row>
    <row r="2227" spans="15:16" x14ac:dyDescent="0.3">
      <c r="O2227" s="6"/>
      <c r="P2227" s="1"/>
    </row>
    <row r="2228" spans="15:16" x14ac:dyDescent="0.3">
      <c r="O2228" s="6"/>
      <c r="P2228" s="1"/>
    </row>
    <row r="2229" spans="15:16" x14ac:dyDescent="0.3">
      <c r="O2229" s="6"/>
      <c r="P2229" s="1"/>
    </row>
    <row r="2230" spans="15:16" x14ac:dyDescent="0.3">
      <c r="O2230" s="6"/>
      <c r="P2230" s="1"/>
    </row>
    <row r="2231" spans="15:16" x14ac:dyDescent="0.3">
      <c r="O2231" s="6"/>
      <c r="P2231" s="1"/>
    </row>
    <row r="2232" spans="15:16" x14ac:dyDescent="0.3">
      <c r="O2232" s="6"/>
      <c r="P2232" s="1"/>
    </row>
    <row r="2233" spans="15:16" x14ac:dyDescent="0.3">
      <c r="O2233" s="6"/>
      <c r="P2233" s="1"/>
    </row>
    <row r="2234" spans="15:16" x14ac:dyDescent="0.3">
      <c r="O2234" s="6"/>
      <c r="P2234" s="1"/>
    </row>
    <row r="2235" spans="15:16" x14ac:dyDescent="0.3">
      <c r="O2235" s="6"/>
      <c r="P2235" s="1"/>
    </row>
    <row r="2236" spans="15:16" x14ac:dyDescent="0.3">
      <c r="O2236" s="6"/>
      <c r="P2236" s="1"/>
    </row>
    <row r="2237" spans="15:16" x14ac:dyDescent="0.3">
      <c r="O2237" s="6"/>
      <c r="P2237" s="1"/>
    </row>
    <row r="2238" spans="15:16" x14ac:dyDescent="0.3">
      <c r="O2238" s="6"/>
      <c r="P2238" s="1"/>
    </row>
    <row r="2239" spans="15:16" x14ac:dyDescent="0.3">
      <c r="O2239" s="6"/>
      <c r="P2239" s="1"/>
    </row>
    <row r="2240" spans="15:16" x14ac:dyDescent="0.3">
      <c r="O2240" s="6"/>
      <c r="P2240" s="1"/>
    </row>
    <row r="2241" spans="15:16" x14ac:dyDescent="0.3">
      <c r="O2241" s="6"/>
      <c r="P2241" s="1"/>
    </row>
    <row r="2242" spans="15:16" x14ac:dyDescent="0.3">
      <c r="O2242" s="6"/>
      <c r="P2242" s="1"/>
    </row>
    <row r="2243" spans="15:16" x14ac:dyDescent="0.3">
      <c r="O2243" s="6"/>
      <c r="P2243" s="1"/>
    </row>
    <row r="2244" spans="15:16" x14ac:dyDescent="0.3">
      <c r="O2244" s="6"/>
      <c r="P2244" s="1"/>
    </row>
    <row r="2245" spans="15:16" x14ac:dyDescent="0.3">
      <c r="O2245" s="6"/>
      <c r="P2245" s="1"/>
    </row>
    <row r="2246" spans="15:16" x14ac:dyDescent="0.3">
      <c r="O2246" s="6"/>
      <c r="P2246" s="1"/>
    </row>
    <row r="2247" spans="15:16" x14ac:dyDescent="0.3">
      <c r="O2247" s="6"/>
      <c r="P2247" s="1"/>
    </row>
    <row r="2248" spans="15:16" x14ac:dyDescent="0.3">
      <c r="O2248" s="6"/>
      <c r="P2248" s="1"/>
    </row>
    <row r="2249" spans="15:16" x14ac:dyDescent="0.3">
      <c r="O2249" s="6"/>
      <c r="P2249" s="1"/>
    </row>
    <row r="2250" spans="15:16" x14ac:dyDescent="0.3">
      <c r="O2250" s="6"/>
      <c r="P2250" s="1"/>
    </row>
    <row r="2251" spans="15:16" x14ac:dyDescent="0.3">
      <c r="O2251" s="6"/>
      <c r="P2251" s="1"/>
    </row>
    <row r="2252" spans="15:16" x14ac:dyDescent="0.3">
      <c r="O2252" s="6"/>
      <c r="P2252" s="1"/>
    </row>
    <row r="2253" spans="15:16" x14ac:dyDescent="0.3">
      <c r="O2253" s="6"/>
      <c r="P2253" s="1"/>
    </row>
    <row r="2254" spans="15:16" x14ac:dyDescent="0.3">
      <c r="O2254" s="6"/>
      <c r="P2254" s="1"/>
    </row>
    <row r="2255" spans="15:16" x14ac:dyDescent="0.3">
      <c r="O2255" s="6"/>
      <c r="P2255" s="1"/>
    </row>
    <row r="2256" spans="15:16" x14ac:dyDescent="0.3">
      <c r="O2256" s="6"/>
      <c r="P2256" s="1"/>
    </row>
    <row r="2257" spans="15:16" x14ac:dyDescent="0.3">
      <c r="O2257" s="6"/>
      <c r="P2257" s="1"/>
    </row>
    <row r="2258" spans="15:16" x14ac:dyDescent="0.3">
      <c r="O2258" s="6"/>
      <c r="P2258" s="1"/>
    </row>
    <row r="2259" spans="15:16" x14ac:dyDescent="0.3">
      <c r="O2259" s="6"/>
      <c r="P2259" s="1"/>
    </row>
    <row r="2260" spans="15:16" x14ac:dyDescent="0.3">
      <c r="O2260" s="6"/>
      <c r="P2260" s="1"/>
    </row>
    <row r="2261" spans="15:16" x14ac:dyDescent="0.3">
      <c r="O2261" s="6"/>
      <c r="P2261" s="1"/>
    </row>
    <row r="2262" spans="15:16" x14ac:dyDescent="0.3">
      <c r="O2262" s="6"/>
      <c r="P2262" s="1"/>
    </row>
    <row r="2263" spans="15:16" x14ac:dyDescent="0.3">
      <c r="O2263" s="6"/>
      <c r="P2263" s="1"/>
    </row>
    <row r="2264" spans="15:16" x14ac:dyDescent="0.3">
      <c r="O2264" s="6"/>
      <c r="P2264" s="1"/>
    </row>
    <row r="2265" spans="15:16" x14ac:dyDescent="0.3">
      <c r="O2265" s="6"/>
      <c r="P2265" s="1"/>
    </row>
    <row r="2266" spans="15:16" x14ac:dyDescent="0.3">
      <c r="O2266" s="6"/>
      <c r="P2266" s="1"/>
    </row>
    <row r="2267" spans="15:16" x14ac:dyDescent="0.3">
      <c r="O2267" s="6"/>
      <c r="P2267" s="1"/>
    </row>
    <row r="2268" spans="15:16" x14ac:dyDescent="0.3">
      <c r="O2268" s="6"/>
      <c r="P2268" s="1"/>
    </row>
    <row r="2269" spans="15:16" x14ac:dyDescent="0.3">
      <c r="O2269" s="6"/>
      <c r="P2269" s="1"/>
    </row>
    <row r="2270" spans="15:16" x14ac:dyDescent="0.3">
      <c r="O2270" s="6"/>
      <c r="P2270" s="1"/>
    </row>
    <row r="2271" spans="15:16" x14ac:dyDescent="0.3">
      <c r="O2271" s="6"/>
      <c r="P2271" s="1"/>
    </row>
    <row r="2272" spans="15:16" x14ac:dyDescent="0.3">
      <c r="O2272" s="6"/>
      <c r="P2272" s="1"/>
    </row>
    <row r="2273" spans="15:16" x14ac:dyDescent="0.3">
      <c r="O2273" s="6"/>
      <c r="P2273" s="1"/>
    </row>
    <row r="2274" spans="15:16" x14ac:dyDescent="0.3">
      <c r="O2274" s="6"/>
      <c r="P2274" s="1"/>
    </row>
    <row r="2275" spans="15:16" x14ac:dyDescent="0.3">
      <c r="O2275" s="6"/>
      <c r="P2275" s="1"/>
    </row>
    <row r="2276" spans="15:16" x14ac:dyDescent="0.3">
      <c r="O2276" s="6"/>
      <c r="P2276" s="1"/>
    </row>
    <row r="2277" spans="15:16" x14ac:dyDescent="0.3">
      <c r="O2277" s="6"/>
      <c r="P2277" s="1"/>
    </row>
    <row r="2278" spans="15:16" x14ac:dyDescent="0.3">
      <c r="O2278" s="6"/>
      <c r="P2278" s="1"/>
    </row>
    <row r="2279" spans="15:16" x14ac:dyDescent="0.3">
      <c r="O2279" s="6"/>
      <c r="P2279" s="1"/>
    </row>
    <row r="2280" spans="15:16" x14ac:dyDescent="0.3">
      <c r="O2280" s="6"/>
      <c r="P2280" s="1"/>
    </row>
    <row r="2281" spans="15:16" x14ac:dyDescent="0.3">
      <c r="O2281" s="6"/>
      <c r="P2281" s="1"/>
    </row>
    <row r="2282" spans="15:16" x14ac:dyDescent="0.3">
      <c r="O2282" s="6"/>
      <c r="P2282" s="1"/>
    </row>
    <row r="2283" spans="15:16" x14ac:dyDescent="0.3">
      <c r="O2283" s="6"/>
      <c r="P2283" s="1"/>
    </row>
    <row r="2284" spans="15:16" x14ac:dyDescent="0.3">
      <c r="O2284" s="6"/>
      <c r="P2284" s="1"/>
    </row>
    <row r="2285" spans="15:16" x14ac:dyDescent="0.3">
      <c r="O2285" s="6"/>
      <c r="P2285" s="1"/>
    </row>
    <row r="2286" spans="15:16" x14ac:dyDescent="0.3">
      <c r="O2286" s="6"/>
      <c r="P2286" s="1"/>
    </row>
    <row r="2287" spans="15:16" x14ac:dyDescent="0.3">
      <c r="O2287" s="6"/>
      <c r="P2287" s="1"/>
    </row>
    <row r="2288" spans="15:16" x14ac:dyDescent="0.3">
      <c r="O2288" s="6"/>
      <c r="P2288" s="1"/>
    </row>
    <row r="2289" spans="15:16" x14ac:dyDescent="0.3">
      <c r="O2289" s="6"/>
      <c r="P2289" s="1"/>
    </row>
    <row r="2290" spans="15:16" x14ac:dyDescent="0.3">
      <c r="O2290" s="6"/>
      <c r="P2290" s="1"/>
    </row>
    <row r="2291" spans="15:16" x14ac:dyDescent="0.3">
      <c r="O2291" s="6"/>
      <c r="P2291" s="1"/>
    </row>
    <row r="2292" spans="15:16" x14ac:dyDescent="0.3">
      <c r="O2292" s="6"/>
      <c r="P2292" s="1"/>
    </row>
    <row r="2293" spans="15:16" x14ac:dyDescent="0.3">
      <c r="O2293" s="6"/>
      <c r="P2293" s="1"/>
    </row>
    <row r="2294" spans="15:16" x14ac:dyDescent="0.3">
      <c r="O2294" s="6"/>
      <c r="P2294" s="1"/>
    </row>
    <row r="2295" spans="15:16" x14ac:dyDescent="0.3">
      <c r="O2295" s="6"/>
      <c r="P2295" s="1"/>
    </row>
    <row r="2296" spans="15:16" x14ac:dyDescent="0.3">
      <c r="O2296" s="6"/>
      <c r="P2296" s="1"/>
    </row>
    <row r="2297" spans="15:16" x14ac:dyDescent="0.3">
      <c r="O2297" s="6"/>
      <c r="P2297" s="1"/>
    </row>
    <row r="2298" spans="15:16" x14ac:dyDescent="0.3">
      <c r="O2298" s="6"/>
      <c r="P2298" s="1"/>
    </row>
    <row r="2299" spans="15:16" x14ac:dyDescent="0.3">
      <c r="O2299" s="6"/>
      <c r="P2299" s="1"/>
    </row>
    <row r="2300" spans="15:16" x14ac:dyDescent="0.3">
      <c r="O2300" s="6"/>
      <c r="P2300" s="1"/>
    </row>
    <row r="2301" spans="15:16" x14ac:dyDescent="0.3">
      <c r="O2301" s="6"/>
      <c r="P2301" s="1"/>
    </row>
    <row r="2302" spans="15:16" x14ac:dyDescent="0.3">
      <c r="O2302" s="6"/>
      <c r="P2302" s="1"/>
    </row>
    <row r="2303" spans="15:16" x14ac:dyDescent="0.3">
      <c r="O2303" s="6"/>
      <c r="P2303" s="1"/>
    </row>
    <row r="2304" spans="15:16" x14ac:dyDescent="0.3">
      <c r="O2304" s="6"/>
      <c r="P2304" s="1"/>
    </row>
    <row r="2305" spans="15:16" x14ac:dyDescent="0.3">
      <c r="O2305" s="6"/>
      <c r="P2305" s="1"/>
    </row>
    <row r="2306" spans="15:16" x14ac:dyDescent="0.3">
      <c r="O2306" s="6"/>
      <c r="P2306" s="1"/>
    </row>
    <row r="2307" spans="15:16" x14ac:dyDescent="0.3">
      <c r="O2307" s="6"/>
      <c r="P2307" s="1"/>
    </row>
    <row r="2308" spans="15:16" x14ac:dyDescent="0.3">
      <c r="O2308" s="6"/>
      <c r="P2308" s="1"/>
    </row>
    <row r="2309" spans="15:16" x14ac:dyDescent="0.3">
      <c r="O2309" s="6"/>
      <c r="P2309" s="1"/>
    </row>
    <row r="2310" spans="15:16" x14ac:dyDescent="0.3">
      <c r="O2310" s="6"/>
      <c r="P2310" s="1"/>
    </row>
    <row r="2311" spans="15:16" x14ac:dyDescent="0.3">
      <c r="O2311" s="6"/>
      <c r="P2311" s="1"/>
    </row>
    <row r="2312" spans="15:16" x14ac:dyDescent="0.3">
      <c r="O2312" s="6"/>
      <c r="P2312" s="1"/>
    </row>
    <row r="2313" spans="15:16" x14ac:dyDescent="0.3">
      <c r="O2313" s="6"/>
      <c r="P2313" s="1"/>
    </row>
    <row r="2314" spans="15:16" x14ac:dyDescent="0.3">
      <c r="O2314" s="6"/>
      <c r="P2314" s="1"/>
    </row>
    <row r="2315" spans="15:16" x14ac:dyDescent="0.3">
      <c r="O2315" s="6"/>
      <c r="P2315" s="1"/>
    </row>
    <row r="2316" spans="15:16" x14ac:dyDescent="0.3">
      <c r="O2316" s="6"/>
      <c r="P2316" s="1"/>
    </row>
    <row r="2317" spans="15:16" x14ac:dyDescent="0.3">
      <c r="O2317" s="6"/>
      <c r="P2317" s="1"/>
    </row>
    <row r="2318" spans="15:16" x14ac:dyDescent="0.3">
      <c r="O2318" s="6"/>
      <c r="P2318" s="1"/>
    </row>
    <row r="2319" spans="15:16" x14ac:dyDescent="0.3">
      <c r="O2319" s="6"/>
      <c r="P2319" s="1"/>
    </row>
    <row r="2320" spans="15:16" x14ac:dyDescent="0.3">
      <c r="O2320" s="6"/>
      <c r="P2320" s="1"/>
    </row>
    <row r="2321" spans="15:16" x14ac:dyDescent="0.3">
      <c r="O2321" s="6"/>
      <c r="P2321" s="1"/>
    </row>
    <row r="2322" spans="15:16" x14ac:dyDescent="0.3">
      <c r="O2322" s="6"/>
      <c r="P2322" s="1"/>
    </row>
    <row r="2323" spans="15:16" x14ac:dyDescent="0.3">
      <c r="O2323" s="6"/>
      <c r="P2323" s="1"/>
    </row>
    <row r="2324" spans="15:16" x14ac:dyDescent="0.3">
      <c r="O2324" s="6"/>
      <c r="P2324" s="1"/>
    </row>
    <row r="2325" spans="15:16" x14ac:dyDescent="0.3">
      <c r="O2325" s="6"/>
      <c r="P2325" s="1"/>
    </row>
    <row r="2326" spans="15:16" x14ac:dyDescent="0.3">
      <c r="O2326" s="6"/>
      <c r="P2326" s="1"/>
    </row>
    <row r="2327" spans="15:16" x14ac:dyDescent="0.3">
      <c r="O2327" s="6"/>
      <c r="P2327" s="1"/>
    </row>
    <row r="2328" spans="15:16" x14ac:dyDescent="0.3">
      <c r="O2328" s="6"/>
      <c r="P2328" s="1"/>
    </row>
    <row r="2329" spans="15:16" x14ac:dyDescent="0.3">
      <c r="O2329" s="6"/>
      <c r="P2329" s="1"/>
    </row>
    <row r="2330" spans="15:16" x14ac:dyDescent="0.3">
      <c r="O2330" s="6"/>
      <c r="P2330" s="1"/>
    </row>
    <row r="2331" spans="15:16" x14ac:dyDescent="0.3">
      <c r="O2331" s="6"/>
      <c r="P2331" s="1"/>
    </row>
    <row r="2332" spans="15:16" x14ac:dyDescent="0.3">
      <c r="O2332" s="6"/>
      <c r="P2332" s="1"/>
    </row>
    <row r="2333" spans="15:16" x14ac:dyDescent="0.3">
      <c r="O2333" s="6"/>
      <c r="P2333" s="1"/>
    </row>
    <row r="2334" spans="15:16" x14ac:dyDescent="0.3">
      <c r="O2334" s="6"/>
      <c r="P2334" s="1"/>
    </row>
    <row r="2335" spans="15:16" x14ac:dyDescent="0.3">
      <c r="O2335" s="6"/>
      <c r="P2335" s="1"/>
    </row>
    <row r="2336" spans="15:16" x14ac:dyDescent="0.3">
      <c r="O2336" s="6"/>
      <c r="P2336" s="1"/>
    </row>
    <row r="2337" spans="15:16" x14ac:dyDescent="0.3">
      <c r="O2337" s="6"/>
      <c r="P2337" s="1"/>
    </row>
    <row r="2338" spans="15:16" x14ac:dyDescent="0.3">
      <c r="O2338" s="6"/>
      <c r="P2338" s="1"/>
    </row>
    <row r="2339" spans="15:16" x14ac:dyDescent="0.3">
      <c r="O2339" s="6"/>
      <c r="P2339" s="1"/>
    </row>
    <row r="2340" spans="15:16" x14ac:dyDescent="0.3">
      <c r="O2340" s="6"/>
      <c r="P2340" s="1"/>
    </row>
    <row r="2341" spans="15:16" x14ac:dyDescent="0.3">
      <c r="O2341" s="6"/>
      <c r="P2341" s="1"/>
    </row>
    <row r="2342" spans="15:16" x14ac:dyDescent="0.3">
      <c r="O2342" s="6"/>
      <c r="P2342" s="1"/>
    </row>
    <row r="2343" spans="15:16" x14ac:dyDescent="0.3">
      <c r="O2343" s="6"/>
      <c r="P2343" s="1"/>
    </row>
    <row r="2344" spans="15:16" x14ac:dyDescent="0.3">
      <c r="O2344" s="6"/>
      <c r="P2344" s="1"/>
    </row>
    <row r="2345" spans="15:16" x14ac:dyDescent="0.3">
      <c r="O2345" s="6"/>
      <c r="P2345" s="1"/>
    </row>
    <row r="2346" spans="15:16" x14ac:dyDescent="0.3">
      <c r="O2346" s="6"/>
      <c r="P2346" s="1"/>
    </row>
    <row r="2347" spans="15:16" x14ac:dyDescent="0.3">
      <c r="O2347" s="6"/>
      <c r="P2347" s="1"/>
    </row>
    <row r="2348" spans="15:16" x14ac:dyDescent="0.3">
      <c r="O2348" s="6"/>
      <c r="P2348" s="1"/>
    </row>
    <row r="2349" spans="15:16" x14ac:dyDescent="0.3">
      <c r="O2349" s="6"/>
      <c r="P2349" s="1"/>
    </row>
    <row r="2350" spans="15:16" x14ac:dyDescent="0.3">
      <c r="O2350" s="6"/>
      <c r="P2350" s="1"/>
    </row>
    <row r="2351" spans="15:16" x14ac:dyDescent="0.3">
      <c r="O2351" s="6"/>
      <c r="P2351" s="1"/>
    </row>
    <row r="2352" spans="15:16" x14ac:dyDescent="0.3">
      <c r="O2352" s="6"/>
      <c r="P2352" s="1"/>
    </row>
    <row r="2353" spans="15:16" x14ac:dyDescent="0.3">
      <c r="O2353" s="6"/>
      <c r="P2353" s="1"/>
    </row>
    <row r="2354" spans="15:16" x14ac:dyDescent="0.3">
      <c r="O2354" s="6"/>
      <c r="P2354" s="1"/>
    </row>
    <row r="2355" spans="15:16" x14ac:dyDescent="0.3">
      <c r="O2355" s="6"/>
      <c r="P2355" s="1"/>
    </row>
    <row r="2356" spans="15:16" x14ac:dyDescent="0.3">
      <c r="O2356" s="6"/>
      <c r="P2356" s="1"/>
    </row>
    <row r="2357" spans="15:16" x14ac:dyDescent="0.3">
      <c r="O2357" s="6"/>
      <c r="P2357" s="1"/>
    </row>
    <row r="2358" spans="15:16" x14ac:dyDescent="0.3">
      <c r="O2358" s="6"/>
      <c r="P2358" s="1"/>
    </row>
    <row r="2359" spans="15:16" x14ac:dyDescent="0.3">
      <c r="O2359" s="6"/>
      <c r="P2359" s="1"/>
    </row>
    <row r="2360" spans="15:16" x14ac:dyDescent="0.3">
      <c r="O2360" s="6"/>
      <c r="P2360" s="1"/>
    </row>
    <row r="2361" spans="15:16" x14ac:dyDescent="0.3">
      <c r="O2361" s="6"/>
      <c r="P2361" s="1"/>
    </row>
    <row r="2362" spans="15:16" x14ac:dyDescent="0.3">
      <c r="O2362" s="6"/>
      <c r="P2362" s="1"/>
    </row>
    <row r="2363" spans="15:16" x14ac:dyDescent="0.3">
      <c r="O2363" s="6"/>
      <c r="P2363" s="1"/>
    </row>
    <row r="2364" spans="15:16" x14ac:dyDescent="0.3">
      <c r="O2364" s="6"/>
      <c r="P2364" s="1"/>
    </row>
    <row r="2365" spans="15:16" x14ac:dyDescent="0.3">
      <c r="O2365" s="6"/>
      <c r="P2365" s="1"/>
    </row>
    <row r="2366" spans="15:16" x14ac:dyDescent="0.3">
      <c r="O2366" s="6"/>
      <c r="P2366" s="1"/>
    </row>
    <row r="2367" spans="15:16" x14ac:dyDescent="0.3">
      <c r="O2367" s="6"/>
      <c r="P2367" s="1"/>
    </row>
    <row r="2368" spans="15:16" x14ac:dyDescent="0.3">
      <c r="O2368" s="6"/>
      <c r="P2368" s="1"/>
    </row>
    <row r="2369" spans="15:16" x14ac:dyDescent="0.3">
      <c r="O2369" s="6"/>
      <c r="P2369" s="1"/>
    </row>
    <row r="2370" spans="15:16" x14ac:dyDescent="0.3">
      <c r="O2370" s="6"/>
      <c r="P2370" s="1"/>
    </row>
    <row r="2371" spans="15:16" x14ac:dyDescent="0.3">
      <c r="O2371" s="6"/>
      <c r="P2371" s="1"/>
    </row>
    <row r="2372" spans="15:16" x14ac:dyDescent="0.3">
      <c r="O2372" s="6"/>
      <c r="P2372" s="1"/>
    </row>
    <row r="2373" spans="15:16" x14ac:dyDescent="0.3">
      <c r="O2373" s="6"/>
      <c r="P2373" s="1"/>
    </row>
    <row r="2374" spans="15:16" x14ac:dyDescent="0.3">
      <c r="O2374" s="6"/>
      <c r="P2374" s="1"/>
    </row>
    <row r="2375" spans="15:16" x14ac:dyDescent="0.3">
      <c r="O2375" s="6"/>
      <c r="P2375" s="1"/>
    </row>
    <row r="2376" spans="15:16" x14ac:dyDescent="0.3">
      <c r="O2376" s="6"/>
      <c r="P2376" s="1"/>
    </row>
    <row r="2377" spans="15:16" x14ac:dyDescent="0.3">
      <c r="O2377" s="6"/>
      <c r="P2377" s="1"/>
    </row>
    <row r="2378" spans="15:16" x14ac:dyDescent="0.3">
      <c r="O2378" s="6"/>
      <c r="P2378" s="1"/>
    </row>
    <row r="2379" spans="15:16" x14ac:dyDescent="0.3">
      <c r="O2379" s="6"/>
      <c r="P2379" s="1"/>
    </row>
    <row r="2380" spans="15:16" x14ac:dyDescent="0.3">
      <c r="O2380" s="6"/>
      <c r="P2380" s="1"/>
    </row>
    <row r="2381" spans="15:16" x14ac:dyDescent="0.3">
      <c r="O2381" s="6"/>
      <c r="P2381" s="1"/>
    </row>
    <row r="2382" spans="15:16" x14ac:dyDescent="0.3">
      <c r="O2382" s="6"/>
      <c r="P2382" s="1"/>
    </row>
    <row r="2383" spans="15:16" x14ac:dyDescent="0.3">
      <c r="O2383" s="6"/>
      <c r="P2383" s="1"/>
    </row>
    <row r="2384" spans="15:16" x14ac:dyDescent="0.3">
      <c r="O2384" s="6"/>
      <c r="P2384" s="1"/>
    </row>
    <row r="2385" spans="15:16" x14ac:dyDescent="0.3">
      <c r="O2385" s="6"/>
      <c r="P2385" s="1"/>
    </row>
    <row r="2386" spans="15:16" x14ac:dyDescent="0.3">
      <c r="O2386" s="6"/>
      <c r="P2386" s="1"/>
    </row>
    <row r="2387" spans="15:16" x14ac:dyDescent="0.3">
      <c r="O2387" s="6"/>
      <c r="P2387" s="1"/>
    </row>
    <row r="2388" spans="15:16" x14ac:dyDescent="0.3">
      <c r="O2388" s="6"/>
      <c r="P2388" s="1"/>
    </row>
    <row r="2389" spans="15:16" x14ac:dyDescent="0.3">
      <c r="O2389" s="6"/>
      <c r="P2389" s="1"/>
    </row>
    <row r="2390" spans="15:16" x14ac:dyDescent="0.3">
      <c r="O2390" s="6"/>
      <c r="P2390" s="1"/>
    </row>
    <row r="2391" spans="15:16" x14ac:dyDescent="0.3">
      <c r="O2391" s="6"/>
      <c r="P2391" s="1"/>
    </row>
    <row r="2392" spans="15:16" x14ac:dyDescent="0.3">
      <c r="O2392" s="6"/>
      <c r="P2392" s="1"/>
    </row>
    <row r="2393" spans="15:16" x14ac:dyDescent="0.3">
      <c r="O2393" s="6"/>
      <c r="P2393" s="1"/>
    </row>
    <row r="2394" spans="15:16" x14ac:dyDescent="0.3">
      <c r="O2394" s="6"/>
      <c r="P2394" s="1"/>
    </row>
    <row r="2395" spans="15:16" x14ac:dyDescent="0.3">
      <c r="O2395" s="6"/>
      <c r="P2395" s="1"/>
    </row>
    <row r="2396" spans="15:16" x14ac:dyDescent="0.3">
      <c r="O2396" s="6"/>
      <c r="P2396" s="1"/>
    </row>
    <row r="2397" spans="15:16" x14ac:dyDescent="0.3">
      <c r="O2397" s="6"/>
      <c r="P2397" s="1"/>
    </row>
    <row r="2398" spans="15:16" x14ac:dyDescent="0.3">
      <c r="O2398" s="6"/>
      <c r="P2398" s="1"/>
    </row>
    <row r="2399" spans="15:16" x14ac:dyDescent="0.3">
      <c r="O2399" s="6"/>
      <c r="P2399" s="1"/>
    </row>
    <row r="2400" spans="15:16" x14ac:dyDescent="0.3">
      <c r="O2400" s="6"/>
      <c r="P2400" s="1"/>
    </row>
    <row r="2401" spans="15:16" x14ac:dyDescent="0.3">
      <c r="O2401" s="6"/>
      <c r="P2401" s="1"/>
    </row>
    <row r="2402" spans="15:16" x14ac:dyDescent="0.3">
      <c r="O2402" s="6"/>
      <c r="P2402" s="1"/>
    </row>
    <row r="2403" spans="15:16" x14ac:dyDescent="0.3">
      <c r="O2403" s="6"/>
      <c r="P2403" s="1"/>
    </row>
    <row r="2404" spans="15:16" x14ac:dyDescent="0.3">
      <c r="O2404" s="6"/>
      <c r="P2404" s="1"/>
    </row>
    <row r="2405" spans="15:16" x14ac:dyDescent="0.3">
      <c r="O2405" s="6"/>
      <c r="P2405" s="1"/>
    </row>
    <row r="2406" spans="15:16" x14ac:dyDescent="0.3">
      <c r="O2406" s="6"/>
      <c r="P2406" s="1"/>
    </row>
    <row r="2407" spans="15:16" x14ac:dyDescent="0.3">
      <c r="O2407" s="6"/>
      <c r="P2407" s="1"/>
    </row>
    <row r="2408" spans="15:16" x14ac:dyDescent="0.3">
      <c r="O2408" s="6"/>
      <c r="P2408" s="1"/>
    </row>
    <row r="2409" spans="15:16" x14ac:dyDescent="0.3">
      <c r="O2409" s="6"/>
      <c r="P2409" s="1"/>
    </row>
    <row r="2410" spans="15:16" x14ac:dyDescent="0.3">
      <c r="O2410" s="6"/>
      <c r="P2410" s="1"/>
    </row>
    <row r="2411" spans="15:16" x14ac:dyDescent="0.3">
      <c r="O2411" s="6"/>
      <c r="P2411" s="1"/>
    </row>
    <row r="2412" spans="15:16" x14ac:dyDescent="0.3">
      <c r="O2412" s="6"/>
      <c r="P2412" s="1"/>
    </row>
    <row r="2413" spans="15:16" x14ac:dyDescent="0.3">
      <c r="O2413" s="6"/>
      <c r="P2413" s="1"/>
    </row>
    <row r="2414" spans="15:16" x14ac:dyDescent="0.3">
      <c r="O2414" s="6"/>
      <c r="P2414" s="1"/>
    </row>
    <row r="2415" spans="15:16" x14ac:dyDescent="0.3">
      <c r="O2415" s="6"/>
      <c r="P2415" s="1"/>
    </row>
    <row r="2416" spans="15:16" x14ac:dyDescent="0.3">
      <c r="O2416" s="6"/>
      <c r="P2416" s="1"/>
    </row>
    <row r="2417" spans="15:16" x14ac:dyDescent="0.3">
      <c r="O2417" s="6"/>
      <c r="P2417" s="1"/>
    </row>
    <row r="2418" spans="15:16" x14ac:dyDescent="0.3">
      <c r="O2418" s="6"/>
      <c r="P2418" s="1"/>
    </row>
    <row r="2419" spans="15:16" x14ac:dyDescent="0.3">
      <c r="O2419" s="6"/>
      <c r="P2419" s="1"/>
    </row>
    <row r="2420" spans="15:16" x14ac:dyDescent="0.3">
      <c r="O2420" s="6"/>
      <c r="P2420" s="1"/>
    </row>
    <row r="2421" spans="15:16" x14ac:dyDescent="0.3">
      <c r="O2421" s="6"/>
      <c r="P2421" s="1"/>
    </row>
    <row r="2422" spans="15:16" x14ac:dyDescent="0.3">
      <c r="O2422" s="6"/>
      <c r="P2422" s="1"/>
    </row>
    <row r="2423" spans="15:16" x14ac:dyDescent="0.3">
      <c r="O2423" s="6"/>
      <c r="P2423" s="1"/>
    </row>
    <row r="2424" spans="15:16" x14ac:dyDescent="0.3">
      <c r="O2424" s="6"/>
      <c r="P2424" s="1"/>
    </row>
    <row r="2425" spans="15:16" x14ac:dyDescent="0.3">
      <c r="O2425" s="6"/>
      <c r="P2425" s="1"/>
    </row>
    <row r="2426" spans="15:16" x14ac:dyDescent="0.3">
      <c r="O2426" s="6"/>
      <c r="P2426" s="1"/>
    </row>
    <row r="2427" spans="15:16" x14ac:dyDescent="0.3">
      <c r="O2427" s="6"/>
      <c r="P2427" s="1"/>
    </row>
    <row r="2428" spans="15:16" x14ac:dyDescent="0.3">
      <c r="O2428" s="6"/>
      <c r="P2428" s="1"/>
    </row>
    <row r="2429" spans="15:16" x14ac:dyDescent="0.3">
      <c r="O2429" s="6"/>
      <c r="P2429" s="1"/>
    </row>
    <row r="2430" spans="15:16" x14ac:dyDescent="0.3">
      <c r="O2430" s="6"/>
      <c r="P2430" s="1"/>
    </row>
    <row r="2431" spans="15:16" x14ac:dyDescent="0.3">
      <c r="O2431" s="6"/>
      <c r="P2431" s="1"/>
    </row>
    <row r="2432" spans="15:16" x14ac:dyDescent="0.3">
      <c r="O2432" s="6"/>
      <c r="P2432" s="1"/>
    </row>
    <row r="2433" spans="15:16" x14ac:dyDescent="0.3">
      <c r="O2433" s="6"/>
      <c r="P2433" s="1"/>
    </row>
    <row r="2434" spans="15:16" x14ac:dyDescent="0.3">
      <c r="O2434" s="6"/>
      <c r="P2434" s="1"/>
    </row>
    <row r="2435" spans="15:16" x14ac:dyDescent="0.3">
      <c r="O2435" s="6"/>
      <c r="P2435" s="1"/>
    </row>
    <row r="2436" spans="15:16" x14ac:dyDescent="0.3">
      <c r="O2436" s="6"/>
      <c r="P2436" s="1"/>
    </row>
    <row r="2437" spans="15:16" x14ac:dyDescent="0.3">
      <c r="O2437" s="6"/>
      <c r="P2437" s="1"/>
    </row>
    <row r="2438" spans="15:16" x14ac:dyDescent="0.3">
      <c r="O2438" s="6"/>
      <c r="P2438" s="1"/>
    </row>
    <row r="2439" spans="15:16" x14ac:dyDescent="0.3">
      <c r="O2439" s="6"/>
      <c r="P2439" s="1"/>
    </row>
    <row r="2440" spans="15:16" x14ac:dyDescent="0.3">
      <c r="O2440" s="6"/>
      <c r="P2440" s="1"/>
    </row>
    <row r="2441" spans="15:16" x14ac:dyDescent="0.3">
      <c r="O2441" s="6"/>
      <c r="P2441" s="1"/>
    </row>
    <row r="2442" spans="15:16" x14ac:dyDescent="0.3">
      <c r="O2442" s="6"/>
      <c r="P2442" s="1"/>
    </row>
    <row r="2443" spans="15:16" x14ac:dyDescent="0.3">
      <c r="O2443" s="6"/>
      <c r="P2443" s="1"/>
    </row>
    <row r="2444" spans="15:16" x14ac:dyDescent="0.3">
      <c r="O2444" s="6"/>
      <c r="P2444" s="1"/>
    </row>
    <row r="2445" spans="15:16" x14ac:dyDescent="0.3">
      <c r="O2445" s="6"/>
      <c r="P2445" s="1"/>
    </row>
    <row r="2446" spans="15:16" x14ac:dyDescent="0.3">
      <c r="O2446" s="6"/>
      <c r="P2446" s="1"/>
    </row>
    <row r="2447" spans="15:16" x14ac:dyDescent="0.3">
      <c r="O2447" s="6"/>
      <c r="P2447" s="1"/>
    </row>
    <row r="2448" spans="15:16" x14ac:dyDescent="0.3">
      <c r="O2448" s="6"/>
      <c r="P2448" s="1"/>
    </row>
    <row r="2449" spans="15:16" x14ac:dyDescent="0.3">
      <c r="O2449" s="6"/>
      <c r="P2449" s="1"/>
    </row>
    <row r="2450" spans="15:16" x14ac:dyDescent="0.3">
      <c r="O2450" s="6"/>
      <c r="P2450" s="1"/>
    </row>
    <row r="2451" spans="15:16" x14ac:dyDescent="0.3">
      <c r="O2451" s="6"/>
      <c r="P2451" s="1"/>
    </row>
    <row r="2452" spans="15:16" x14ac:dyDescent="0.3">
      <c r="O2452" s="6"/>
      <c r="P2452" s="1"/>
    </row>
    <row r="2453" spans="15:16" x14ac:dyDescent="0.3">
      <c r="O2453" s="6"/>
      <c r="P2453" s="1"/>
    </row>
    <row r="2454" spans="15:16" x14ac:dyDescent="0.3">
      <c r="O2454" s="6"/>
      <c r="P2454" s="1"/>
    </row>
    <row r="2455" spans="15:16" x14ac:dyDescent="0.3">
      <c r="O2455" s="6"/>
      <c r="P2455" s="1"/>
    </row>
    <row r="2456" spans="15:16" x14ac:dyDescent="0.3">
      <c r="O2456" s="6"/>
      <c r="P2456" s="1"/>
    </row>
    <row r="2457" spans="15:16" x14ac:dyDescent="0.3">
      <c r="O2457" s="6"/>
      <c r="P2457" s="1"/>
    </row>
    <row r="2458" spans="15:16" x14ac:dyDescent="0.3">
      <c r="O2458" s="6"/>
      <c r="P2458" s="1"/>
    </row>
    <row r="2459" spans="15:16" x14ac:dyDescent="0.3">
      <c r="O2459" s="6"/>
      <c r="P2459" s="1"/>
    </row>
    <row r="2460" spans="15:16" x14ac:dyDescent="0.3">
      <c r="O2460" s="6"/>
      <c r="P2460" s="1"/>
    </row>
    <row r="2461" spans="15:16" x14ac:dyDescent="0.3">
      <c r="O2461" s="6"/>
      <c r="P2461" s="1"/>
    </row>
    <row r="2462" spans="15:16" x14ac:dyDescent="0.3">
      <c r="O2462" s="6"/>
      <c r="P2462" s="1"/>
    </row>
    <row r="2463" spans="15:16" x14ac:dyDescent="0.3">
      <c r="O2463" s="6"/>
      <c r="P2463" s="1"/>
    </row>
    <row r="2464" spans="15:16" x14ac:dyDescent="0.3">
      <c r="O2464" s="6"/>
      <c r="P2464" s="1"/>
    </row>
    <row r="2465" spans="15:16" x14ac:dyDescent="0.3">
      <c r="O2465" s="6"/>
      <c r="P2465" s="1"/>
    </row>
    <row r="2466" spans="15:16" x14ac:dyDescent="0.3">
      <c r="O2466" s="6"/>
      <c r="P2466" s="1"/>
    </row>
    <row r="2467" spans="15:16" x14ac:dyDescent="0.3">
      <c r="O2467" s="6"/>
      <c r="P2467" s="1"/>
    </row>
    <row r="2468" spans="15:16" x14ac:dyDescent="0.3">
      <c r="O2468" s="6"/>
      <c r="P2468" s="1"/>
    </row>
    <row r="2469" spans="15:16" x14ac:dyDescent="0.3">
      <c r="O2469" s="6"/>
      <c r="P2469" s="1"/>
    </row>
    <row r="2470" spans="15:16" x14ac:dyDescent="0.3">
      <c r="O2470" s="6"/>
      <c r="P2470" s="1"/>
    </row>
    <row r="2471" spans="15:16" x14ac:dyDescent="0.3">
      <c r="O2471" s="6"/>
      <c r="P2471" s="1"/>
    </row>
    <row r="2472" spans="15:16" x14ac:dyDescent="0.3">
      <c r="O2472" s="6"/>
      <c r="P2472" s="1"/>
    </row>
    <row r="2473" spans="15:16" x14ac:dyDescent="0.3">
      <c r="O2473" s="6"/>
      <c r="P2473" s="1"/>
    </row>
    <row r="2474" spans="15:16" x14ac:dyDescent="0.3">
      <c r="O2474" s="6"/>
      <c r="P2474" s="1"/>
    </row>
    <row r="2475" spans="15:16" x14ac:dyDescent="0.3">
      <c r="O2475" s="6"/>
      <c r="P2475" s="1"/>
    </row>
    <row r="2476" spans="15:16" x14ac:dyDescent="0.3">
      <c r="O2476" s="6"/>
      <c r="P2476" s="1"/>
    </row>
    <row r="2477" spans="15:16" x14ac:dyDescent="0.3">
      <c r="O2477" s="6"/>
      <c r="P2477" s="1"/>
    </row>
    <row r="2478" spans="15:16" x14ac:dyDescent="0.3">
      <c r="O2478" s="6"/>
      <c r="P2478" s="1"/>
    </row>
    <row r="2479" spans="15:16" x14ac:dyDescent="0.3">
      <c r="O2479" s="6"/>
      <c r="P2479" s="1"/>
    </row>
    <row r="2480" spans="15:16" x14ac:dyDescent="0.3">
      <c r="O2480" s="6"/>
      <c r="P2480" s="1"/>
    </row>
    <row r="2481" spans="15:16" x14ac:dyDescent="0.3">
      <c r="O2481" s="6"/>
      <c r="P2481" s="1"/>
    </row>
    <row r="2482" spans="15:16" x14ac:dyDescent="0.3">
      <c r="O2482" s="6"/>
      <c r="P2482" s="1"/>
    </row>
    <row r="2483" spans="15:16" x14ac:dyDescent="0.3">
      <c r="O2483" s="6"/>
      <c r="P2483" s="1"/>
    </row>
    <row r="2484" spans="15:16" x14ac:dyDescent="0.3">
      <c r="O2484" s="6"/>
      <c r="P2484" s="1"/>
    </row>
    <row r="2485" spans="15:16" x14ac:dyDescent="0.3">
      <c r="O2485" s="6"/>
      <c r="P2485" s="1"/>
    </row>
    <row r="2486" spans="15:16" x14ac:dyDescent="0.3">
      <c r="O2486" s="6"/>
      <c r="P2486" s="1"/>
    </row>
    <row r="2487" spans="15:16" x14ac:dyDescent="0.3">
      <c r="O2487" s="6"/>
      <c r="P2487" s="1"/>
    </row>
    <row r="2488" spans="15:16" x14ac:dyDescent="0.3">
      <c r="O2488" s="6"/>
      <c r="P2488" s="1"/>
    </row>
    <row r="2489" spans="15:16" x14ac:dyDescent="0.3">
      <c r="O2489" s="6"/>
      <c r="P2489" s="1"/>
    </row>
    <row r="2490" spans="15:16" x14ac:dyDescent="0.3">
      <c r="O2490" s="6"/>
      <c r="P2490" s="1"/>
    </row>
    <row r="2491" spans="15:16" x14ac:dyDescent="0.3">
      <c r="O2491" s="6"/>
      <c r="P2491" s="1"/>
    </row>
    <row r="2492" spans="15:16" x14ac:dyDescent="0.3">
      <c r="O2492" s="6"/>
      <c r="P2492" s="1"/>
    </row>
    <row r="2493" spans="15:16" x14ac:dyDescent="0.3">
      <c r="O2493" s="6"/>
      <c r="P2493" s="1"/>
    </row>
    <row r="2494" spans="15:16" x14ac:dyDescent="0.3">
      <c r="O2494" s="6"/>
      <c r="P2494" s="1"/>
    </row>
    <row r="2495" spans="15:16" x14ac:dyDescent="0.3">
      <c r="O2495" s="6"/>
      <c r="P2495" s="1"/>
    </row>
    <row r="2496" spans="15:16" x14ac:dyDescent="0.3">
      <c r="O2496" s="6"/>
      <c r="P2496" s="1"/>
    </row>
    <row r="2497" spans="15:16" x14ac:dyDescent="0.3">
      <c r="O2497" s="6"/>
      <c r="P2497" s="1"/>
    </row>
    <row r="2498" spans="15:16" x14ac:dyDescent="0.3">
      <c r="O2498" s="6"/>
      <c r="P2498" s="1"/>
    </row>
    <row r="2499" spans="15:16" x14ac:dyDescent="0.3">
      <c r="O2499" s="6"/>
      <c r="P2499" s="1"/>
    </row>
    <row r="2500" spans="15:16" x14ac:dyDescent="0.3">
      <c r="O2500" s="6"/>
      <c r="P2500" s="1"/>
    </row>
    <row r="2501" spans="15:16" x14ac:dyDescent="0.3">
      <c r="O2501" s="6"/>
      <c r="P2501" s="1"/>
    </row>
    <row r="2502" spans="15:16" x14ac:dyDescent="0.3">
      <c r="O2502" s="6"/>
      <c r="P2502" s="1"/>
    </row>
    <row r="2503" spans="15:16" x14ac:dyDescent="0.3">
      <c r="O2503" s="6"/>
      <c r="P2503" s="1"/>
    </row>
    <row r="2504" spans="15:16" x14ac:dyDescent="0.3">
      <c r="O2504" s="6"/>
      <c r="P2504" s="1"/>
    </row>
    <row r="2505" spans="15:16" x14ac:dyDescent="0.3">
      <c r="O2505" s="6"/>
      <c r="P2505" s="1"/>
    </row>
    <row r="2506" spans="15:16" x14ac:dyDescent="0.3">
      <c r="O2506" s="6"/>
      <c r="P2506" s="1"/>
    </row>
    <row r="2507" spans="15:16" x14ac:dyDescent="0.3">
      <c r="O2507" s="6"/>
      <c r="P2507" s="1"/>
    </row>
    <row r="2508" spans="15:16" x14ac:dyDescent="0.3">
      <c r="O2508" s="6"/>
      <c r="P2508" s="1"/>
    </row>
    <row r="2509" spans="15:16" x14ac:dyDescent="0.3">
      <c r="O2509" s="6"/>
      <c r="P2509" s="1"/>
    </row>
    <row r="2510" spans="15:16" x14ac:dyDescent="0.3">
      <c r="O2510" s="6"/>
      <c r="P2510" s="1"/>
    </row>
    <row r="2511" spans="15:16" x14ac:dyDescent="0.3">
      <c r="O2511" s="6"/>
      <c r="P2511" s="1"/>
    </row>
    <row r="2512" spans="15:16" x14ac:dyDescent="0.3">
      <c r="O2512" s="6"/>
      <c r="P2512" s="1"/>
    </row>
    <row r="2513" spans="15:16" x14ac:dyDescent="0.3">
      <c r="O2513" s="6"/>
      <c r="P2513" s="1"/>
    </row>
    <row r="2514" spans="15:16" x14ac:dyDescent="0.3">
      <c r="O2514" s="6"/>
      <c r="P2514" s="1"/>
    </row>
    <row r="2515" spans="15:16" x14ac:dyDescent="0.3">
      <c r="O2515" s="6"/>
      <c r="P2515" s="1"/>
    </row>
    <row r="2516" spans="15:16" x14ac:dyDescent="0.3">
      <c r="O2516" s="6"/>
      <c r="P2516" s="1"/>
    </row>
    <row r="2517" spans="15:16" x14ac:dyDescent="0.3">
      <c r="O2517" s="6"/>
      <c r="P2517" s="1"/>
    </row>
    <row r="2518" spans="15:16" x14ac:dyDescent="0.3">
      <c r="O2518" s="6"/>
      <c r="P2518" s="1"/>
    </row>
    <row r="2519" spans="15:16" x14ac:dyDescent="0.3">
      <c r="O2519" s="6"/>
      <c r="P2519" s="1"/>
    </row>
    <row r="2520" spans="15:16" x14ac:dyDescent="0.3">
      <c r="O2520" s="6"/>
      <c r="P2520" s="1"/>
    </row>
    <row r="2521" spans="15:16" x14ac:dyDescent="0.3">
      <c r="O2521" s="6"/>
      <c r="P2521" s="1"/>
    </row>
    <row r="2522" spans="15:16" x14ac:dyDescent="0.3">
      <c r="O2522" s="6"/>
      <c r="P2522" s="1"/>
    </row>
    <row r="2523" spans="15:16" x14ac:dyDescent="0.3">
      <c r="O2523" s="6"/>
      <c r="P2523" s="1"/>
    </row>
    <row r="2524" spans="15:16" x14ac:dyDescent="0.3">
      <c r="O2524" s="6"/>
      <c r="P2524" s="1"/>
    </row>
    <row r="2525" spans="15:16" x14ac:dyDescent="0.3">
      <c r="O2525" s="6"/>
      <c r="P2525" s="1"/>
    </row>
    <row r="2526" spans="15:16" x14ac:dyDescent="0.3">
      <c r="O2526" s="6"/>
      <c r="P2526" s="1"/>
    </row>
    <row r="2527" spans="15:16" x14ac:dyDescent="0.3">
      <c r="O2527" s="6"/>
      <c r="P2527" s="1"/>
    </row>
    <row r="2528" spans="15:16" x14ac:dyDescent="0.3">
      <c r="O2528" s="6"/>
      <c r="P2528" s="1"/>
    </row>
    <row r="2529" spans="15:16" x14ac:dyDescent="0.3">
      <c r="O2529" s="6"/>
      <c r="P2529" s="1"/>
    </row>
    <row r="2530" spans="15:16" x14ac:dyDescent="0.3">
      <c r="O2530" s="6"/>
      <c r="P2530" s="1"/>
    </row>
    <row r="2531" spans="15:16" x14ac:dyDescent="0.3">
      <c r="O2531" s="6"/>
      <c r="P2531" s="1"/>
    </row>
    <row r="2532" spans="15:16" x14ac:dyDescent="0.3">
      <c r="O2532" s="6"/>
      <c r="P2532" s="1"/>
    </row>
    <row r="2533" spans="15:16" x14ac:dyDescent="0.3">
      <c r="O2533" s="6"/>
      <c r="P2533" s="1"/>
    </row>
    <row r="2534" spans="15:16" x14ac:dyDescent="0.3">
      <c r="O2534" s="6"/>
      <c r="P2534" s="1"/>
    </row>
    <row r="2535" spans="15:16" x14ac:dyDescent="0.3">
      <c r="O2535" s="6"/>
      <c r="P2535" s="1"/>
    </row>
    <row r="2536" spans="15:16" x14ac:dyDescent="0.3">
      <c r="O2536" s="6"/>
      <c r="P2536" s="1"/>
    </row>
    <row r="2537" spans="15:16" x14ac:dyDescent="0.3">
      <c r="O2537" s="6"/>
      <c r="P2537" s="1"/>
    </row>
    <row r="2538" spans="15:16" x14ac:dyDescent="0.3">
      <c r="O2538" s="6"/>
      <c r="P2538" s="1"/>
    </row>
    <row r="2539" spans="15:16" x14ac:dyDescent="0.3">
      <c r="O2539" s="6"/>
      <c r="P2539" s="1"/>
    </row>
    <row r="2540" spans="15:16" x14ac:dyDescent="0.3">
      <c r="O2540" s="6"/>
      <c r="P2540" s="1"/>
    </row>
    <row r="2541" spans="15:16" x14ac:dyDescent="0.3">
      <c r="O2541" s="6"/>
      <c r="P2541" s="1"/>
    </row>
    <row r="2542" spans="15:16" x14ac:dyDescent="0.3">
      <c r="O2542" s="6"/>
      <c r="P2542" s="1"/>
    </row>
    <row r="2543" spans="15:16" x14ac:dyDescent="0.3">
      <c r="O2543" s="6"/>
      <c r="P2543" s="1"/>
    </row>
    <row r="2544" spans="15:16" x14ac:dyDescent="0.3">
      <c r="O2544" s="6"/>
      <c r="P2544" s="1"/>
    </row>
    <row r="2545" spans="15:16" x14ac:dyDescent="0.3">
      <c r="O2545" s="6"/>
      <c r="P2545" s="1"/>
    </row>
    <row r="2546" spans="15:16" x14ac:dyDescent="0.3">
      <c r="O2546" s="6"/>
      <c r="P2546" s="1"/>
    </row>
    <row r="2547" spans="15:16" x14ac:dyDescent="0.3">
      <c r="O2547" s="6"/>
      <c r="P2547" s="1"/>
    </row>
    <row r="2548" spans="15:16" x14ac:dyDescent="0.3">
      <c r="O2548" s="6"/>
      <c r="P2548" s="1"/>
    </row>
    <row r="2549" spans="15:16" x14ac:dyDescent="0.3">
      <c r="O2549" s="6"/>
      <c r="P2549" s="1"/>
    </row>
    <row r="2550" spans="15:16" x14ac:dyDescent="0.3">
      <c r="O2550" s="6"/>
      <c r="P2550" s="1"/>
    </row>
    <row r="2551" spans="15:16" x14ac:dyDescent="0.3">
      <c r="O2551" s="6"/>
      <c r="P2551" s="1"/>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defaultRowHeight="14.4" x14ac:dyDescent="0.3"/>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33"/>
  <sheetViews>
    <sheetView topLeftCell="A2" zoomScale="96" zoomScaleNormal="96" workbookViewId="0">
      <selection activeCell="G24" sqref="G24"/>
    </sheetView>
  </sheetViews>
  <sheetFormatPr defaultRowHeight="14.4" x14ac:dyDescent="0.3"/>
  <cols>
    <col min="1" max="1" width="7.33203125" bestFit="1" customWidth="1"/>
    <col min="2" max="2" width="9.5546875" customWidth="1"/>
    <col min="3" max="3" width="11.109375" bestFit="1" customWidth="1"/>
    <col min="4" max="4" width="11.44140625" customWidth="1"/>
    <col min="5" max="5" width="10.88671875" customWidth="1"/>
    <col min="6" max="6" width="17.5546875" customWidth="1"/>
    <col min="7" max="7" width="9.5546875" customWidth="1"/>
    <col min="8" max="8" width="22.21875" customWidth="1"/>
    <col min="9" max="9" width="19" customWidth="1"/>
    <col min="10" max="10" width="20.44140625" customWidth="1"/>
    <col min="11" max="11" width="22.44140625" customWidth="1"/>
    <col min="12" max="12" width="18.88671875" bestFit="1" customWidth="1"/>
    <col min="13" max="14" width="12" customWidth="1"/>
    <col min="15" max="15" width="12.33203125" customWidth="1"/>
    <col min="16" max="16" width="14.88671875" customWidth="1"/>
    <col min="17" max="17" width="10.6640625" bestFit="1" customWidth="1"/>
    <col min="18" max="18" width="17.5546875" customWidth="1"/>
    <col min="19" max="19" width="12.77734375" customWidth="1"/>
    <col min="20" max="20" width="10.77734375" bestFit="1" customWidth="1"/>
  </cols>
  <sheetData>
    <row r="1" spans="1:20" x14ac:dyDescent="0.3">
      <c r="A1" t="s">
        <v>0</v>
      </c>
      <c r="B1" t="s">
        <v>1</v>
      </c>
      <c r="C1" t="s">
        <v>51</v>
      </c>
      <c r="D1" t="s">
        <v>2</v>
      </c>
      <c r="E1" t="s">
        <v>16</v>
      </c>
      <c r="F1" t="s">
        <v>3</v>
      </c>
      <c r="G1" t="s">
        <v>4</v>
      </c>
      <c r="H1" t="s">
        <v>5</v>
      </c>
      <c r="I1" t="s">
        <v>6</v>
      </c>
      <c r="J1" t="s">
        <v>7</v>
      </c>
      <c r="K1" t="s">
        <v>8</v>
      </c>
      <c r="L1" t="s">
        <v>56</v>
      </c>
      <c r="M1" t="s">
        <v>58</v>
      </c>
      <c r="N1" t="s">
        <v>9</v>
      </c>
      <c r="O1" t="s">
        <v>48</v>
      </c>
      <c r="P1" t="s">
        <v>49</v>
      </c>
      <c r="Q1" t="s">
        <v>17</v>
      </c>
      <c r="R1" t="s">
        <v>18</v>
      </c>
      <c r="S1" t="s">
        <v>45</v>
      </c>
    </row>
    <row r="2" spans="1:20" x14ac:dyDescent="0.3">
      <c r="A2">
        <v>22591</v>
      </c>
      <c r="B2">
        <v>15634</v>
      </c>
      <c r="C2">
        <v>89002</v>
      </c>
      <c r="D2">
        <v>12265</v>
      </c>
      <c r="E2">
        <f>VLOOKUP(D2,[1]products!$A$2:$B$2832,2,0)</f>
        <v>27.085500190000001</v>
      </c>
      <c r="F2">
        <v>60963</v>
      </c>
      <c r="G2" t="s">
        <v>12</v>
      </c>
      <c r="H2" s="2">
        <v>45657.048425925925</v>
      </c>
      <c r="I2" s="2">
        <v>45657.048425925925</v>
      </c>
      <c r="J2" s="2">
        <v>45657.048425925925</v>
      </c>
      <c r="K2" s="2" t="s">
        <v>11</v>
      </c>
      <c r="L2" s="9">
        <f>YEAR(Table1[[#This Row],[ordered_at]])</f>
        <v>2024</v>
      </c>
      <c r="M2" s="9" t="str">
        <f>TEXT(Table1[[#This Row],[ordered_at]],"MMM")</f>
        <v>Dec</v>
      </c>
      <c r="N2">
        <f>VLOOKUP(D2,[1]products!$A$2:$F$2832,6,0)</f>
        <v>58.5</v>
      </c>
      <c r="O2" s="1">
        <f>Table1[[#This Row],[sale_price]]-Table1[[#This Row],[cost_price]]</f>
        <v>31.414499809999999</v>
      </c>
      <c r="P2" s="4">
        <f>Table1[[#This Row],[PROFIT]]/Table1[[#This Row],[sale_price]]</f>
        <v>0.53699999675213672</v>
      </c>
      <c r="Q2" t="str">
        <f>"Q"&amp;ROUNDUP(MONTH(Table1[[#This Row],[ordered_at]])/3,0)</f>
        <v>Q4</v>
      </c>
      <c r="R2" t="s">
        <v>19</v>
      </c>
      <c r="S2" t="s">
        <v>46</v>
      </c>
      <c r="T2" s="8"/>
    </row>
    <row r="3" spans="1:20" x14ac:dyDescent="0.3">
      <c r="A3">
        <v>147633</v>
      </c>
      <c r="B3">
        <v>101648</v>
      </c>
      <c r="C3">
        <v>28418</v>
      </c>
      <c r="D3">
        <v>5726</v>
      </c>
      <c r="E3">
        <f>VLOOKUP(D3,[1]products!$A$2:$B$2832,2,0)</f>
        <v>17.237219719999999</v>
      </c>
      <c r="F3">
        <v>398569</v>
      </c>
      <c r="G3" t="s">
        <v>12</v>
      </c>
      <c r="H3" s="2">
        <v>45656.074340277781</v>
      </c>
      <c r="I3" s="2">
        <v>45656.074340277781</v>
      </c>
      <c r="J3" s="2">
        <v>45656.074340277781</v>
      </c>
      <c r="K3" s="2" t="s">
        <v>11</v>
      </c>
      <c r="L3" s="9">
        <f>YEAR(Table1[[#This Row],[ordered_at]])</f>
        <v>2024</v>
      </c>
      <c r="M3" s="9" t="str">
        <f>TEXT(Table1[[#This Row],[ordered_at]],"MMM")</f>
        <v>Dec</v>
      </c>
      <c r="N3">
        <f>VLOOKUP(D3,[1]products!$A$2:$F$2832,6,0)</f>
        <v>31.979999540000001</v>
      </c>
      <c r="O3" s="1">
        <f>Table1[[#This Row],[sale_price]]-Table1[[#This Row],[cost_price]]</f>
        <v>14.742779820000003</v>
      </c>
      <c r="P3" s="4">
        <f>Table1[[#This Row],[PROFIT]]/Table1[[#This Row],[sale_price]]</f>
        <v>0.46100000100250166</v>
      </c>
      <c r="Q3" t="str">
        <f>"Q"&amp;ROUNDUP(MONTH(Table1[[#This Row],[ordered_at]])/3,0)</f>
        <v>Q4</v>
      </c>
      <c r="R3" t="s">
        <v>19</v>
      </c>
      <c r="S3" t="s">
        <v>46</v>
      </c>
      <c r="T3" s="8"/>
    </row>
    <row r="4" spans="1:20" x14ac:dyDescent="0.3">
      <c r="A4">
        <v>157533</v>
      </c>
      <c r="B4">
        <v>108463</v>
      </c>
      <c r="C4">
        <v>25022</v>
      </c>
      <c r="D4">
        <v>16411</v>
      </c>
      <c r="E4">
        <f>VLOOKUP(D4,[1]products!$A$2:$B$2832,2,0)</f>
        <v>7.3138998759999998</v>
      </c>
      <c r="F4">
        <v>425271</v>
      </c>
      <c r="G4" t="s">
        <v>12</v>
      </c>
      <c r="H4" s="2">
        <v>45656.019733796296</v>
      </c>
      <c r="I4" s="2">
        <v>45656.019733796296</v>
      </c>
      <c r="J4" s="2">
        <v>45656.019733796296</v>
      </c>
      <c r="K4" s="2" t="s">
        <v>11</v>
      </c>
      <c r="L4" s="9">
        <f>YEAR(Table1[[#This Row],[ordered_at]])</f>
        <v>2024</v>
      </c>
      <c r="M4" s="9" t="str">
        <f>TEXT(Table1[[#This Row],[ordered_at]],"MMM")</f>
        <v>Dec</v>
      </c>
      <c r="N4">
        <f>VLOOKUP(D4,[1]products!$A$2:$F$2832,6,0)</f>
        <v>11.989999770000001</v>
      </c>
      <c r="O4" s="1">
        <f>Table1[[#This Row],[sale_price]]-Table1[[#This Row],[cost_price]]</f>
        <v>4.6760998940000009</v>
      </c>
      <c r="P4" s="4">
        <f>Table1[[#This Row],[PROFIT]]/Table1[[#This Row],[sale_price]]</f>
        <v>0.38999999864053381</v>
      </c>
      <c r="Q4" t="str">
        <f>"Q"&amp;ROUNDUP(MONTH(Table1[[#This Row],[ordered_at]])/3,0)</f>
        <v>Q4</v>
      </c>
      <c r="R4" t="s">
        <v>19</v>
      </c>
      <c r="S4" t="s">
        <v>46</v>
      </c>
      <c r="T4" s="8"/>
    </row>
    <row r="5" spans="1:20" x14ac:dyDescent="0.3">
      <c r="A5">
        <v>132975</v>
      </c>
      <c r="B5">
        <v>91514</v>
      </c>
      <c r="C5">
        <v>95410</v>
      </c>
      <c r="D5">
        <v>8979</v>
      </c>
      <c r="E5">
        <f>VLOOKUP(D5,[1]products!$A$2:$B$2832,2,0)</f>
        <v>21.739470789999999</v>
      </c>
      <c r="F5">
        <v>359013</v>
      </c>
      <c r="G5" t="s">
        <v>13</v>
      </c>
      <c r="H5" s="2">
        <v>45652.520914351851</v>
      </c>
      <c r="I5" s="2">
        <v>45652.520914351851</v>
      </c>
      <c r="J5" s="2" t="s">
        <v>11</v>
      </c>
      <c r="K5" s="2" t="s">
        <v>11</v>
      </c>
      <c r="L5" s="9">
        <f>YEAR(Table1[[#This Row],[ordered_at]])</f>
        <v>2024</v>
      </c>
      <c r="M5" s="9" t="str">
        <f>TEXT(Table1[[#This Row],[ordered_at]],"MMM")</f>
        <v>Dec</v>
      </c>
      <c r="N5">
        <f>VLOOKUP(D5,[1]products!$A$2:$F$2832,6,0)</f>
        <v>47.990001679999999</v>
      </c>
      <c r="O5" s="1">
        <f>Table1[[#This Row],[sale_price]]-Table1[[#This Row],[cost_price]]</f>
        <v>26.25053089</v>
      </c>
      <c r="P5" s="4">
        <f>Table1[[#This Row],[PROFIT]]/Table1[[#This Row],[sale_price]]</f>
        <v>0.54699999939654098</v>
      </c>
      <c r="Q5" t="str">
        <f>"Q"&amp;ROUNDUP(MONTH(Table1[[#This Row],[ordered_at]])/3,0)</f>
        <v>Q4</v>
      </c>
      <c r="R5" t="s">
        <v>19</v>
      </c>
      <c r="S5" t="s">
        <v>46</v>
      </c>
      <c r="T5" s="8"/>
    </row>
    <row r="6" spans="1:20" x14ac:dyDescent="0.3">
      <c r="A6">
        <v>19883</v>
      </c>
      <c r="B6">
        <v>13773</v>
      </c>
      <c r="C6">
        <v>974</v>
      </c>
      <c r="D6">
        <v>9264</v>
      </c>
      <c r="E6">
        <f>VLOOKUP(D6,[1]products!$A$2:$B$2832,2,0)</f>
        <v>38.640000039999997</v>
      </c>
      <c r="F6">
        <v>53662</v>
      </c>
      <c r="G6" t="s">
        <v>10</v>
      </c>
      <c r="H6" s="2">
        <v>45651.920960648145</v>
      </c>
      <c r="I6" s="2" t="s">
        <v>11</v>
      </c>
      <c r="J6" s="2" t="s">
        <v>11</v>
      </c>
      <c r="K6" s="2" t="s">
        <v>11</v>
      </c>
      <c r="L6" s="9">
        <f>YEAR(Table1[[#This Row],[ordered_at]])</f>
        <v>2024</v>
      </c>
      <c r="M6" s="9" t="str">
        <f>TEXT(Table1[[#This Row],[ordered_at]],"MMM")</f>
        <v>Dec</v>
      </c>
      <c r="N6">
        <f>VLOOKUP(D6,[1]products!$A$2:$F$2832,6,0)</f>
        <v>69</v>
      </c>
      <c r="O6" s="1">
        <f>Table1[[#This Row],[sale_price]]-Table1[[#This Row],[cost_price]]</f>
        <v>30.359999960000003</v>
      </c>
      <c r="P6" s="4">
        <f>Table1[[#This Row],[PROFIT]]/Table1[[#This Row],[sale_price]]</f>
        <v>0.43999999942028989</v>
      </c>
      <c r="Q6" t="str">
        <f>"Q"&amp;ROUNDUP(MONTH(Table1[[#This Row],[ordered_at]])/3,0)</f>
        <v>Q4</v>
      </c>
      <c r="R6" t="s">
        <v>19</v>
      </c>
      <c r="S6" t="s">
        <v>46</v>
      </c>
      <c r="T6" s="8"/>
    </row>
    <row r="7" spans="1:20" x14ac:dyDescent="0.3">
      <c r="A7">
        <v>31487</v>
      </c>
      <c r="B7">
        <v>21731</v>
      </c>
      <c r="C7">
        <v>31386</v>
      </c>
      <c r="D7">
        <v>13659</v>
      </c>
      <c r="E7">
        <f>VLOOKUP(D7,[1]products!$A$2:$B$2832,2,0)</f>
        <v>27.872100530000001</v>
      </c>
      <c r="F7">
        <v>84875</v>
      </c>
      <c r="G7" t="s">
        <v>10</v>
      </c>
      <c r="H7" s="2">
        <v>45651.503518518519</v>
      </c>
      <c r="I7" s="2" t="s">
        <v>11</v>
      </c>
      <c r="J7" s="2" t="s">
        <v>11</v>
      </c>
      <c r="K7" s="2" t="s">
        <v>11</v>
      </c>
      <c r="L7" s="9">
        <f>YEAR(Table1[[#This Row],[ordered_at]])</f>
        <v>2024</v>
      </c>
      <c r="M7" s="9" t="str">
        <f>TEXT(Table1[[#This Row],[ordered_at]],"MMM")</f>
        <v>Dec</v>
      </c>
      <c r="N7">
        <f>VLOOKUP(D7,[1]products!$A$2:$F$2832,6,0)</f>
        <v>49.950000760000002</v>
      </c>
      <c r="O7" s="1">
        <f>Table1[[#This Row],[sale_price]]-Table1[[#This Row],[cost_price]]</f>
        <v>22.077900230000001</v>
      </c>
      <c r="P7" s="4">
        <f>Table1[[#This Row],[PROFIT]]/Table1[[#This Row],[sale_price]]</f>
        <v>0.44199999787947952</v>
      </c>
      <c r="Q7" t="str">
        <f>"Q"&amp;ROUNDUP(MONTH(Table1[[#This Row],[ordered_at]])/3,0)</f>
        <v>Q4</v>
      </c>
      <c r="R7" t="s">
        <v>20</v>
      </c>
      <c r="S7" t="s">
        <v>46</v>
      </c>
      <c r="T7" s="8"/>
    </row>
    <row r="8" spans="1:20" x14ac:dyDescent="0.3">
      <c r="A8">
        <v>59573</v>
      </c>
      <c r="B8">
        <v>41046</v>
      </c>
      <c r="C8">
        <v>63471</v>
      </c>
      <c r="D8">
        <v>5930</v>
      </c>
      <c r="E8">
        <f>VLOOKUP(D8,[1]products!$A$2:$B$2832,2,0)</f>
        <v>26.617800460000002</v>
      </c>
      <c r="F8">
        <v>160781</v>
      </c>
      <c r="G8" t="s">
        <v>12</v>
      </c>
      <c r="H8" s="2">
        <v>45646.869270833333</v>
      </c>
      <c r="I8" s="2">
        <v>45646.869270833333</v>
      </c>
      <c r="J8" s="2">
        <v>45646.869270833333</v>
      </c>
      <c r="K8" s="2" t="s">
        <v>11</v>
      </c>
      <c r="L8" s="9">
        <f>YEAR(Table1[[#This Row],[ordered_at]])</f>
        <v>2024</v>
      </c>
      <c r="M8" s="9" t="str">
        <f>TEXT(Table1[[#This Row],[ordered_at]],"MMM")</f>
        <v>Dec</v>
      </c>
      <c r="N8">
        <f>VLOOKUP(D8,[1]products!$A$2:$F$2832,6,0)</f>
        <v>59.950000760000002</v>
      </c>
      <c r="O8" s="1">
        <f>Table1[[#This Row],[sale_price]]-Table1[[#This Row],[cost_price]]</f>
        <v>33.332200299999997</v>
      </c>
      <c r="P8" s="4">
        <f>Table1[[#This Row],[PROFIT]]/Table1[[#This Row],[sale_price]]</f>
        <v>0.5559999979556296</v>
      </c>
      <c r="Q8" t="str">
        <f>"Q"&amp;ROUNDUP(MONTH(Table1[[#This Row],[ordered_at]])/3,0)</f>
        <v>Q4</v>
      </c>
      <c r="R8" t="s">
        <v>20</v>
      </c>
      <c r="S8" t="s">
        <v>46</v>
      </c>
      <c r="T8" s="8"/>
    </row>
    <row r="9" spans="1:20" x14ac:dyDescent="0.3">
      <c r="A9">
        <v>19803</v>
      </c>
      <c r="B9">
        <v>13713</v>
      </c>
      <c r="C9">
        <v>63471</v>
      </c>
      <c r="D9">
        <v>10504</v>
      </c>
      <c r="E9">
        <f>VLOOKUP(D9,[1]products!$A$2:$B$2832,2,0)</f>
        <v>12.88699997</v>
      </c>
      <c r="F9">
        <v>53442</v>
      </c>
      <c r="G9" t="s">
        <v>14</v>
      </c>
      <c r="H9" s="2">
        <v>45645.72115740741</v>
      </c>
      <c r="I9" s="2" t="s">
        <v>11</v>
      </c>
      <c r="J9" s="2" t="s">
        <v>11</v>
      </c>
      <c r="K9" s="2" t="s">
        <v>11</v>
      </c>
      <c r="L9" s="9">
        <f>YEAR(Table1[[#This Row],[ordered_at]])</f>
        <v>2024</v>
      </c>
      <c r="M9" s="9" t="str">
        <f>TEXT(Table1[[#This Row],[ordered_at]],"MMM")</f>
        <v>Dec</v>
      </c>
      <c r="N9">
        <f>VLOOKUP(D9,[1]products!$A$2:$F$2832,6,0)</f>
        <v>24.5</v>
      </c>
      <c r="O9" s="1">
        <f>Table1[[#This Row],[sale_price]]-Table1[[#This Row],[cost_price]]</f>
        <v>11.61300003</v>
      </c>
      <c r="P9" s="4">
        <f>Table1[[#This Row],[PROFIT]]/Table1[[#This Row],[sale_price]]</f>
        <v>0.47400000122448982</v>
      </c>
      <c r="Q9" t="str">
        <f>"Q"&amp;ROUNDUP(MONTH(Table1[[#This Row],[ordered_at]])/3,0)</f>
        <v>Q4</v>
      </c>
      <c r="R9" t="s">
        <v>19</v>
      </c>
      <c r="S9" t="s">
        <v>47</v>
      </c>
      <c r="T9" s="8"/>
    </row>
    <row r="10" spans="1:20" x14ac:dyDescent="0.3">
      <c r="A10">
        <v>53208</v>
      </c>
      <c r="B10">
        <v>36576</v>
      </c>
      <c r="C10">
        <v>63471</v>
      </c>
      <c r="D10">
        <v>28972</v>
      </c>
      <c r="E10">
        <f>VLOOKUP(D10,[1]products!$A$2:$B$2832,2,0)</f>
        <v>11.57613991</v>
      </c>
      <c r="F10">
        <v>143538</v>
      </c>
      <c r="G10" t="s">
        <v>10</v>
      </c>
      <c r="H10" s="2">
        <v>45644.420439814814</v>
      </c>
      <c r="I10" s="2" t="s">
        <v>11</v>
      </c>
      <c r="J10" s="2" t="s">
        <v>11</v>
      </c>
      <c r="K10" s="2" t="s">
        <v>11</v>
      </c>
      <c r="L10" s="9">
        <f>YEAR(Table1[[#This Row],[ordered_at]])</f>
        <v>2024</v>
      </c>
      <c r="M10" s="9" t="str">
        <f>TEXT(Table1[[#This Row],[ordered_at]],"MMM")</f>
        <v>Dec</v>
      </c>
      <c r="N10">
        <f>VLOOKUP(D10,[1]products!$A$2:$F$2832,6,0)</f>
        <v>29.989999770000001</v>
      </c>
      <c r="O10" s="1">
        <f>Table1[[#This Row],[sale_price]]-Table1[[#This Row],[cost_price]]</f>
        <v>18.413859860000002</v>
      </c>
      <c r="P10" s="4">
        <f>Table1[[#This Row],[PROFIT]]/Table1[[#This Row],[sale_price]]</f>
        <v>0.61400000004068034</v>
      </c>
      <c r="Q10" t="str">
        <f>"Q"&amp;ROUNDUP(MONTH(Table1[[#This Row],[ordered_at]])/3,0)</f>
        <v>Q4</v>
      </c>
      <c r="R10" t="s">
        <v>19</v>
      </c>
      <c r="S10" t="s">
        <v>47</v>
      </c>
      <c r="T10" s="8"/>
    </row>
    <row r="11" spans="1:20" x14ac:dyDescent="0.3">
      <c r="A11">
        <v>90973</v>
      </c>
      <c r="B11">
        <v>62598</v>
      </c>
      <c r="C11">
        <v>63471</v>
      </c>
      <c r="D11">
        <v>13844</v>
      </c>
      <c r="E11">
        <f>VLOOKUP(D11,[1]products!$A$2:$B$2832,2,0)</f>
        <v>12.30000001</v>
      </c>
      <c r="F11">
        <v>245524</v>
      </c>
      <c r="G11" t="s">
        <v>14</v>
      </c>
      <c r="H11" s="2">
        <v>45643.986168981479</v>
      </c>
      <c r="I11" s="2" t="s">
        <v>11</v>
      </c>
      <c r="J11" s="2" t="s">
        <v>11</v>
      </c>
      <c r="K11" s="2" t="s">
        <v>11</v>
      </c>
      <c r="L11" s="9">
        <f>YEAR(Table1[[#This Row],[ordered_at]])</f>
        <v>2024</v>
      </c>
      <c r="M11" s="9" t="str">
        <f>TEXT(Table1[[#This Row],[ordered_at]],"MMM")</f>
        <v>Dec</v>
      </c>
      <c r="N11">
        <f>VLOOKUP(D11,[1]products!$A$2:$F$2832,6,0)</f>
        <v>25</v>
      </c>
      <c r="O11" s="1">
        <f>Table1[[#This Row],[sale_price]]-Table1[[#This Row],[cost_price]]</f>
        <v>12.69999999</v>
      </c>
      <c r="P11" s="4">
        <f>Table1[[#This Row],[PROFIT]]/Table1[[#This Row],[sale_price]]</f>
        <v>0.50799999959999997</v>
      </c>
      <c r="Q11" t="str">
        <f>"Q"&amp;ROUNDUP(MONTH(Table1[[#This Row],[ordered_at]])/3,0)</f>
        <v>Q4</v>
      </c>
      <c r="R11" t="s">
        <v>19</v>
      </c>
      <c r="S11" t="s">
        <v>47</v>
      </c>
      <c r="T11" s="8"/>
    </row>
    <row r="12" spans="1:20" x14ac:dyDescent="0.3">
      <c r="A12">
        <v>55053</v>
      </c>
      <c r="B12">
        <v>37864</v>
      </c>
      <c r="C12">
        <v>63471</v>
      </c>
      <c r="D12">
        <v>12660</v>
      </c>
      <c r="E12">
        <f>VLOOKUP(D12,[1]products!$A$2:$B$2832,2,0)</f>
        <v>11.31550019</v>
      </c>
      <c r="F12">
        <v>148552</v>
      </c>
      <c r="G12" t="s">
        <v>12</v>
      </c>
      <c r="H12" s="2">
        <v>45642.564351851855</v>
      </c>
      <c r="I12" s="2">
        <v>45642.564351851855</v>
      </c>
      <c r="J12" s="2">
        <v>45642.564351851855</v>
      </c>
      <c r="K12" s="2" t="s">
        <v>11</v>
      </c>
      <c r="L12" s="9">
        <f>YEAR(Table1[[#This Row],[ordered_at]])</f>
        <v>2024</v>
      </c>
      <c r="M12" s="9" t="str">
        <f>TEXT(Table1[[#This Row],[ordered_at]],"MMM")</f>
        <v>Dec</v>
      </c>
      <c r="N12">
        <f>VLOOKUP(D12,[1]products!$A$2:$F$2832,6,0)</f>
        <v>21.350000380000001</v>
      </c>
      <c r="O12" s="1">
        <f>Table1[[#This Row],[sale_price]]-Table1[[#This Row],[cost_price]]</f>
        <v>10.034500190000001</v>
      </c>
      <c r="P12" s="4">
        <f>Table1[[#This Row],[PROFIT]]/Table1[[#This Row],[sale_price]]</f>
        <v>0.47000000053395785</v>
      </c>
      <c r="Q12" t="str">
        <f>"Q"&amp;ROUNDUP(MONTH(Table1[[#This Row],[ordered_at]])/3,0)</f>
        <v>Q4</v>
      </c>
      <c r="R12" t="s">
        <v>19</v>
      </c>
      <c r="S12" t="s">
        <v>47</v>
      </c>
      <c r="T12" s="8"/>
    </row>
    <row r="13" spans="1:20" x14ac:dyDescent="0.3">
      <c r="A13">
        <v>93888</v>
      </c>
      <c r="B13">
        <v>64582</v>
      </c>
      <c r="C13">
        <v>63471</v>
      </c>
      <c r="D13">
        <v>28599</v>
      </c>
      <c r="E13">
        <f>VLOOKUP(D13,[1]products!$A$2:$B$2832,2,0)</f>
        <v>5.9898999010000002</v>
      </c>
      <c r="F13">
        <v>253405</v>
      </c>
      <c r="G13" t="s">
        <v>12</v>
      </c>
      <c r="H13" s="2">
        <v>45642.123796296299</v>
      </c>
      <c r="I13" s="2">
        <v>45642.123796296299</v>
      </c>
      <c r="J13" s="2">
        <v>45642.123796296299</v>
      </c>
      <c r="K13" s="2" t="s">
        <v>11</v>
      </c>
      <c r="L13" s="9">
        <f>YEAR(Table1[[#This Row],[ordered_at]])</f>
        <v>2024</v>
      </c>
      <c r="M13" s="9" t="str">
        <f>TEXT(Table1[[#This Row],[ordered_at]],"MMM")</f>
        <v>Dec</v>
      </c>
      <c r="N13">
        <f>VLOOKUP(D13,[1]products!$A$2:$F$2832,6,0)</f>
        <v>9.9499998089999995</v>
      </c>
      <c r="O13" s="1">
        <f>Table1[[#This Row],[sale_price]]-Table1[[#This Row],[cost_price]]</f>
        <v>3.9600999079999992</v>
      </c>
      <c r="P13" s="4">
        <f>Table1[[#This Row],[PROFIT]]/Table1[[#This Row],[sale_price]]</f>
        <v>0.39799999839376876</v>
      </c>
      <c r="Q13" t="str">
        <f>"Q"&amp;ROUNDUP(MONTH(Table1[[#This Row],[ordered_at]])/3,0)</f>
        <v>Q4</v>
      </c>
      <c r="R13" t="s">
        <v>19</v>
      </c>
      <c r="S13" t="s">
        <v>47</v>
      </c>
      <c r="T13" s="8"/>
    </row>
    <row r="14" spans="1:20" x14ac:dyDescent="0.3">
      <c r="A14">
        <v>107883</v>
      </c>
      <c r="B14">
        <v>74329</v>
      </c>
      <c r="C14">
        <v>36850</v>
      </c>
      <c r="D14">
        <v>13827</v>
      </c>
      <c r="E14">
        <f>VLOOKUP(D14,[1]products!$A$2:$B$2832,2,0)</f>
        <v>21.77516078</v>
      </c>
      <c r="F14">
        <v>291065</v>
      </c>
      <c r="G14" t="s">
        <v>10</v>
      </c>
      <c r="H14" s="2">
        <v>45637.57640046296</v>
      </c>
      <c r="I14" s="2" t="s">
        <v>11</v>
      </c>
      <c r="J14" s="2" t="s">
        <v>11</v>
      </c>
      <c r="K14" s="2" t="s">
        <v>11</v>
      </c>
      <c r="L14" s="9">
        <f>YEAR(Table1[[#This Row],[ordered_at]])</f>
        <v>2024</v>
      </c>
      <c r="M14" s="9" t="str">
        <f>TEXT(Table1[[#This Row],[ordered_at]],"MMM")</f>
        <v>Dec</v>
      </c>
      <c r="N14">
        <f>VLOOKUP(D14,[1]products!$A$2:$F$2832,6,0)</f>
        <v>44.990001679999999</v>
      </c>
      <c r="O14" s="1">
        <f>Table1[[#This Row],[sale_price]]-Table1[[#This Row],[cost_price]]</f>
        <v>23.214840899999999</v>
      </c>
      <c r="P14" s="4">
        <f>Table1[[#This Row],[PROFIT]]/Table1[[#This Row],[sale_price]]</f>
        <v>0.51600000073616359</v>
      </c>
      <c r="Q14" t="str">
        <f>"Q"&amp;ROUNDUP(MONTH(Table1[[#This Row],[ordered_at]])/3,0)</f>
        <v>Q4</v>
      </c>
      <c r="R14" t="s">
        <v>19</v>
      </c>
      <c r="S14" t="s">
        <v>47</v>
      </c>
      <c r="T14" s="8"/>
    </row>
    <row r="15" spans="1:20" x14ac:dyDescent="0.3">
      <c r="A15">
        <v>54117</v>
      </c>
      <c r="B15">
        <v>37205</v>
      </c>
      <c r="C15">
        <v>83627</v>
      </c>
      <c r="D15">
        <v>12646</v>
      </c>
      <c r="E15">
        <f>VLOOKUP(D15,[1]products!$A$2:$B$2832,2,0)</f>
        <v>13.78944003</v>
      </c>
      <c r="F15">
        <v>146020</v>
      </c>
      <c r="G15" t="s">
        <v>12</v>
      </c>
      <c r="H15" s="2">
        <v>45637.461643518516</v>
      </c>
      <c r="I15" s="2">
        <v>45637.461643518516</v>
      </c>
      <c r="J15" s="2">
        <v>45637.461643518516</v>
      </c>
      <c r="K15" s="2" t="s">
        <v>11</v>
      </c>
      <c r="L15" s="9">
        <f>YEAR(Table1[[#This Row],[ordered_at]])</f>
        <v>2024</v>
      </c>
      <c r="M15" s="9" t="str">
        <f>TEXT(Table1[[#This Row],[ordered_at]],"MMM")</f>
        <v>Dec</v>
      </c>
      <c r="N15">
        <f>VLOOKUP(D15,[1]products!$A$2:$F$2832,6,0)</f>
        <v>31.920000080000001</v>
      </c>
      <c r="O15" s="1">
        <f>Table1[[#This Row],[sale_price]]-Table1[[#This Row],[cost_price]]</f>
        <v>18.13056005</v>
      </c>
      <c r="P15" s="4">
        <f>Table1[[#This Row],[PROFIT]]/Table1[[#This Row],[sale_price]]</f>
        <v>0.56800000014285712</v>
      </c>
      <c r="Q15" t="str">
        <f>"Q"&amp;ROUNDUP(MONTH(Table1[[#This Row],[ordered_at]])/3,0)</f>
        <v>Q4</v>
      </c>
      <c r="R15" t="s">
        <v>21</v>
      </c>
      <c r="S15" t="s">
        <v>46</v>
      </c>
      <c r="T15" s="8"/>
    </row>
    <row r="16" spans="1:20" x14ac:dyDescent="0.3">
      <c r="A16">
        <v>156269</v>
      </c>
      <c r="B16">
        <v>107589</v>
      </c>
      <c r="C16">
        <v>20804</v>
      </c>
      <c r="D16">
        <v>24922</v>
      </c>
      <c r="E16">
        <f>VLOOKUP(D16,[1]products!$A$2:$B$2832,2,0)</f>
        <v>11.055000189999999</v>
      </c>
      <c r="F16">
        <v>421843</v>
      </c>
      <c r="G16" t="s">
        <v>12</v>
      </c>
      <c r="H16" s="2">
        <v>45637.063449074078</v>
      </c>
      <c r="I16" s="2">
        <v>45637.063449074078</v>
      </c>
      <c r="J16" s="2">
        <v>45637.063449074078</v>
      </c>
      <c r="K16" s="2" t="s">
        <v>11</v>
      </c>
      <c r="L16" s="9">
        <f>YEAR(Table1[[#This Row],[ordered_at]])</f>
        <v>2024</v>
      </c>
      <c r="M16" s="9" t="str">
        <f>TEXT(Table1[[#This Row],[ordered_at]],"MMM")</f>
        <v>Dec</v>
      </c>
      <c r="N16">
        <f>VLOOKUP(D16,[1]products!$A$2:$F$2832,6,0)</f>
        <v>20.100000380000001</v>
      </c>
      <c r="O16" s="1">
        <f>Table1[[#This Row],[sale_price]]-Table1[[#This Row],[cost_price]]</f>
        <v>9.0450001900000014</v>
      </c>
      <c r="P16" s="4">
        <f>Table1[[#This Row],[PROFIT]]/Table1[[#This Row],[sale_price]]</f>
        <v>0.45000000094527365</v>
      </c>
      <c r="Q16" t="str">
        <f>"Q"&amp;ROUNDUP(MONTH(Table1[[#This Row],[ordered_at]])/3,0)</f>
        <v>Q4</v>
      </c>
      <c r="R16" t="s">
        <v>21</v>
      </c>
      <c r="S16" t="s">
        <v>46</v>
      </c>
      <c r="T16" s="8"/>
    </row>
    <row r="17" spans="1:20" x14ac:dyDescent="0.3">
      <c r="A17">
        <v>149878</v>
      </c>
      <c r="B17">
        <v>103219</v>
      </c>
      <c r="C17">
        <v>98651</v>
      </c>
      <c r="D17">
        <v>26142</v>
      </c>
      <c r="E17">
        <f>VLOOKUP(D17,[1]products!$A$2:$B$2832,2,0)</f>
        <v>124.7999999</v>
      </c>
      <c r="F17">
        <v>404622</v>
      </c>
      <c r="G17" t="s">
        <v>12</v>
      </c>
      <c r="H17" s="2">
        <v>45634.208067129628</v>
      </c>
      <c r="I17" s="2">
        <v>45634.208067129628</v>
      </c>
      <c r="J17" s="2">
        <v>45634.208067129628</v>
      </c>
      <c r="K17" s="2" t="s">
        <v>11</v>
      </c>
      <c r="L17" s="9">
        <f>YEAR(Table1[[#This Row],[ordered_at]])</f>
        <v>2024</v>
      </c>
      <c r="M17" s="9" t="str">
        <f>TEXT(Table1[[#This Row],[ordered_at]],"MMM")</f>
        <v>Dec</v>
      </c>
      <c r="N17">
        <f>VLOOKUP(D17,[1]products!$A$2:$F$2832,6,0)</f>
        <v>240</v>
      </c>
      <c r="O17" s="1">
        <f>Table1[[#This Row],[sale_price]]-Table1[[#This Row],[cost_price]]</f>
        <v>115.2000001</v>
      </c>
      <c r="P17" s="4">
        <f>Table1[[#This Row],[PROFIT]]/Table1[[#This Row],[sale_price]]</f>
        <v>0.48000000041666663</v>
      </c>
      <c r="Q17" t="str">
        <f>"Q"&amp;ROUNDUP(MONTH(Table1[[#This Row],[ordered_at]])/3,0)</f>
        <v>Q4</v>
      </c>
      <c r="R17" t="s">
        <v>21</v>
      </c>
      <c r="S17" t="s">
        <v>46</v>
      </c>
      <c r="T17" s="8"/>
    </row>
    <row r="18" spans="1:20" x14ac:dyDescent="0.3">
      <c r="A18">
        <v>132698</v>
      </c>
      <c r="B18">
        <v>91341</v>
      </c>
      <c r="C18">
        <v>98651</v>
      </c>
      <c r="D18">
        <v>9264</v>
      </c>
      <c r="E18">
        <f>VLOOKUP(D18,[1]products!$A$2:$B$2832,2,0)</f>
        <v>38.640000039999997</v>
      </c>
      <c r="F18">
        <v>358235</v>
      </c>
      <c r="G18" t="s">
        <v>12</v>
      </c>
      <c r="H18" s="2">
        <v>45630.408206018517</v>
      </c>
      <c r="I18" s="2">
        <v>45630.408206018517</v>
      </c>
      <c r="J18" s="2">
        <v>45630.408206018517</v>
      </c>
      <c r="K18" s="2" t="s">
        <v>11</v>
      </c>
      <c r="L18" s="9">
        <f>YEAR(Table1[[#This Row],[ordered_at]])</f>
        <v>2024</v>
      </c>
      <c r="M18" s="9" t="str">
        <f>TEXT(Table1[[#This Row],[ordered_at]],"MMM")</f>
        <v>Dec</v>
      </c>
      <c r="N18">
        <f>VLOOKUP(D18,[1]products!$A$2:$F$2832,6,0)</f>
        <v>69</v>
      </c>
      <c r="O18" s="1">
        <f>Table1[[#This Row],[sale_price]]-Table1[[#This Row],[cost_price]]</f>
        <v>30.359999960000003</v>
      </c>
      <c r="P18" s="4">
        <f>Table1[[#This Row],[PROFIT]]/Table1[[#This Row],[sale_price]]</f>
        <v>0.43999999942028989</v>
      </c>
      <c r="Q18" t="str">
        <f>"Q"&amp;ROUNDUP(MONTH(Table1[[#This Row],[ordered_at]])/3,0)</f>
        <v>Q4</v>
      </c>
      <c r="R18" t="s">
        <v>21</v>
      </c>
      <c r="S18" t="s">
        <v>46</v>
      </c>
      <c r="T18" s="8"/>
    </row>
    <row r="19" spans="1:20" x14ac:dyDescent="0.3">
      <c r="A19">
        <v>79016</v>
      </c>
      <c r="B19">
        <v>54378</v>
      </c>
      <c r="C19">
        <v>98651</v>
      </c>
      <c r="D19">
        <v>13607</v>
      </c>
      <c r="E19">
        <f>VLOOKUP(D19,[1]products!$A$2:$B$2832,2,0)</f>
        <v>19.683720820000001</v>
      </c>
      <c r="F19">
        <v>213226</v>
      </c>
      <c r="G19" t="s">
        <v>13</v>
      </c>
      <c r="H19" s="2">
        <v>45628.097534722219</v>
      </c>
      <c r="I19" s="2">
        <v>45628.097534722219</v>
      </c>
      <c r="J19" s="2" t="s">
        <v>11</v>
      </c>
      <c r="K19" s="2" t="s">
        <v>11</v>
      </c>
      <c r="L19" s="9">
        <f>YEAR(Table1[[#This Row],[ordered_at]])</f>
        <v>2024</v>
      </c>
      <c r="M19" s="9" t="str">
        <f>TEXT(Table1[[#This Row],[ordered_at]],"MMM")</f>
        <v>Dec</v>
      </c>
      <c r="N19">
        <f>VLOOKUP(D19,[1]products!$A$2:$F$2832,6,0)</f>
        <v>45.990001679999999</v>
      </c>
      <c r="O19" s="1">
        <f>Table1[[#This Row],[sale_price]]-Table1[[#This Row],[cost_price]]</f>
        <v>26.306280859999998</v>
      </c>
      <c r="P19" s="4">
        <f>Table1[[#This Row],[PROFIT]]/Table1[[#This Row],[sale_price]]</f>
        <v>0.5719999978047402</v>
      </c>
      <c r="Q19" t="str">
        <f>"Q"&amp;ROUNDUP(MONTH(Table1[[#This Row],[ordered_at]])/3,0)</f>
        <v>Q4</v>
      </c>
      <c r="R19" t="s">
        <v>21</v>
      </c>
      <c r="S19" t="s">
        <v>46</v>
      </c>
      <c r="T19" s="8"/>
    </row>
    <row r="20" spans="1:20" x14ac:dyDescent="0.3">
      <c r="A20">
        <v>105997</v>
      </c>
      <c r="B20">
        <v>73015</v>
      </c>
      <c r="C20">
        <v>98651</v>
      </c>
      <c r="D20">
        <v>15744</v>
      </c>
      <c r="E20">
        <f>VLOOKUP(D20,[1]products!$A$2:$B$2832,2,0)</f>
        <v>41.479999829999997</v>
      </c>
      <c r="F20">
        <v>286009</v>
      </c>
      <c r="G20" t="s">
        <v>13</v>
      </c>
      <c r="H20" s="2">
        <v>45625.266481481478</v>
      </c>
      <c r="I20" s="2">
        <v>45625.266481481478</v>
      </c>
      <c r="J20" s="2" t="s">
        <v>11</v>
      </c>
      <c r="K20" s="2" t="s">
        <v>11</v>
      </c>
      <c r="L20" s="9">
        <f>YEAR(Table1[[#This Row],[ordered_at]])</f>
        <v>2024</v>
      </c>
      <c r="M20" s="9" t="str">
        <f>TEXT(Table1[[#This Row],[ordered_at]],"MMM")</f>
        <v>Nov</v>
      </c>
      <c r="N20">
        <f>VLOOKUP(D20,[1]products!$A$2:$F$2832,6,0)</f>
        <v>85</v>
      </c>
      <c r="O20" s="1">
        <f>Table1[[#This Row],[sale_price]]-Table1[[#This Row],[cost_price]]</f>
        <v>43.520000170000003</v>
      </c>
      <c r="P20" s="4">
        <f>Table1[[#This Row],[PROFIT]]/Table1[[#This Row],[sale_price]]</f>
        <v>0.51200000200000007</v>
      </c>
      <c r="Q20" t="str">
        <f>"Q"&amp;ROUNDUP(MONTH(Table1[[#This Row],[ordered_at]])/3,0)</f>
        <v>Q4</v>
      </c>
      <c r="R20" t="s">
        <v>21</v>
      </c>
      <c r="S20" t="s">
        <v>46</v>
      </c>
      <c r="T20" s="8"/>
    </row>
    <row r="21" spans="1:20" x14ac:dyDescent="0.3">
      <c r="A21">
        <v>168088</v>
      </c>
      <c r="B21">
        <v>115768</v>
      </c>
      <c r="C21">
        <v>98651</v>
      </c>
      <c r="D21">
        <v>24905</v>
      </c>
      <c r="E21">
        <f>VLOOKUP(D21,[1]products!$A$2:$B$2832,2,0)</f>
        <v>26.571999999999999</v>
      </c>
      <c r="F21">
        <v>453811</v>
      </c>
      <c r="G21" t="s">
        <v>13</v>
      </c>
      <c r="H21" s="2">
        <v>45625.113125000003</v>
      </c>
      <c r="I21" s="2">
        <v>45625.113125000003</v>
      </c>
      <c r="J21" s="2" t="s">
        <v>11</v>
      </c>
      <c r="K21" s="2" t="s">
        <v>11</v>
      </c>
      <c r="L21" s="9">
        <f>YEAR(Table1[[#This Row],[ordered_at]])</f>
        <v>2024</v>
      </c>
      <c r="M21" s="9" t="str">
        <f>TEXT(Table1[[#This Row],[ordered_at]],"MMM")</f>
        <v>Nov</v>
      </c>
      <c r="N21">
        <f>VLOOKUP(D21,[1]products!$A$2:$F$2832,6,0)</f>
        <v>52</v>
      </c>
      <c r="O21" s="1">
        <f>Table1[[#This Row],[sale_price]]-Table1[[#This Row],[cost_price]]</f>
        <v>25.428000000000001</v>
      </c>
      <c r="P21" s="4">
        <f>Table1[[#This Row],[PROFIT]]/Table1[[#This Row],[sale_price]]</f>
        <v>0.48899999999999999</v>
      </c>
      <c r="Q21" t="str">
        <f>"Q"&amp;ROUNDUP(MONTH(Table1[[#This Row],[ordered_at]])/3,0)</f>
        <v>Q4</v>
      </c>
      <c r="R21" t="s">
        <v>21</v>
      </c>
      <c r="S21" t="s">
        <v>46</v>
      </c>
      <c r="T21" s="8"/>
    </row>
    <row r="22" spans="1:20" x14ac:dyDescent="0.3">
      <c r="A22">
        <v>50176</v>
      </c>
      <c r="B22">
        <v>34514</v>
      </c>
      <c r="C22">
        <v>98651</v>
      </c>
      <c r="D22">
        <v>15499</v>
      </c>
      <c r="E22">
        <f>VLOOKUP(D22,[1]products!$A$2:$B$2832,2,0)</f>
        <v>16.644449860000002</v>
      </c>
      <c r="F22">
        <v>135354</v>
      </c>
      <c r="G22" t="s">
        <v>13</v>
      </c>
      <c r="H22" s="2">
        <v>45623.621238425927</v>
      </c>
      <c r="I22" s="2">
        <v>45623.621238425927</v>
      </c>
      <c r="J22" s="2" t="s">
        <v>11</v>
      </c>
      <c r="K22" s="2" t="s">
        <v>11</v>
      </c>
      <c r="L22" s="9">
        <f>YEAR(Table1[[#This Row],[ordered_at]])</f>
        <v>2024</v>
      </c>
      <c r="M22" s="9" t="str">
        <f>TEXT(Table1[[#This Row],[ordered_at]],"MMM")</f>
        <v>Nov</v>
      </c>
      <c r="N22">
        <f>VLOOKUP(D22,[1]products!$A$2:$F$2832,6,0)</f>
        <v>29.989999770000001</v>
      </c>
      <c r="O22" s="1">
        <f>Table1[[#This Row],[sale_price]]-Table1[[#This Row],[cost_price]]</f>
        <v>13.345549909999999</v>
      </c>
      <c r="P22" s="4">
        <f>Table1[[#This Row],[PROFIT]]/Table1[[#This Row],[sale_price]]</f>
        <v>0.44500000041180388</v>
      </c>
      <c r="Q22" t="str">
        <f>"Q"&amp;ROUNDUP(MONTH(Table1[[#This Row],[ordered_at]])/3,0)</f>
        <v>Q4</v>
      </c>
      <c r="R22" t="s">
        <v>21</v>
      </c>
      <c r="S22" t="s">
        <v>46</v>
      </c>
      <c r="T22" s="8"/>
    </row>
    <row r="23" spans="1:20" x14ac:dyDescent="0.3">
      <c r="A23">
        <v>8630</v>
      </c>
      <c r="B23">
        <v>5967</v>
      </c>
      <c r="C23">
        <v>53794</v>
      </c>
      <c r="D23">
        <v>6937</v>
      </c>
      <c r="E23">
        <f>VLOOKUP(D23,[1]products!$A$2:$B$2832,2,0)</f>
        <v>19.559999999999999</v>
      </c>
      <c r="F23">
        <v>23309</v>
      </c>
      <c r="G23" t="s">
        <v>13</v>
      </c>
      <c r="H23" s="2">
        <v>45623.495104166665</v>
      </c>
      <c r="I23" s="2">
        <v>45623.495104166665</v>
      </c>
      <c r="J23" s="2" t="s">
        <v>11</v>
      </c>
      <c r="K23" s="2" t="s">
        <v>11</v>
      </c>
      <c r="L23" s="9">
        <f>YEAR(Table1[[#This Row],[ordered_at]])</f>
        <v>2024</v>
      </c>
      <c r="M23" s="9" t="str">
        <f>TEXT(Table1[[#This Row],[ordered_at]],"MMM")</f>
        <v>Nov</v>
      </c>
      <c r="N23">
        <f>VLOOKUP(D23,[1]products!$A$2:$F$2832,6,0)</f>
        <v>40</v>
      </c>
      <c r="O23" s="1">
        <f>Table1[[#This Row],[sale_price]]-Table1[[#This Row],[cost_price]]</f>
        <v>20.440000000000001</v>
      </c>
      <c r="P23" s="4">
        <f>Table1[[#This Row],[PROFIT]]/Table1[[#This Row],[sale_price]]</f>
        <v>0.51100000000000001</v>
      </c>
      <c r="Q23" t="str">
        <f>"Q"&amp;ROUNDUP(MONTH(Table1[[#This Row],[ordered_at]])/3,0)</f>
        <v>Q4</v>
      </c>
      <c r="R23" t="s">
        <v>22</v>
      </c>
      <c r="S23" t="s">
        <v>46</v>
      </c>
      <c r="T23" s="8"/>
    </row>
    <row r="24" spans="1:20" x14ac:dyDescent="0.3">
      <c r="A24">
        <v>12801</v>
      </c>
      <c r="B24">
        <v>8876</v>
      </c>
      <c r="C24">
        <v>87884</v>
      </c>
      <c r="D24">
        <v>12588</v>
      </c>
      <c r="E24">
        <f>VLOOKUP(D24,[1]products!$A$2:$B$2832,2,0)</f>
        <v>20.052</v>
      </c>
      <c r="F24">
        <v>34537</v>
      </c>
      <c r="G24" t="s">
        <v>13</v>
      </c>
      <c r="H24" s="2">
        <v>45622.142071759263</v>
      </c>
      <c r="I24" s="2">
        <v>45622.142071759263</v>
      </c>
      <c r="J24" s="2" t="s">
        <v>11</v>
      </c>
      <c r="K24" s="2" t="s">
        <v>11</v>
      </c>
      <c r="L24" s="9">
        <f>YEAR(Table1[[#This Row],[ordered_at]])</f>
        <v>2024</v>
      </c>
      <c r="M24" s="9" t="str">
        <f>TEXT(Table1[[#This Row],[ordered_at]],"MMM")</f>
        <v>Nov</v>
      </c>
      <c r="N24">
        <f>VLOOKUP(D24,[1]products!$A$2:$F$2832,6,0)</f>
        <v>36</v>
      </c>
      <c r="O24" s="1">
        <f>Table1[[#This Row],[sale_price]]-Table1[[#This Row],[cost_price]]</f>
        <v>15.948</v>
      </c>
      <c r="P24" s="4">
        <f>Table1[[#This Row],[PROFIT]]/Table1[[#This Row],[sale_price]]</f>
        <v>0.443</v>
      </c>
      <c r="Q24" t="str">
        <f>"Q"&amp;ROUNDUP(MONTH(Table1[[#This Row],[ordered_at]])/3,0)</f>
        <v>Q4</v>
      </c>
      <c r="R24" t="s">
        <v>22</v>
      </c>
      <c r="S24" t="s">
        <v>46</v>
      </c>
      <c r="T24" s="8"/>
    </row>
    <row r="25" spans="1:20" x14ac:dyDescent="0.3">
      <c r="A25">
        <v>6470</v>
      </c>
      <c r="B25">
        <v>4483</v>
      </c>
      <c r="C25">
        <v>67126</v>
      </c>
      <c r="D25">
        <v>16763</v>
      </c>
      <c r="E25">
        <f>VLOOKUP(D25,[1]products!$A$2:$B$2832,2,0)</f>
        <v>9.9394799690000006</v>
      </c>
      <c r="F25">
        <v>17505</v>
      </c>
      <c r="G25" t="s">
        <v>14</v>
      </c>
      <c r="H25" s="2">
        <v>45620.044108796297</v>
      </c>
      <c r="I25" s="2" t="s">
        <v>11</v>
      </c>
      <c r="J25" s="2" t="s">
        <v>11</v>
      </c>
      <c r="K25" s="2" t="s">
        <v>11</v>
      </c>
      <c r="L25" s="9">
        <f>YEAR(Table1[[#This Row],[ordered_at]])</f>
        <v>2024</v>
      </c>
      <c r="M25" s="9" t="str">
        <f>TEXT(Table1[[#This Row],[ordered_at]],"MMM")</f>
        <v>Nov</v>
      </c>
      <c r="N25">
        <f>VLOOKUP(D25,[1]products!$A$2:$F$2832,6,0)</f>
        <v>21.989999770000001</v>
      </c>
      <c r="O25" s="1">
        <f>Table1[[#This Row],[sale_price]]-Table1[[#This Row],[cost_price]]</f>
        <v>12.050519801</v>
      </c>
      <c r="P25" s="4">
        <f>Table1[[#This Row],[PROFIT]]/Table1[[#This Row],[sale_price]]</f>
        <v>0.54799999668212818</v>
      </c>
      <c r="Q25" t="str">
        <f>"Q"&amp;ROUNDUP(MONTH(Table1[[#This Row],[ordered_at]])/3,0)</f>
        <v>Q4</v>
      </c>
      <c r="R25" t="s">
        <v>23</v>
      </c>
      <c r="S25" t="s">
        <v>46</v>
      </c>
      <c r="T25" s="8"/>
    </row>
    <row r="26" spans="1:20" x14ac:dyDescent="0.3">
      <c r="A26">
        <v>32309</v>
      </c>
      <c r="B26">
        <v>22290</v>
      </c>
      <c r="C26">
        <v>71848</v>
      </c>
      <c r="D26">
        <v>12625</v>
      </c>
      <c r="E26">
        <f>VLOOKUP(D26,[1]products!$A$2:$B$2832,2,0)</f>
        <v>12.39930028</v>
      </c>
      <c r="F26">
        <v>87117</v>
      </c>
      <c r="G26" t="s">
        <v>13</v>
      </c>
      <c r="H26" s="2">
        <v>45619.49322916667</v>
      </c>
      <c r="I26" s="2">
        <v>45619.49322916667</v>
      </c>
      <c r="J26" s="2" t="s">
        <v>11</v>
      </c>
      <c r="K26" s="2" t="s">
        <v>11</v>
      </c>
      <c r="L26" s="9">
        <f>YEAR(Table1[[#This Row],[ordered_at]])</f>
        <v>2024</v>
      </c>
      <c r="M26" s="9" t="str">
        <f>TEXT(Table1[[#This Row],[ordered_at]],"MMM")</f>
        <v>Nov</v>
      </c>
      <c r="N26">
        <f>VLOOKUP(D26,[1]products!$A$2:$F$2832,6,0)</f>
        <v>29.950000760000002</v>
      </c>
      <c r="O26" s="1">
        <f>Table1[[#This Row],[sale_price]]-Table1[[#This Row],[cost_price]]</f>
        <v>17.550700480000003</v>
      </c>
      <c r="P26" s="4">
        <f>Table1[[#This Row],[PROFIT]]/Table1[[#This Row],[sale_price]]</f>
        <v>0.58600000115659434</v>
      </c>
      <c r="Q26" t="str">
        <f>"Q"&amp;ROUNDUP(MONTH(Table1[[#This Row],[ordered_at]])/3,0)</f>
        <v>Q4</v>
      </c>
      <c r="R26" t="s">
        <v>21</v>
      </c>
      <c r="S26" t="s">
        <v>46</v>
      </c>
      <c r="T26" s="8"/>
    </row>
    <row r="27" spans="1:20" x14ac:dyDescent="0.3">
      <c r="A27">
        <v>164874</v>
      </c>
      <c r="B27">
        <v>113574</v>
      </c>
      <c r="C27">
        <v>47560</v>
      </c>
      <c r="D27">
        <v>25323</v>
      </c>
      <c r="E27">
        <f>VLOOKUP(D27,[1]products!$A$2:$B$2832,2,0)</f>
        <v>69.361999890000007</v>
      </c>
      <c r="F27">
        <v>445074</v>
      </c>
      <c r="G27" t="s">
        <v>14</v>
      </c>
      <c r="H27" s="2">
        <v>45619.366284722222</v>
      </c>
      <c r="I27" s="2" t="s">
        <v>11</v>
      </c>
      <c r="J27" s="2" t="s">
        <v>11</v>
      </c>
      <c r="K27" s="2" t="s">
        <v>11</v>
      </c>
      <c r="L27" s="9">
        <f>YEAR(Table1[[#This Row],[ordered_at]])</f>
        <v>2024</v>
      </c>
      <c r="M27" s="9" t="str">
        <f>TEXT(Table1[[#This Row],[ordered_at]],"MMM")</f>
        <v>Nov</v>
      </c>
      <c r="N27">
        <f>VLOOKUP(D27,[1]products!$A$2:$F$2832,6,0)</f>
        <v>158</v>
      </c>
      <c r="O27" s="1">
        <f>Table1[[#This Row],[sale_price]]-Table1[[#This Row],[cost_price]]</f>
        <v>88.638000109999993</v>
      </c>
      <c r="P27" s="4">
        <f>Table1[[#This Row],[PROFIT]]/Table1[[#This Row],[sale_price]]</f>
        <v>0.56100000069620248</v>
      </c>
      <c r="Q27" t="str">
        <f>"Q"&amp;ROUNDUP(MONTH(Table1[[#This Row],[ordered_at]])/3,0)</f>
        <v>Q4</v>
      </c>
      <c r="R27" t="s">
        <v>22</v>
      </c>
      <c r="S27" t="s">
        <v>47</v>
      </c>
      <c r="T27" s="8"/>
    </row>
    <row r="28" spans="1:20" x14ac:dyDescent="0.3">
      <c r="A28">
        <v>130783</v>
      </c>
      <c r="B28">
        <v>90053</v>
      </c>
      <c r="C28">
        <v>90837</v>
      </c>
      <c r="D28">
        <v>12265</v>
      </c>
      <c r="E28">
        <f>VLOOKUP(D28,[1]products!$A$2:$B$2832,2,0)</f>
        <v>27.085500190000001</v>
      </c>
      <c r="F28">
        <v>353060</v>
      </c>
      <c r="G28" t="s">
        <v>14</v>
      </c>
      <c r="H28" s="2">
        <v>45619.234780092593</v>
      </c>
      <c r="I28" s="2" t="s">
        <v>11</v>
      </c>
      <c r="J28" s="2" t="s">
        <v>11</v>
      </c>
      <c r="K28" s="2" t="s">
        <v>11</v>
      </c>
      <c r="L28" s="9">
        <f>YEAR(Table1[[#This Row],[ordered_at]])</f>
        <v>2024</v>
      </c>
      <c r="M28" s="9" t="str">
        <f>TEXT(Table1[[#This Row],[ordered_at]],"MMM")</f>
        <v>Nov</v>
      </c>
      <c r="N28">
        <f>VLOOKUP(D28,[1]products!$A$2:$F$2832,6,0)</f>
        <v>58.5</v>
      </c>
      <c r="O28" s="1">
        <f>Table1[[#This Row],[sale_price]]-Table1[[#This Row],[cost_price]]</f>
        <v>31.414499809999999</v>
      </c>
      <c r="P28" s="4">
        <f>Table1[[#This Row],[PROFIT]]/Table1[[#This Row],[sale_price]]</f>
        <v>0.53699999675213672</v>
      </c>
      <c r="Q28" t="str">
        <f>"Q"&amp;ROUNDUP(MONTH(Table1[[#This Row],[ordered_at]])/3,0)</f>
        <v>Q4</v>
      </c>
      <c r="R28" t="s">
        <v>22</v>
      </c>
      <c r="S28" t="s">
        <v>47</v>
      </c>
      <c r="T28" s="8"/>
    </row>
    <row r="29" spans="1:20" x14ac:dyDescent="0.3">
      <c r="A29">
        <v>22444</v>
      </c>
      <c r="B29">
        <v>15541</v>
      </c>
      <c r="C29">
        <v>67184</v>
      </c>
      <c r="D29">
        <v>28852</v>
      </c>
      <c r="E29">
        <f>VLOOKUP(D29,[1]products!$A$2:$B$2832,2,0)</f>
        <v>20.876250349999999</v>
      </c>
      <c r="F29">
        <v>60573</v>
      </c>
      <c r="G29" t="s">
        <v>10</v>
      </c>
      <c r="H29" s="2">
        <v>45617.009699074071</v>
      </c>
      <c r="I29" s="2" t="s">
        <v>11</v>
      </c>
      <c r="J29" s="2" t="s">
        <v>11</v>
      </c>
      <c r="K29" s="2" t="s">
        <v>11</v>
      </c>
      <c r="L29" s="9">
        <f>YEAR(Table1[[#This Row],[ordered_at]])</f>
        <v>2024</v>
      </c>
      <c r="M29" s="9" t="str">
        <f>TEXT(Table1[[#This Row],[ordered_at]],"MMM")</f>
        <v>Nov</v>
      </c>
      <c r="N29">
        <f>VLOOKUP(D29,[1]products!$A$2:$F$2832,6,0)</f>
        <v>43.950000760000002</v>
      </c>
      <c r="O29" s="1">
        <f>Table1[[#This Row],[sale_price]]-Table1[[#This Row],[cost_price]]</f>
        <v>23.073750410000002</v>
      </c>
      <c r="P29" s="4">
        <f>Table1[[#This Row],[PROFIT]]/Table1[[#This Row],[sale_price]]</f>
        <v>0.52500000025028448</v>
      </c>
      <c r="Q29" t="str">
        <f>"Q"&amp;ROUNDUP(MONTH(Table1[[#This Row],[ordered_at]])/3,0)</f>
        <v>Q4</v>
      </c>
      <c r="R29" t="s">
        <v>22</v>
      </c>
      <c r="S29" t="s">
        <v>47</v>
      </c>
      <c r="T29" s="8"/>
    </row>
    <row r="30" spans="1:20" x14ac:dyDescent="0.3">
      <c r="A30">
        <v>62291</v>
      </c>
      <c r="B30">
        <v>42891</v>
      </c>
      <c r="C30">
        <v>99590</v>
      </c>
      <c r="D30">
        <v>5982</v>
      </c>
      <c r="E30">
        <f>VLOOKUP(D30,[1]products!$A$2:$B$2832,2,0)</f>
        <v>8.0429698849999998</v>
      </c>
      <c r="F30">
        <v>168088</v>
      </c>
      <c r="G30" t="s">
        <v>14</v>
      </c>
      <c r="H30" s="2">
        <v>45615.326273148145</v>
      </c>
      <c r="I30" s="2" t="s">
        <v>11</v>
      </c>
      <c r="J30" s="2" t="s">
        <v>11</v>
      </c>
      <c r="K30" s="2" t="s">
        <v>11</v>
      </c>
      <c r="L30" s="9">
        <f>YEAR(Table1[[#This Row],[ordered_at]])</f>
        <v>2024</v>
      </c>
      <c r="M30" s="9" t="str">
        <f>TEXT(Table1[[#This Row],[ordered_at]],"MMM")</f>
        <v>Nov</v>
      </c>
      <c r="N30">
        <f>VLOOKUP(D30,[1]products!$A$2:$F$2832,6,0)</f>
        <v>15.989999770000001</v>
      </c>
      <c r="O30" s="1">
        <f>Table1[[#This Row],[sale_price]]-Table1[[#This Row],[cost_price]]</f>
        <v>7.947029885000001</v>
      </c>
      <c r="P30" s="4">
        <f>Table1[[#This Row],[PROFIT]]/Table1[[#This Row],[sale_price]]</f>
        <v>0.49699999995684807</v>
      </c>
      <c r="Q30" t="str">
        <f>"Q"&amp;ROUNDUP(MONTH(Table1[[#This Row],[ordered_at]])/3,0)</f>
        <v>Q4</v>
      </c>
      <c r="R30" t="s">
        <v>22</v>
      </c>
      <c r="S30" t="s">
        <v>47</v>
      </c>
      <c r="T30" s="8"/>
    </row>
    <row r="31" spans="1:20" x14ac:dyDescent="0.3">
      <c r="A31">
        <v>124660</v>
      </c>
      <c r="B31">
        <v>85840</v>
      </c>
      <c r="C31">
        <v>2722</v>
      </c>
      <c r="D31">
        <v>15575</v>
      </c>
      <c r="E31">
        <f>VLOOKUP(D31,[1]products!$A$2:$B$2832,2,0)</f>
        <v>15.203999939999999</v>
      </c>
      <c r="F31">
        <v>336515</v>
      </c>
      <c r="G31" t="s">
        <v>12</v>
      </c>
      <c r="H31" s="2">
        <v>45614.08929398148</v>
      </c>
      <c r="I31" s="2">
        <v>45614.08929398148</v>
      </c>
      <c r="J31" s="2">
        <v>45614.08929398148</v>
      </c>
      <c r="K31" s="2" t="s">
        <v>11</v>
      </c>
      <c r="L31" s="9">
        <f>YEAR(Table1[[#This Row],[ordered_at]])</f>
        <v>2024</v>
      </c>
      <c r="M31" s="9" t="str">
        <f>TEXT(Table1[[#This Row],[ordered_at]],"MMM")</f>
        <v>Nov</v>
      </c>
      <c r="N31">
        <f>VLOOKUP(D31,[1]products!$A$2:$F$2832,6,0)</f>
        <v>28</v>
      </c>
      <c r="O31" s="1">
        <f>Table1[[#This Row],[sale_price]]-Table1[[#This Row],[cost_price]]</f>
        <v>12.796000060000001</v>
      </c>
      <c r="P31" s="4">
        <f>Table1[[#This Row],[PROFIT]]/Table1[[#This Row],[sale_price]]</f>
        <v>0.45700000214285719</v>
      </c>
      <c r="Q31" t="str">
        <f>"Q"&amp;ROUNDUP(MONTH(Table1[[#This Row],[ordered_at]])/3,0)</f>
        <v>Q4</v>
      </c>
      <c r="R31" t="s">
        <v>22</v>
      </c>
      <c r="S31" t="s">
        <v>47</v>
      </c>
      <c r="T31" s="8"/>
    </row>
    <row r="32" spans="1:20" x14ac:dyDescent="0.3">
      <c r="A32">
        <v>81632</v>
      </c>
      <c r="B32">
        <v>56156</v>
      </c>
      <c r="C32">
        <v>54830</v>
      </c>
      <c r="D32">
        <v>369</v>
      </c>
      <c r="E32">
        <f>VLOOKUP(D32,[1]products!$A$2:$B$2832,2,0)</f>
        <v>26.35799995</v>
      </c>
      <c r="F32">
        <v>220313</v>
      </c>
      <c r="G32" t="s">
        <v>12</v>
      </c>
      <c r="H32" s="2">
        <v>45613.255648148152</v>
      </c>
      <c r="I32" s="2">
        <v>45613.255648148152</v>
      </c>
      <c r="J32" s="2">
        <v>45613.255648148152</v>
      </c>
      <c r="K32" s="2" t="s">
        <v>11</v>
      </c>
      <c r="L32" s="9">
        <f>YEAR(Table1[[#This Row],[ordered_at]])</f>
        <v>2024</v>
      </c>
      <c r="M32" s="9" t="str">
        <f>TEXT(Table1[[#This Row],[ordered_at]],"MMM")</f>
        <v>Nov</v>
      </c>
      <c r="N32">
        <f>VLOOKUP(D32,[1]products!$A$2:$F$2832,6,0)</f>
        <v>46</v>
      </c>
      <c r="O32" s="1">
        <f>Table1[[#This Row],[sale_price]]-Table1[[#This Row],[cost_price]]</f>
        <v>19.64200005</v>
      </c>
      <c r="P32" s="4">
        <f>Table1[[#This Row],[PROFIT]]/Table1[[#This Row],[sale_price]]</f>
        <v>0.42700000108695652</v>
      </c>
      <c r="Q32" t="str">
        <f>"Q"&amp;ROUNDUP(MONTH(Table1[[#This Row],[ordered_at]])/3,0)</f>
        <v>Q4</v>
      </c>
      <c r="R32" t="s">
        <v>22</v>
      </c>
      <c r="S32" t="s">
        <v>47</v>
      </c>
      <c r="T32" s="8"/>
    </row>
    <row r="33" spans="1:20" x14ac:dyDescent="0.3">
      <c r="A33">
        <v>9449</v>
      </c>
      <c r="B33">
        <v>6522</v>
      </c>
      <c r="C33">
        <v>47440</v>
      </c>
      <c r="D33">
        <v>25151</v>
      </c>
      <c r="E33">
        <f>VLOOKUP(D33,[1]products!$A$2:$B$2832,2,0)</f>
        <v>18.235440740000001</v>
      </c>
      <c r="F33">
        <v>25505</v>
      </c>
      <c r="G33" t="s">
        <v>12</v>
      </c>
      <c r="H33" s="2">
        <v>45611.288437499999</v>
      </c>
      <c r="I33" s="2">
        <v>45611.288437499999</v>
      </c>
      <c r="J33" s="2">
        <v>45611.288437499999</v>
      </c>
      <c r="K33" s="2" t="s">
        <v>11</v>
      </c>
      <c r="L33" s="9">
        <f>YEAR(Table1[[#This Row],[ordered_at]])</f>
        <v>2024</v>
      </c>
      <c r="M33" s="9" t="str">
        <f>TEXT(Table1[[#This Row],[ordered_at]],"MMM")</f>
        <v>Nov</v>
      </c>
      <c r="N33">
        <f>VLOOKUP(D33,[1]products!$A$2:$F$2832,6,0)</f>
        <v>39.990001679999999</v>
      </c>
      <c r="O33" s="1">
        <f>Table1[[#This Row],[sale_price]]-Table1[[#This Row],[cost_price]]</f>
        <v>21.754560939999998</v>
      </c>
      <c r="P33" s="4">
        <f>Table1[[#This Row],[PROFIT]]/Table1[[#This Row],[sale_price]]</f>
        <v>0.54400000065216292</v>
      </c>
      <c r="Q33" t="str">
        <f>"Q"&amp;ROUNDUP(MONTH(Table1[[#This Row],[ordered_at]])/3,0)</f>
        <v>Q4</v>
      </c>
      <c r="R33" t="s">
        <v>22</v>
      </c>
      <c r="S33" t="s">
        <v>47</v>
      </c>
      <c r="T33" s="8"/>
    </row>
    <row r="34" spans="1:20" x14ac:dyDescent="0.3">
      <c r="A34">
        <v>163997</v>
      </c>
      <c r="B34">
        <v>112953</v>
      </c>
      <c r="C34">
        <v>53351</v>
      </c>
      <c r="D34">
        <v>13827</v>
      </c>
      <c r="E34">
        <f>VLOOKUP(D34,[1]products!$A$2:$B$2832,2,0)</f>
        <v>21.77516078</v>
      </c>
      <c r="F34">
        <v>442725</v>
      </c>
      <c r="G34" t="s">
        <v>13</v>
      </c>
      <c r="H34" s="2">
        <v>45610.911458333336</v>
      </c>
      <c r="I34" s="2">
        <v>45610.911458333336</v>
      </c>
      <c r="J34" s="2" t="s">
        <v>11</v>
      </c>
      <c r="K34" s="2" t="s">
        <v>11</v>
      </c>
      <c r="L34" s="9">
        <f>YEAR(Table1[[#This Row],[ordered_at]])</f>
        <v>2024</v>
      </c>
      <c r="M34" s="9" t="str">
        <f>TEXT(Table1[[#This Row],[ordered_at]],"MMM")</f>
        <v>Nov</v>
      </c>
      <c r="N34">
        <f>VLOOKUP(D34,[1]products!$A$2:$F$2832,6,0)</f>
        <v>44.990001679999999</v>
      </c>
      <c r="O34" s="1">
        <f>Table1[[#This Row],[sale_price]]-Table1[[#This Row],[cost_price]]</f>
        <v>23.214840899999999</v>
      </c>
      <c r="P34" s="4">
        <f>Table1[[#This Row],[PROFIT]]/Table1[[#This Row],[sale_price]]</f>
        <v>0.51600000073616359</v>
      </c>
      <c r="Q34" t="str">
        <f>"Q"&amp;ROUNDUP(MONTH(Table1[[#This Row],[ordered_at]])/3,0)</f>
        <v>Q4</v>
      </c>
      <c r="R34" t="s">
        <v>22</v>
      </c>
      <c r="S34" t="s">
        <v>47</v>
      </c>
      <c r="T34" s="8"/>
    </row>
    <row r="35" spans="1:20" x14ac:dyDescent="0.3">
      <c r="A35">
        <v>158004</v>
      </c>
      <c r="B35">
        <v>108785</v>
      </c>
      <c r="C35">
        <v>99835</v>
      </c>
      <c r="D35">
        <v>387</v>
      </c>
      <c r="E35">
        <f>VLOOKUP(D35,[1]products!$A$2:$B$2832,2,0)</f>
        <v>50.309999859999998</v>
      </c>
      <c r="F35">
        <v>426570</v>
      </c>
      <c r="G35" t="s">
        <v>13</v>
      </c>
      <c r="H35" s="2">
        <v>45609.545138888891</v>
      </c>
      <c r="I35" s="2">
        <v>45609.545138888891</v>
      </c>
      <c r="J35" s="2" t="s">
        <v>11</v>
      </c>
      <c r="K35" s="2" t="s">
        <v>11</v>
      </c>
      <c r="L35" s="9">
        <f>YEAR(Table1[[#This Row],[ordered_at]])</f>
        <v>2024</v>
      </c>
      <c r="M35" s="9" t="str">
        <f>TEXT(Table1[[#This Row],[ordered_at]],"MMM")</f>
        <v>Nov</v>
      </c>
      <c r="N35">
        <f>VLOOKUP(D35,[1]products!$A$2:$F$2832,6,0)</f>
        <v>90</v>
      </c>
      <c r="O35" s="1">
        <f>Table1[[#This Row],[sale_price]]-Table1[[#This Row],[cost_price]]</f>
        <v>39.690000140000002</v>
      </c>
      <c r="P35" s="4">
        <f>Table1[[#This Row],[PROFIT]]/Table1[[#This Row],[sale_price]]</f>
        <v>0.44100000155555558</v>
      </c>
      <c r="Q35" t="str">
        <f>"Q"&amp;ROUNDUP(MONTH(Table1[[#This Row],[ordered_at]])/3,0)</f>
        <v>Q4</v>
      </c>
      <c r="R35" t="s">
        <v>22</v>
      </c>
      <c r="S35" t="s">
        <v>47</v>
      </c>
      <c r="T35" s="8"/>
    </row>
    <row r="36" spans="1:20" x14ac:dyDescent="0.3">
      <c r="A36">
        <v>8749</v>
      </c>
      <c r="B36">
        <v>6049</v>
      </c>
      <c r="C36">
        <v>27033</v>
      </c>
      <c r="D36">
        <v>24963</v>
      </c>
      <c r="E36">
        <f>VLOOKUP(D36,[1]products!$A$2:$B$2832,2,0)</f>
        <v>36.782098550000001</v>
      </c>
      <c r="F36">
        <v>23621</v>
      </c>
      <c r="G36" t="s">
        <v>10</v>
      </c>
      <c r="H36" s="2">
        <v>45608.511770833335</v>
      </c>
      <c r="I36" s="2" t="s">
        <v>11</v>
      </c>
      <c r="J36" s="2" t="s">
        <v>11</v>
      </c>
      <c r="K36" s="2" t="s">
        <v>11</v>
      </c>
      <c r="L36" s="9">
        <f>YEAR(Table1[[#This Row],[ordered_at]])</f>
        <v>2024</v>
      </c>
      <c r="M36" s="9" t="str">
        <f>TEXT(Table1[[#This Row],[ordered_at]],"MMM")</f>
        <v>Nov</v>
      </c>
      <c r="N36">
        <f>VLOOKUP(D36,[1]products!$A$2:$F$2832,6,0)</f>
        <v>76.949996949999999</v>
      </c>
      <c r="O36" s="1">
        <f>Table1[[#This Row],[sale_price]]-Table1[[#This Row],[cost_price]]</f>
        <v>40.167898399999999</v>
      </c>
      <c r="P36" s="4">
        <f>Table1[[#This Row],[PROFIT]]/Table1[[#This Row],[sale_price]]</f>
        <v>0.52199999989733592</v>
      </c>
      <c r="Q36" t="str">
        <f>"Q"&amp;ROUNDUP(MONTH(Table1[[#This Row],[ordered_at]])/3,0)</f>
        <v>Q4</v>
      </c>
      <c r="R36" t="s">
        <v>22</v>
      </c>
      <c r="S36" t="s">
        <v>47</v>
      </c>
      <c r="T36" s="8"/>
    </row>
    <row r="37" spans="1:20" x14ac:dyDescent="0.3">
      <c r="A37">
        <v>178971</v>
      </c>
      <c r="B37">
        <v>123274</v>
      </c>
      <c r="C37">
        <v>90265</v>
      </c>
      <c r="D37">
        <v>12646</v>
      </c>
      <c r="E37">
        <f>VLOOKUP(D37,[1]products!$A$2:$B$2832,2,0)</f>
        <v>13.78944003</v>
      </c>
      <c r="F37">
        <v>483207</v>
      </c>
      <c r="G37" t="s">
        <v>12</v>
      </c>
      <c r="H37" s="2">
        <v>45607.317025462966</v>
      </c>
      <c r="I37" s="2">
        <v>45607.317025462966</v>
      </c>
      <c r="J37" s="2">
        <v>45607.317025462966</v>
      </c>
      <c r="K37" s="2" t="s">
        <v>11</v>
      </c>
      <c r="L37" s="9">
        <f>YEAR(Table1[[#This Row],[ordered_at]])</f>
        <v>2024</v>
      </c>
      <c r="M37" s="9" t="str">
        <f>TEXT(Table1[[#This Row],[ordered_at]],"MMM")</f>
        <v>Nov</v>
      </c>
      <c r="N37">
        <f>VLOOKUP(D37,[1]products!$A$2:$F$2832,6,0)</f>
        <v>31.920000080000001</v>
      </c>
      <c r="O37" s="1">
        <f>Table1[[#This Row],[sale_price]]-Table1[[#This Row],[cost_price]]</f>
        <v>18.13056005</v>
      </c>
      <c r="P37" s="4">
        <f>Table1[[#This Row],[PROFIT]]/Table1[[#This Row],[sale_price]]</f>
        <v>0.56800000014285712</v>
      </c>
      <c r="Q37" t="str">
        <f>"Q"&amp;ROUNDUP(MONTH(Table1[[#This Row],[ordered_at]])/3,0)</f>
        <v>Q4</v>
      </c>
      <c r="R37" t="s">
        <v>24</v>
      </c>
      <c r="S37" t="s">
        <v>47</v>
      </c>
      <c r="T37" s="8"/>
    </row>
    <row r="38" spans="1:20" x14ac:dyDescent="0.3">
      <c r="A38">
        <v>150520</v>
      </c>
      <c r="B38">
        <v>103655</v>
      </c>
      <c r="C38">
        <v>88811</v>
      </c>
      <c r="D38">
        <v>25205</v>
      </c>
      <c r="E38">
        <f>VLOOKUP(D38,[1]products!$A$2:$B$2832,2,0)</f>
        <v>11.03639972</v>
      </c>
      <c r="F38">
        <v>406365</v>
      </c>
      <c r="G38" t="s">
        <v>15</v>
      </c>
      <c r="H38" s="2">
        <v>45606.127488425926</v>
      </c>
      <c r="I38" s="2">
        <v>45606.127488425926</v>
      </c>
      <c r="J38" s="2">
        <v>45606.127488425926</v>
      </c>
      <c r="K38" s="2">
        <v>45606.127488425926</v>
      </c>
      <c r="L38" s="9">
        <f>YEAR(Table1[[#This Row],[ordered_at]])</f>
        <v>2024</v>
      </c>
      <c r="M38" s="9" t="str">
        <f>TEXT(Table1[[#This Row],[ordered_at]],"MMM")</f>
        <v>Nov</v>
      </c>
      <c r="N38">
        <f>VLOOKUP(D38,[1]products!$A$2:$F$2832,6,0)</f>
        <v>21.63999939</v>
      </c>
      <c r="O38" s="1">
        <f>Table1[[#This Row],[sale_price]]-Table1[[#This Row],[cost_price]]</f>
        <v>10.603599669999999</v>
      </c>
      <c r="P38" s="4">
        <f>Table1[[#This Row],[PROFIT]]/Table1[[#This Row],[sale_price]]</f>
        <v>0.48999999856284654</v>
      </c>
      <c r="Q38" t="str">
        <f>"Q"&amp;ROUNDUP(MONTH(Table1[[#This Row],[ordered_at]])/3,0)</f>
        <v>Q4</v>
      </c>
      <c r="R38" t="s">
        <v>24</v>
      </c>
      <c r="S38" t="s">
        <v>47</v>
      </c>
      <c r="T38" s="8"/>
    </row>
    <row r="39" spans="1:20" x14ac:dyDescent="0.3">
      <c r="A39">
        <v>15772</v>
      </c>
      <c r="B39">
        <v>10908</v>
      </c>
      <c r="C39">
        <v>31466</v>
      </c>
      <c r="D39">
        <v>12665</v>
      </c>
      <c r="E39">
        <f>VLOOKUP(D39,[1]products!$A$2:$B$2832,2,0)</f>
        <v>31.8059999</v>
      </c>
      <c r="F39">
        <v>42588</v>
      </c>
      <c r="G39" t="s">
        <v>10</v>
      </c>
      <c r="H39" s="2">
        <v>45605.277557870373</v>
      </c>
      <c r="I39" s="2" t="s">
        <v>11</v>
      </c>
      <c r="J39" s="2" t="s">
        <v>11</v>
      </c>
      <c r="K39" s="2" t="s">
        <v>11</v>
      </c>
      <c r="L39" s="9">
        <f>YEAR(Table1[[#This Row],[ordered_at]])</f>
        <v>2024</v>
      </c>
      <c r="M39" s="9" t="str">
        <f>TEXT(Table1[[#This Row],[ordered_at]],"MMM")</f>
        <v>Nov</v>
      </c>
      <c r="N39">
        <f>VLOOKUP(D39,[1]products!$A$2:$F$2832,6,0)</f>
        <v>62</v>
      </c>
      <c r="O39" s="1">
        <f>Table1[[#This Row],[sale_price]]-Table1[[#This Row],[cost_price]]</f>
        <v>30.1940001</v>
      </c>
      <c r="P39" s="4">
        <f>Table1[[#This Row],[PROFIT]]/Table1[[#This Row],[sale_price]]</f>
        <v>0.48700000161290324</v>
      </c>
      <c r="Q39" t="str">
        <f>"Q"&amp;ROUNDUP(MONTH(Table1[[#This Row],[ordered_at]])/3,0)</f>
        <v>Q4</v>
      </c>
      <c r="R39" t="s">
        <v>24</v>
      </c>
      <c r="S39" t="s">
        <v>47</v>
      </c>
      <c r="T39" s="8"/>
    </row>
    <row r="40" spans="1:20" x14ac:dyDescent="0.3">
      <c r="A40">
        <v>131968</v>
      </c>
      <c r="B40">
        <v>90840</v>
      </c>
      <c r="C40">
        <v>5945</v>
      </c>
      <c r="D40">
        <v>6951</v>
      </c>
      <c r="E40">
        <f>VLOOKUP(D40,[1]products!$A$2:$B$2832,2,0)</f>
        <v>4.1758198819999999</v>
      </c>
      <c r="F40">
        <v>356267</v>
      </c>
      <c r="G40" t="s">
        <v>13</v>
      </c>
      <c r="H40" s="2">
        <v>45605.111064814817</v>
      </c>
      <c r="I40" s="2">
        <v>45605.111064814817</v>
      </c>
      <c r="J40" s="2" t="s">
        <v>11</v>
      </c>
      <c r="K40" s="2" t="s">
        <v>11</v>
      </c>
      <c r="L40" s="9">
        <f>YEAR(Table1[[#This Row],[ordered_at]])</f>
        <v>2024</v>
      </c>
      <c r="M40" s="9" t="str">
        <f>TEXT(Table1[[#This Row],[ordered_at]],"MMM")</f>
        <v>Nov</v>
      </c>
      <c r="N40">
        <f>VLOOKUP(D40,[1]products!$A$2:$F$2832,6,0)</f>
        <v>9.9899997710000008</v>
      </c>
      <c r="O40" s="1">
        <f>Table1[[#This Row],[sale_price]]-Table1[[#This Row],[cost_price]]</f>
        <v>5.8141798890000009</v>
      </c>
      <c r="P40" s="4">
        <f>Table1[[#This Row],[PROFIT]]/Table1[[#This Row],[sale_price]]</f>
        <v>0.58200000223003012</v>
      </c>
      <c r="Q40" t="str">
        <f>"Q"&amp;ROUNDUP(MONTH(Table1[[#This Row],[ordered_at]])/3,0)</f>
        <v>Q4</v>
      </c>
      <c r="R40" t="s">
        <v>21</v>
      </c>
      <c r="S40" t="s">
        <v>47</v>
      </c>
      <c r="T40" s="8"/>
    </row>
    <row r="41" spans="1:20" x14ac:dyDescent="0.3">
      <c r="A41">
        <v>128456</v>
      </c>
      <c r="B41">
        <v>88457</v>
      </c>
      <c r="C41">
        <v>88671</v>
      </c>
      <c r="D41">
        <v>29065</v>
      </c>
      <c r="E41">
        <f>VLOOKUP(D41,[1]products!$A$2:$B$2832,2,0)</f>
        <v>17.105219779999999</v>
      </c>
      <c r="F41">
        <v>346752</v>
      </c>
      <c r="G41" t="s">
        <v>13</v>
      </c>
      <c r="H41" s="2">
        <v>45604.14571759259</v>
      </c>
      <c r="I41" s="2">
        <v>45604.14571759259</v>
      </c>
      <c r="J41" s="2" t="s">
        <v>11</v>
      </c>
      <c r="K41" s="2" t="s">
        <v>11</v>
      </c>
      <c r="L41" s="9">
        <f>YEAR(Table1[[#This Row],[ordered_at]])</f>
        <v>2024</v>
      </c>
      <c r="M41" s="9" t="str">
        <f>TEXT(Table1[[#This Row],[ordered_at]],"MMM")</f>
        <v>Nov</v>
      </c>
      <c r="N41">
        <f>VLOOKUP(D41,[1]products!$A$2:$F$2832,6,0)</f>
        <v>34.979999540000001</v>
      </c>
      <c r="O41" s="1">
        <f>Table1[[#This Row],[sale_price]]-Table1[[#This Row],[cost_price]]</f>
        <v>17.874779760000003</v>
      </c>
      <c r="P41" s="4">
        <f>Table1[[#This Row],[PROFIT]]/Table1[[#This Row],[sale_price]]</f>
        <v>0.51099999985877653</v>
      </c>
      <c r="Q41" t="str">
        <f>"Q"&amp;ROUNDUP(MONTH(Table1[[#This Row],[ordered_at]])/3,0)</f>
        <v>Q4</v>
      </c>
      <c r="R41" t="s">
        <v>25</v>
      </c>
      <c r="S41" t="s">
        <v>46</v>
      </c>
      <c r="T41" s="8"/>
    </row>
    <row r="42" spans="1:20" x14ac:dyDescent="0.3">
      <c r="A42">
        <v>80863</v>
      </c>
      <c r="B42">
        <v>55639</v>
      </c>
      <c r="C42">
        <v>88671</v>
      </c>
      <c r="D42">
        <v>16949</v>
      </c>
      <c r="E42">
        <f>VLOOKUP(D42,[1]products!$A$2:$B$2832,2,0)</f>
        <v>25.478750420000001</v>
      </c>
      <c r="F42">
        <v>218237</v>
      </c>
      <c r="G42" t="s">
        <v>13</v>
      </c>
      <c r="H42" s="2">
        <v>45604.019062500003</v>
      </c>
      <c r="I42" s="2">
        <v>45604.019062500003</v>
      </c>
      <c r="J42" s="2" t="s">
        <v>11</v>
      </c>
      <c r="K42" s="2" t="s">
        <v>11</v>
      </c>
      <c r="L42" s="9">
        <f>YEAR(Table1[[#This Row],[ordered_at]])</f>
        <v>2024</v>
      </c>
      <c r="M42" s="9" t="str">
        <f>TEXT(Table1[[#This Row],[ordered_at]],"MMM")</f>
        <v>Nov</v>
      </c>
      <c r="N42">
        <f>VLOOKUP(D42,[1]products!$A$2:$F$2832,6,0)</f>
        <v>59.950000760000002</v>
      </c>
      <c r="O42" s="1">
        <f>Table1[[#This Row],[sale_price]]-Table1[[#This Row],[cost_price]]</f>
        <v>34.471250339999997</v>
      </c>
      <c r="P42" s="4">
        <f>Table1[[#This Row],[PROFIT]]/Table1[[#This Row],[sale_price]]</f>
        <v>0.5749999983819849</v>
      </c>
      <c r="Q42" t="str">
        <f>"Q"&amp;ROUNDUP(MONTH(Table1[[#This Row],[ordered_at]])/3,0)</f>
        <v>Q4</v>
      </c>
      <c r="R42" t="s">
        <v>25</v>
      </c>
      <c r="S42" t="s">
        <v>46</v>
      </c>
      <c r="T42" s="8"/>
    </row>
    <row r="43" spans="1:20" x14ac:dyDescent="0.3">
      <c r="A43">
        <v>59908</v>
      </c>
      <c r="B43">
        <v>41263</v>
      </c>
      <c r="C43">
        <v>88671</v>
      </c>
      <c r="D43">
        <v>24922</v>
      </c>
      <c r="E43">
        <f>VLOOKUP(D43,[1]products!$A$2:$B$2832,2,0)</f>
        <v>11.055000189999999</v>
      </c>
      <c r="F43">
        <v>161697</v>
      </c>
      <c r="G43" t="s">
        <v>13</v>
      </c>
      <c r="H43" s="2">
        <v>45600.281550925924</v>
      </c>
      <c r="I43" s="2">
        <v>45600.281550925924</v>
      </c>
      <c r="J43" s="2" t="s">
        <v>11</v>
      </c>
      <c r="K43" s="2" t="s">
        <v>11</v>
      </c>
      <c r="L43" s="9">
        <f>YEAR(Table1[[#This Row],[ordered_at]])</f>
        <v>2024</v>
      </c>
      <c r="M43" s="9" t="str">
        <f>TEXT(Table1[[#This Row],[ordered_at]],"MMM")</f>
        <v>Nov</v>
      </c>
      <c r="N43">
        <f>VLOOKUP(D43,[1]products!$A$2:$F$2832,6,0)</f>
        <v>20.100000380000001</v>
      </c>
      <c r="O43" s="1">
        <f>Table1[[#This Row],[sale_price]]-Table1[[#This Row],[cost_price]]</f>
        <v>9.0450001900000014</v>
      </c>
      <c r="P43" s="4">
        <f>Table1[[#This Row],[PROFIT]]/Table1[[#This Row],[sale_price]]</f>
        <v>0.45000000094527365</v>
      </c>
      <c r="Q43" t="str">
        <f>"Q"&amp;ROUNDUP(MONTH(Table1[[#This Row],[ordered_at]])/3,0)</f>
        <v>Q4</v>
      </c>
      <c r="R43" t="s">
        <v>25</v>
      </c>
      <c r="S43" t="s">
        <v>46</v>
      </c>
      <c r="T43" s="8"/>
    </row>
    <row r="44" spans="1:20" x14ac:dyDescent="0.3">
      <c r="A44">
        <v>70183</v>
      </c>
      <c r="B44">
        <v>48255</v>
      </c>
      <c r="C44">
        <v>88671</v>
      </c>
      <c r="D44">
        <v>5804</v>
      </c>
      <c r="E44">
        <f>VLOOKUP(D44,[1]products!$A$2:$B$2832,2,0)</f>
        <v>13.01565991</v>
      </c>
      <c r="F44">
        <v>189395</v>
      </c>
      <c r="G44" t="s">
        <v>10</v>
      </c>
      <c r="H44" s="2">
        <v>45600.218900462962</v>
      </c>
      <c r="I44" s="2" t="s">
        <v>11</v>
      </c>
      <c r="J44" s="2" t="s">
        <v>11</v>
      </c>
      <c r="K44" s="2" t="s">
        <v>11</v>
      </c>
      <c r="L44" s="9">
        <f>YEAR(Table1[[#This Row],[ordered_at]])</f>
        <v>2024</v>
      </c>
      <c r="M44" s="9" t="str">
        <f>TEXT(Table1[[#This Row],[ordered_at]],"MMM")</f>
        <v>Nov</v>
      </c>
      <c r="N44">
        <f>VLOOKUP(D44,[1]products!$A$2:$F$2832,6,0)</f>
        <v>29.989999770000001</v>
      </c>
      <c r="O44" s="1">
        <f>Table1[[#This Row],[sale_price]]-Table1[[#This Row],[cost_price]]</f>
        <v>16.974339860000001</v>
      </c>
      <c r="P44" s="4">
        <f>Table1[[#This Row],[PROFIT]]/Table1[[#This Row],[sale_price]]</f>
        <v>0.56599999967255754</v>
      </c>
      <c r="Q44" t="str">
        <f>"Q"&amp;ROUNDUP(MONTH(Table1[[#This Row],[ordered_at]])/3,0)</f>
        <v>Q4</v>
      </c>
      <c r="R44" t="s">
        <v>25</v>
      </c>
      <c r="S44" t="s">
        <v>46</v>
      </c>
      <c r="T44" s="8"/>
    </row>
    <row r="45" spans="1:20" x14ac:dyDescent="0.3">
      <c r="A45">
        <v>67078</v>
      </c>
      <c r="B45">
        <v>46151</v>
      </c>
      <c r="C45">
        <v>88671</v>
      </c>
      <c r="D45">
        <v>24963</v>
      </c>
      <c r="E45">
        <f>VLOOKUP(D45,[1]products!$A$2:$B$2832,2,0)</f>
        <v>36.782098550000001</v>
      </c>
      <c r="F45">
        <v>181011</v>
      </c>
      <c r="G45" t="s">
        <v>14</v>
      </c>
      <c r="H45" s="2">
        <v>45599.487268518518</v>
      </c>
      <c r="I45" s="2" t="s">
        <v>11</v>
      </c>
      <c r="J45" s="2" t="s">
        <v>11</v>
      </c>
      <c r="K45" s="2" t="s">
        <v>11</v>
      </c>
      <c r="L45" s="9">
        <f>YEAR(Table1[[#This Row],[ordered_at]])</f>
        <v>2024</v>
      </c>
      <c r="M45" s="9" t="str">
        <f>TEXT(Table1[[#This Row],[ordered_at]],"MMM")</f>
        <v>Nov</v>
      </c>
      <c r="N45">
        <f>VLOOKUP(D45,[1]products!$A$2:$F$2832,6,0)</f>
        <v>76.949996949999999</v>
      </c>
      <c r="O45" s="1">
        <f>Table1[[#This Row],[sale_price]]-Table1[[#This Row],[cost_price]]</f>
        <v>40.167898399999999</v>
      </c>
      <c r="P45" s="4">
        <f>Table1[[#This Row],[PROFIT]]/Table1[[#This Row],[sale_price]]</f>
        <v>0.52199999989733592</v>
      </c>
      <c r="Q45" t="str">
        <f>"Q"&amp;ROUNDUP(MONTH(Table1[[#This Row],[ordered_at]])/3,0)</f>
        <v>Q4</v>
      </c>
      <c r="R45" t="s">
        <v>25</v>
      </c>
      <c r="S45" t="s">
        <v>46</v>
      </c>
      <c r="T45" s="8"/>
    </row>
    <row r="46" spans="1:20" x14ac:dyDescent="0.3">
      <c r="A46">
        <v>170730</v>
      </c>
      <c r="B46">
        <v>117564</v>
      </c>
      <c r="C46">
        <v>88671</v>
      </c>
      <c r="D46">
        <v>9161</v>
      </c>
      <c r="E46">
        <f>VLOOKUP(D46,[1]products!$A$2:$B$2832,2,0)</f>
        <v>85.741000049999997</v>
      </c>
      <c r="F46">
        <v>460922</v>
      </c>
      <c r="G46" t="s">
        <v>13</v>
      </c>
      <c r="H46" s="2">
        <v>45596.772291666668</v>
      </c>
      <c r="I46" s="2">
        <v>45596.772291666668</v>
      </c>
      <c r="J46" s="2" t="s">
        <v>11</v>
      </c>
      <c r="K46" s="2" t="s">
        <v>11</v>
      </c>
      <c r="L46" s="9">
        <f>YEAR(Table1[[#This Row],[ordered_at]])</f>
        <v>2024</v>
      </c>
      <c r="M46" s="9" t="str">
        <f>TEXT(Table1[[#This Row],[ordered_at]],"MMM")</f>
        <v>Oct</v>
      </c>
      <c r="N46">
        <f>VLOOKUP(D46,[1]products!$A$2:$F$2832,6,0)</f>
        <v>179</v>
      </c>
      <c r="O46" s="1">
        <f>Table1[[#This Row],[sale_price]]-Table1[[#This Row],[cost_price]]</f>
        <v>93.258999950000003</v>
      </c>
      <c r="P46" s="4">
        <f>Table1[[#This Row],[PROFIT]]/Table1[[#This Row],[sale_price]]</f>
        <v>0.52099999972067046</v>
      </c>
      <c r="Q46" t="str">
        <f>"Q"&amp;ROUNDUP(MONTH(Table1[[#This Row],[ordered_at]])/3,0)</f>
        <v>Q4</v>
      </c>
      <c r="R46" t="s">
        <v>26</v>
      </c>
      <c r="S46" t="s">
        <v>46</v>
      </c>
      <c r="T46" s="8"/>
    </row>
    <row r="47" spans="1:20" x14ac:dyDescent="0.3">
      <c r="A47">
        <v>166693</v>
      </c>
      <c r="B47">
        <v>114820</v>
      </c>
      <c r="C47">
        <v>88671</v>
      </c>
      <c r="D47">
        <v>12602</v>
      </c>
      <c r="E47">
        <f>VLOOKUP(D47,[1]products!$A$2:$B$2832,2,0)</f>
        <v>22.134000029999999</v>
      </c>
      <c r="F47">
        <v>449992</v>
      </c>
      <c r="G47" t="s">
        <v>12</v>
      </c>
      <c r="H47" s="2">
        <v>45595.181863425925</v>
      </c>
      <c r="I47" s="2">
        <v>45595.181863425925</v>
      </c>
      <c r="J47" s="2">
        <v>45595.181863425925</v>
      </c>
      <c r="K47" s="2" t="s">
        <v>11</v>
      </c>
      <c r="L47" s="9">
        <f>YEAR(Table1[[#This Row],[ordered_at]])</f>
        <v>2024</v>
      </c>
      <c r="M47" s="9" t="str">
        <f>TEXT(Table1[[#This Row],[ordered_at]],"MMM")</f>
        <v>Oct</v>
      </c>
      <c r="N47">
        <f>VLOOKUP(D47,[1]products!$A$2:$F$2832,6,0)</f>
        <v>42</v>
      </c>
      <c r="O47" s="1">
        <f>Table1[[#This Row],[sale_price]]-Table1[[#This Row],[cost_price]]</f>
        <v>19.865999970000001</v>
      </c>
      <c r="P47" s="4">
        <f>Table1[[#This Row],[PROFIT]]/Table1[[#This Row],[sale_price]]</f>
        <v>0.47299999928571429</v>
      </c>
      <c r="Q47" t="str">
        <f>"Q"&amp;ROUNDUP(MONTH(Table1[[#This Row],[ordered_at]])/3,0)</f>
        <v>Q4</v>
      </c>
      <c r="R47" t="s">
        <v>26</v>
      </c>
      <c r="S47" t="s">
        <v>46</v>
      </c>
      <c r="T47" s="8"/>
    </row>
    <row r="48" spans="1:20" x14ac:dyDescent="0.3">
      <c r="A48">
        <v>33097</v>
      </c>
      <c r="B48">
        <v>22818</v>
      </c>
      <c r="C48">
        <v>44223</v>
      </c>
      <c r="D48">
        <v>11834</v>
      </c>
      <c r="E48">
        <f>VLOOKUP(D48,[1]products!$A$2:$B$2832,2,0)</f>
        <v>49.679999930000001</v>
      </c>
      <c r="F48">
        <v>89253</v>
      </c>
      <c r="G48" t="s">
        <v>14</v>
      </c>
      <c r="H48" s="2">
        <v>45595.123611111114</v>
      </c>
      <c r="I48" s="2" t="s">
        <v>11</v>
      </c>
      <c r="J48" s="2" t="s">
        <v>11</v>
      </c>
      <c r="K48" s="2" t="s">
        <v>11</v>
      </c>
      <c r="L48" s="9">
        <f>YEAR(Table1[[#This Row],[ordered_at]])</f>
        <v>2024</v>
      </c>
      <c r="M48" s="9" t="str">
        <f>TEXT(Table1[[#This Row],[ordered_at]],"MMM")</f>
        <v>Oct</v>
      </c>
      <c r="N48">
        <f>VLOOKUP(D48,[1]products!$A$2:$F$2832,6,0)</f>
        <v>90</v>
      </c>
      <c r="O48" s="1">
        <f>Table1[[#This Row],[sale_price]]-Table1[[#This Row],[cost_price]]</f>
        <v>40.320000069999999</v>
      </c>
      <c r="P48" s="4">
        <f>Table1[[#This Row],[PROFIT]]/Table1[[#This Row],[sale_price]]</f>
        <v>0.44800000077777774</v>
      </c>
      <c r="Q48" t="str">
        <f>"Q"&amp;ROUNDUP(MONTH(Table1[[#This Row],[ordered_at]])/3,0)</f>
        <v>Q4</v>
      </c>
      <c r="R48" t="s">
        <v>23</v>
      </c>
      <c r="S48" t="s">
        <v>46</v>
      </c>
      <c r="T48" s="8"/>
    </row>
    <row r="49" spans="1:20" x14ac:dyDescent="0.3">
      <c r="A49">
        <v>38433</v>
      </c>
      <c r="B49">
        <v>26476</v>
      </c>
      <c r="C49">
        <v>41761</v>
      </c>
      <c r="D49">
        <v>12551</v>
      </c>
      <c r="E49">
        <f>VLOOKUP(D49,[1]products!$A$2:$B$2832,2,0)</f>
        <v>39.375901849999998</v>
      </c>
      <c r="F49">
        <v>103688</v>
      </c>
      <c r="G49" t="s">
        <v>14</v>
      </c>
      <c r="H49" s="2">
        <v>45593.068437499998</v>
      </c>
      <c r="I49" s="2" t="s">
        <v>11</v>
      </c>
      <c r="J49" s="2" t="s">
        <v>11</v>
      </c>
      <c r="K49" s="2" t="s">
        <v>11</v>
      </c>
      <c r="L49" s="9">
        <f>YEAR(Table1[[#This Row],[ordered_at]])</f>
        <v>2024</v>
      </c>
      <c r="M49" s="9" t="str">
        <f>TEXT(Table1[[#This Row],[ordered_at]],"MMM")</f>
        <v>Oct</v>
      </c>
      <c r="N49">
        <f>VLOOKUP(D49,[1]products!$A$2:$F$2832,6,0)</f>
        <v>65.300003050000001</v>
      </c>
      <c r="O49" s="1">
        <f>Table1[[#This Row],[sale_price]]-Table1[[#This Row],[cost_price]]</f>
        <v>25.924101200000003</v>
      </c>
      <c r="P49" s="4">
        <f>Table1[[#This Row],[PROFIT]]/Table1[[#This Row],[sale_price]]</f>
        <v>0.39699999983384382</v>
      </c>
      <c r="Q49" t="str">
        <f>"Q"&amp;ROUNDUP(MONTH(Table1[[#This Row],[ordered_at]])/3,0)</f>
        <v>Q4</v>
      </c>
      <c r="R49" t="s">
        <v>19</v>
      </c>
      <c r="S49" t="s">
        <v>46</v>
      </c>
      <c r="T49" s="8"/>
    </row>
    <row r="50" spans="1:20" x14ac:dyDescent="0.3">
      <c r="A50">
        <v>19407</v>
      </c>
      <c r="B50">
        <v>13425</v>
      </c>
      <c r="C50">
        <v>64928</v>
      </c>
      <c r="D50">
        <v>15472</v>
      </c>
      <c r="E50">
        <f>VLOOKUP(D50,[1]products!$A$2:$B$2832,2,0)</f>
        <v>45.891298319999997</v>
      </c>
      <c r="F50">
        <v>52396</v>
      </c>
      <c r="G50" t="s">
        <v>15</v>
      </c>
      <c r="H50" s="2">
        <v>45590.075648148151</v>
      </c>
      <c r="I50" s="2">
        <v>45590.075648148151</v>
      </c>
      <c r="J50" s="2">
        <v>45590.075648148151</v>
      </c>
      <c r="K50" s="2">
        <v>45590.075648148151</v>
      </c>
      <c r="L50" s="9">
        <f>YEAR(Table1[[#This Row],[ordered_at]])</f>
        <v>2024</v>
      </c>
      <c r="M50" s="9" t="str">
        <f>TEXT(Table1[[#This Row],[ordered_at]],"MMM")</f>
        <v>Oct</v>
      </c>
      <c r="N50">
        <f>VLOOKUP(D50,[1]products!$A$2:$F$2832,6,0)</f>
        <v>79.949996949999999</v>
      </c>
      <c r="O50" s="1">
        <f>Table1[[#This Row],[sale_price]]-Table1[[#This Row],[cost_price]]</f>
        <v>34.058698630000002</v>
      </c>
      <c r="P50" s="4">
        <f>Table1[[#This Row],[PROFIT]]/Table1[[#This Row],[sale_price]]</f>
        <v>0.4259999991156973</v>
      </c>
      <c r="Q50" t="str">
        <f>"Q"&amp;ROUNDUP(MONTH(Table1[[#This Row],[ordered_at]])/3,0)</f>
        <v>Q4</v>
      </c>
      <c r="R50" t="s">
        <v>19</v>
      </c>
      <c r="S50" t="s">
        <v>47</v>
      </c>
      <c r="T50" s="8"/>
    </row>
    <row r="51" spans="1:20" x14ac:dyDescent="0.3">
      <c r="A51">
        <v>24464</v>
      </c>
      <c r="B51">
        <v>16930</v>
      </c>
      <c r="C51">
        <v>68349</v>
      </c>
      <c r="D51">
        <v>9044</v>
      </c>
      <c r="E51">
        <f>VLOOKUP(D51,[1]products!$A$2:$B$2832,2,0)</f>
        <v>47.640600910000003</v>
      </c>
      <c r="F51">
        <v>66010</v>
      </c>
      <c r="G51" t="s">
        <v>14</v>
      </c>
      <c r="H51" s="2">
        <v>45589.129351851851</v>
      </c>
      <c r="I51" s="2" t="s">
        <v>11</v>
      </c>
      <c r="J51" s="2" t="s">
        <v>11</v>
      </c>
      <c r="K51" s="2" t="s">
        <v>11</v>
      </c>
      <c r="L51" s="9">
        <f>YEAR(Table1[[#This Row],[ordered_at]])</f>
        <v>2024</v>
      </c>
      <c r="M51" s="9" t="str">
        <f>TEXT(Table1[[#This Row],[ordered_at]],"MMM")</f>
        <v>Oct</v>
      </c>
      <c r="N51">
        <f>VLOOKUP(D51,[1]products!$A$2:$F$2832,6,0)</f>
        <v>83.58000183</v>
      </c>
      <c r="O51" s="1">
        <f>Table1[[#This Row],[sale_price]]-Table1[[#This Row],[cost_price]]</f>
        <v>35.939400919999997</v>
      </c>
      <c r="P51" s="4">
        <f>Table1[[#This Row],[PROFIT]]/Table1[[#This Row],[sale_price]]</f>
        <v>0.43000000159248619</v>
      </c>
      <c r="Q51" t="str">
        <f>"Q"&amp;ROUNDUP(MONTH(Table1[[#This Row],[ordered_at]])/3,0)</f>
        <v>Q4</v>
      </c>
      <c r="R51" t="s">
        <v>19</v>
      </c>
      <c r="S51" t="s">
        <v>47</v>
      </c>
      <c r="T51" s="8"/>
    </row>
    <row r="52" spans="1:20" x14ac:dyDescent="0.3">
      <c r="A52">
        <v>77341</v>
      </c>
      <c r="B52">
        <v>53197</v>
      </c>
      <c r="C52">
        <v>47068</v>
      </c>
      <c r="D52">
        <v>24832</v>
      </c>
      <c r="E52">
        <f>VLOOKUP(D52,[1]products!$A$2:$B$2832,2,0)</f>
        <v>33.329350920000003</v>
      </c>
      <c r="F52">
        <v>208701</v>
      </c>
      <c r="G52" t="s">
        <v>10</v>
      </c>
      <c r="H52" s="2">
        <v>45587.007326388892</v>
      </c>
      <c r="I52" s="2" t="s">
        <v>11</v>
      </c>
      <c r="J52" s="2" t="s">
        <v>11</v>
      </c>
      <c r="K52" s="2" t="s">
        <v>11</v>
      </c>
      <c r="L52" s="9">
        <f>YEAR(Table1[[#This Row],[ordered_at]])</f>
        <v>2024</v>
      </c>
      <c r="M52" s="9" t="str">
        <f>TEXT(Table1[[#This Row],[ordered_at]],"MMM")</f>
        <v>Oct</v>
      </c>
      <c r="N52">
        <f>VLOOKUP(D52,[1]products!$A$2:$F$2832,6,0)</f>
        <v>58.990001679999999</v>
      </c>
      <c r="O52" s="1">
        <f>Table1[[#This Row],[sale_price]]-Table1[[#This Row],[cost_price]]</f>
        <v>25.660650759999996</v>
      </c>
      <c r="P52" s="4">
        <f>Table1[[#This Row],[PROFIT]]/Table1[[#This Row],[sale_price]]</f>
        <v>0.4350000004949991</v>
      </c>
      <c r="Q52" t="str">
        <f>"Q"&amp;ROUNDUP(MONTH(Table1[[#This Row],[ordered_at]])/3,0)</f>
        <v>Q4</v>
      </c>
      <c r="R52" t="s">
        <v>19</v>
      </c>
      <c r="S52" t="s">
        <v>47</v>
      </c>
      <c r="T52" s="8"/>
    </row>
    <row r="53" spans="1:20" x14ac:dyDescent="0.3">
      <c r="A53">
        <v>68464</v>
      </c>
      <c r="B53">
        <v>47099</v>
      </c>
      <c r="C53">
        <v>17725</v>
      </c>
      <c r="D53">
        <v>12588</v>
      </c>
      <c r="E53">
        <f>VLOOKUP(D53,[1]products!$A$2:$B$2832,2,0)</f>
        <v>20.052</v>
      </c>
      <c r="F53">
        <v>184733</v>
      </c>
      <c r="G53" t="s">
        <v>13</v>
      </c>
      <c r="H53" s="2">
        <v>45585.182291666664</v>
      </c>
      <c r="I53" s="2">
        <v>45585.182291666664</v>
      </c>
      <c r="J53" s="2" t="s">
        <v>11</v>
      </c>
      <c r="K53" s="2" t="s">
        <v>11</v>
      </c>
      <c r="L53" s="9">
        <f>YEAR(Table1[[#This Row],[ordered_at]])</f>
        <v>2024</v>
      </c>
      <c r="M53" s="9" t="str">
        <f>TEXT(Table1[[#This Row],[ordered_at]],"MMM")</f>
        <v>Oct</v>
      </c>
      <c r="N53">
        <f>VLOOKUP(D53,[1]products!$A$2:$F$2832,6,0)</f>
        <v>36</v>
      </c>
      <c r="O53" s="1">
        <f>Table1[[#This Row],[sale_price]]-Table1[[#This Row],[cost_price]]</f>
        <v>15.948</v>
      </c>
      <c r="P53" s="4">
        <f>Table1[[#This Row],[PROFIT]]/Table1[[#This Row],[sale_price]]</f>
        <v>0.443</v>
      </c>
      <c r="Q53" t="str">
        <f>"Q"&amp;ROUNDUP(MONTH(Table1[[#This Row],[ordered_at]])/3,0)</f>
        <v>Q4</v>
      </c>
      <c r="R53" t="s">
        <v>19</v>
      </c>
      <c r="S53" t="s">
        <v>47</v>
      </c>
      <c r="T53" s="8"/>
    </row>
    <row r="54" spans="1:20" x14ac:dyDescent="0.3">
      <c r="A54">
        <v>68466</v>
      </c>
      <c r="B54">
        <v>47099</v>
      </c>
      <c r="C54">
        <v>34182</v>
      </c>
      <c r="D54">
        <v>7012</v>
      </c>
      <c r="E54">
        <f>VLOOKUP(D54,[1]products!$A$2:$B$2832,2,0)</f>
        <v>13.37553986</v>
      </c>
      <c r="F54">
        <v>184738</v>
      </c>
      <c r="G54" t="s">
        <v>13</v>
      </c>
      <c r="H54" s="2">
        <v>45585.070011574076</v>
      </c>
      <c r="I54" s="2">
        <v>45585.070011574076</v>
      </c>
      <c r="J54" s="2" t="s">
        <v>11</v>
      </c>
      <c r="K54" s="2" t="s">
        <v>11</v>
      </c>
      <c r="L54" s="9">
        <f>YEAR(Table1[[#This Row],[ordered_at]])</f>
        <v>2024</v>
      </c>
      <c r="M54" s="9" t="str">
        <f>TEXT(Table1[[#This Row],[ordered_at]],"MMM")</f>
        <v>Oct</v>
      </c>
      <c r="N54">
        <f>VLOOKUP(D54,[1]products!$A$2:$F$2832,6,0)</f>
        <v>29.989999770000001</v>
      </c>
      <c r="O54" s="1">
        <f>Table1[[#This Row],[sale_price]]-Table1[[#This Row],[cost_price]]</f>
        <v>16.614459910000001</v>
      </c>
      <c r="P54" s="4">
        <f>Table1[[#This Row],[PROFIT]]/Table1[[#This Row],[sale_price]]</f>
        <v>0.55400000124774929</v>
      </c>
      <c r="Q54" t="str">
        <f>"Q"&amp;ROUNDUP(MONTH(Table1[[#This Row],[ordered_at]])/3,0)</f>
        <v>Q4</v>
      </c>
      <c r="R54" t="s">
        <v>24</v>
      </c>
      <c r="S54" t="s">
        <v>47</v>
      </c>
      <c r="T54" s="8"/>
    </row>
    <row r="55" spans="1:20" x14ac:dyDescent="0.3">
      <c r="A55">
        <v>129142</v>
      </c>
      <c r="B55">
        <v>88929</v>
      </c>
      <c r="C55">
        <v>72417</v>
      </c>
      <c r="D55">
        <v>15248</v>
      </c>
      <c r="E55">
        <f>VLOOKUP(D55,[1]products!$A$2:$B$2832,2,0)</f>
        <v>8.5573401120000003</v>
      </c>
      <c r="F55">
        <v>348626</v>
      </c>
      <c r="G55" t="s">
        <v>10</v>
      </c>
      <c r="H55" s="2">
        <v>45583.261319444442</v>
      </c>
      <c r="I55" s="2" t="s">
        <v>11</v>
      </c>
      <c r="J55" s="2" t="s">
        <v>11</v>
      </c>
      <c r="K55" s="2" t="s">
        <v>11</v>
      </c>
      <c r="L55" s="9">
        <f>YEAR(Table1[[#This Row],[ordered_at]])</f>
        <v>2024</v>
      </c>
      <c r="M55" s="9" t="str">
        <f>TEXT(Table1[[#This Row],[ordered_at]],"MMM")</f>
        <v>Oct</v>
      </c>
      <c r="N55">
        <f>VLOOKUP(D55,[1]products!$A$2:$F$2832,6,0)</f>
        <v>21.340000150000002</v>
      </c>
      <c r="O55" s="1">
        <f>Table1[[#This Row],[sale_price]]-Table1[[#This Row],[cost_price]]</f>
        <v>12.782660038000001</v>
      </c>
      <c r="P55" s="4">
        <f>Table1[[#This Row],[PROFIT]]/Table1[[#This Row],[sale_price]]</f>
        <v>0.59899999757029054</v>
      </c>
      <c r="Q55" t="str">
        <f>"Q"&amp;ROUNDUP(MONTH(Table1[[#This Row],[ordered_at]])/3,0)</f>
        <v>Q4</v>
      </c>
      <c r="R55" t="s">
        <v>27</v>
      </c>
      <c r="S55" t="s">
        <v>47</v>
      </c>
      <c r="T55" s="8"/>
    </row>
    <row r="56" spans="1:20" x14ac:dyDescent="0.3">
      <c r="A56">
        <v>47220</v>
      </c>
      <c r="B56">
        <v>32496</v>
      </c>
      <c r="C56">
        <v>22001</v>
      </c>
      <c r="D56">
        <v>28668</v>
      </c>
      <c r="E56">
        <f>VLOOKUP(D56,[1]products!$A$2:$B$2832,2,0)</f>
        <v>24.5999999</v>
      </c>
      <c r="F56">
        <v>127381</v>
      </c>
      <c r="G56" t="s">
        <v>15</v>
      </c>
      <c r="H56" s="2">
        <v>45582.20516203704</v>
      </c>
      <c r="I56" s="2">
        <v>45582.20516203704</v>
      </c>
      <c r="J56" s="2">
        <v>45582.20516203704</v>
      </c>
      <c r="K56" s="2">
        <v>45582.20516203704</v>
      </c>
      <c r="L56" s="9">
        <f>YEAR(Table1[[#This Row],[ordered_at]])</f>
        <v>2024</v>
      </c>
      <c r="M56" s="9" t="str">
        <f>TEXT(Table1[[#This Row],[ordered_at]],"MMM")</f>
        <v>Oct</v>
      </c>
      <c r="N56">
        <f>VLOOKUP(D56,[1]products!$A$2:$F$2832,6,0)</f>
        <v>60</v>
      </c>
      <c r="O56" s="1">
        <f>Table1[[#This Row],[sale_price]]-Table1[[#This Row],[cost_price]]</f>
        <v>35.4000001</v>
      </c>
      <c r="P56" s="4">
        <f>Table1[[#This Row],[PROFIT]]/Table1[[#This Row],[sale_price]]</f>
        <v>0.59000000166666666</v>
      </c>
      <c r="Q56" t="str">
        <f>"Q"&amp;ROUNDUP(MONTH(Table1[[#This Row],[ordered_at]])/3,0)</f>
        <v>Q4</v>
      </c>
      <c r="R56" t="s">
        <v>26</v>
      </c>
      <c r="S56" t="s">
        <v>46</v>
      </c>
      <c r="T56" s="8"/>
    </row>
    <row r="57" spans="1:20" x14ac:dyDescent="0.3">
      <c r="A57">
        <v>14467</v>
      </c>
      <c r="B57">
        <v>10030</v>
      </c>
      <c r="C57">
        <v>17345</v>
      </c>
      <c r="D57">
        <v>13690</v>
      </c>
      <c r="E57">
        <f>VLOOKUP(D57,[1]products!$A$2:$B$2832,2,0)</f>
        <v>16.139789889999999</v>
      </c>
      <c r="F57">
        <v>39061</v>
      </c>
      <c r="G57" t="s">
        <v>13</v>
      </c>
      <c r="H57" s="2">
        <v>45581.436238425929</v>
      </c>
      <c r="I57" s="2">
        <v>45581.436238425929</v>
      </c>
      <c r="J57" s="2" t="s">
        <v>11</v>
      </c>
      <c r="K57" s="2" t="s">
        <v>11</v>
      </c>
      <c r="L57" s="9">
        <f>YEAR(Table1[[#This Row],[ordered_at]])</f>
        <v>2024</v>
      </c>
      <c r="M57" s="9" t="str">
        <f>TEXT(Table1[[#This Row],[ordered_at]],"MMM")</f>
        <v>Oct</v>
      </c>
      <c r="N57">
        <f>VLOOKUP(D57,[1]products!$A$2:$F$2832,6,0)</f>
        <v>25.989999770000001</v>
      </c>
      <c r="O57" s="1">
        <f>Table1[[#This Row],[sale_price]]-Table1[[#This Row],[cost_price]]</f>
        <v>9.8502098800000013</v>
      </c>
      <c r="P57" s="4">
        <f>Table1[[#This Row],[PROFIT]]/Table1[[#This Row],[sale_price]]</f>
        <v>0.37899999873682189</v>
      </c>
      <c r="Q57" t="str">
        <f>"Q"&amp;ROUNDUP(MONTH(Table1[[#This Row],[ordered_at]])/3,0)</f>
        <v>Q4</v>
      </c>
      <c r="R57" t="s">
        <v>26</v>
      </c>
      <c r="S57" t="s">
        <v>46</v>
      </c>
      <c r="T57" s="8"/>
    </row>
    <row r="58" spans="1:20" x14ac:dyDescent="0.3">
      <c r="A58">
        <v>57353</v>
      </c>
      <c r="B58">
        <v>39487</v>
      </c>
      <c r="C58">
        <v>15903</v>
      </c>
      <c r="D58">
        <v>15639</v>
      </c>
      <c r="E58">
        <f>VLOOKUP(D58,[1]products!$A$2:$B$2832,2,0)</f>
        <v>20.830370760000001</v>
      </c>
      <c r="F58">
        <v>154773</v>
      </c>
      <c r="G58" t="s">
        <v>10</v>
      </c>
      <c r="H58" s="2">
        <v>45581.322384259256</v>
      </c>
      <c r="I58" s="2" t="s">
        <v>11</v>
      </c>
      <c r="J58" s="2" t="s">
        <v>11</v>
      </c>
      <c r="K58" s="2" t="s">
        <v>11</v>
      </c>
      <c r="L58" s="9">
        <f>YEAR(Table1[[#This Row],[ordered_at]])</f>
        <v>2024</v>
      </c>
      <c r="M58" s="9" t="str">
        <f>TEXT(Table1[[#This Row],[ordered_at]],"MMM")</f>
        <v>Oct</v>
      </c>
      <c r="N58">
        <f>VLOOKUP(D58,[1]products!$A$2:$F$2832,6,0)</f>
        <v>44.990001679999999</v>
      </c>
      <c r="O58" s="1">
        <f>Table1[[#This Row],[sale_price]]-Table1[[#This Row],[cost_price]]</f>
        <v>24.159630919999998</v>
      </c>
      <c r="P58" s="4">
        <f>Table1[[#This Row],[PROFIT]]/Table1[[#This Row],[sale_price]]</f>
        <v>0.53700000039653251</v>
      </c>
      <c r="Q58" t="str">
        <f>"Q"&amp;ROUNDUP(MONTH(Table1[[#This Row],[ordered_at]])/3,0)</f>
        <v>Q4</v>
      </c>
      <c r="R58" t="s">
        <v>26</v>
      </c>
      <c r="S58" t="s">
        <v>46</v>
      </c>
      <c r="T58" s="8"/>
    </row>
    <row r="59" spans="1:20" x14ac:dyDescent="0.3">
      <c r="A59">
        <v>159636</v>
      </c>
      <c r="B59">
        <v>109946</v>
      </c>
      <c r="C59">
        <v>48647</v>
      </c>
      <c r="D59">
        <v>15330</v>
      </c>
      <c r="E59">
        <f>VLOOKUP(D59,[1]products!$A$2:$B$2832,2,0)</f>
        <v>4.0611898819999999</v>
      </c>
      <c r="F59">
        <v>430965</v>
      </c>
      <c r="G59" t="s">
        <v>12</v>
      </c>
      <c r="H59" s="2">
        <v>45577.672129629631</v>
      </c>
      <c r="I59" s="2">
        <v>45577.672129629631</v>
      </c>
      <c r="J59" s="2">
        <v>45577.672129629631</v>
      </c>
      <c r="K59" s="2" t="s">
        <v>11</v>
      </c>
      <c r="L59" s="9">
        <f>YEAR(Table1[[#This Row],[ordered_at]])</f>
        <v>2024</v>
      </c>
      <c r="M59" s="9" t="str">
        <f>TEXT(Table1[[#This Row],[ordered_at]],"MMM")</f>
        <v>Oct</v>
      </c>
      <c r="N59">
        <f>VLOOKUP(D59,[1]products!$A$2:$F$2832,6,0)</f>
        <v>6.9899997709999999</v>
      </c>
      <c r="O59" s="1">
        <f>Table1[[#This Row],[sale_price]]-Table1[[#This Row],[cost_price]]</f>
        <v>2.9288098890000001</v>
      </c>
      <c r="P59" s="4">
        <f>Table1[[#This Row],[PROFIT]]/Table1[[#This Row],[sale_price]]</f>
        <v>0.41899999784706721</v>
      </c>
      <c r="Q59" t="str">
        <f>"Q"&amp;ROUNDUP(MONTH(Table1[[#This Row],[ordered_at]])/3,0)</f>
        <v>Q4</v>
      </c>
      <c r="R59" t="s">
        <v>28</v>
      </c>
      <c r="S59" t="s">
        <v>46</v>
      </c>
      <c r="T59" s="8"/>
    </row>
    <row r="60" spans="1:20" x14ac:dyDescent="0.3">
      <c r="A60">
        <v>16067</v>
      </c>
      <c r="B60">
        <v>11118</v>
      </c>
      <c r="C60">
        <v>71947</v>
      </c>
      <c r="D60">
        <v>5851</v>
      </c>
      <c r="E60">
        <f>VLOOKUP(D60,[1]products!$A$2:$B$2832,2,0)</f>
        <v>82.440000100000006</v>
      </c>
      <c r="F60">
        <v>43384</v>
      </c>
      <c r="G60" t="s">
        <v>10</v>
      </c>
      <c r="H60" s="2">
        <v>45576.613645833335</v>
      </c>
      <c r="I60" s="2" t="s">
        <v>11</v>
      </c>
      <c r="J60" s="2" t="s">
        <v>11</v>
      </c>
      <c r="K60" s="2" t="s">
        <v>11</v>
      </c>
      <c r="L60" s="9">
        <f>YEAR(Table1[[#This Row],[ordered_at]])</f>
        <v>2024</v>
      </c>
      <c r="M60" s="9" t="str">
        <f>TEXT(Table1[[#This Row],[ordered_at]],"MMM")</f>
        <v>Oct</v>
      </c>
      <c r="N60">
        <f>VLOOKUP(D60,[1]products!$A$2:$F$2832,6,0)</f>
        <v>180</v>
      </c>
      <c r="O60" s="1">
        <f>Table1[[#This Row],[sale_price]]-Table1[[#This Row],[cost_price]]</f>
        <v>97.559999899999994</v>
      </c>
      <c r="P60" s="4">
        <f>Table1[[#This Row],[PROFIT]]/Table1[[#This Row],[sale_price]]</f>
        <v>0.54199999944444444</v>
      </c>
      <c r="Q60" t="str">
        <f>"Q"&amp;ROUNDUP(MONTH(Table1[[#This Row],[ordered_at]])/3,0)</f>
        <v>Q4</v>
      </c>
      <c r="R60" t="s">
        <v>28</v>
      </c>
      <c r="S60" t="s">
        <v>46</v>
      </c>
      <c r="T60" s="8"/>
    </row>
    <row r="61" spans="1:20" x14ac:dyDescent="0.3">
      <c r="A61">
        <v>116497</v>
      </c>
      <c r="B61">
        <v>80254</v>
      </c>
      <c r="C61">
        <v>37765</v>
      </c>
      <c r="D61">
        <v>6446</v>
      </c>
      <c r="E61">
        <f>VLOOKUP(D61,[1]products!$A$2:$B$2832,2,0)</f>
        <v>10.54577995</v>
      </c>
      <c r="F61">
        <v>314384</v>
      </c>
      <c r="G61" t="s">
        <v>13</v>
      </c>
      <c r="H61" s="2">
        <v>45574.288229166668</v>
      </c>
      <c r="I61" s="2">
        <v>45574.288229166668</v>
      </c>
      <c r="J61" s="2" t="s">
        <v>11</v>
      </c>
      <c r="K61" s="2" t="s">
        <v>11</v>
      </c>
      <c r="L61" s="9">
        <f>YEAR(Table1[[#This Row],[ordered_at]])</f>
        <v>2024</v>
      </c>
      <c r="M61" s="9" t="str">
        <f>TEXT(Table1[[#This Row],[ordered_at]],"MMM")</f>
        <v>Oct</v>
      </c>
      <c r="N61">
        <f>VLOOKUP(D61,[1]products!$A$2:$F$2832,6,0)</f>
        <v>24.989999770000001</v>
      </c>
      <c r="O61" s="1">
        <f>Table1[[#This Row],[sale_price]]-Table1[[#This Row],[cost_price]]</f>
        <v>14.444219820000001</v>
      </c>
      <c r="P61" s="4">
        <f>Table1[[#This Row],[PROFIT]]/Table1[[#This Row],[sale_price]]</f>
        <v>0.57799999811684677</v>
      </c>
      <c r="Q61" t="str">
        <f>"Q"&amp;ROUNDUP(MONTH(Table1[[#This Row],[ordered_at]])/3,0)</f>
        <v>Q4</v>
      </c>
      <c r="R61" t="s">
        <v>28</v>
      </c>
      <c r="S61" t="s">
        <v>46</v>
      </c>
      <c r="T61" s="8"/>
    </row>
    <row r="62" spans="1:20" x14ac:dyDescent="0.3">
      <c r="A62">
        <v>169242</v>
      </c>
      <c r="B62">
        <v>116578</v>
      </c>
      <c r="C62">
        <v>39752</v>
      </c>
      <c r="D62">
        <v>6139</v>
      </c>
      <c r="E62">
        <f>VLOOKUP(D62,[1]products!$A$2:$B$2832,2,0)</f>
        <v>5.5844098759999996</v>
      </c>
      <c r="F62">
        <v>456935</v>
      </c>
      <c r="G62" t="s">
        <v>10</v>
      </c>
      <c r="H62" s="2">
        <v>45574.141377314816</v>
      </c>
      <c r="I62" s="2" t="s">
        <v>11</v>
      </c>
      <c r="J62" s="2" t="s">
        <v>11</v>
      </c>
      <c r="K62" s="2" t="s">
        <v>11</v>
      </c>
      <c r="L62" s="9">
        <f>YEAR(Table1[[#This Row],[ordered_at]])</f>
        <v>2024</v>
      </c>
      <c r="M62" s="9" t="str">
        <f>TEXT(Table1[[#This Row],[ordered_at]],"MMM")</f>
        <v>Oct</v>
      </c>
      <c r="N62">
        <f>VLOOKUP(D62,[1]products!$A$2:$F$2832,6,0)</f>
        <v>9.9899997710000008</v>
      </c>
      <c r="O62" s="1">
        <f>Table1[[#This Row],[sale_price]]-Table1[[#This Row],[cost_price]]</f>
        <v>4.4055898950000012</v>
      </c>
      <c r="P62" s="4">
        <f>Table1[[#This Row],[PROFIT]]/Table1[[#This Row],[sale_price]]</f>
        <v>0.44099999959849856</v>
      </c>
      <c r="Q62" t="str">
        <f>"Q"&amp;ROUNDUP(MONTH(Table1[[#This Row],[ordered_at]])/3,0)</f>
        <v>Q4</v>
      </c>
      <c r="R62" t="s">
        <v>28</v>
      </c>
      <c r="S62" t="s">
        <v>46</v>
      </c>
      <c r="T62" s="8"/>
    </row>
    <row r="63" spans="1:20" x14ac:dyDescent="0.3">
      <c r="A63">
        <v>45760</v>
      </c>
      <c r="B63">
        <v>31498</v>
      </c>
      <c r="C63">
        <v>23723</v>
      </c>
      <c r="D63">
        <v>24836</v>
      </c>
      <c r="E63">
        <f>VLOOKUP(D63,[1]products!$A$2:$B$2832,2,0)</f>
        <v>82.693848369999998</v>
      </c>
      <c r="F63">
        <v>123429</v>
      </c>
      <c r="G63" t="s">
        <v>13</v>
      </c>
      <c r="H63" s="2">
        <v>45572.523831018516</v>
      </c>
      <c r="I63" s="2">
        <v>45572.523831018516</v>
      </c>
      <c r="J63" s="2" t="s">
        <v>11</v>
      </c>
      <c r="K63" s="2" t="s">
        <v>11</v>
      </c>
      <c r="L63" s="9">
        <f>YEAR(Table1[[#This Row],[ordered_at]])</f>
        <v>2024</v>
      </c>
      <c r="M63" s="9" t="str">
        <f>TEXT(Table1[[#This Row],[ordered_at]],"MMM")</f>
        <v>Oct</v>
      </c>
      <c r="N63">
        <f>VLOOKUP(D63,[1]products!$A$2:$F$2832,6,0)</f>
        <v>139.4499969</v>
      </c>
      <c r="O63" s="1">
        <f>Table1[[#This Row],[sale_price]]-Table1[[#This Row],[cost_price]]</f>
        <v>56.756148530000004</v>
      </c>
      <c r="P63" s="4">
        <f>Table1[[#This Row],[PROFIT]]/Table1[[#This Row],[sale_price]]</f>
        <v>0.40699999850627466</v>
      </c>
      <c r="Q63" t="str">
        <f>"Q"&amp;ROUNDUP(MONTH(Table1[[#This Row],[ordered_at]])/3,0)</f>
        <v>Q4</v>
      </c>
      <c r="R63" t="s">
        <v>28</v>
      </c>
      <c r="S63" t="s">
        <v>46</v>
      </c>
      <c r="T63" s="8"/>
    </row>
    <row r="64" spans="1:20" x14ac:dyDescent="0.3">
      <c r="A64">
        <v>5873</v>
      </c>
      <c r="B64">
        <v>4069</v>
      </c>
      <c r="C64">
        <v>46333</v>
      </c>
      <c r="D64">
        <v>28544</v>
      </c>
      <c r="E64">
        <f>VLOOKUP(D64,[1]products!$A$2:$B$2832,2,0)</f>
        <v>9.7219198460000005</v>
      </c>
      <c r="F64">
        <v>15921</v>
      </c>
      <c r="G64" t="s">
        <v>14</v>
      </c>
      <c r="H64" s="2">
        <v>45566.576284722221</v>
      </c>
      <c r="I64" s="2" t="s">
        <v>11</v>
      </c>
      <c r="J64" s="2" t="s">
        <v>11</v>
      </c>
      <c r="K64" s="2" t="s">
        <v>11</v>
      </c>
      <c r="L64" s="9">
        <f>YEAR(Table1[[#This Row],[ordered_at]])</f>
        <v>2024</v>
      </c>
      <c r="M64" s="9" t="str">
        <f>TEXT(Table1[[#This Row],[ordered_at]],"MMM")</f>
        <v>Oct</v>
      </c>
      <c r="N64">
        <f>VLOOKUP(D64,[1]products!$A$2:$F$2832,6,0)</f>
        <v>15.989999770000001</v>
      </c>
      <c r="O64" s="1">
        <f>Table1[[#This Row],[sale_price]]-Table1[[#This Row],[cost_price]]</f>
        <v>6.2680799240000002</v>
      </c>
      <c r="P64" s="4">
        <f>Table1[[#This Row],[PROFIT]]/Table1[[#This Row],[sale_price]]</f>
        <v>0.39200000088555348</v>
      </c>
      <c r="Q64" t="str">
        <f>"Q"&amp;ROUNDUP(MONTH(Table1[[#This Row],[ordered_at]])/3,0)</f>
        <v>Q4</v>
      </c>
      <c r="R64" t="s">
        <v>29</v>
      </c>
      <c r="S64" t="s">
        <v>46</v>
      </c>
      <c r="T64" s="8"/>
    </row>
    <row r="65" spans="1:20" x14ac:dyDescent="0.3">
      <c r="A65">
        <v>111834</v>
      </c>
      <c r="B65">
        <v>77071</v>
      </c>
      <c r="C65">
        <v>69408</v>
      </c>
      <c r="D65">
        <v>28852</v>
      </c>
      <c r="E65">
        <f>VLOOKUP(D65,[1]products!$A$2:$B$2832,2,0)</f>
        <v>20.876250349999999</v>
      </c>
      <c r="F65">
        <v>301745</v>
      </c>
      <c r="G65" t="s">
        <v>13</v>
      </c>
      <c r="H65" s="2">
        <v>45565.130532407406</v>
      </c>
      <c r="I65" s="2">
        <v>45565.130532407406</v>
      </c>
      <c r="J65" s="2" t="s">
        <v>11</v>
      </c>
      <c r="K65" s="2" t="s">
        <v>11</v>
      </c>
      <c r="L65" s="9">
        <f>YEAR(Table1[[#This Row],[ordered_at]])</f>
        <v>2024</v>
      </c>
      <c r="M65" s="9" t="str">
        <f>TEXT(Table1[[#This Row],[ordered_at]],"MMM")</f>
        <v>Sep</v>
      </c>
      <c r="N65">
        <f>VLOOKUP(D65,[1]products!$A$2:$F$2832,6,0)</f>
        <v>43.950000760000002</v>
      </c>
      <c r="O65" s="1">
        <f>Table1[[#This Row],[sale_price]]-Table1[[#This Row],[cost_price]]</f>
        <v>23.073750410000002</v>
      </c>
      <c r="P65" s="4">
        <f>Table1[[#This Row],[PROFIT]]/Table1[[#This Row],[sale_price]]</f>
        <v>0.52500000025028448</v>
      </c>
      <c r="Q65" t="str">
        <f>"Q"&amp;ROUNDUP(MONTH(Table1[[#This Row],[ordered_at]])/3,0)</f>
        <v>Q3</v>
      </c>
      <c r="R65" t="s">
        <v>30</v>
      </c>
      <c r="S65" t="s">
        <v>46</v>
      </c>
      <c r="T65" s="8"/>
    </row>
    <row r="66" spans="1:20" x14ac:dyDescent="0.3">
      <c r="A66">
        <v>94569</v>
      </c>
      <c r="B66">
        <v>65043</v>
      </c>
      <c r="C66">
        <v>4239</v>
      </c>
      <c r="D66">
        <v>13913</v>
      </c>
      <c r="E66">
        <f>VLOOKUP(D66,[1]products!$A$2:$B$2832,2,0)</f>
        <v>29.77524141</v>
      </c>
      <c r="F66">
        <v>255258</v>
      </c>
      <c r="G66" t="s">
        <v>10</v>
      </c>
      <c r="H66" s="2">
        <v>45563.214988425927</v>
      </c>
      <c r="I66" s="2" t="s">
        <v>11</v>
      </c>
      <c r="J66" s="2" t="s">
        <v>11</v>
      </c>
      <c r="K66" s="2" t="s">
        <v>11</v>
      </c>
      <c r="L66" s="9">
        <f>YEAR(Table1[[#This Row],[ordered_at]])</f>
        <v>2024</v>
      </c>
      <c r="M66" s="9" t="str">
        <f>TEXT(Table1[[#This Row],[ordered_at]],"MMM")</f>
        <v>Sep</v>
      </c>
      <c r="N66">
        <f>VLOOKUP(D66,[1]products!$A$2:$F$2832,6,0)</f>
        <v>67.980003359999998</v>
      </c>
      <c r="O66" s="1">
        <f>Table1[[#This Row],[sale_price]]-Table1[[#This Row],[cost_price]]</f>
        <v>38.204761949999998</v>
      </c>
      <c r="P66" s="4">
        <f>Table1[[#This Row],[PROFIT]]/Table1[[#This Row],[sale_price]]</f>
        <v>0.5620000009073256</v>
      </c>
      <c r="Q66" t="str">
        <f>"Q"&amp;ROUNDUP(MONTH(Table1[[#This Row],[ordered_at]])/3,0)</f>
        <v>Q3</v>
      </c>
      <c r="R66" t="s">
        <v>30</v>
      </c>
      <c r="S66" t="s">
        <v>46</v>
      </c>
      <c r="T66" s="8"/>
    </row>
    <row r="67" spans="1:20" x14ac:dyDescent="0.3">
      <c r="A67">
        <v>166910</v>
      </c>
      <c r="B67">
        <v>114970</v>
      </c>
      <c r="C67">
        <v>23233</v>
      </c>
      <c r="D67">
        <v>13665</v>
      </c>
      <c r="E67">
        <f>VLOOKUP(D67,[1]products!$A$2:$B$2832,2,0)</f>
        <v>16.835790710000001</v>
      </c>
      <c r="F67">
        <v>450585</v>
      </c>
      <c r="G67" t="s">
        <v>13</v>
      </c>
      <c r="H67" s="2">
        <v>45562.306793981479</v>
      </c>
      <c r="I67" s="2">
        <v>45562.306793981479</v>
      </c>
      <c r="J67" s="2" t="s">
        <v>11</v>
      </c>
      <c r="K67" s="2" t="s">
        <v>11</v>
      </c>
      <c r="L67" s="9">
        <f>YEAR(Table1[[#This Row],[ordered_at]])</f>
        <v>2024</v>
      </c>
      <c r="M67" s="9" t="str">
        <f>TEXT(Table1[[#This Row],[ordered_at]],"MMM")</f>
        <v>Sep</v>
      </c>
      <c r="N67">
        <f>VLOOKUP(D67,[1]products!$A$2:$F$2832,6,0)</f>
        <v>39.990001679999999</v>
      </c>
      <c r="O67" s="1">
        <f>Table1[[#This Row],[sale_price]]-Table1[[#This Row],[cost_price]]</f>
        <v>23.154210969999998</v>
      </c>
      <c r="P67" s="4">
        <f>Table1[[#This Row],[PROFIT]]/Table1[[#This Row],[sale_price]]</f>
        <v>0.57899999993198292</v>
      </c>
      <c r="Q67" t="str">
        <f>"Q"&amp;ROUNDUP(MONTH(Table1[[#This Row],[ordered_at]])/3,0)</f>
        <v>Q3</v>
      </c>
      <c r="R67" t="s">
        <v>30</v>
      </c>
      <c r="S67" t="s">
        <v>46</v>
      </c>
      <c r="T67" s="8"/>
    </row>
    <row r="68" spans="1:20" x14ac:dyDescent="0.3">
      <c r="A68">
        <v>35553</v>
      </c>
      <c r="B68">
        <v>24472</v>
      </c>
      <c r="C68">
        <v>98586</v>
      </c>
      <c r="D68">
        <v>13973</v>
      </c>
      <c r="E68">
        <f>VLOOKUP(D68,[1]products!$A$2:$B$2832,2,0)</f>
        <v>10.39999999</v>
      </c>
      <c r="F68">
        <v>95913</v>
      </c>
      <c r="G68" t="s">
        <v>13</v>
      </c>
      <c r="H68" s="2">
        <v>45561.325486111113</v>
      </c>
      <c r="I68" s="2">
        <v>45561.325486111113</v>
      </c>
      <c r="J68" s="2" t="s">
        <v>11</v>
      </c>
      <c r="K68" s="2" t="s">
        <v>11</v>
      </c>
      <c r="L68" s="9">
        <f>YEAR(Table1[[#This Row],[ordered_at]])</f>
        <v>2024</v>
      </c>
      <c r="M68" s="9" t="str">
        <f>TEXT(Table1[[#This Row],[ordered_at]],"MMM")</f>
        <v>Sep</v>
      </c>
      <c r="N68">
        <f>VLOOKUP(D68,[1]products!$A$2:$F$2832,6,0)</f>
        <v>20</v>
      </c>
      <c r="O68" s="1">
        <f>Table1[[#This Row],[sale_price]]-Table1[[#This Row],[cost_price]]</f>
        <v>9.6000000100000005</v>
      </c>
      <c r="P68" s="4">
        <f>Table1[[#This Row],[PROFIT]]/Table1[[#This Row],[sale_price]]</f>
        <v>0.48000000050000002</v>
      </c>
      <c r="Q68" t="str">
        <f>"Q"&amp;ROUNDUP(MONTH(Table1[[#This Row],[ordered_at]])/3,0)</f>
        <v>Q3</v>
      </c>
      <c r="R68" t="s">
        <v>30</v>
      </c>
      <c r="S68" t="s">
        <v>46</v>
      </c>
      <c r="T68" s="8"/>
    </row>
    <row r="69" spans="1:20" x14ac:dyDescent="0.3">
      <c r="A69">
        <v>80340</v>
      </c>
      <c r="B69">
        <v>55274</v>
      </c>
      <c r="C69">
        <v>32090</v>
      </c>
      <c r="D69">
        <v>7855</v>
      </c>
      <c r="E69">
        <f>VLOOKUP(D69,[1]products!$A$2:$B$2832,2,0)</f>
        <v>12.91620073</v>
      </c>
      <c r="F69">
        <v>216820</v>
      </c>
      <c r="G69" t="s">
        <v>10</v>
      </c>
      <c r="H69" s="2">
        <v>45560.441817129627</v>
      </c>
      <c r="I69" s="2" t="s">
        <v>11</v>
      </c>
      <c r="J69" s="2" t="s">
        <v>11</v>
      </c>
      <c r="K69" s="2" t="s">
        <v>11</v>
      </c>
      <c r="L69" s="9">
        <f>YEAR(Table1[[#This Row],[ordered_at]])</f>
        <v>2024</v>
      </c>
      <c r="M69" s="9" t="str">
        <f>TEXT(Table1[[#This Row],[ordered_at]],"MMM")</f>
        <v>Sep</v>
      </c>
      <c r="N69">
        <f>VLOOKUP(D71,[1]products!$A$2:$F$2832,6,0)</f>
        <v>176</v>
      </c>
      <c r="O69" s="1">
        <f>Table1[[#This Row],[sale_price]]-Table1[[#This Row],[cost_price]]</f>
        <v>163.08379926999999</v>
      </c>
      <c r="P69" s="4">
        <f>Table1[[#This Row],[PROFIT]]/Table1[[#This Row],[sale_price]]</f>
        <v>0.92661249585227268</v>
      </c>
      <c r="Q69" t="str">
        <f>"Q"&amp;ROUNDUP(MONTH(Table1[[#This Row],[ordered_at]])/3,0)</f>
        <v>Q3</v>
      </c>
      <c r="R69" t="s">
        <v>30</v>
      </c>
      <c r="S69" t="s">
        <v>46</v>
      </c>
      <c r="T69" s="8"/>
    </row>
    <row r="70" spans="1:20" x14ac:dyDescent="0.3">
      <c r="A70">
        <v>124122</v>
      </c>
      <c r="B70">
        <v>85454</v>
      </c>
      <c r="C70">
        <v>50839</v>
      </c>
      <c r="D70">
        <v>15622</v>
      </c>
      <c r="E70">
        <f>VLOOKUP(D70,[1]products!$A$2:$B$2832,2,0)</f>
        <v>44.389999779999997</v>
      </c>
      <c r="F70">
        <v>335048</v>
      </c>
      <c r="G70" t="s">
        <v>14</v>
      </c>
      <c r="H70" s="2">
        <v>45560.148136574076</v>
      </c>
      <c r="I70" s="2" t="s">
        <v>11</v>
      </c>
      <c r="J70" s="2" t="s">
        <v>11</v>
      </c>
      <c r="K70" s="2" t="s">
        <v>11</v>
      </c>
      <c r="L70" s="9">
        <f>YEAR(Table1[[#This Row],[ordered_at]])</f>
        <v>2024</v>
      </c>
      <c r="M70" s="9" t="str">
        <f>TEXT(Table1[[#This Row],[ordered_at]],"MMM")</f>
        <v>Sep</v>
      </c>
      <c r="N70">
        <f>VLOOKUP(D70,[1]products!$A$2:$F$2832,6,0)</f>
        <v>115</v>
      </c>
      <c r="O70" s="1">
        <f>Table1[[#This Row],[sale_price]]-Table1[[#This Row],[cost_price]]</f>
        <v>70.610000220000003</v>
      </c>
      <c r="P70" s="4">
        <f>Table1[[#This Row],[PROFIT]]/Table1[[#This Row],[sale_price]]</f>
        <v>0.61400000191304349</v>
      </c>
      <c r="Q70" t="str">
        <f>"Q"&amp;ROUNDUP(MONTH(Table1[[#This Row],[ordered_at]])/3,0)</f>
        <v>Q3</v>
      </c>
      <c r="R70" t="s">
        <v>30</v>
      </c>
      <c r="S70" t="s">
        <v>46</v>
      </c>
      <c r="T70" s="8"/>
    </row>
    <row r="71" spans="1:20" x14ac:dyDescent="0.3">
      <c r="A71">
        <v>160837</v>
      </c>
      <c r="B71">
        <v>110776</v>
      </c>
      <c r="C71">
        <v>75558</v>
      </c>
      <c r="D71">
        <v>15958</v>
      </c>
      <c r="E71">
        <f>VLOOKUP(D71,[1]products!$A$2:$B$2832,2,0)</f>
        <v>81.488000159999999</v>
      </c>
      <c r="F71">
        <v>434172</v>
      </c>
      <c r="G71" t="s">
        <v>13</v>
      </c>
      <c r="H71" s="2">
        <v>45559.326747685183</v>
      </c>
      <c r="I71" s="2">
        <v>45559.326747685183</v>
      </c>
      <c r="J71" s="2" t="s">
        <v>11</v>
      </c>
      <c r="K71" s="2" t="s">
        <v>11</v>
      </c>
      <c r="L71" s="9">
        <f>YEAR(Table1[[#This Row],[ordered_at]])</f>
        <v>2024</v>
      </c>
      <c r="M71" s="9" t="str">
        <f>TEXT(Table1[[#This Row],[ordered_at]],"MMM")</f>
        <v>Sep</v>
      </c>
      <c r="N71">
        <f>VLOOKUP(D71,[1]products!$A$2:$F$2832,6,0)</f>
        <v>176</v>
      </c>
      <c r="O71" s="1">
        <f>Table1[[#This Row],[sale_price]]-Table1[[#This Row],[cost_price]]</f>
        <v>94.511999840000001</v>
      </c>
      <c r="P71" s="4">
        <f>Table1[[#This Row],[PROFIT]]/Table1[[#This Row],[sale_price]]</f>
        <v>0.53699999909090912</v>
      </c>
      <c r="Q71" t="str">
        <f>"Q"&amp;ROUNDUP(MONTH(Table1[[#This Row],[ordered_at]])/3,0)</f>
        <v>Q3</v>
      </c>
      <c r="R71" t="s">
        <v>30</v>
      </c>
      <c r="S71" t="s">
        <v>46</v>
      </c>
      <c r="T71" s="8"/>
    </row>
    <row r="72" spans="1:20" x14ac:dyDescent="0.3">
      <c r="A72">
        <v>158614</v>
      </c>
      <c r="B72">
        <v>109233</v>
      </c>
      <c r="C72">
        <v>77966</v>
      </c>
      <c r="D72">
        <v>12691</v>
      </c>
      <c r="E72">
        <f>VLOOKUP(D72,[1]products!$A$2:$B$2832,2,0)</f>
        <v>11.97500001</v>
      </c>
      <c r="F72">
        <v>428218</v>
      </c>
      <c r="G72" t="s">
        <v>13</v>
      </c>
      <c r="H72" s="2">
        <v>45558.127592592595</v>
      </c>
      <c r="I72" s="2">
        <v>45558.127592592595</v>
      </c>
      <c r="J72" s="2" t="s">
        <v>11</v>
      </c>
      <c r="K72" s="2" t="s">
        <v>11</v>
      </c>
      <c r="L72" s="9">
        <f>YEAR(Table1[[#This Row],[ordered_at]])</f>
        <v>2024</v>
      </c>
      <c r="M72" s="9" t="str">
        <f>TEXT(Table1[[#This Row],[ordered_at]],"MMM")</f>
        <v>Sep</v>
      </c>
      <c r="N72">
        <f>VLOOKUP(D72,[1]products!$A$2:$F$2832,6,0)</f>
        <v>25</v>
      </c>
      <c r="O72" s="1">
        <f>Table1[[#This Row],[sale_price]]-Table1[[#This Row],[cost_price]]</f>
        <v>13.02499999</v>
      </c>
      <c r="P72" s="4">
        <f>Table1[[#This Row],[PROFIT]]/Table1[[#This Row],[sale_price]]</f>
        <v>0.52099999959999999</v>
      </c>
      <c r="Q72" t="str">
        <f>"Q"&amp;ROUNDUP(MONTH(Table1[[#This Row],[ordered_at]])/3,0)</f>
        <v>Q3</v>
      </c>
      <c r="R72" t="s">
        <v>30</v>
      </c>
      <c r="S72" t="s">
        <v>46</v>
      </c>
      <c r="T72" s="8"/>
    </row>
    <row r="73" spans="1:20" x14ac:dyDescent="0.3">
      <c r="A73">
        <v>104187</v>
      </c>
      <c r="B73">
        <v>71768</v>
      </c>
      <c r="C73">
        <v>4349</v>
      </c>
      <c r="D73">
        <v>14327</v>
      </c>
      <c r="E73">
        <f>VLOOKUP(D73,[1]products!$A$2:$B$2832,2,0)</f>
        <v>20.492999099999999</v>
      </c>
      <c r="F73">
        <v>281091</v>
      </c>
      <c r="G73" t="s">
        <v>10</v>
      </c>
      <c r="H73" s="2">
        <v>45557.647847222222</v>
      </c>
      <c r="I73" s="2" t="s">
        <v>11</v>
      </c>
      <c r="J73" s="2" t="s">
        <v>11</v>
      </c>
      <c r="K73" s="2" t="s">
        <v>11</v>
      </c>
      <c r="L73" s="9">
        <f>YEAR(Table1[[#This Row],[ordered_at]])</f>
        <v>2024</v>
      </c>
      <c r="M73" s="9" t="str">
        <f>TEXT(Table1[[#This Row],[ordered_at]],"MMM")</f>
        <v>Sep</v>
      </c>
      <c r="N73">
        <f>VLOOKUP(D73,[1]products!$A$2:$F$2832,6,0)</f>
        <v>37.259998320000001</v>
      </c>
      <c r="O73" s="1">
        <f>Table1[[#This Row],[sale_price]]-Table1[[#This Row],[cost_price]]</f>
        <v>16.766999220000002</v>
      </c>
      <c r="P73" s="4">
        <f>Table1[[#This Row],[PROFIT]]/Table1[[#This Row],[sale_price]]</f>
        <v>0.44999999935587764</v>
      </c>
      <c r="Q73" t="str">
        <f>"Q"&amp;ROUNDUP(MONTH(Table1[[#This Row],[ordered_at]])/3,0)</f>
        <v>Q3</v>
      </c>
      <c r="R73" t="s">
        <v>30</v>
      </c>
      <c r="S73" t="s">
        <v>46</v>
      </c>
      <c r="T73" s="8"/>
    </row>
    <row r="74" spans="1:20" x14ac:dyDescent="0.3">
      <c r="A74">
        <v>79962</v>
      </c>
      <c r="B74">
        <v>55028</v>
      </c>
      <c r="C74">
        <v>21040</v>
      </c>
      <c r="D74">
        <v>10938</v>
      </c>
      <c r="E74">
        <f>VLOOKUP(D74,[1]products!$A$2:$B$2832,2,0)</f>
        <v>11.29547988</v>
      </c>
      <c r="F74">
        <v>215789</v>
      </c>
      <c r="G74" t="s">
        <v>12</v>
      </c>
      <c r="H74" s="2">
        <v>45557.129872685182</v>
      </c>
      <c r="I74" s="2">
        <v>45557.129872685182</v>
      </c>
      <c r="J74" s="2">
        <v>45557.129872685182</v>
      </c>
      <c r="K74" s="2" t="s">
        <v>11</v>
      </c>
      <c r="L74" s="9">
        <f>YEAR(Table1[[#This Row],[ordered_at]])</f>
        <v>2024</v>
      </c>
      <c r="M74" s="9" t="str">
        <f>TEXT(Table1[[#This Row],[ordered_at]],"MMM")</f>
        <v>Sep</v>
      </c>
      <c r="N74">
        <f>VLOOKUP(D74,[1]products!$A$2:$F$2832,6,0)</f>
        <v>24.989999770000001</v>
      </c>
      <c r="O74" s="1">
        <f>Table1[[#This Row],[sale_price]]-Table1[[#This Row],[cost_price]]</f>
        <v>13.69451989</v>
      </c>
      <c r="P74" s="4">
        <f>Table1[[#This Row],[PROFIT]]/Table1[[#This Row],[sale_price]]</f>
        <v>0.54800000064185672</v>
      </c>
      <c r="Q74" t="str">
        <f>"Q"&amp;ROUNDUP(MONTH(Table1[[#This Row],[ordered_at]])/3,0)</f>
        <v>Q3</v>
      </c>
      <c r="R74" t="s">
        <v>30</v>
      </c>
      <c r="S74" t="s">
        <v>46</v>
      </c>
      <c r="T74" s="8"/>
    </row>
    <row r="75" spans="1:20" x14ac:dyDescent="0.3">
      <c r="A75">
        <v>23577</v>
      </c>
      <c r="B75">
        <v>16311</v>
      </c>
      <c r="C75">
        <v>78548</v>
      </c>
      <c r="D75">
        <v>13913</v>
      </c>
      <c r="E75">
        <f>VLOOKUP(D75,[1]products!$A$2:$B$2832,2,0)</f>
        <v>29.77524141</v>
      </c>
      <c r="F75">
        <v>63615</v>
      </c>
      <c r="G75" t="s">
        <v>14</v>
      </c>
      <c r="H75" s="2">
        <v>45555.084664351853</v>
      </c>
      <c r="I75" s="2" t="s">
        <v>11</v>
      </c>
      <c r="J75" s="2" t="s">
        <v>11</v>
      </c>
      <c r="K75" s="2" t="s">
        <v>11</v>
      </c>
      <c r="L75" s="9">
        <f>YEAR(Table1[[#This Row],[ordered_at]])</f>
        <v>2024</v>
      </c>
      <c r="M75" s="9" t="str">
        <f>TEXT(Table1[[#This Row],[ordered_at]],"MMM")</f>
        <v>Sep</v>
      </c>
      <c r="N75">
        <f>VLOOKUP(D75,[1]products!$A$2:$F$2832,6,0)</f>
        <v>67.980003359999998</v>
      </c>
      <c r="O75" s="1">
        <f>Table1[[#This Row],[sale_price]]-Table1[[#This Row],[cost_price]]</f>
        <v>38.204761949999998</v>
      </c>
      <c r="P75" s="4">
        <f>Table1[[#This Row],[PROFIT]]/Table1[[#This Row],[sale_price]]</f>
        <v>0.5620000009073256</v>
      </c>
      <c r="Q75" t="str">
        <f>"Q"&amp;ROUNDUP(MONTH(Table1[[#This Row],[ordered_at]])/3,0)</f>
        <v>Q3</v>
      </c>
      <c r="R75" t="s">
        <v>30</v>
      </c>
      <c r="S75" t="s">
        <v>46</v>
      </c>
      <c r="T75" s="8"/>
    </row>
    <row r="76" spans="1:20" x14ac:dyDescent="0.3">
      <c r="A76">
        <v>106264</v>
      </c>
      <c r="B76">
        <v>73196</v>
      </c>
      <c r="C76">
        <v>88950</v>
      </c>
      <c r="D76">
        <v>15248</v>
      </c>
      <c r="E76">
        <f>VLOOKUP(D76,[1]products!$A$2:$B$2832,2,0)</f>
        <v>8.5573401120000003</v>
      </c>
      <c r="F76">
        <v>286738</v>
      </c>
      <c r="G76" t="s">
        <v>14</v>
      </c>
      <c r="H76" s="2">
        <v>45554.479675925926</v>
      </c>
      <c r="I76" s="2" t="s">
        <v>11</v>
      </c>
      <c r="J76" s="2" t="s">
        <v>11</v>
      </c>
      <c r="K76" s="2" t="s">
        <v>11</v>
      </c>
      <c r="L76" s="9">
        <f>YEAR(Table1[[#This Row],[ordered_at]])</f>
        <v>2024</v>
      </c>
      <c r="M76" s="9" t="str">
        <f>TEXT(Table1[[#This Row],[ordered_at]],"MMM")</f>
        <v>Sep</v>
      </c>
      <c r="N76">
        <f>VLOOKUP(D76,[1]products!$A$2:$F$2832,6,0)</f>
        <v>21.340000150000002</v>
      </c>
      <c r="O76" s="1">
        <f>Table1[[#This Row],[sale_price]]-Table1[[#This Row],[cost_price]]</f>
        <v>12.782660038000001</v>
      </c>
      <c r="P76" s="4">
        <f>Table1[[#This Row],[PROFIT]]/Table1[[#This Row],[sale_price]]</f>
        <v>0.59899999757029054</v>
      </c>
      <c r="Q76" t="str">
        <f>"Q"&amp;ROUNDUP(MONTH(Table1[[#This Row],[ordered_at]])/3,0)</f>
        <v>Q3</v>
      </c>
      <c r="R76" t="s">
        <v>30</v>
      </c>
      <c r="S76" t="s">
        <v>46</v>
      </c>
      <c r="T76" s="8"/>
    </row>
    <row r="77" spans="1:20" x14ac:dyDescent="0.3">
      <c r="A77">
        <v>6451</v>
      </c>
      <c r="B77">
        <v>4469</v>
      </c>
      <c r="C77">
        <v>91283</v>
      </c>
      <c r="D77">
        <v>29112</v>
      </c>
      <c r="E77">
        <f>VLOOKUP(D77,[1]products!$A$2:$B$2832,2,0)</f>
        <v>21.495000839999999</v>
      </c>
      <c r="F77">
        <v>17455</v>
      </c>
      <c r="G77" t="s">
        <v>13</v>
      </c>
      <c r="H77" s="2">
        <v>45553.663287037038</v>
      </c>
      <c r="I77" s="2">
        <v>45553.663287037038</v>
      </c>
      <c r="J77" s="2" t="s">
        <v>11</v>
      </c>
      <c r="K77" s="2" t="s">
        <v>11</v>
      </c>
      <c r="L77" s="9">
        <f>YEAR(Table1[[#This Row],[ordered_at]])</f>
        <v>2024</v>
      </c>
      <c r="M77" s="9" t="str">
        <f>TEXT(Table1[[#This Row],[ordered_at]],"MMM")</f>
        <v>Sep</v>
      </c>
      <c r="N77">
        <f>VLOOKUP(D77,[1]products!$A$2:$F$2832,6,0)</f>
        <v>42.990001679999999</v>
      </c>
      <c r="O77" s="1">
        <f>Table1[[#This Row],[sale_price]]-Table1[[#This Row],[cost_price]]</f>
        <v>21.495000839999999</v>
      </c>
      <c r="P77" s="4">
        <f>Table1[[#This Row],[PROFIT]]/Table1[[#This Row],[sale_price]]</f>
        <v>0.5</v>
      </c>
      <c r="Q77" t="str">
        <f>"Q"&amp;ROUNDUP(MONTH(Table1[[#This Row],[ordered_at]])/3,0)</f>
        <v>Q3</v>
      </c>
      <c r="R77" t="s">
        <v>30</v>
      </c>
      <c r="S77" t="s">
        <v>46</v>
      </c>
      <c r="T77" s="8"/>
    </row>
    <row r="78" spans="1:20" x14ac:dyDescent="0.3">
      <c r="A78">
        <v>10603</v>
      </c>
      <c r="B78">
        <v>7306</v>
      </c>
      <c r="C78">
        <v>43533</v>
      </c>
      <c r="D78">
        <v>25896</v>
      </c>
      <c r="E78">
        <f>VLOOKUP(D78,[1]products!$A$2:$B$2832,2,0)</f>
        <v>25.48399998</v>
      </c>
      <c r="F78">
        <v>28591</v>
      </c>
      <c r="G78" t="s">
        <v>13</v>
      </c>
      <c r="H78" s="2">
        <v>45552.486539351848</v>
      </c>
      <c r="I78" s="2">
        <v>45552.486539351848</v>
      </c>
      <c r="J78" s="2" t="s">
        <v>11</v>
      </c>
      <c r="K78" s="2" t="s">
        <v>11</v>
      </c>
      <c r="L78" s="9">
        <f>YEAR(Table1[[#This Row],[ordered_at]])</f>
        <v>2024</v>
      </c>
      <c r="M78" s="9" t="str">
        <f>TEXT(Table1[[#This Row],[ordered_at]],"MMM")</f>
        <v>Sep</v>
      </c>
      <c r="N78">
        <f>VLOOKUP(D78,[1]products!$A$2:$F$2832,6,0)</f>
        <v>46</v>
      </c>
      <c r="O78" s="1">
        <f>Table1[[#This Row],[sale_price]]-Table1[[#This Row],[cost_price]]</f>
        <v>20.51600002</v>
      </c>
      <c r="P78" s="4">
        <f>Table1[[#This Row],[PROFIT]]/Table1[[#This Row],[sale_price]]</f>
        <v>0.44600000043478261</v>
      </c>
      <c r="Q78" t="str">
        <f>"Q"&amp;ROUNDUP(MONTH(Table1[[#This Row],[ordered_at]])/3,0)</f>
        <v>Q3</v>
      </c>
      <c r="R78" t="s">
        <v>30</v>
      </c>
      <c r="S78" t="s">
        <v>46</v>
      </c>
      <c r="T78" s="8"/>
    </row>
    <row r="79" spans="1:20" x14ac:dyDescent="0.3">
      <c r="A79">
        <v>103001</v>
      </c>
      <c r="B79">
        <v>70927</v>
      </c>
      <c r="C79">
        <v>1311</v>
      </c>
      <c r="D79">
        <v>15376</v>
      </c>
      <c r="E79">
        <f>VLOOKUP(D79,[1]products!$A$2:$B$2832,2,0)</f>
        <v>10.755000020000001</v>
      </c>
      <c r="F79">
        <v>277874</v>
      </c>
      <c r="G79" t="s">
        <v>13</v>
      </c>
      <c r="H79" s="2">
        <v>45549.041400462964</v>
      </c>
      <c r="I79" s="2">
        <v>45549.041400462964</v>
      </c>
      <c r="J79" s="2" t="s">
        <v>11</v>
      </c>
      <c r="K79" s="2" t="s">
        <v>11</v>
      </c>
      <c r="L79" s="9">
        <f>YEAR(Table1[[#This Row],[ordered_at]])</f>
        <v>2024</v>
      </c>
      <c r="M79" s="9" t="str">
        <f>TEXT(Table1[[#This Row],[ordered_at]],"MMM")</f>
        <v>Sep</v>
      </c>
      <c r="N79">
        <f>VLOOKUP(D79,[1]products!$A$2:$F$2832,6,0)</f>
        <v>22.5</v>
      </c>
      <c r="O79" s="1">
        <f>Table1[[#This Row],[sale_price]]-Table1[[#This Row],[cost_price]]</f>
        <v>11.744999979999999</v>
      </c>
      <c r="P79" s="4">
        <f>Table1[[#This Row],[PROFIT]]/Table1[[#This Row],[sale_price]]</f>
        <v>0.52199999911111106</v>
      </c>
      <c r="Q79" t="str">
        <f>"Q"&amp;ROUNDUP(MONTH(Table1[[#This Row],[ordered_at]])/3,0)</f>
        <v>Q3</v>
      </c>
      <c r="R79" t="s">
        <v>30</v>
      </c>
      <c r="S79" t="s">
        <v>46</v>
      </c>
      <c r="T79" s="8"/>
    </row>
    <row r="80" spans="1:20" x14ac:dyDescent="0.3">
      <c r="A80">
        <v>125320</v>
      </c>
      <c r="B80">
        <v>86325</v>
      </c>
      <c r="C80">
        <v>22099</v>
      </c>
      <c r="D80">
        <v>28848</v>
      </c>
      <c r="E80">
        <f>VLOOKUP(D80,[1]products!$A$2:$B$2832,2,0)</f>
        <v>19.844999919999999</v>
      </c>
      <c r="F80">
        <v>338285</v>
      </c>
      <c r="G80" t="s">
        <v>15</v>
      </c>
      <c r="H80" s="2">
        <v>45546.971666666665</v>
      </c>
      <c r="I80" s="2">
        <v>45546.971666666665</v>
      </c>
      <c r="J80" s="2">
        <v>45546.971666666665</v>
      </c>
      <c r="K80" s="2">
        <v>45546.971666666665</v>
      </c>
      <c r="L80" s="9">
        <f>YEAR(Table1[[#This Row],[ordered_at]])</f>
        <v>2024</v>
      </c>
      <c r="M80" s="9" t="str">
        <f>TEXT(Table1[[#This Row],[ordered_at]],"MMM")</f>
        <v>Sep</v>
      </c>
      <c r="N80">
        <f>VLOOKUP(D80,[1]products!$A$2:$F$2832,6,0)</f>
        <v>49</v>
      </c>
      <c r="O80" s="1">
        <f>Table1[[#This Row],[sale_price]]-Table1[[#This Row],[cost_price]]</f>
        <v>29.155000080000001</v>
      </c>
      <c r="P80" s="4">
        <f>Table1[[#This Row],[PROFIT]]/Table1[[#This Row],[sale_price]]</f>
        <v>0.5950000016326531</v>
      </c>
      <c r="Q80" t="str">
        <f>"Q"&amp;ROUNDUP(MONTH(Table1[[#This Row],[ordered_at]])/3,0)</f>
        <v>Q3</v>
      </c>
      <c r="R80" t="s">
        <v>30</v>
      </c>
      <c r="S80" t="s">
        <v>46</v>
      </c>
      <c r="T80" s="8"/>
    </row>
    <row r="81" spans="1:20" x14ac:dyDescent="0.3">
      <c r="A81">
        <v>64588</v>
      </c>
      <c r="B81">
        <v>44460</v>
      </c>
      <c r="C81">
        <v>99499</v>
      </c>
      <c r="D81">
        <v>29025</v>
      </c>
      <c r="E81">
        <f>VLOOKUP(D81,[1]products!$A$2:$B$2832,2,0)</f>
        <v>25.550000090000001</v>
      </c>
      <c r="F81">
        <v>174274</v>
      </c>
      <c r="G81" t="s">
        <v>13</v>
      </c>
      <c r="H81" s="2">
        <v>45545.760081018518</v>
      </c>
      <c r="I81" s="2">
        <v>45545.760081018518</v>
      </c>
      <c r="J81" s="2" t="s">
        <v>11</v>
      </c>
      <c r="K81" s="2" t="s">
        <v>11</v>
      </c>
      <c r="L81" s="9">
        <f>YEAR(Table1[[#This Row],[ordered_at]])</f>
        <v>2024</v>
      </c>
      <c r="M81" s="9" t="str">
        <f>TEXT(Table1[[#This Row],[ordered_at]],"MMM")</f>
        <v>Sep</v>
      </c>
      <c r="N81">
        <f>VLOOKUP(D81,[1]products!$A$2:$F$2832,6,0)</f>
        <v>50</v>
      </c>
      <c r="O81" s="1">
        <f>Table1[[#This Row],[sale_price]]-Table1[[#This Row],[cost_price]]</f>
        <v>24.449999909999999</v>
      </c>
      <c r="P81" s="4">
        <f>Table1[[#This Row],[PROFIT]]/Table1[[#This Row],[sale_price]]</f>
        <v>0.48899999819999995</v>
      </c>
      <c r="Q81" t="str">
        <f>"Q"&amp;ROUNDUP(MONTH(Table1[[#This Row],[ordered_at]])/3,0)</f>
        <v>Q3</v>
      </c>
      <c r="R81" t="s">
        <v>30</v>
      </c>
      <c r="S81" t="s">
        <v>46</v>
      </c>
      <c r="T81" s="8"/>
    </row>
    <row r="82" spans="1:20" x14ac:dyDescent="0.3">
      <c r="A82">
        <v>110293</v>
      </c>
      <c r="B82">
        <v>75992</v>
      </c>
      <c r="C82">
        <v>92282</v>
      </c>
      <c r="D82">
        <v>9299</v>
      </c>
      <c r="E82">
        <f>VLOOKUP(D82,[1]products!$A$2:$B$2832,2,0)</f>
        <v>40.053000019999999</v>
      </c>
      <c r="F82">
        <v>297603</v>
      </c>
      <c r="G82" t="s">
        <v>12</v>
      </c>
      <c r="H82" s="2">
        <v>45545.362361111111</v>
      </c>
      <c r="I82" s="2">
        <v>45545.362361111111</v>
      </c>
      <c r="J82" s="2">
        <v>45545.362361111111</v>
      </c>
      <c r="K82" s="2" t="s">
        <v>11</v>
      </c>
      <c r="L82" s="9">
        <f>YEAR(Table1[[#This Row],[ordered_at]])</f>
        <v>2024</v>
      </c>
      <c r="M82" s="9" t="str">
        <f>TEXT(Table1[[#This Row],[ordered_at]],"MMM")</f>
        <v>Sep</v>
      </c>
      <c r="N82">
        <f>VLOOKUP(D82,[1]products!$A$2:$F$2832,6,0)</f>
        <v>79</v>
      </c>
      <c r="O82" s="1">
        <f>Table1[[#This Row],[sale_price]]-Table1[[#This Row],[cost_price]]</f>
        <v>38.946999980000001</v>
      </c>
      <c r="P82" s="4">
        <f>Table1[[#This Row],[PROFIT]]/Table1[[#This Row],[sale_price]]</f>
        <v>0.49299999974683545</v>
      </c>
      <c r="Q82" t="str">
        <f>"Q"&amp;ROUNDUP(MONTH(Table1[[#This Row],[ordered_at]])/3,0)</f>
        <v>Q3</v>
      </c>
      <c r="R82" t="s">
        <v>30</v>
      </c>
      <c r="S82" t="s">
        <v>46</v>
      </c>
      <c r="T82" s="8"/>
    </row>
    <row r="83" spans="1:20" x14ac:dyDescent="0.3">
      <c r="A83">
        <v>53450</v>
      </c>
      <c r="B83">
        <v>36744</v>
      </c>
      <c r="C83">
        <v>71587</v>
      </c>
      <c r="D83">
        <v>12657</v>
      </c>
      <c r="E83">
        <f>VLOOKUP(D83,[1]products!$A$2:$B$2832,2,0)</f>
        <v>7.4720000100000004</v>
      </c>
      <c r="F83">
        <v>144204</v>
      </c>
      <c r="G83" t="s">
        <v>12</v>
      </c>
      <c r="H83" s="2">
        <v>45542.370011574072</v>
      </c>
      <c r="I83" s="2">
        <v>45542.370011574072</v>
      </c>
      <c r="J83" s="2">
        <v>45542.370011574072</v>
      </c>
      <c r="K83" s="2" t="s">
        <v>11</v>
      </c>
      <c r="L83" s="9">
        <f>YEAR(Table1[[#This Row],[ordered_at]])</f>
        <v>2024</v>
      </c>
      <c r="M83" s="9" t="str">
        <f>TEXT(Table1[[#This Row],[ordered_at]],"MMM")</f>
        <v>Sep</v>
      </c>
      <c r="N83">
        <f>VLOOKUP(D83,[1]products!$A$2:$F$2832,6,0)</f>
        <v>16</v>
      </c>
      <c r="O83" s="1">
        <f>Table1[[#This Row],[sale_price]]-Table1[[#This Row],[cost_price]]</f>
        <v>8.5279999899999996</v>
      </c>
      <c r="P83" s="4">
        <f>Table1[[#This Row],[PROFIT]]/Table1[[#This Row],[sale_price]]</f>
        <v>0.53299999937499998</v>
      </c>
      <c r="Q83" t="str">
        <f>"Q"&amp;ROUNDUP(MONTH(Table1[[#This Row],[ordered_at]])/3,0)</f>
        <v>Q3</v>
      </c>
      <c r="R83" t="s">
        <v>30</v>
      </c>
      <c r="S83" t="s">
        <v>46</v>
      </c>
      <c r="T83" s="8"/>
    </row>
    <row r="84" spans="1:20" x14ac:dyDescent="0.3">
      <c r="A84">
        <v>22163</v>
      </c>
      <c r="B84">
        <v>15327</v>
      </c>
      <c r="C84">
        <v>67860</v>
      </c>
      <c r="D84">
        <v>25276</v>
      </c>
      <c r="E84">
        <f>VLOOKUP(D84,[1]products!$A$2:$B$2832,2,0)</f>
        <v>11.78606986</v>
      </c>
      <c r="F84">
        <v>59824</v>
      </c>
      <c r="G84" t="s">
        <v>13</v>
      </c>
      <c r="H84" s="2">
        <v>45542.128437500003</v>
      </c>
      <c r="I84" s="2">
        <v>45542.128437500003</v>
      </c>
      <c r="J84" s="2" t="s">
        <v>11</v>
      </c>
      <c r="K84" s="2" t="s">
        <v>11</v>
      </c>
      <c r="L84" s="9">
        <f>YEAR(Table1[[#This Row],[ordered_at]])</f>
        <v>2024</v>
      </c>
      <c r="M84" s="9" t="str">
        <f>TEXT(Table1[[#This Row],[ordered_at]],"MMM")</f>
        <v>Sep</v>
      </c>
      <c r="N84">
        <f>VLOOKUP(D84,[1]products!$A$2:$F$2832,6,0)</f>
        <v>29.989999770000001</v>
      </c>
      <c r="O84" s="1">
        <f>Table1[[#This Row],[sale_price]]-Table1[[#This Row],[cost_price]]</f>
        <v>18.203929909999999</v>
      </c>
      <c r="P84" s="4">
        <f>Table1[[#This Row],[PROFIT]]/Table1[[#This Row],[sale_price]]</f>
        <v>0.60700000165421808</v>
      </c>
      <c r="Q84" t="str">
        <f>"Q"&amp;ROUNDUP(MONTH(Table1[[#This Row],[ordered_at]])/3,0)</f>
        <v>Q3</v>
      </c>
      <c r="R84" t="s">
        <v>30</v>
      </c>
      <c r="S84" t="s">
        <v>46</v>
      </c>
      <c r="T84" s="8"/>
    </row>
    <row r="85" spans="1:20" x14ac:dyDescent="0.3">
      <c r="A85">
        <v>35962</v>
      </c>
      <c r="B85">
        <v>24758</v>
      </c>
      <c r="C85">
        <v>62300</v>
      </c>
      <c r="D85">
        <v>15824</v>
      </c>
      <c r="E85">
        <f>VLOOKUP(D85,[1]products!$A$2:$B$2832,2,0)</f>
        <v>11.173859950000001</v>
      </c>
      <c r="F85">
        <v>97034</v>
      </c>
      <c r="G85" t="s">
        <v>12</v>
      </c>
      <c r="H85" s="2">
        <v>45542.093865740739</v>
      </c>
      <c r="I85" s="2">
        <v>45542.093865740739</v>
      </c>
      <c r="J85" s="2">
        <v>45542.093865740739</v>
      </c>
      <c r="K85" s="2" t="s">
        <v>11</v>
      </c>
      <c r="L85" s="9">
        <f>YEAR(Table1[[#This Row],[ordered_at]])</f>
        <v>2024</v>
      </c>
      <c r="M85" s="9" t="str">
        <f>TEXT(Table1[[#This Row],[ordered_at]],"MMM")</f>
        <v>Sep</v>
      </c>
      <c r="N85">
        <f>VLOOKUP(D85,[1]products!$A$2:$F$2832,6,0)</f>
        <v>26.989999770000001</v>
      </c>
      <c r="O85" s="1">
        <f>Table1[[#This Row],[sale_price]]-Table1[[#This Row],[cost_price]]</f>
        <v>15.81613982</v>
      </c>
      <c r="P85" s="4">
        <f>Table1[[#This Row],[PROFIT]]/Table1[[#This Row],[sale_price]]</f>
        <v>0.58599999832456462</v>
      </c>
      <c r="Q85" t="str">
        <f>"Q"&amp;ROUNDUP(MONTH(Table1[[#This Row],[ordered_at]])/3,0)</f>
        <v>Q3</v>
      </c>
      <c r="R85" t="s">
        <v>30</v>
      </c>
      <c r="S85" t="s">
        <v>46</v>
      </c>
      <c r="T85" s="8"/>
    </row>
    <row r="86" spans="1:20" x14ac:dyDescent="0.3">
      <c r="A86">
        <v>7498</v>
      </c>
      <c r="B86">
        <v>5197</v>
      </c>
      <c r="C86">
        <v>7761</v>
      </c>
      <c r="D86">
        <v>6977</v>
      </c>
      <c r="E86">
        <f>VLOOKUP(D86,[1]products!$A$2:$B$2832,2,0)</f>
        <v>10.193999890000001</v>
      </c>
      <c r="F86">
        <v>20250</v>
      </c>
      <c r="G86" t="s">
        <v>12</v>
      </c>
      <c r="H86" s="2">
        <v>45540.520127314812</v>
      </c>
      <c r="I86" s="2">
        <v>45540.520127314812</v>
      </c>
      <c r="J86" s="2">
        <v>45540.520127314812</v>
      </c>
      <c r="K86" s="2" t="s">
        <v>11</v>
      </c>
      <c r="L86" s="9">
        <f>YEAR(Table1[[#This Row],[ordered_at]])</f>
        <v>2024</v>
      </c>
      <c r="M86" s="9" t="str">
        <f>TEXT(Table1[[#This Row],[ordered_at]],"MMM")</f>
        <v>Sep</v>
      </c>
      <c r="N86">
        <f>VLOOKUP(D86,[1]products!$A$2:$F$2832,6,0)</f>
        <v>16.989999770000001</v>
      </c>
      <c r="O86" s="1">
        <f>Table1[[#This Row],[sale_price]]-Table1[[#This Row],[cost_price]]</f>
        <v>6.7959998800000001</v>
      </c>
      <c r="P86" s="4">
        <f>Table1[[#This Row],[PROFIT]]/Table1[[#This Row],[sale_price]]</f>
        <v>0.3999999983519717</v>
      </c>
      <c r="Q86" t="str">
        <f>"Q"&amp;ROUNDUP(MONTH(Table1[[#This Row],[ordered_at]])/3,0)</f>
        <v>Q3</v>
      </c>
      <c r="R86" t="s">
        <v>30</v>
      </c>
      <c r="S86" t="s">
        <v>46</v>
      </c>
      <c r="T86" s="8"/>
    </row>
    <row r="87" spans="1:20" x14ac:dyDescent="0.3">
      <c r="A87">
        <v>92643</v>
      </c>
      <c r="B87">
        <v>63749</v>
      </c>
      <c r="C87">
        <v>32336</v>
      </c>
      <c r="D87">
        <v>9302</v>
      </c>
      <c r="E87">
        <f>VLOOKUP(D87,[1]products!$A$2:$B$2832,2,0)</f>
        <v>32.511999959999997</v>
      </c>
      <c r="F87">
        <v>250060</v>
      </c>
      <c r="G87" t="s">
        <v>14</v>
      </c>
      <c r="H87" s="2">
        <v>45539.169699074075</v>
      </c>
      <c r="I87" s="2" t="s">
        <v>11</v>
      </c>
      <c r="J87" s="2" t="s">
        <v>11</v>
      </c>
      <c r="K87" s="2" t="s">
        <v>11</v>
      </c>
      <c r="L87" s="9">
        <f>YEAR(Table1[[#This Row],[ordered_at]])</f>
        <v>2024</v>
      </c>
      <c r="M87" s="9" t="str">
        <f>TEXT(Table1[[#This Row],[ordered_at]],"MMM")</f>
        <v>Sep</v>
      </c>
      <c r="N87">
        <f>VLOOKUP(D87,[1]products!$A$2:$F$2832,6,0)</f>
        <v>64</v>
      </c>
      <c r="O87" s="1">
        <f>Table1[[#This Row],[sale_price]]-Table1[[#This Row],[cost_price]]</f>
        <v>31.488000040000003</v>
      </c>
      <c r="P87" s="4">
        <f>Table1[[#This Row],[PROFIT]]/Table1[[#This Row],[sale_price]]</f>
        <v>0.49200000062500004</v>
      </c>
      <c r="Q87" t="str">
        <f>"Q"&amp;ROUNDUP(MONTH(Table1[[#This Row],[ordered_at]])/3,0)</f>
        <v>Q3</v>
      </c>
      <c r="R87" t="s">
        <v>30</v>
      </c>
      <c r="S87" t="s">
        <v>46</v>
      </c>
      <c r="T87" s="8"/>
    </row>
    <row r="88" spans="1:20" x14ac:dyDescent="0.3">
      <c r="A88">
        <v>21323</v>
      </c>
      <c r="B88">
        <v>14763</v>
      </c>
      <c r="C88">
        <v>5503</v>
      </c>
      <c r="D88">
        <v>13929</v>
      </c>
      <c r="E88">
        <f>VLOOKUP(D88,[1]products!$A$2:$B$2832,2,0)</f>
        <v>30.927499959999999</v>
      </c>
      <c r="F88">
        <v>57565</v>
      </c>
      <c r="G88" t="s">
        <v>15</v>
      </c>
      <c r="H88" s="2">
        <v>45539.0390625</v>
      </c>
      <c r="I88" s="2">
        <v>45539.0390625</v>
      </c>
      <c r="J88" s="2">
        <v>45539.0390625</v>
      </c>
      <c r="K88" s="2">
        <v>45539.0390625</v>
      </c>
      <c r="L88" s="9">
        <f>YEAR(Table1[[#This Row],[ordered_at]])</f>
        <v>2024</v>
      </c>
      <c r="M88" s="9" t="str">
        <f>TEXT(Table1[[#This Row],[ordered_at]],"MMM")</f>
        <v>Sep</v>
      </c>
      <c r="N88">
        <f>VLOOKUP(D88,[1]products!$A$2:$F$2832,6,0)</f>
        <v>69.5</v>
      </c>
      <c r="O88" s="1">
        <f>Table1[[#This Row],[sale_price]]-Table1[[#This Row],[cost_price]]</f>
        <v>38.572500040000001</v>
      </c>
      <c r="P88" s="4">
        <f>Table1[[#This Row],[PROFIT]]/Table1[[#This Row],[sale_price]]</f>
        <v>0.55500000057553955</v>
      </c>
      <c r="Q88" t="str">
        <f>"Q"&amp;ROUNDUP(MONTH(Table1[[#This Row],[ordered_at]])/3,0)</f>
        <v>Q3</v>
      </c>
      <c r="R88" t="s">
        <v>30</v>
      </c>
      <c r="S88" t="s">
        <v>46</v>
      </c>
      <c r="T88" s="8"/>
    </row>
    <row r="89" spans="1:20" x14ac:dyDescent="0.3">
      <c r="A89">
        <v>168248</v>
      </c>
      <c r="B89">
        <v>115883</v>
      </c>
      <c r="C89">
        <v>38436</v>
      </c>
      <c r="D89">
        <v>9505</v>
      </c>
      <c r="E89">
        <f>VLOOKUP(D89,[1]products!$A$2:$B$2832,2,0)</f>
        <v>52.331999949999997</v>
      </c>
      <c r="F89">
        <v>454248</v>
      </c>
      <c r="G89" t="s">
        <v>15</v>
      </c>
      <c r="H89" s="2">
        <v>45537.671180555553</v>
      </c>
      <c r="I89" s="2">
        <v>45537.671180555553</v>
      </c>
      <c r="J89" s="2">
        <v>45537.671180555553</v>
      </c>
      <c r="K89" s="2">
        <v>45537.671180555553</v>
      </c>
      <c r="L89" s="9">
        <f>YEAR(Table1[[#This Row],[ordered_at]])</f>
        <v>2024</v>
      </c>
      <c r="M89" s="9" t="str">
        <f>TEXT(Table1[[#This Row],[ordered_at]],"MMM")</f>
        <v>Sep</v>
      </c>
      <c r="N89">
        <f>VLOOKUP(D89,[1]products!$A$2:$F$2832,6,0)</f>
        <v>98</v>
      </c>
      <c r="O89" s="1">
        <f>Table1[[#This Row],[sale_price]]-Table1[[#This Row],[cost_price]]</f>
        <v>45.668000050000003</v>
      </c>
      <c r="P89" s="4">
        <f>Table1[[#This Row],[PROFIT]]/Table1[[#This Row],[sale_price]]</f>
        <v>0.46600000051020413</v>
      </c>
      <c r="Q89" t="str">
        <f>"Q"&amp;ROUNDUP(MONTH(Table1[[#This Row],[ordered_at]])/3,0)</f>
        <v>Q3</v>
      </c>
      <c r="R89" t="s">
        <v>30</v>
      </c>
      <c r="S89" t="s">
        <v>46</v>
      </c>
      <c r="T89" s="8"/>
    </row>
    <row r="90" spans="1:20" x14ac:dyDescent="0.3">
      <c r="A90">
        <v>103308</v>
      </c>
      <c r="B90">
        <v>71136</v>
      </c>
      <c r="C90">
        <v>67508</v>
      </c>
      <c r="D90">
        <v>9118</v>
      </c>
      <c r="E90">
        <f>VLOOKUP(D90,[1]products!$A$2:$B$2832,2,0)</f>
        <v>19.114000019999999</v>
      </c>
      <c r="F90">
        <v>278707</v>
      </c>
      <c r="G90" t="s">
        <v>10</v>
      </c>
      <c r="H90" s="2">
        <v>45536.993067129632</v>
      </c>
      <c r="I90" s="2" t="s">
        <v>11</v>
      </c>
      <c r="J90" s="2" t="s">
        <v>11</v>
      </c>
      <c r="K90" s="2" t="s">
        <v>11</v>
      </c>
      <c r="L90" s="9">
        <f>YEAR(Table1[[#This Row],[ordered_at]])</f>
        <v>2024</v>
      </c>
      <c r="M90" s="9" t="str">
        <f>TEXT(Table1[[#This Row],[ordered_at]],"MMM")</f>
        <v>Sep</v>
      </c>
      <c r="N90">
        <f>VLOOKUP(D90,[1]products!$A$2:$F$2832,6,0)</f>
        <v>38</v>
      </c>
      <c r="O90" s="1">
        <f>Table1[[#This Row],[sale_price]]-Table1[[#This Row],[cost_price]]</f>
        <v>18.885999980000001</v>
      </c>
      <c r="P90" s="4">
        <f>Table1[[#This Row],[PROFIT]]/Table1[[#This Row],[sale_price]]</f>
        <v>0.49699999947368423</v>
      </c>
      <c r="Q90" t="str">
        <f>"Q"&amp;ROUNDUP(MONTH(Table1[[#This Row],[ordered_at]])/3,0)</f>
        <v>Q3</v>
      </c>
      <c r="R90" t="s">
        <v>31</v>
      </c>
      <c r="S90" t="s">
        <v>46</v>
      </c>
      <c r="T90" s="8"/>
    </row>
    <row r="91" spans="1:20" x14ac:dyDescent="0.3">
      <c r="A91">
        <v>94914</v>
      </c>
      <c r="B91">
        <v>65280</v>
      </c>
      <c r="C91">
        <v>58158</v>
      </c>
      <c r="D91">
        <v>5876</v>
      </c>
      <c r="E91">
        <f>VLOOKUP(D91,[1]products!$A$2:$B$2832,2,0)</f>
        <v>8.7554999460000005</v>
      </c>
      <c r="F91">
        <v>256201</v>
      </c>
      <c r="G91" t="s">
        <v>15</v>
      </c>
      <c r="H91" s="2">
        <v>45536.405763888892</v>
      </c>
      <c r="I91" s="2">
        <v>45536.405763888892</v>
      </c>
      <c r="J91" s="2">
        <v>45536.405763888892</v>
      </c>
      <c r="K91" s="2">
        <v>45536.405763888892</v>
      </c>
      <c r="L91" s="9">
        <f>YEAR(Table1[[#This Row],[ordered_at]])</f>
        <v>2024</v>
      </c>
      <c r="M91" s="9" t="str">
        <f>TEXT(Table1[[#This Row],[ordered_at]],"MMM")</f>
        <v>Sep</v>
      </c>
      <c r="N91">
        <f>VLOOKUP(D91,[1]products!$A$2:$F$2832,6,0)</f>
        <v>19.5</v>
      </c>
      <c r="O91" s="1">
        <f>Table1[[#This Row],[sale_price]]-Table1[[#This Row],[cost_price]]</f>
        <v>10.744500054</v>
      </c>
      <c r="P91" s="4">
        <f>Table1[[#This Row],[PROFIT]]/Table1[[#This Row],[sale_price]]</f>
        <v>0.55100000276923078</v>
      </c>
      <c r="Q91" t="str">
        <f>"Q"&amp;ROUNDUP(MONTH(Table1[[#This Row],[ordered_at]])/3,0)</f>
        <v>Q3</v>
      </c>
      <c r="R91" t="s">
        <v>32</v>
      </c>
      <c r="S91" t="s">
        <v>46</v>
      </c>
      <c r="T91" s="8"/>
    </row>
    <row r="92" spans="1:20" x14ac:dyDescent="0.3">
      <c r="A92">
        <v>65718</v>
      </c>
      <c r="B92">
        <v>45213</v>
      </c>
      <c r="C92">
        <v>69842</v>
      </c>
      <c r="D92">
        <v>15569</v>
      </c>
      <c r="E92">
        <f>VLOOKUP(D92,[1]products!$A$2:$B$2832,2,0)</f>
        <v>10.042499940000001</v>
      </c>
      <c r="F92">
        <v>177347</v>
      </c>
      <c r="G92" t="s">
        <v>15</v>
      </c>
      <c r="H92" s="2">
        <v>45535.324513888889</v>
      </c>
      <c r="I92" s="2">
        <v>45535.324513888889</v>
      </c>
      <c r="J92" s="2">
        <v>45535.324513888889</v>
      </c>
      <c r="K92" s="2">
        <v>45535.324513888889</v>
      </c>
      <c r="L92" s="9">
        <f>YEAR(Table1[[#This Row],[ordered_at]])</f>
        <v>2024</v>
      </c>
      <c r="M92" s="9" t="str">
        <f>TEXT(Table1[[#This Row],[ordered_at]],"MMM")</f>
        <v>Aug</v>
      </c>
      <c r="N92">
        <f>VLOOKUP(D92,[1]products!$A$2:$F$2832,6,0)</f>
        <v>19.5</v>
      </c>
      <c r="O92" s="1">
        <f>Table1[[#This Row],[sale_price]]-Table1[[#This Row],[cost_price]]</f>
        <v>9.4575000599999992</v>
      </c>
      <c r="P92" s="4">
        <f>Table1[[#This Row],[PROFIT]]/Table1[[#This Row],[sale_price]]</f>
        <v>0.48500000307692304</v>
      </c>
      <c r="Q92" t="str">
        <f>"Q"&amp;ROUNDUP(MONTH(Table1[[#This Row],[ordered_at]])/3,0)</f>
        <v>Q3</v>
      </c>
      <c r="R92" t="s">
        <v>27</v>
      </c>
      <c r="S92" t="s">
        <v>46</v>
      </c>
      <c r="T92" s="8"/>
    </row>
    <row r="93" spans="1:20" x14ac:dyDescent="0.3">
      <c r="A93">
        <v>95907</v>
      </c>
      <c r="B93">
        <v>65975</v>
      </c>
      <c r="C93">
        <v>7868</v>
      </c>
      <c r="D93">
        <v>14210</v>
      </c>
      <c r="E93">
        <f>VLOOKUP(D93,[1]products!$A$2:$B$2832,2,0)</f>
        <v>30.28999988</v>
      </c>
      <c r="F93">
        <v>258853</v>
      </c>
      <c r="G93" t="s">
        <v>14</v>
      </c>
      <c r="H93" s="2">
        <v>45534.130659722221</v>
      </c>
      <c r="I93" s="2" t="s">
        <v>11</v>
      </c>
      <c r="J93" s="2" t="s">
        <v>11</v>
      </c>
      <c r="K93" s="2" t="s">
        <v>11</v>
      </c>
      <c r="L93" s="9">
        <f>YEAR(Table1[[#This Row],[ordered_at]])</f>
        <v>2024</v>
      </c>
      <c r="M93" s="9" t="str">
        <f>TEXT(Table1[[#This Row],[ordered_at]],"MMM")</f>
        <v>Aug</v>
      </c>
      <c r="N93">
        <f>VLOOKUP(D93,[1]products!$A$2:$F$2832,6,0)</f>
        <v>65</v>
      </c>
      <c r="O93" s="1">
        <f>Table1[[#This Row],[sale_price]]-Table1[[#This Row],[cost_price]]</f>
        <v>34.710000120000004</v>
      </c>
      <c r="P93" s="4">
        <f>Table1[[#This Row],[PROFIT]]/Table1[[#This Row],[sale_price]]</f>
        <v>0.53400000184615393</v>
      </c>
      <c r="Q93" t="str">
        <f>"Q"&amp;ROUNDUP(MONTH(Table1[[#This Row],[ordered_at]])/3,0)</f>
        <v>Q3</v>
      </c>
      <c r="R93" t="s">
        <v>27</v>
      </c>
      <c r="S93" t="s">
        <v>46</v>
      </c>
      <c r="T93" s="8"/>
    </row>
    <row r="94" spans="1:20" x14ac:dyDescent="0.3">
      <c r="A94">
        <v>7552</v>
      </c>
      <c r="B94">
        <v>5235</v>
      </c>
      <c r="C94">
        <v>7868</v>
      </c>
      <c r="D94">
        <v>15988</v>
      </c>
      <c r="E94">
        <f>VLOOKUP(D94,[1]products!$A$2:$B$2832,2,0)</f>
        <v>45.670499149999998</v>
      </c>
      <c r="F94">
        <v>20404</v>
      </c>
      <c r="G94" t="s">
        <v>10</v>
      </c>
      <c r="H94" s="2">
        <v>45532.408807870372</v>
      </c>
      <c r="I94" s="2" t="s">
        <v>11</v>
      </c>
      <c r="J94" s="2" t="s">
        <v>11</v>
      </c>
      <c r="K94" s="2" t="s">
        <v>11</v>
      </c>
      <c r="L94" s="9">
        <f>YEAR(Table1[[#This Row],[ordered_at]])</f>
        <v>2024</v>
      </c>
      <c r="M94" s="9" t="str">
        <f>TEXT(Table1[[#This Row],[ordered_at]],"MMM")</f>
        <v>Aug</v>
      </c>
      <c r="N94">
        <f>VLOOKUP(D94,[1]products!$A$2:$F$2832,6,0)</f>
        <v>101.48999790000001</v>
      </c>
      <c r="O94" s="1">
        <f>Table1[[#This Row],[sale_price]]-Table1[[#This Row],[cost_price]]</f>
        <v>55.819498750000008</v>
      </c>
      <c r="P94" s="4">
        <f>Table1[[#This Row],[PROFIT]]/Table1[[#This Row],[sale_price]]</f>
        <v>0.54999999906394725</v>
      </c>
      <c r="Q94" t="str">
        <f>"Q"&amp;ROUNDUP(MONTH(Table1[[#This Row],[ordered_at]])/3,0)</f>
        <v>Q3</v>
      </c>
      <c r="R94" t="s">
        <v>27</v>
      </c>
      <c r="S94" t="s">
        <v>46</v>
      </c>
      <c r="T94" s="8"/>
    </row>
    <row r="95" spans="1:20" x14ac:dyDescent="0.3">
      <c r="A95">
        <v>105596</v>
      </c>
      <c r="B95">
        <v>72736</v>
      </c>
      <c r="C95">
        <v>7868</v>
      </c>
      <c r="D95">
        <v>15030</v>
      </c>
      <c r="E95">
        <f>VLOOKUP(D95,[1]products!$A$2:$B$2832,2,0)</f>
        <v>47.68999985</v>
      </c>
      <c r="F95">
        <v>284923</v>
      </c>
      <c r="G95" t="s">
        <v>13</v>
      </c>
      <c r="H95" s="2">
        <v>45528.723668981482</v>
      </c>
      <c r="I95" s="2">
        <v>45528.723668981482</v>
      </c>
      <c r="J95" s="2" t="s">
        <v>11</v>
      </c>
      <c r="K95" s="2" t="s">
        <v>11</v>
      </c>
      <c r="L95" s="9">
        <f>YEAR(Table1[[#This Row],[ordered_at]])</f>
        <v>2024</v>
      </c>
      <c r="M95" s="9" t="str">
        <f>TEXT(Table1[[#This Row],[ordered_at]],"MMM")</f>
        <v>Aug</v>
      </c>
      <c r="N95">
        <f>VLOOKUP(D95,[1]products!$A$2:$F$2832,6,0)</f>
        <v>95</v>
      </c>
      <c r="O95" s="1">
        <f>Table1[[#This Row],[sale_price]]-Table1[[#This Row],[cost_price]]</f>
        <v>47.31000015</v>
      </c>
      <c r="P95" s="4">
        <f>Table1[[#This Row],[PROFIT]]/Table1[[#This Row],[sale_price]]</f>
        <v>0.49800000157894736</v>
      </c>
      <c r="Q95" t="str">
        <f>"Q"&amp;ROUNDUP(MONTH(Table1[[#This Row],[ordered_at]])/3,0)</f>
        <v>Q3</v>
      </c>
      <c r="R95" t="s">
        <v>27</v>
      </c>
      <c r="S95" t="s">
        <v>46</v>
      </c>
      <c r="T95" s="8"/>
    </row>
    <row r="96" spans="1:20" x14ac:dyDescent="0.3">
      <c r="A96">
        <v>124901</v>
      </c>
      <c r="B96">
        <v>86016</v>
      </c>
      <c r="C96">
        <v>7868</v>
      </c>
      <c r="D96">
        <v>8935</v>
      </c>
      <c r="E96">
        <f>VLOOKUP(D96,[1]products!$A$2:$B$2832,2,0)</f>
        <v>3.4382598739999999</v>
      </c>
      <c r="F96">
        <v>337150</v>
      </c>
      <c r="G96" t="s">
        <v>12</v>
      </c>
      <c r="H96" s="2">
        <v>45528.220243055555</v>
      </c>
      <c r="I96" s="2">
        <v>45528.220243055555</v>
      </c>
      <c r="J96" s="2">
        <v>45528.220243055555</v>
      </c>
      <c r="K96" s="2" t="s">
        <v>11</v>
      </c>
      <c r="L96" s="9">
        <f>YEAR(Table1[[#This Row],[ordered_at]])</f>
        <v>2024</v>
      </c>
      <c r="M96" s="9" t="str">
        <f>TEXT(Table1[[#This Row],[ordered_at]],"MMM")</f>
        <v>Aug</v>
      </c>
      <c r="N96">
        <f>VLOOKUP(D96,[1]products!$A$2:$F$2832,6,0)</f>
        <v>5.9899997709999999</v>
      </c>
      <c r="O96" s="1">
        <f>Table1[[#This Row],[sale_price]]-Table1[[#This Row],[cost_price]]</f>
        <v>2.551739897</v>
      </c>
      <c r="P96" s="4">
        <f>Table1[[#This Row],[PROFIT]]/Table1[[#This Row],[sale_price]]</f>
        <v>0.42599999909081798</v>
      </c>
      <c r="Q96" t="str">
        <f>"Q"&amp;ROUNDUP(MONTH(Table1[[#This Row],[ordered_at]])/3,0)</f>
        <v>Q3</v>
      </c>
      <c r="R96" t="s">
        <v>33</v>
      </c>
      <c r="S96" t="s">
        <v>46</v>
      </c>
      <c r="T96" s="8"/>
    </row>
    <row r="97" spans="1:20" x14ac:dyDescent="0.3">
      <c r="A97">
        <v>95633</v>
      </c>
      <c r="B97">
        <v>65788</v>
      </c>
      <c r="C97">
        <v>7868</v>
      </c>
      <c r="D97">
        <v>28418</v>
      </c>
      <c r="E97">
        <f>VLOOKUP(D97,[1]products!$A$2:$B$2832,2,0)</f>
        <v>10.75000004</v>
      </c>
      <c r="F97">
        <v>258129</v>
      </c>
      <c r="G97" t="s">
        <v>14</v>
      </c>
      <c r="H97" s="2">
        <v>45526.628946759258</v>
      </c>
      <c r="I97" s="2" t="s">
        <v>11</v>
      </c>
      <c r="J97" s="2" t="s">
        <v>11</v>
      </c>
      <c r="K97" s="2" t="s">
        <v>11</v>
      </c>
      <c r="L97" s="9">
        <f>YEAR(Table1[[#This Row],[ordered_at]])</f>
        <v>2024</v>
      </c>
      <c r="M97" s="9" t="str">
        <f>TEXT(Table1[[#This Row],[ordered_at]],"MMM")</f>
        <v>Aug</v>
      </c>
      <c r="N97">
        <f>VLOOKUP(D97,[1]products!$A$2:$F$2832,6,0)</f>
        <v>25</v>
      </c>
      <c r="O97" s="1">
        <f>Table1[[#This Row],[sale_price]]-Table1[[#This Row],[cost_price]]</f>
        <v>14.24999996</v>
      </c>
      <c r="P97" s="4">
        <f>Table1[[#This Row],[PROFIT]]/Table1[[#This Row],[sale_price]]</f>
        <v>0.56999999840000004</v>
      </c>
      <c r="Q97" t="str">
        <f>"Q"&amp;ROUNDUP(MONTH(Table1[[#This Row],[ordered_at]])/3,0)</f>
        <v>Q3</v>
      </c>
      <c r="R97" t="s">
        <v>21</v>
      </c>
      <c r="S97" t="s">
        <v>46</v>
      </c>
      <c r="T97" s="8"/>
    </row>
    <row r="98" spans="1:20" x14ac:dyDescent="0.3">
      <c r="A98">
        <v>10262</v>
      </c>
      <c r="B98">
        <v>7077</v>
      </c>
      <c r="C98">
        <v>7868</v>
      </c>
      <c r="D98">
        <v>14268</v>
      </c>
      <c r="E98">
        <f>VLOOKUP(D98,[1]products!$A$2:$B$2832,2,0)</f>
        <v>32.270401499999998</v>
      </c>
      <c r="F98">
        <v>27672</v>
      </c>
      <c r="G98" t="s">
        <v>14</v>
      </c>
      <c r="H98" s="2">
        <v>45524.337256944447</v>
      </c>
      <c r="I98" s="2" t="s">
        <v>11</v>
      </c>
      <c r="J98" s="2" t="s">
        <v>11</v>
      </c>
      <c r="K98" s="2" t="s">
        <v>11</v>
      </c>
      <c r="L98" s="9">
        <f>YEAR(Table1[[#This Row],[ordered_at]])</f>
        <v>2024</v>
      </c>
      <c r="M98" s="9" t="str">
        <f>TEXT(Table1[[#This Row],[ordered_at]],"MMM")</f>
        <v>Aug</v>
      </c>
      <c r="N98">
        <f>VLOOKUP(D98,[1]products!$A$2:$F$2832,6,0)</f>
        <v>64.800003050000001</v>
      </c>
      <c r="O98" s="1">
        <f>Table1[[#This Row],[sale_price]]-Table1[[#This Row],[cost_price]]</f>
        <v>32.529601550000002</v>
      </c>
      <c r="P98" s="4">
        <f>Table1[[#This Row],[PROFIT]]/Table1[[#This Row],[sale_price]]</f>
        <v>0.50200000029166669</v>
      </c>
      <c r="Q98" t="str">
        <f>"Q"&amp;ROUNDUP(MONTH(Table1[[#This Row],[ordered_at]])/3,0)</f>
        <v>Q3</v>
      </c>
      <c r="R98" t="s">
        <v>21</v>
      </c>
      <c r="S98" t="s">
        <v>46</v>
      </c>
      <c r="T98" s="8"/>
    </row>
    <row r="99" spans="1:20" x14ac:dyDescent="0.3">
      <c r="A99">
        <v>162054</v>
      </c>
      <c r="B99">
        <v>111614</v>
      </c>
      <c r="C99">
        <v>56950</v>
      </c>
      <c r="D99">
        <v>9024</v>
      </c>
      <c r="E99">
        <f>VLOOKUP(D99,[1]products!$A$2:$B$2832,2,0)</f>
        <v>15.40000006</v>
      </c>
      <c r="F99">
        <v>437485</v>
      </c>
      <c r="G99" t="s">
        <v>12</v>
      </c>
      <c r="H99" s="2">
        <v>45522.934594907405</v>
      </c>
      <c r="I99" s="2">
        <v>45522.934594907405</v>
      </c>
      <c r="J99" s="2">
        <v>45522.934594907405</v>
      </c>
      <c r="K99" s="2" t="s">
        <v>11</v>
      </c>
      <c r="L99" s="9">
        <f>YEAR(Table1[[#This Row],[ordered_at]])</f>
        <v>2024</v>
      </c>
      <c r="M99" s="9" t="str">
        <f>TEXT(Table1[[#This Row],[ordered_at]],"MMM")</f>
        <v>Aug</v>
      </c>
      <c r="N99">
        <f>VLOOKUP(D99,[1]products!$A$2:$F$2832,6,0)</f>
        <v>25</v>
      </c>
      <c r="O99" s="1">
        <f>Table1[[#This Row],[sale_price]]-Table1[[#This Row],[cost_price]]</f>
        <v>9.59999994</v>
      </c>
      <c r="P99" s="4">
        <f>Table1[[#This Row],[PROFIT]]/Table1[[#This Row],[sale_price]]</f>
        <v>0.38399999759999998</v>
      </c>
      <c r="Q99" t="str">
        <f>"Q"&amp;ROUNDUP(MONTH(Table1[[#This Row],[ordered_at]])/3,0)</f>
        <v>Q3</v>
      </c>
      <c r="R99" t="s">
        <v>21</v>
      </c>
      <c r="S99" t="s">
        <v>46</v>
      </c>
      <c r="T99" s="8"/>
    </row>
    <row r="100" spans="1:20" x14ac:dyDescent="0.3">
      <c r="A100">
        <v>71866</v>
      </c>
      <c r="B100">
        <v>49436</v>
      </c>
      <c r="C100">
        <v>61418</v>
      </c>
      <c r="D100">
        <v>12612</v>
      </c>
      <c r="E100">
        <f>VLOOKUP(D100,[1]products!$A$2:$B$2832,2,0)</f>
        <v>18.63369969</v>
      </c>
      <c r="F100">
        <v>193887</v>
      </c>
      <c r="G100" t="s">
        <v>10</v>
      </c>
      <c r="H100" s="2">
        <v>45517.190069444441</v>
      </c>
      <c r="I100" s="2" t="s">
        <v>11</v>
      </c>
      <c r="J100" s="2" t="s">
        <v>11</v>
      </c>
      <c r="K100" s="2" t="s">
        <v>11</v>
      </c>
      <c r="L100" s="9">
        <f>YEAR(Table1[[#This Row],[ordered_at]])</f>
        <v>2024</v>
      </c>
      <c r="M100" s="9" t="str">
        <f>TEXT(Table1[[#This Row],[ordered_at]],"MMM")</f>
        <v>Aug</v>
      </c>
      <c r="N100">
        <f>VLOOKUP(D100,[1]products!$A$2:$F$2832,6,0)</f>
        <v>32.979999540000001</v>
      </c>
      <c r="O100" s="1">
        <f>Table1[[#This Row],[sale_price]]-Table1[[#This Row],[cost_price]]</f>
        <v>14.346299850000001</v>
      </c>
      <c r="P100" s="4">
        <f>Table1[[#This Row],[PROFIT]]/Table1[[#This Row],[sale_price]]</f>
        <v>0.43500000151910251</v>
      </c>
      <c r="Q100" t="str">
        <f>"Q"&amp;ROUNDUP(MONTH(Table1[[#This Row],[ordered_at]])/3,0)</f>
        <v>Q3</v>
      </c>
      <c r="R100" t="s">
        <v>21</v>
      </c>
      <c r="S100" t="s">
        <v>46</v>
      </c>
      <c r="T100" s="8"/>
    </row>
    <row r="101" spans="1:20" x14ac:dyDescent="0.3">
      <c r="A101">
        <v>158177</v>
      </c>
      <c r="B101">
        <v>108914</v>
      </c>
      <c r="C101">
        <v>50642</v>
      </c>
      <c r="D101">
        <v>16411</v>
      </c>
      <c r="E101">
        <f>VLOOKUP(D101,[1]products!$A$2:$B$2832,2,0)</f>
        <v>7.3138998759999998</v>
      </c>
      <c r="F101">
        <v>427038</v>
      </c>
      <c r="G101" t="s">
        <v>12</v>
      </c>
      <c r="H101" s="2">
        <v>45515.64702546296</v>
      </c>
      <c r="I101" s="2">
        <v>45515.64702546296</v>
      </c>
      <c r="J101" s="2">
        <v>45515.64702546296</v>
      </c>
      <c r="K101" s="2" t="s">
        <v>11</v>
      </c>
      <c r="L101" s="9">
        <f>YEAR(Table1[[#This Row],[ordered_at]])</f>
        <v>2024</v>
      </c>
      <c r="M101" s="9" t="str">
        <f>TEXT(Table1[[#This Row],[ordered_at]],"MMM")</f>
        <v>Aug</v>
      </c>
      <c r="N101">
        <f>VLOOKUP(D101,[1]products!$A$2:$F$2832,6,0)</f>
        <v>11.989999770000001</v>
      </c>
      <c r="O101" s="1">
        <f>Table1[[#This Row],[sale_price]]-Table1[[#This Row],[cost_price]]</f>
        <v>4.6760998940000009</v>
      </c>
      <c r="P101" s="4">
        <f>Table1[[#This Row],[PROFIT]]/Table1[[#This Row],[sale_price]]</f>
        <v>0.38999999864053381</v>
      </c>
      <c r="Q101" t="str">
        <f>"Q"&amp;ROUNDUP(MONTH(Table1[[#This Row],[ordered_at]])/3,0)</f>
        <v>Q3</v>
      </c>
      <c r="R101" t="s">
        <v>21</v>
      </c>
      <c r="S101" t="s">
        <v>46</v>
      </c>
      <c r="T101" s="8"/>
    </row>
    <row r="102" spans="1:20" x14ac:dyDescent="0.3">
      <c r="A102">
        <v>159600</v>
      </c>
      <c r="B102">
        <v>109923</v>
      </c>
      <c r="C102">
        <v>98541</v>
      </c>
      <c r="D102">
        <v>28922</v>
      </c>
      <c r="E102">
        <f>VLOOKUP(D102,[1]products!$A$2:$B$2832,2,0)</f>
        <v>59.993998869999999</v>
      </c>
      <c r="F102">
        <v>430873</v>
      </c>
      <c r="G102" t="s">
        <v>10</v>
      </c>
      <c r="H102" s="2">
        <v>45515.363159722219</v>
      </c>
      <c r="I102" s="2" t="s">
        <v>11</v>
      </c>
      <c r="J102" s="2" t="s">
        <v>11</v>
      </c>
      <c r="K102" s="2" t="s">
        <v>11</v>
      </c>
      <c r="L102" s="9">
        <f>YEAR(Table1[[#This Row],[ordered_at]])</f>
        <v>2024</v>
      </c>
      <c r="M102" s="9" t="str">
        <f>TEXT(Table1[[#This Row],[ordered_at]],"MMM")</f>
        <v>Aug</v>
      </c>
      <c r="N102">
        <f>VLOOKUP(D102,[1]products!$A$2:$F$2832,6,0)</f>
        <v>99.989997860000003</v>
      </c>
      <c r="O102" s="1">
        <f>Table1[[#This Row],[sale_price]]-Table1[[#This Row],[cost_price]]</f>
        <v>39.995998990000004</v>
      </c>
      <c r="P102" s="4">
        <f>Table1[[#This Row],[PROFIT]]/Table1[[#This Row],[sale_price]]</f>
        <v>0.39999999845984596</v>
      </c>
      <c r="Q102" t="str">
        <f>"Q"&amp;ROUNDUP(MONTH(Table1[[#This Row],[ordered_at]])/3,0)</f>
        <v>Q3</v>
      </c>
      <c r="R102" t="s">
        <v>21</v>
      </c>
      <c r="S102" t="s">
        <v>46</v>
      </c>
      <c r="T102" s="8"/>
    </row>
    <row r="103" spans="1:20" x14ac:dyDescent="0.3">
      <c r="A103">
        <v>96796</v>
      </c>
      <c r="B103">
        <v>66606</v>
      </c>
      <c r="C103">
        <v>94339</v>
      </c>
      <c r="D103">
        <v>16411</v>
      </c>
      <c r="E103">
        <f>VLOOKUP(D103,[1]products!$A$2:$B$2832,2,0)</f>
        <v>7.3138998759999998</v>
      </c>
      <c r="F103">
        <v>261200</v>
      </c>
      <c r="G103" t="s">
        <v>15</v>
      </c>
      <c r="H103" s="2">
        <v>45515.06453703704</v>
      </c>
      <c r="I103" s="2">
        <v>45515.06453703704</v>
      </c>
      <c r="J103" s="2">
        <v>45515.06453703704</v>
      </c>
      <c r="K103" s="2">
        <v>45515.06453703704</v>
      </c>
      <c r="L103" s="9">
        <f>YEAR(Table1[[#This Row],[ordered_at]])</f>
        <v>2024</v>
      </c>
      <c r="M103" s="9" t="str">
        <f>TEXT(Table1[[#This Row],[ordered_at]],"MMM")</f>
        <v>Aug</v>
      </c>
      <c r="N103">
        <f>VLOOKUP(D103,[1]products!$A$2:$F$2832,6,0)</f>
        <v>11.989999770000001</v>
      </c>
      <c r="O103" s="1">
        <f>Table1[[#This Row],[sale_price]]-Table1[[#This Row],[cost_price]]</f>
        <v>4.6760998940000009</v>
      </c>
      <c r="P103" s="4">
        <f>Table1[[#This Row],[PROFIT]]/Table1[[#This Row],[sale_price]]</f>
        <v>0.38999999864053381</v>
      </c>
      <c r="Q103" t="str">
        <f>"Q"&amp;ROUNDUP(MONTH(Table1[[#This Row],[ordered_at]])/3,0)</f>
        <v>Q3</v>
      </c>
      <c r="R103" t="s">
        <v>21</v>
      </c>
      <c r="S103" t="s">
        <v>46</v>
      </c>
      <c r="T103" s="8"/>
    </row>
    <row r="104" spans="1:20" x14ac:dyDescent="0.3">
      <c r="A104">
        <v>118824</v>
      </c>
      <c r="B104">
        <v>81843</v>
      </c>
      <c r="C104">
        <v>61947</v>
      </c>
      <c r="D104">
        <v>16763</v>
      </c>
      <c r="E104">
        <f>VLOOKUP(D104,[1]products!$A$2:$B$2832,2,0)</f>
        <v>9.9394799690000006</v>
      </c>
      <c r="F104">
        <v>320679</v>
      </c>
      <c r="G104" t="s">
        <v>12</v>
      </c>
      <c r="H104" s="2">
        <v>45512.002939814818</v>
      </c>
      <c r="I104" s="2">
        <v>45512.002939814818</v>
      </c>
      <c r="J104" s="2">
        <v>45512.002939814818</v>
      </c>
      <c r="K104" s="2" t="s">
        <v>11</v>
      </c>
      <c r="L104" s="9">
        <f>YEAR(Table1[[#This Row],[ordered_at]])</f>
        <v>2024</v>
      </c>
      <c r="M104" s="9" t="str">
        <f>TEXT(Table1[[#This Row],[ordered_at]],"MMM")</f>
        <v>Aug</v>
      </c>
      <c r="N104">
        <f>VLOOKUP(D104,[1]products!$A$2:$F$2832,6,0)</f>
        <v>21.989999770000001</v>
      </c>
      <c r="O104" s="1">
        <f>Table1[[#This Row],[sale_price]]-Table1[[#This Row],[cost_price]]</f>
        <v>12.050519801</v>
      </c>
      <c r="P104" s="4">
        <f>Table1[[#This Row],[PROFIT]]/Table1[[#This Row],[sale_price]]</f>
        <v>0.54799999668212818</v>
      </c>
      <c r="Q104" t="str">
        <f>"Q"&amp;ROUNDUP(MONTH(Table1[[#This Row],[ordered_at]])/3,0)</f>
        <v>Q3</v>
      </c>
      <c r="R104" t="s">
        <v>21</v>
      </c>
      <c r="S104" t="s">
        <v>46</v>
      </c>
      <c r="T104" s="8"/>
    </row>
    <row r="105" spans="1:20" x14ac:dyDescent="0.3">
      <c r="A105">
        <v>172423</v>
      </c>
      <c r="B105">
        <v>118709</v>
      </c>
      <c r="C105">
        <v>17028</v>
      </c>
      <c r="D105">
        <v>6977</v>
      </c>
      <c r="E105">
        <f>VLOOKUP(D105,[1]products!$A$2:$B$2832,2,0)</f>
        <v>10.193999890000001</v>
      </c>
      <c r="F105">
        <v>465508</v>
      </c>
      <c r="G105" t="s">
        <v>12</v>
      </c>
      <c r="H105" s="2">
        <v>45506.150810185187</v>
      </c>
      <c r="I105" s="2">
        <v>45506.150810185187</v>
      </c>
      <c r="J105" s="2">
        <v>45506.150810185187</v>
      </c>
      <c r="K105" s="2" t="s">
        <v>11</v>
      </c>
      <c r="L105" s="9">
        <f>YEAR(Table1[[#This Row],[ordered_at]])</f>
        <v>2024</v>
      </c>
      <c r="M105" s="9" t="str">
        <f>TEXT(Table1[[#This Row],[ordered_at]],"MMM")</f>
        <v>Aug</v>
      </c>
      <c r="N105">
        <f>VLOOKUP(D105,[1]products!$A$2:$F$2832,6,0)</f>
        <v>16.989999770000001</v>
      </c>
      <c r="O105" s="1">
        <f>Table1[[#This Row],[sale_price]]-Table1[[#This Row],[cost_price]]</f>
        <v>6.7959998800000001</v>
      </c>
      <c r="P105" s="4">
        <f>Table1[[#This Row],[PROFIT]]/Table1[[#This Row],[sale_price]]</f>
        <v>0.3999999983519717</v>
      </c>
      <c r="Q105" t="str">
        <f>"Q"&amp;ROUNDUP(MONTH(Table1[[#This Row],[ordered_at]])/3,0)</f>
        <v>Q3</v>
      </c>
      <c r="R105" t="s">
        <v>21</v>
      </c>
      <c r="S105" t="s">
        <v>46</v>
      </c>
      <c r="T105" s="8"/>
    </row>
    <row r="106" spans="1:20" x14ac:dyDescent="0.3">
      <c r="A106">
        <v>138801</v>
      </c>
      <c r="B106">
        <v>95550</v>
      </c>
      <c r="C106">
        <v>47971</v>
      </c>
      <c r="D106">
        <v>10935</v>
      </c>
      <c r="E106">
        <f>VLOOKUP(D106,[1]products!$A$2:$B$2832,2,0)</f>
        <v>23.096150739999999</v>
      </c>
      <c r="F106">
        <v>374621</v>
      </c>
      <c r="G106" t="s">
        <v>10</v>
      </c>
      <c r="H106" s="2">
        <v>45503.173402777778</v>
      </c>
      <c r="I106" s="2" t="s">
        <v>11</v>
      </c>
      <c r="J106" s="2" t="s">
        <v>11</v>
      </c>
      <c r="K106" s="2" t="s">
        <v>11</v>
      </c>
      <c r="L106" s="9">
        <f>YEAR(Table1[[#This Row],[ordered_at]])</f>
        <v>2024</v>
      </c>
      <c r="M106" s="9" t="str">
        <f>TEXT(Table1[[#This Row],[ordered_at]],"MMM")</f>
        <v>Jul</v>
      </c>
      <c r="N106">
        <f>VLOOKUP(D106,[1]products!$A$2:$F$2832,6,0)</f>
        <v>59.990001679999999</v>
      </c>
      <c r="O106" s="1">
        <f>Table1[[#This Row],[sale_price]]-Table1[[#This Row],[cost_price]]</f>
        <v>36.89385094</v>
      </c>
      <c r="P106" s="4">
        <f>Table1[[#This Row],[PROFIT]]/Table1[[#This Row],[sale_price]]</f>
        <v>0.61499999844640774</v>
      </c>
      <c r="Q106" t="str">
        <f>"Q"&amp;ROUNDUP(MONTH(Table1[[#This Row],[ordered_at]])/3,0)</f>
        <v>Q3</v>
      </c>
      <c r="R106" t="s">
        <v>21</v>
      </c>
      <c r="S106" t="s">
        <v>46</v>
      </c>
      <c r="T106" s="8"/>
    </row>
    <row r="107" spans="1:20" x14ac:dyDescent="0.3">
      <c r="A107">
        <v>163219</v>
      </c>
      <c r="B107">
        <v>112413</v>
      </c>
      <c r="C107">
        <v>88921</v>
      </c>
      <c r="D107">
        <v>28446</v>
      </c>
      <c r="E107">
        <f>VLOOKUP(D107,[1]products!$A$2:$B$2832,2,0)</f>
        <v>18.042359909999998</v>
      </c>
      <c r="F107">
        <v>440624</v>
      </c>
      <c r="G107" t="s">
        <v>13</v>
      </c>
      <c r="H107" s="2">
        <v>45500.437638888892</v>
      </c>
      <c r="I107" s="2">
        <v>45500.437638888892</v>
      </c>
      <c r="J107" s="2" t="s">
        <v>11</v>
      </c>
      <c r="K107" s="2" t="s">
        <v>11</v>
      </c>
      <c r="L107" s="9">
        <f>YEAR(Table1[[#This Row],[ordered_at]])</f>
        <v>2024</v>
      </c>
      <c r="M107" s="9" t="str">
        <f>TEXT(Table1[[#This Row],[ordered_at]],"MMM")</f>
        <v>Jul</v>
      </c>
      <c r="N107">
        <f>VLOOKUP(D107,[1]products!$A$2:$F$2832,6,0)</f>
        <v>31.989999770000001</v>
      </c>
      <c r="O107" s="1">
        <f>Table1[[#This Row],[sale_price]]-Table1[[#This Row],[cost_price]]</f>
        <v>13.947639860000002</v>
      </c>
      <c r="P107" s="4">
        <f>Table1[[#This Row],[PROFIT]]/Table1[[#This Row],[sale_price]]</f>
        <v>0.43599999875836204</v>
      </c>
      <c r="Q107" t="str">
        <f>"Q"&amp;ROUNDUP(MONTH(Table1[[#This Row],[ordered_at]])/3,0)</f>
        <v>Q3</v>
      </c>
      <c r="R107" t="s">
        <v>21</v>
      </c>
      <c r="S107" t="s">
        <v>46</v>
      </c>
      <c r="T107" s="8"/>
    </row>
    <row r="108" spans="1:20" x14ac:dyDescent="0.3">
      <c r="A108">
        <v>138421</v>
      </c>
      <c r="B108">
        <v>95276</v>
      </c>
      <c r="C108">
        <v>19436</v>
      </c>
      <c r="D108">
        <v>6110</v>
      </c>
      <c r="E108">
        <f>VLOOKUP(D108,[1]products!$A$2:$B$2832,2,0)</f>
        <v>12.82500001</v>
      </c>
      <c r="F108">
        <v>373614</v>
      </c>
      <c r="G108" t="s">
        <v>13</v>
      </c>
      <c r="H108" s="2">
        <v>45498.284039351849</v>
      </c>
      <c r="I108" s="2">
        <v>45498.284039351849</v>
      </c>
      <c r="J108" s="2" t="s">
        <v>11</v>
      </c>
      <c r="K108" s="2" t="s">
        <v>11</v>
      </c>
      <c r="L108" s="9">
        <f>YEAR(Table1[[#This Row],[ordered_at]])</f>
        <v>2024</v>
      </c>
      <c r="M108" s="9" t="str">
        <f>TEXT(Table1[[#This Row],[ordered_at]],"MMM")</f>
        <v>Jul</v>
      </c>
      <c r="N108">
        <f>VLOOKUP(D108,[1]products!$A$2:$F$2832,6,0)</f>
        <v>25</v>
      </c>
      <c r="O108" s="1">
        <f>Table1[[#This Row],[sale_price]]-Table1[[#This Row],[cost_price]]</f>
        <v>12.17499999</v>
      </c>
      <c r="P108" s="4">
        <f>Table1[[#This Row],[PROFIT]]/Table1[[#This Row],[sale_price]]</f>
        <v>0.48699999960000001</v>
      </c>
      <c r="Q108" t="str">
        <f>"Q"&amp;ROUNDUP(MONTH(Table1[[#This Row],[ordered_at]])/3,0)</f>
        <v>Q3</v>
      </c>
      <c r="R108" t="s">
        <v>21</v>
      </c>
      <c r="S108" t="s">
        <v>46</v>
      </c>
      <c r="T108" s="8"/>
    </row>
    <row r="109" spans="1:20" x14ac:dyDescent="0.3">
      <c r="A109">
        <v>177209</v>
      </c>
      <c r="B109">
        <v>122060</v>
      </c>
      <c r="C109">
        <v>97479</v>
      </c>
      <c r="D109">
        <v>13972</v>
      </c>
      <c r="E109">
        <f>VLOOKUP(D109,[1]products!$A$2:$B$2832,2,0)</f>
        <v>34.91399981</v>
      </c>
      <c r="F109">
        <v>478457</v>
      </c>
      <c r="G109" t="s">
        <v>10</v>
      </c>
      <c r="H109" s="2">
        <v>45496.37672453704</v>
      </c>
      <c r="I109" s="2" t="s">
        <v>11</v>
      </c>
      <c r="J109" s="2" t="s">
        <v>11</v>
      </c>
      <c r="K109" s="2" t="s">
        <v>11</v>
      </c>
      <c r="L109" s="9">
        <f>YEAR(Table1[[#This Row],[ordered_at]])</f>
        <v>2024</v>
      </c>
      <c r="M109" s="9" t="str">
        <f>TEXT(Table1[[#This Row],[ordered_at]],"MMM")</f>
        <v>Jul</v>
      </c>
      <c r="N109">
        <f>VLOOKUP(D109,[1]products!$A$2:$F$2832,6,0)</f>
        <v>69</v>
      </c>
      <c r="O109" s="1">
        <f>Table1[[#This Row],[sale_price]]-Table1[[#This Row],[cost_price]]</f>
        <v>34.08600019</v>
      </c>
      <c r="P109" s="4">
        <f>Table1[[#This Row],[PROFIT]]/Table1[[#This Row],[sale_price]]</f>
        <v>0.49400000275362321</v>
      </c>
      <c r="Q109" t="str">
        <f>"Q"&amp;ROUNDUP(MONTH(Table1[[#This Row],[ordered_at]])/3,0)</f>
        <v>Q3</v>
      </c>
      <c r="R109" t="s">
        <v>21</v>
      </c>
      <c r="S109" t="s">
        <v>46</v>
      </c>
      <c r="T109" s="8"/>
    </row>
    <row r="110" spans="1:20" x14ac:dyDescent="0.3">
      <c r="A110">
        <v>111898</v>
      </c>
      <c r="B110">
        <v>77115</v>
      </c>
      <c r="C110">
        <v>75137</v>
      </c>
      <c r="D110">
        <v>25276</v>
      </c>
      <c r="E110">
        <f>VLOOKUP(D110,[1]products!$A$2:$B$2832,2,0)</f>
        <v>11.78606986</v>
      </c>
      <c r="F110">
        <v>301929</v>
      </c>
      <c r="G110" t="s">
        <v>12</v>
      </c>
      <c r="H110" s="2">
        <v>45495.591886574075</v>
      </c>
      <c r="I110" s="2">
        <v>45495.591886574075</v>
      </c>
      <c r="J110" s="2">
        <v>45495.591886574075</v>
      </c>
      <c r="K110" s="2" t="s">
        <v>11</v>
      </c>
      <c r="L110" s="9">
        <f>YEAR(Table1[[#This Row],[ordered_at]])</f>
        <v>2024</v>
      </c>
      <c r="M110" s="9" t="str">
        <f>TEXT(Table1[[#This Row],[ordered_at]],"MMM")</f>
        <v>Jul</v>
      </c>
      <c r="N110">
        <f>VLOOKUP(D110,[1]products!$A$2:$F$2832,6,0)</f>
        <v>29.989999770000001</v>
      </c>
      <c r="O110" s="1">
        <f>Table1[[#This Row],[sale_price]]-Table1[[#This Row],[cost_price]]</f>
        <v>18.203929909999999</v>
      </c>
      <c r="P110" s="4">
        <f>Table1[[#This Row],[PROFIT]]/Table1[[#This Row],[sale_price]]</f>
        <v>0.60700000165421808</v>
      </c>
      <c r="Q110" t="str">
        <f>"Q"&amp;ROUNDUP(MONTH(Table1[[#This Row],[ordered_at]])/3,0)</f>
        <v>Q3</v>
      </c>
      <c r="R110" t="s">
        <v>21</v>
      </c>
      <c r="S110" t="s">
        <v>46</v>
      </c>
      <c r="T110" s="8"/>
    </row>
    <row r="111" spans="1:20" x14ac:dyDescent="0.3">
      <c r="A111">
        <v>141205</v>
      </c>
      <c r="B111">
        <v>97195</v>
      </c>
      <c r="C111">
        <v>35142</v>
      </c>
      <c r="D111">
        <v>25896</v>
      </c>
      <c r="E111">
        <f>VLOOKUP(D111,[1]products!$A$2:$B$2832,2,0)</f>
        <v>25.48399998</v>
      </c>
      <c r="F111">
        <v>381177</v>
      </c>
      <c r="G111" t="s">
        <v>10</v>
      </c>
      <c r="H111" s="2">
        <v>45494.250243055554</v>
      </c>
      <c r="I111" s="2" t="s">
        <v>11</v>
      </c>
      <c r="J111" s="2" t="s">
        <v>11</v>
      </c>
      <c r="K111" s="2" t="s">
        <v>11</v>
      </c>
      <c r="L111" s="9">
        <f>YEAR(Table1[[#This Row],[ordered_at]])</f>
        <v>2024</v>
      </c>
      <c r="M111" s="9" t="str">
        <f>TEXT(Table1[[#This Row],[ordered_at]],"MMM")</f>
        <v>Jul</v>
      </c>
      <c r="N111">
        <f>VLOOKUP(D111,[1]products!$A$2:$F$2832,6,0)</f>
        <v>46</v>
      </c>
      <c r="O111" s="1">
        <f>Table1[[#This Row],[sale_price]]-Table1[[#This Row],[cost_price]]</f>
        <v>20.51600002</v>
      </c>
      <c r="P111" s="4">
        <f>Table1[[#This Row],[PROFIT]]/Table1[[#This Row],[sale_price]]</f>
        <v>0.44600000043478261</v>
      </c>
      <c r="Q111" t="str">
        <f>"Q"&amp;ROUNDUP(MONTH(Table1[[#This Row],[ordered_at]])/3,0)</f>
        <v>Q3</v>
      </c>
      <c r="R111" t="s">
        <v>21</v>
      </c>
      <c r="S111" t="s">
        <v>46</v>
      </c>
      <c r="T111" s="8"/>
    </row>
    <row r="112" spans="1:20" x14ac:dyDescent="0.3">
      <c r="A112">
        <v>125954</v>
      </c>
      <c r="B112">
        <v>86754</v>
      </c>
      <c r="C112">
        <v>65160</v>
      </c>
      <c r="D112">
        <v>29064</v>
      </c>
      <c r="E112">
        <f>VLOOKUP(D112,[1]products!$A$2:$B$2832,2,0)</f>
        <v>22.824000120000001</v>
      </c>
      <c r="F112">
        <v>340002</v>
      </c>
      <c r="G112" t="s">
        <v>13</v>
      </c>
      <c r="H112" s="2">
        <v>45492.508206018516</v>
      </c>
      <c r="I112" s="2">
        <v>45492.508206018516</v>
      </c>
      <c r="J112" s="2" t="s">
        <v>11</v>
      </c>
      <c r="K112" s="2" t="s">
        <v>11</v>
      </c>
      <c r="L112" s="9">
        <f>YEAR(Table1[[#This Row],[ordered_at]])</f>
        <v>2024</v>
      </c>
      <c r="M112" s="9" t="str">
        <f>TEXT(Table1[[#This Row],[ordered_at]],"MMM")</f>
        <v>Jul</v>
      </c>
      <c r="N112">
        <f>VLOOKUP(D112,[1]products!$A$2:$F$2832,6,0)</f>
        <v>36</v>
      </c>
      <c r="O112" s="1">
        <f>Table1[[#This Row],[sale_price]]-Table1[[#This Row],[cost_price]]</f>
        <v>13.175999879999999</v>
      </c>
      <c r="P112" s="4">
        <f>Table1[[#This Row],[PROFIT]]/Table1[[#This Row],[sale_price]]</f>
        <v>0.36599999666666666</v>
      </c>
      <c r="Q112" t="str">
        <f>"Q"&amp;ROUNDUP(MONTH(Table1[[#This Row],[ordered_at]])/3,0)</f>
        <v>Q3</v>
      </c>
      <c r="R112" t="s">
        <v>21</v>
      </c>
      <c r="S112" t="s">
        <v>46</v>
      </c>
      <c r="T112" s="8"/>
    </row>
    <row r="113" spans="1:20" x14ac:dyDescent="0.3">
      <c r="A113">
        <v>75920</v>
      </c>
      <c r="B113">
        <v>52253</v>
      </c>
      <c r="C113">
        <v>88385</v>
      </c>
      <c r="D113">
        <v>14202</v>
      </c>
      <c r="E113">
        <f>VLOOKUP(D113,[1]products!$A$2:$B$2832,2,0)</f>
        <v>7.3674899150000002</v>
      </c>
      <c r="F113">
        <v>204851</v>
      </c>
      <c r="G113" t="s">
        <v>14</v>
      </c>
      <c r="H113" s="2">
        <v>45490.199594907404</v>
      </c>
      <c r="I113" s="2" t="s">
        <v>11</v>
      </c>
      <c r="J113" s="2" t="s">
        <v>11</v>
      </c>
      <c r="K113" s="2" t="s">
        <v>11</v>
      </c>
      <c r="L113" s="9">
        <f>YEAR(Table1[[#This Row],[ordered_at]])</f>
        <v>2024</v>
      </c>
      <c r="M113" s="9" t="str">
        <f>TEXT(Table1[[#This Row],[ordered_at]],"MMM")</f>
        <v>Jul</v>
      </c>
      <c r="N113">
        <f>VLOOKUP(D113,[1]products!$A$2:$F$2832,6,0)</f>
        <v>20.989999770000001</v>
      </c>
      <c r="O113" s="1">
        <f>Table1[[#This Row],[sale_price]]-Table1[[#This Row],[cost_price]]</f>
        <v>13.622509855000001</v>
      </c>
      <c r="P113" s="4">
        <f>Table1[[#This Row],[PROFIT]]/Table1[[#This Row],[sale_price]]</f>
        <v>0.64900000020343018</v>
      </c>
      <c r="Q113" t="str">
        <f>"Q"&amp;ROUNDUP(MONTH(Table1[[#This Row],[ordered_at]])/3,0)</f>
        <v>Q3</v>
      </c>
      <c r="R113" t="s">
        <v>21</v>
      </c>
      <c r="S113" t="s">
        <v>47</v>
      </c>
      <c r="T113" s="8"/>
    </row>
    <row r="114" spans="1:20" x14ac:dyDescent="0.3">
      <c r="A114">
        <v>87206</v>
      </c>
      <c r="B114">
        <v>59992</v>
      </c>
      <c r="C114">
        <v>36496</v>
      </c>
      <c r="D114">
        <v>13857</v>
      </c>
      <c r="E114">
        <f>VLOOKUP(D114,[1]products!$A$2:$B$2832,2,0)</f>
        <v>45.389999920000001</v>
      </c>
      <c r="F114">
        <v>235367</v>
      </c>
      <c r="G114" t="s">
        <v>13</v>
      </c>
      <c r="H114" s="2">
        <v>45490.186967592592</v>
      </c>
      <c r="I114" s="2">
        <v>45490.186967592592</v>
      </c>
      <c r="J114" s="2" t="s">
        <v>11</v>
      </c>
      <c r="K114" s="2" t="s">
        <v>11</v>
      </c>
      <c r="L114" s="9">
        <f>YEAR(Table1[[#This Row],[ordered_at]])</f>
        <v>2024</v>
      </c>
      <c r="M114" s="9" t="str">
        <f>TEXT(Table1[[#This Row],[ordered_at]],"MMM")</f>
        <v>Jul</v>
      </c>
      <c r="N114">
        <f>VLOOKUP(D114,[1]products!$A$2:$F$2832,6,0)</f>
        <v>85</v>
      </c>
      <c r="O114" s="1">
        <f>Table1[[#This Row],[sale_price]]-Table1[[#This Row],[cost_price]]</f>
        <v>39.610000079999999</v>
      </c>
      <c r="P114" s="4">
        <f>Table1[[#This Row],[PROFIT]]/Table1[[#This Row],[sale_price]]</f>
        <v>0.46600000094117644</v>
      </c>
      <c r="Q114" t="str">
        <f>"Q"&amp;ROUNDUP(MONTH(Table1[[#This Row],[ordered_at]])/3,0)</f>
        <v>Q3</v>
      </c>
      <c r="R114" t="s">
        <v>21</v>
      </c>
      <c r="S114" t="s">
        <v>47</v>
      </c>
      <c r="T114" s="8"/>
    </row>
    <row r="115" spans="1:20" x14ac:dyDescent="0.3">
      <c r="A115">
        <v>114260</v>
      </c>
      <c r="B115">
        <v>78719</v>
      </c>
      <c r="C115">
        <v>82217</v>
      </c>
      <c r="D115">
        <v>15824</v>
      </c>
      <c r="E115">
        <f>VLOOKUP(D115,[1]products!$A$2:$B$2832,2,0)</f>
        <v>11.173859950000001</v>
      </c>
      <c r="F115">
        <v>308341</v>
      </c>
      <c r="G115" t="s">
        <v>12</v>
      </c>
      <c r="H115" s="2">
        <v>45490.131678240738</v>
      </c>
      <c r="I115" s="2">
        <v>45490.131678240738</v>
      </c>
      <c r="J115" s="2">
        <v>45490.131678240738</v>
      </c>
      <c r="K115" s="2" t="s">
        <v>11</v>
      </c>
      <c r="L115" s="9">
        <f>YEAR(Table1[[#This Row],[ordered_at]])</f>
        <v>2024</v>
      </c>
      <c r="M115" s="9" t="str">
        <f>TEXT(Table1[[#This Row],[ordered_at]],"MMM")</f>
        <v>Jul</v>
      </c>
      <c r="N115">
        <f>VLOOKUP(D115,[1]products!$A$2:$F$2832,6,0)</f>
        <v>26.989999770000001</v>
      </c>
      <c r="O115" s="1">
        <f>Table1[[#This Row],[sale_price]]-Table1[[#This Row],[cost_price]]</f>
        <v>15.81613982</v>
      </c>
      <c r="P115" s="4">
        <f>Table1[[#This Row],[PROFIT]]/Table1[[#This Row],[sale_price]]</f>
        <v>0.58599999832456462</v>
      </c>
      <c r="Q115" t="str">
        <f>"Q"&amp;ROUNDUP(MONTH(Table1[[#This Row],[ordered_at]])/3,0)</f>
        <v>Q3</v>
      </c>
      <c r="R115" t="s">
        <v>21</v>
      </c>
      <c r="S115" t="s">
        <v>47</v>
      </c>
      <c r="T115" s="8"/>
    </row>
    <row r="116" spans="1:20" x14ac:dyDescent="0.3">
      <c r="A116">
        <v>2822</v>
      </c>
      <c r="B116">
        <v>1934</v>
      </c>
      <c r="C116">
        <v>12837</v>
      </c>
      <c r="D116">
        <v>28970</v>
      </c>
      <c r="E116">
        <f>VLOOKUP(D116,[1]products!$A$2:$B$2832,2,0)</f>
        <v>9.7950998550000001</v>
      </c>
      <c r="F116">
        <v>7606</v>
      </c>
      <c r="G116" t="s">
        <v>13</v>
      </c>
      <c r="H116" s="2">
        <v>45489.048125000001</v>
      </c>
      <c r="I116" s="2">
        <v>45489.048125000001</v>
      </c>
      <c r="J116" s="2" t="s">
        <v>11</v>
      </c>
      <c r="K116" s="2" t="s">
        <v>11</v>
      </c>
      <c r="L116" s="9">
        <f>YEAR(Table1[[#This Row],[ordered_at]])</f>
        <v>2024</v>
      </c>
      <c r="M116" s="9" t="str">
        <f>TEXT(Table1[[#This Row],[ordered_at]],"MMM")</f>
        <v>Jul</v>
      </c>
      <c r="N116">
        <f>VLOOKUP(D116,[1]products!$A$2:$F$2832,6,0)</f>
        <v>19.989999770000001</v>
      </c>
      <c r="O116" s="1">
        <f>Table1[[#This Row],[sale_price]]-Table1[[#This Row],[cost_price]]</f>
        <v>10.194899915000001</v>
      </c>
      <c r="P116" s="4">
        <f>Table1[[#This Row],[PROFIT]]/Table1[[#This Row],[sale_price]]</f>
        <v>0.51000000161580794</v>
      </c>
      <c r="Q116" t="str">
        <f>"Q"&amp;ROUNDUP(MONTH(Table1[[#This Row],[ordered_at]])/3,0)</f>
        <v>Q3</v>
      </c>
      <c r="R116" t="s">
        <v>21</v>
      </c>
      <c r="S116" t="s">
        <v>47</v>
      </c>
      <c r="T116" s="8"/>
    </row>
    <row r="117" spans="1:20" x14ac:dyDescent="0.3">
      <c r="A117">
        <v>163662</v>
      </c>
      <c r="B117">
        <v>112725</v>
      </c>
      <c r="C117">
        <v>72801</v>
      </c>
      <c r="D117">
        <v>13928</v>
      </c>
      <c r="E117">
        <f>VLOOKUP(D117,[1]products!$A$2:$B$2832,2,0)</f>
        <v>21.224099160000002</v>
      </c>
      <c r="F117">
        <v>441828</v>
      </c>
      <c r="G117" t="s">
        <v>15</v>
      </c>
      <c r="H117" s="2">
        <v>45485.770868055559</v>
      </c>
      <c r="I117" s="2">
        <v>45485.770868055559</v>
      </c>
      <c r="J117" s="2">
        <v>45485.770868055559</v>
      </c>
      <c r="K117" s="2">
        <v>45485.770868055559</v>
      </c>
      <c r="L117" s="9">
        <f>YEAR(Table1[[#This Row],[ordered_at]])</f>
        <v>2024</v>
      </c>
      <c r="M117" s="9" t="str">
        <f>TEXT(Table1[[#This Row],[ordered_at]],"MMM")</f>
        <v>Jul</v>
      </c>
      <c r="N117">
        <f>VLOOKUP(D117,[1]products!$A$2:$F$2832,6,0)</f>
        <v>40.349998470000003</v>
      </c>
      <c r="O117" s="1">
        <f>Table1[[#This Row],[sale_price]]-Table1[[#This Row],[cost_price]]</f>
        <v>19.125899310000001</v>
      </c>
      <c r="P117" s="4">
        <f>Table1[[#This Row],[PROFIT]]/Table1[[#This Row],[sale_price]]</f>
        <v>0.47400000087286248</v>
      </c>
      <c r="Q117" t="str">
        <f>"Q"&amp;ROUNDUP(MONTH(Table1[[#This Row],[ordered_at]])/3,0)</f>
        <v>Q3</v>
      </c>
      <c r="R117" t="s">
        <v>21</v>
      </c>
      <c r="S117" t="s">
        <v>47</v>
      </c>
      <c r="T117" s="8"/>
    </row>
    <row r="118" spans="1:20" x14ac:dyDescent="0.3">
      <c r="A118">
        <v>84868</v>
      </c>
      <c r="B118">
        <v>58396</v>
      </c>
      <c r="C118">
        <v>76724</v>
      </c>
      <c r="D118">
        <v>28575</v>
      </c>
      <c r="E118">
        <f>VLOOKUP(D118,[1]products!$A$2:$B$2832,2,0)</f>
        <v>9.3138499039999996</v>
      </c>
      <c r="F118">
        <v>229034</v>
      </c>
      <c r="G118" t="s">
        <v>13</v>
      </c>
      <c r="H118" s="2">
        <v>45483.651307870372</v>
      </c>
      <c r="I118" s="2">
        <v>45483.651307870372</v>
      </c>
      <c r="J118" s="2" t="s">
        <v>11</v>
      </c>
      <c r="K118" s="2" t="s">
        <v>11</v>
      </c>
      <c r="L118" s="9">
        <f>YEAR(Table1[[#This Row],[ordered_at]])</f>
        <v>2024</v>
      </c>
      <c r="M118" s="9" t="str">
        <f>TEXT(Table1[[#This Row],[ordered_at]],"MMM")</f>
        <v>Jul</v>
      </c>
      <c r="N118">
        <f>VLOOKUP(D118,[1]products!$A$2:$F$2832,6,0)</f>
        <v>14.94999981</v>
      </c>
      <c r="O118" s="1">
        <f>Table1[[#This Row],[sale_price]]-Table1[[#This Row],[cost_price]]</f>
        <v>5.636149906</v>
      </c>
      <c r="P118" s="4">
        <f>Table1[[#This Row],[PROFIT]]/Table1[[#This Row],[sale_price]]</f>
        <v>0.37699999850367893</v>
      </c>
      <c r="Q118" t="str">
        <f>"Q"&amp;ROUNDUP(MONTH(Table1[[#This Row],[ordered_at]])/3,0)</f>
        <v>Q3</v>
      </c>
      <c r="R118" t="s">
        <v>21</v>
      </c>
      <c r="S118" t="s">
        <v>47</v>
      </c>
      <c r="T118" s="8"/>
    </row>
    <row r="119" spans="1:20" x14ac:dyDescent="0.3">
      <c r="A119">
        <v>49238</v>
      </c>
      <c r="B119">
        <v>33862</v>
      </c>
      <c r="C119">
        <v>64762</v>
      </c>
      <c r="D119">
        <v>28378</v>
      </c>
      <c r="E119">
        <f>VLOOKUP(D119,[1]products!$A$2:$B$2832,2,0)</f>
        <v>22.70240046</v>
      </c>
      <c r="F119">
        <v>132820</v>
      </c>
      <c r="G119" t="s">
        <v>14</v>
      </c>
      <c r="H119" s="2">
        <v>45482.114965277775</v>
      </c>
      <c r="I119" s="2" t="s">
        <v>11</v>
      </c>
      <c r="J119" s="2" t="s">
        <v>11</v>
      </c>
      <c r="K119" s="2" t="s">
        <v>11</v>
      </c>
      <c r="L119" s="9">
        <f>YEAR(Table1[[#This Row],[ordered_at]])</f>
        <v>2024</v>
      </c>
      <c r="M119" s="9" t="str">
        <f>TEXT(Table1[[#This Row],[ordered_at]],"MMM")</f>
        <v>Jul</v>
      </c>
      <c r="N119">
        <f>VLOOKUP(D119,[1]products!$A$2:$F$2832,6,0)</f>
        <v>40.540000919999997</v>
      </c>
      <c r="O119" s="1">
        <f>Table1[[#This Row],[sale_price]]-Table1[[#This Row],[cost_price]]</f>
        <v>17.837600459999997</v>
      </c>
      <c r="P119" s="4">
        <f>Table1[[#This Row],[PROFIT]]/Table1[[#This Row],[sale_price]]</f>
        <v>0.4400000013616181</v>
      </c>
      <c r="Q119" t="str">
        <f>"Q"&amp;ROUNDUP(MONTH(Table1[[#This Row],[ordered_at]])/3,0)</f>
        <v>Q3</v>
      </c>
      <c r="R119" t="s">
        <v>21</v>
      </c>
      <c r="S119" t="s">
        <v>47</v>
      </c>
      <c r="T119" s="8"/>
    </row>
    <row r="120" spans="1:20" x14ac:dyDescent="0.3">
      <c r="A120">
        <v>63231</v>
      </c>
      <c r="B120">
        <v>43538</v>
      </c>
      <c r="C120">
        <v>68045</v>
      </c>
      <c r="D120">
        <v>14246</v>
      </c>
      <c r="E120">
        <f>VLOOKUP(D120,[1]products!$A$2:$B$2832,2,0)</f>
        <v>9.9149397530000005</v>
      </c>
      <c r="F120">
        <v>170589</v>
      </c>
      <c r="G120" t="s">
        <v>10</v>
      </c>
      <c r="H120" s="2">
        <v>45480.95994212963</v>
      </c>
      <c r="I120" s="2" t="s">
        <v>11</v>
      </c>
      <c r="J120" s="2" t="s">
        <v>11</v>
      </c>
      <c r="K120" s="2" t="s">
        <v>11</v>
      </c>
      <c r="L120" s="9">
        <f>YEAR(Table1[[#This Row],[ordered_at]])</f>
        <v>2024</v>
      </c>
      <c r="M120" s="9" t="str">
        <f>TEXT(Table1[[#This Row],[ordered_at]],"MMM")</f>
        <v>Jul</v>
      </c>
      <c r="N120">
        <f>VLOOKUP(D120,[1]products!$A$2:$F$2832,6,0)</f>
        <v>23.219999309999999</v>
      </c>
      <c r="O120" s="1">
        <f>Table1[[#This Row],[sale_price]]-Table1[[#This Row],[cost_price]]</f>
        <v>13.305059556999998</v>
      </c>
      <c r="P120" s="4">
        <f>Table1[[#This Row],[PROFIT]]/Table1[[#This Row],[sale_price]]</f>
        <v>0.57299999794875101</v>
      </c>
      <c r="Q120" t="str">
        <f>"Q"&amp;ROUNDUP(MONTH(Table1[[#This Row],[ordered_at]])/3,0)</f>
        <v>Q3</v>
      </c>
      <c r="R120" t="s">
        <v>21</v>
      </c>
      <c r="S120" t="s">
        <v>47</v>
      </c>
      <c r="T120" s="8"/>
    </row>
    <row r="121" spans="1:20" x14ac:dyDescent="0.3">
      <c r="A121">
        <v>166920</v>
      </c>
      <c r="B121">
        <v>114977</v>
      </c>
      <c r="C121">
        <v>84937</v>
      </c>
      <c r="D121">
        <v>28700</v>
      </c>
      <c r="E121">
        <f>VLOOKUP(D121,[1]products!$A$2:$B$2832,2,0)</f>
        <v>6.7957498850000002</v>
      </c>
      <c r="F121">
        <v>450614</v>
      </c>
      <c r="G121" t="s">
        <v>10</v>
      </c>
      <c r="H121" s="2">
        <v>45475.630601851852</v>
      </c>
      <c r="I121" s="2" t="s">
        <v>11</v>
      </c>
      <c r="J121" s="2" t="s">
        <v>11</v>
      </c>
      <c r="K121" s="2" t="s">
        <v>11</v>
      </c>
      <c r="L121" s="9">
        <f>YEAR(Table1[[#This Row],[ordered_at]])</f>
        <v>2024</v>
      </c>
      <c r="M121" s="9" t="str">
        <f>TEXT(Table1[[#This Row],[ordered_at]],"MMM")</f>
        <v>Jul</v>
      </c>
      <c r="N121">
        <f>VLOOKUP(D121,[1]products!$A$2:$F$2832,6,0)</f>
        <v>15.989999770000001</v>
      </c>
      <c r="O121" s="1">
        <f>Table1[[#This Row],[sale_price]]-Table1[[#This Row],[cost_price]]</f>
        <v>9.1942498850000014</v>
      </c>
      <c r="P121" s="4">
        <f>Table1[[#This Row],[PROFIT]]/Table1[[#This Row],[sale_price]]</f>
        <v>0.57500000107879934</v>
      </c>
      <c r="Q121" t="str">
        <f>"Q"&amp;ROUNDUP(MONTH(Table1[[#This Row],[ordered_at]])/3,0)</f>
        <v>Q3</v>
      </c>
      <c r="R121" t="s">
        <v>21</v>
      </c>
      <c r="S121" t="s">
        <v>47</v>
      </c>
      <c r="T121" s="8"/>
    </row>
    <row r="122" spans="1:20" x14ac:dyDescent="0.3">
      <c r="A122">
        <v>34993</v>
      </c>
      <c r="B122">
        <v>24097</v>
      </c>
      <c r="C122">
        <v>99252</v>
      </c>
      <c r="D122">
        <v>28411</v>
      </c>
      <c r="E122">
        <f>VLOOKUP(D122,[1]products!$A$2:$B$2832,2,0)</f>
        <v>14.31404962</v>
      </c>
      <c r="F122">
        <v>94409</v>
      </c>
      <c r="G122" t="s">
        <v>13</v>
      </c>
      <c r="H122" s="2">
        <v>45474.065300925926</v>
      </c>
      <c r="I122" s="2">
        <v>45474.065300925926</v>
      </c>
      <c r="J122" s="2" t="s">
        <v>11</v>
      </c>
      <c r="K122" s="2" t="s">
        <v>11</v>
      </c>
      <c r="L122" s="9">
        <f>YEAR(Table1[[#This Row],[ordered_at]])</f>
        <v>2024</v>
      </c>
      <c r="M122" s="9" t="str">
        <f>TEXT(Table1[[#This Row],[ordered_at]],"MMM")</f>
        <v>Jul</v>
      </c>
      <c r="N122">
        <f>VLOOKUP(D122,[1]products!$A$2:$F$2832,6,0)</f>
        <v>31.049999239999998</v>
      </c>
      <c r="O122" s="1">
        <f>Table1[[#This Row],[sale_price]]-Table1[[#This Row],[cost_price]]</f>
        <v>16.73594962</v>
      </c>
      <c r="P122" s="4">
        <f>Table1[[#This Row],[PROFIT]]/Table1[[#This Row],[sale_price]]</f>
        <v>0.53900000095458944</v>
      </c>
      <c r="Q122" t="str">
        <f>"Q"&amp;ROUNDUP(MONTH(Table1[[#This Row],[ordered_at]])/3,0)</f>
        <v>Q3</v>
      </c>
      <c r="R122" t="s">
        <v>21</v>
      </c>
      <c r="S122" t="s">
        <v>47</v>
      </c>
      <c r="T122" s="8"/>
    </row>
    <row r="123" spans="1:20" x14ac:dyDescent="0.3">
      <c r="A123">
        <v>79595</v>
      </c>
      <c r="B123">
        <v>54777</v>
      </c>
      <c r="C123">
        <v>8226</v>
      </c>
      <c r="D123">
        <v>14252</v>
      </c>
      <c r="E123">
        <f>VLOOKUP(D123,[1]products!$A$2:$B$2832,2,0)</f>
        <v>16.718000079999999</v>
      </c>
      <c r="F123">
        <v>214821</v>
      </c>
      <c r="G123" t="s">
        <v>14</v>
      </c>
      <c r="H123" s="2">
        <v>45469.948437500003</v>
      </c>
      <c r="I123" s="2" t="s">
        <v>11</v>
      </c>
      <c r="J123" s="2" t="s">
        <v>11</v>
      </c>
      <c r="K123" s="2" t="s">
        <v>11</v>
      </c>
      <c r="L123" s="9">
        <f>YEAR(Table1[[#This Row],[ordered_at]])</f>
        <v>2024</v>
      </c>
      <c r="M123" s="9" t="str">
        <f>TEXT(Table1[[#This Row],[ordered_at]],"MMM")</f>
        <v>Jun</v>
      </c>
      <c r="N123">
        <f>VLOOKUP(D123,[1]products!$A$2:$F$2832,6,0)</f>
        <v>26</v>
      </c>
      <c r="O123" s="1">
        <f>Table1[[#This Row],[sale_price]]-Table1[[#This Row],[cost_price]]</f>
        <v>9.2819999200000005</v>
      </c>
      <c r="P123" s="4">
        <f>Table1[[#This Row],[PROFIT]]/Table1[[#This Row],[sale_price]]</f>
        <v>0.35699999692307693</v>
      </c>
      <c r="Q123" t="str">
        <f>"Q"&amp;ROUNDUP(MONTH(Table1[[#This Row],[ordered_at]])/3,0)</f>
        <v>Q2</v>
      </c>
      <c r="R123" t="s">
        <v>21</v>
      </c>
      <c r="S123" t="s">
        <v>47</v>
      </c>
      <c r="T123" s="8"/>
    </row>
    <row r="124" spans="1:20" x14ac:dyDescent="0.3">
      <c r="A124">
        <v>157657</v>
      </c>
      <c r="B124">
        <v>108549</v>
      </c>
      <c r="C124">
        <v>18953</v>
      </c>
      <c r="D124">
        <v>28657</v>
      </c>
      <c r="E124">
        <f>VLOOKUP(D124,[1]products!$A$2:$B$2832,2,0)</f>
        <v>15.15942005</v>
      </c>
      <c r="F124">
        <v>425615</v>
      </c>
      <c r="G124" t="s">
        <v>14</v>
      </c>
      <c r="H124" s="2">
        <v>45467.294131944444</v>
      </c>
      <c r="I124" s="2" t="s">
        <v>11</v>
      </c>
      <c r="J124" s="2" t="s">
        <v>11</v>
      </c>
      <c r="K124" s="2" t="s">
        <v>11</v>
      </c>
      <c r="L124" s="9">
        <f>YEAR(Table1[[#This Row],[ordered_at]])</f>
        <v>2024</v>
      </c>
      <c r="M124" s="9" t="str">
        <f>TEXT(Table1[[#This Row],[ordered_at]],"MMM")</f>
        <v>Jun</v>
      </c>
      <c r="N124">
        <f>VLOOKUP(D124,[1]products!$A$2:$F$2832,6,0)</f>
        <v>36.180000309999997</v>
      </c>
      <c r="O124" s="1">
        <f>Table1[[#This Row],[sale_price]]-Table1[[#This Row],[cost_price]]</f>
        <v>21.020580259999996</v>
      </c>
      <c r="P124" s="4">
        <f>Table1[[#This Row],[PROFIT]]/Table1[[#This Row],[sale_price]]</f>
        <v>0.58100000220812598</v>
      </c>
      <c r="Q124" t="str">
        <f>"Q"&amp;ROUNDUP(MONTH(Table1[[#This Row],[ordered_at]])/3,0)</f>
        <v>Q2</v>
      </c>
      <c r="R124" t="s">
        <v>21</v>
      </c>
      <c r="S124" t="s">
        <v>47</v>
      </c>
      <c r="T124" s="8"/>
    </row>
    <row r="125" spans="1:20" x14ac:dyDescent="0.3">
      <c r="A125">
        <v>137369</v>
      </c>
      <c r="B125">
        <v>94570</v>
      </c>
      <c r="C125">
        <v>55658</v>
      </c>
      <c r="D125">
        <v>28885</v>
      </c>
      <c r="E125">
        <f>VLOOKUP(D125,[1]products!$A$2:$B$2832,2,0)</f>
        <v>30.024000040000001</v>
      </c>
      <c r="F125">
        <v>370783</v>
      </c>
      <c r="G125" t="s">
        <v>14</v>
      </c>
      <c r="H125" s="2">
        <v>45463.203877314816</v>
      </c>
      <c r="I125" s="2" t="s">
        <v>11</v>
      </c>
      <c r="J125" s="2" t="s">
        <v>11</v>
      </c>
      <c r="K125" s="2" t="s">
        <v>11</v>
      </c>
      <c r="L125" s="9">
        <f>YEAR(Table1[[#This Row],[ordered_at]])</f>
        <v>2024</v>
      </c>
      <c r="M125" s="9" t="str">
        <f>TEXT(Table1[[#This Row],[ordered_at]],"MMM")</f>
        <v>Jun</v>
      </c>
      <c r="N125">
        <f>VLOOKUP(D125,[1]products!$A$2:$F$2832,6,0)</f>
        <v>54</v>
      </c>
      <c r="O125" s="1">
        <f>Table1[[#This Row],[sale_price]]-Table1[[#This Row],[cost_price]]</f>
        <v>23.975999959999999</v>
      </c>
      <c r="P125" s="4">
        <f>Table1[[#This Row],[PROFIT]]/Table1[[#This Row],[sale_price]]</f>
        <v>0.44399999925925926</v>
      </c>
      <c r="Q125" t="str">
        <f>"Q"&amp;ROUNDUP(MONTH(Table1[[#This Row],[ordered_at]])/3,0)</f>
        <v>Q2</v>
      </c>
      <c r="R125" t="s">
        <v>21</v>
      </c>
      <c r="S125" t="s">
        <v>47</v>
      </c>
      <c r="T125" s="8"/>
    </row>
    <row r="126" spans="1:20" x14ac:dyDescent="0.3">
      <c r="A126">
        <v>7559</v>
      </c>
      <c r="B126">
        <v>5242</v>
      </c>
      <c r="C126">
        <v>64665</v>
      </c>
      <c r="D126">
        <v>5732</v>
      </c>
      <c r="E126">
        <f>VLOOKUP(D126,[1]products!$A$2:$B$2832,2,0)</f>
        <v>16.501679729999999</v>
      </c>
      <c r="F126">
        <v>20422</v>
      </c>
      <c r="G126" t="s">
        <v>10</v>
      </c>
      <c r="H126" s="2">
        <v>45459.69976851852</v>
      </c>
      <c r="I126" s="2" t="s">
        <v>11</v>
      </c>
      <c r="J126" s="2" t="s">
        <v>11</v>
      </c>
      <c r="K126" s="2" t="s">
        <v>11</v>
      </c>
      <c r="L126" s="9">
        <f>YEAR(Table1[[#This Row],[ordered_at]])</f>
        <v>2024</v>
      </c>
      <c r="M126" s="9" t="str">
        <f>TEXT(Table1[[#This Row],[ordered_at]],"MMM")</f>
        <v>Jun</v>
      </c>
      <c r="N126">
        <f>VLOOKUP(D126,[1]products!$A$2:$F$2832,6,0)</f>
        <v>31.979999540000001</v>
      </c>
      <c r="O126" s="1">
        <f>Table1[[#This Row],[sale_price]]-Table1[[#This Row],[cost_price]]</f>
        <v>15.478319810000002</v>
      </c>
      <c r="P126" s="4">
        <f>Table1[[#This Row],[PROFIT]]/Table1[[#This Row],[sale_price]]</f>
        <v>0.48400000102063795</v>
      </c>
      <c r="Q126" t="str">
        <f>"Q"&amp;ROUNDUP(MONTH(Table1[[#This Row],[ordered_at]])/3,0)</f>
        <v>Q2</v>
      </c>
      <c r="R126" t="s">
        <v>21</v>
      </c>
      <c r="S126" t="s">
        <v>47</v>
      </c>
      <c r="T126" s="8"/>
    </row>
    <row r="127" spans="1:20" x14ac:dyDescent="0.3">
      <c r="A127">
        <v>146626</v>
      </c>
      <c r="B127">
        <v>100968</v>
      </c>
      <c r="C127">
        <v>7714</v>
      </c>
      <c r="D127">
        <v>14116</v>
      </c>
      <c r="E127">
        <f>VLOOKUP(D127,[1]products!$A$2:$B$2832,2,0)</f>
        <v>17.668000030000002</v>
      </c>
      <c r="F127">
        <v>395862</v>
      </c>
      <c r="G127" t="s">
        <v>10</v>
      </c>
      <c r="H127" s="2">
        <v>45458.615868055553</v>
      </c>
      <c r="I127" s="2" t="s">
        <v>11</v>
      </c>
      <c r="J127" s="2" t="s">
        <v>11</v>
      </c>
      <c r="K127" s="2" t="s">
        <v>11</v>
      </c>
      <c r="L127" s="9">
        <f>YEAR(Table1[[#This Row],[ordered_at]])</f>
        <v>2024</v>
      </c>
      <c r="M127" s="9" t="str">
        <f>TEXT(Table1[[#This Row],[ordered_at]],"MMM")</f>
        <v>Jun</v>
      </c>
      <c r="N127">
        <f>VLOOKUP(D127,[1]products!$A$2:$F$2832,6,0)</f>
        <v>28</v>
      </c>
      <c r="O127" s="1">
        <f>Table1[[#This Row],[sale_price]]-Table1[[#This Row],[cost_price]]</f>
        <v>10.331999969999998</v>
      </c>
      <c r="P127" s="4">
        <f>Table1[[#This Row],[PROFIT]]/Table1[[#This Row],[sale_price]]</f>
        <v>0.36899999892857138</v>
      </c>
      <c r="Q127" t="str">
        <f>"Q"&amp;ROUNDUP(MONTH(Table1[[#This Row],[ordered_at]])/3,0)</f>
        <v>Q2</v>
      </c>
      <c r="R127" t="s">
        <v>21</v>
      </c>
      <c r="S127" t="s">
        <v>47</v>
      </c>
      <c r="T127" s="8"/>
    </row>
    <row r="128" spans="1:20" x14ac:dyDescent="0.3">
      <c r="A128">
        <v>124787</v>
      </c>
      <c r="B128">
        <v>85928</v>
      </c>
      <c r="C128">
        <v>48507</v>
      </c>
      <c r="D128">
        <v>25636</v>
      </c>
      <c r="E128">
        <f>VLOOKUP(D128,[1]products!$A$2:$B$2832,2,0)</f>
        <v>10.40000004</v>
      </c>
      <c r="F128">
        <v>336859</v>
      </c>
      <c r="G128" t="s">
        <v>12</v>
      </c>
      <c r="H128" s="2">
        <v>45451.677164351851</v>
      </c>
      <c r="I128" s="2">
        <v>45451.677164351851</v>
      </c>
      <c r="J128" s="2">
        <v>45451.677164351851</v>
      </c>
      <c r="K128" s="2" t="s">
        <v>11</v>
      </c>
      <c r="L128" s="9">
        <f>YEAR(Table1[[#This Row],[ordered_at]])</f>
        <v>2024</v>
      </c>
      <c r="M128" s="9" t="str">
        <f>TEXT(Table1[[#This Row],[ordered_at]],"MMM")</f>
        <v>Jun</v>
      </c>
      <c r="N128">
        <f>VLOOKUP(D128,[1]products!$A$2:$F$2832,6,0)</f>
        <v>25</v>
      </c>
      <c r="O128" s="1">
        <f>Table1[[#This Row],[sale_price]]-Table1[[#This Row],[cost_price]]</f>
        <v>14.59999996</v>
      </c>
      <c r="P128" s="4">
        <f>Table1[[#This Row],[PROFIT]]/Table1[[#This Row],[sale_price]]</f>
        <v>0.58399999839999994</v>
      </c>
      <c r="Q128" t="str">
        <f>"Q"&amp;ROUNDUP(MONTH(Table1[[#This Row],[ordered_at]])/3,0)</f>
        <v>Q2</v>
      </c>
      <c r="R128" t="s">
        <v>21</v>
      </c>
      <c r="S128" t="s">
        <v>47</v>
      </c>
      <c r="T128" s="8"/>
    </row>
    <row r="129" spans="1:20" x14ac:dyDescent="0.3">
      <c r="A129">
        <v>49306</v>
      </c>
      <c r="B129">
        <v>33917</v>
      </c>
      <c r="C129">
        <v>69325</v>
      </c>
      <c r="D129">
        <v>28370</v>
      </c>
      <c r="E129">
        <f>VLOOKUP(D129,[1]products!$A$2:$B$2832,2,0)</f>
        <v>14.49723036</v>
      </c>
      <c r="F129">
        <v>133000</v>
      </c>
      <c r="G129" t="s">
        <v>10</v>
      </c>
      <c r="H129" s="2">
        <v>45450.015335648146</v>
      </c>
      <c r="I129" s="2" t="s">
        <v>11</v>
      </c>
      <c r="J129" s="2" t="s">
        <v>11</v>
      </c>
      <c r="K129" s="2" t="s">
        <v>11</v>
      </c>
      <c r="L129" s="9">
        <f>YEAR(Table1[[#This Row],[ordered_at]])</f>
        <v>2024</v>
      </c>
      <c r="M129" s="9" t="str">
        <f>TEXT(Table1[[#This Row],[ordered_at]],"MMM")</f>
        <v>Jun</v>
      </c>
      <c r="N129">
        <f>VLOOKUP(D129,[1]products!$A$2:$F$2832,6,0)</f>
        <v>24.530000690000001</v>
      </c>
      <c r="O129" s="1">
        <f>Table1[[#This Row],[sale_price]]-Table1[[#This Row],[cost_price]]</f>
        <v>10.032770330000002</v>
      </c>
      <c r="P129" s="4">
        <f>Table1[[#This Row],[PROFIT]]/Table1[[#This Row],[sale_price]]</f>
        <v>0.40900000194822667</v>
      </c>
      <c r="Q129" t="str">
        <f>"Q"&amp;ROUNDUP(MONTH(Table1[[#This Row],[ordered_at]])/3,0)</f>
        <v>Q2</v>
      </c>
      <c r="R129" t="s">
        <v>21</v>
      </c>
      <c r="S129" t="s">
        <v>47</v>
      </c>
      <c r="T129" s="8"/>
    </row>
    <row r="130" spans="1:20" x14ac:dyDescent="0.3">
      <c r="A130">
        <v>82809</v>
      </c>
      <c r="B130">
        <v>56963</v>
      </c>
      <c r="C130">
        <v>72004</v>
      </c>
      <c r="D130">
        <v>25151</v>
      </c>
      <c r="E130">
        <f>VLOOKUP(D130,[1]products!$A$2:$B$2832,2,0)</f>
        <v>18.235440740000001</v>
      </c>
      <c r="F130">
        <v>223458</v>
      </c>
      <c r="G130" t="s">
        <v>13</v>
      </c>
      <c r="H130" s="2">
        <v>45449.119131944448</v>
      </c>
      <c r="I130" s="2">
        <v>45449.119131944448</v>
      </c>
      <c r="J130" s="2" t="s">
        <v>11</v>
      </c>
      <c r="K130" s="2" t="s">
        <v>11</v>
      </c>
      <c r="L130" s="9">
        <f>YEAR(Table1[[#This Row],[ordered_at]])</f>
        <v>2024</v>
      </c>
      <c r="M130" s="9" t="str">
        <f>TEXT(Table1[[#This Row],[ordered_at]],"MMM")</f>
        <v>Jun</v>
      </c>
      <c r="N130">
        <f>VLOOKUP(D130,[1]products!$A$2:$F$2832,6,0)</f>
        <v>39.990001679999999</v>
      </c>
      <c r="O130" s="1">
        <f>Table1[[#This Row],[sale_price]]-Table1[[#This Row],[cost_price]]</f>
        <v>21.754560939999998</v>
      </c>
      <c r="P130" s="4">
        <f>Table1[[#This Row],[PROFIT]]/Table1[[#This Row],[sale_price]]</f>
        <v>0.54400000065216292</v>
      </c>
      <c r="Q130" t="str">
        <f>"Q"&amp;ROUNDUP(MONTH(Table1[[#This Row],[ordered_at]])/3,0)</f>
        <v>Q2</v>
      </c>
      <c r="R130" t="s">
        <v>32</v>
      </c>
      <c r="S130" t="s">
        <v>46</v>
      </c>
      <c r="T130" s="8"/>
    </row>
    <row r="131" spans="1:20" x14ac:dyDescent="0.3">
      <c r="A131">
        <v>153751</v>
      </c>
      <c r="B131">
        <v>105874</v>
      </c>
      <c r="C131">
        <v>68783</v>
      </c>
      <c r="D131">
        <v>13988</v>
      </c>
      <c r="E131">
        <f>VLOOKUP(D131,[1]products!$A$2:$B$2832,2,0)</f>
        <v>6.9781798940000002</v>
      </c>
      <c r="F131">
        <v>415051</v>
      </c>
      <c r="G131" t="s">
        <v>14</v>
      </c>
      <c r="H131" s="2">
        <v>45447.556041666663</v>
      </c>
      <c r="I131" s="2" t="s">
        <v>11</v>
      </c>
      <c r="J131" s="2" t="s">
        <v>11</v>
      </c>
      <c r="K131" s="2" t="s">
        <v>11</v>
      </c>
      <c r="L131" s="9">
        <f>YEAR(Table1[[#This Row],[ordered_at]])</f>
        <v>2024</v>
      </c>
      <c r="M131" s="9" t="str">
        <f>TEXT(Table1[[#This Row],[ordered_at]],"MMM")</f>
        <v>Jun</v>
      </c>
      <c r="N131">
        <f>VLOOKUP(D131,[1]products!$A$2:$F$2832,6,0)</f>
        <v>11.989999770000001</v>
      </c>
      <c r="O131" s="1">
        <f>Table1[[#This Row],[sale_price]]-Table1[[#This Row],[cost_price]]</f>
        <v>5.0118198760000006</v>
      </c>
      <c r="P131" s="4">
        <f>Table1[[#This Row],[PROFIT]]/Table1[[#This Row],[sale_price]]</f>
        <v>0.41799999767639695</v>
      </c>
      <c r="Q131" t="str">
        <f>"Q"&amp;ROUNDUP(MONTH(Table1[[#This Row],[ordered_at]])/3,0)</f>
        <v>Q2</v>
      </c>
      <c r="R131" t="s">
        <v>25</v>
      </c>
      <c r="S131" t="s">
        <v>46</v>
      </c>
      <c r="T131" s="8"/>
    </row>
    <row r="132" spans="1:20" x14ac:dyDescent="0.3">
      <c r="A132">
        <v>76046</v>
      </c>
      <c r="B132">
        <v>52342</v>
      </c>
      <c r="C132">
        <v>2562</v>
      </c>
      <c r="D132">
        <v>15531</v>
      </c>
      <c r="E132">
        <f>VLOOKUP(D132,[1]products!$A$2:$B$2832,2,0)</f>
        <v>8.9355298360000006</v>
      </c>
      <c r="F132">
        <v>205200</v>
      </c>
      <c r="G132" t="s">
        <v>14</v>
      </c>
      <c r="H132" s="2">
        <v>45446.320636574077</v>
      </c>
      <c r="I132" s="2" t="s">
        <v>11</v>
      </c>
      <c r="J132" s="2" t="s">
        <v>11</v>
      </c>
      <c r="K132" s="2" t="s">
        <v>11</v>
      </c>
      <c r="L132" s="9">
        <f>YEAR(Table1[[#This Row],[ordered_at]])</f>
        <v>2024</v>
      </c>
      <c r="M132" s="9" t="str">
        <f>TEXT(Table1[[#This Row],[ordered_at]],"MMM")</f>
        <v>Jun</v>
      </c>
      <c r="N132">
        <f>VLOOKUP(D132,[1]products!$A$2:$F$2832,6,0)</f>
        <v>19.989999770000001</v>
      </c>
      <c r="O132" s="1">
        <f>Table1[[#This Row],[sale_price]]-Table1[[#This Row],[cost_price]]</f>
        <v>11.054469934</v>
      </c>
      <c r="P132" s="4">
        <f>Table1[[#This Row],[PROFIT]]/Table1[[#This Row],[sale_price]]</f>
        <v>0.55300000306103059</v>
      </c>
      <c r="Q132" t="str">
        <f>"Q"&amp;ROUNDUP(MONTH(Table1[[#This Row],[ordered_at]])/3,0)</f>
        <v>Q2</v>
      </c>
      <c r="R132" t="s">
        <v>34</v>
      </c>
      <c r="S132" t="s">
        <v>46</v>
      </c>
      <c r="T132" s="8"/>
    </row>
    <row r="133" spans="1:20" x14ac:dyDescent="0.3">
      <c r="A133">
        <v>23000</v>
      </c>
      <c r="B133">
        <v>15924</v>
      </c>
      <c r="C133">
        <v>85880</v>
      </c>
      <c r="D133">
        <v>28972</v>
      </c>
      <c r="E133">
        <f>VLOOKUP(D133,[1]products!$A$2:$B$2832,2,0)</f>
        <v>11.57613991</v>
      </c>
      <c r="F133">
        <v>62069</v>
      </c>
      <c r="G133" t="s">
        <v>12</v>
      </c>
      <c r="H133" s="2">
        <v>45443.364583333336</v>
      </c>
      <c r="I133" s="2">
        <v>45443.364583333336</v>
      </c>
      <c r="J133" s="2">
        <v>45443.364583333336</v>
      </c>
      <c r="K133" s="2" t="s">
        <v>11</v>
      </c>
      <c r="L133" s="9">
        <f>YEAR(Table1[[#This Row],[ordered_at]])</f>
        <v>2024</v>
      </c>
      <c r="M133" s="9" t="str">
        <f>TEXT(Table1[[#This Row],[ordered_at]],"MMM")</f>
        <v>May</v>
      </c>
      <c r="N133">
        <f>VLOOKUP(D133,[1]products!$A$2:$F$2832,6,0)</f>
        <v>29.989999770000001</v>
      </c>
      <c r="O133" s="1">
        <f>Table1[[#This Row],[sale_price]]-Table1[[#This Row],[cost_price]]</f>
        <v>18.413859860000002</v>
      </c>
      <c r="P133" s="4">
        <f>Table1[[#This Row],[PROFIT]]/Table1[[#This Row],[sale_price]]</f>
        <v>0.61400000004068034</v>
      </c>
      <c r="Q133" t="str">
        <f>"Q"&amp;ROUNDUP(MONTH(Table1[[#This Row],[ordered_at]])/3,0)</f>
        <v>Q2</v>
      </c>
      <c r="R133" t="s">
        <v>34</v>
      </c>
      <c r="S133" t="s">
        <v>46</v>
      </c>
      <c r="T133" s="8"/>
    </row>
    <row r="134" spans="1:20" x14ac:dyDescent="0.3">
      <c r="A134">
        <v>116302</v>
      </c>
      <c r="B134">
        <v>80128</v>
      </c>
      <c r="C134">
        <v>11374</v>
      </c>
      <c r="D134">
        <v>18719</v>
      </c>
      <c r="E134">
        <f>VLOOKUP(D134,[1]products!$A$2:$B$2832,2,0)</f>
        <v>8.0400000509999998</v>
      </c>
      <c r="F134">
        <v>313858</v>
      </c>
      <c r="G134" t="s">
        <v>15</v>
      </c>
      <c r="H134" s="2">
        <v>45443.328333333331</v>
      </c>
      <c r="I134" s="2">
        <v>45443.328333333331</v>
      </c>
      <c r="J134" s="2">
        <v>45443.328333333331</v>
      </c>
      <c r="K134" s="2">
        <v>45443.328333333331</v>
      </c>
      <c r="L134" s="9">
        <f>YEAR(Table1[[#This Row],[ordered_at]])</f>
        <v>2024</v>
      </c>
      <c r="M134" s="9" t="str">
        <f>TEXT(Table1[[#This Row],[ordered_at]],"MMM")</f>
        <v>May</v>
      </c>
      <c r="N134">
        <f>VLOOKUP(D134,[1]products!$A$2:$F$2832,6,0)</f>
        <v>20</v>
      </c>
      <c r="O134" s="1">
        <f>Table1[[#This Row],[sale_price]]-Table1[[#This Row],[cost_price]]</f>
        <v>11.959999949</v>
      </c>
      <c r="P134" s="4">
        <f>Table1[[#This Row],[PROFIT]]/Table1[[#This Row],[sale_price]]</f>
        <v>0.59799999744999999</v>
      </c>
      <c r="Q134" t="str">
        <f>"Q"&amp;ROUNDUP(MONTH(Table1[[#This Row],[ordered_at]])/3,0)</f>
        <v>Q2</v>
      </c>
      <c r="R134" t="s">
        <v>34</v>
      </c>
      <c r="S134" t="s">
        <v>46</v>
      </c>
      <c r="T134" s="8"/>
    </row>
    <row r="135" spans="1:20" x14ac:dyDescent="0.3">
      <c r="A135">
        <v>165508</v>
      </c>
      <c r="B135">
        <v>114001</v>
      </c>
      <c r="C135">
        <v>29626</v>
      </c>
      <c r="D135">
        <v>6951</v>
      </c>
      <c r="E135">
        <f>VLOOKUP(D135,[1]products!$A$2:$B$2832,2,0)</f>
        <v>4.1758198819999999</v>
      </c>
      <c r="F135">
        <v>446791</v>
      </c>
      <c r="G135" t="s">
        <v>12</v>
      </c>
      <c r="H135" s="2">
        <v>45442.426342592589</v>
      </c>
      <c r="I135" s="2">
        <v>45442.426342592589</v>
      </c>
      <c r="J135" s="2">
        <v>45442.426342592589</v>
      </c>
      <c r="K135" s="2" t="s">
        <v>11</v>
      </c>
      <c r="L135" s="9">
        <f>YEAR(Table1[[#This Row],[ordered_at]])</f>
        <v>2024</v>
      </c>
      <c r="M135" s="9" t="str">
        <f>TEXT(Table1[[#This Row],[ordered_at]],"MMM")</f>
        <v>May</v>
      </c>
      <c r="N135">
        <f>VLOOKUP(D135,[1]products!$A$2:$F$2832,6,0)</f>
        <v>9.9899997710000008</v>
      </c>
      <c r="O135" s="1">
        <f>Table1[[#This Row],[sale_price]]-Table1[[#This Row],[cost_price]]</f>
        <v>5.8141798890000009</v>
      </c>
      <c r="P135" s="4">
        <f>Table1[[#This Row],[PROFIT]]/Table1[[#This Row],[sale_price]]</f>
        <v>0.58200000223003012</v>
      </c>
      <c r="Q135" t="str">
        <f>"Q"&amp;ROUNDUP(MONTH(Table1[[#This Row],[ordered_at]])/3,0)</f>
        <v>Q2</v>
      </c>
      <c r="R135" t="s">
        <v>34</v>
      </c>
      <c r="S135" t="s">
        <v>46</v>
      </c>
      <c r="T135" s="8"/>
    </row>
    <row r="136" spans="1:20" x14ac:dyDescent="0.3">
      <c r="A136">
        <v>28653</v>
      </c>
      <c r="B136">
        <v>19807</v>
      </c>
      <c r="C136">
        <v>45576</v>
      </c>
      <c r="D136">
        <v>27270</v>
      </c>
      <c r="E136">
        <f>VLOOKUP(D136,[1]products!$A$2:$B$2832,2,0)</f>
        <v>15.62400001</v>
      </c>
      <c r="F136">
        <v>77279</v>
      </c>
      <c r="G136" t="s">
        <v>12</v>
      </c>
      <c r="H136" s="2">
        <v>45438.256909722222</v>
      </c>
      <c r="I136" s="2">
        <v>45438.256909722222</v>
      </c>
      <c r="J136" s="2">
        <v>45438.256909722222</v>
      </c>
      <c r="K136" s="2" t="s">
        <v>11</v>
      </c>
      <c r="L136" s="9">
        <f>YEAR(Table1[[#This Row],[ordered_at]])</f>
        <v>2024</v>
      </c>
      <c r="M136" s="9" t="str">
        <f>TEXT(Table1[[#This Row],[ordered_at]],"MMM")</f>
        <v>May</v>
      </c>
      <c r="N136">
        <f>VLOOKUP(D136,[1]products!$A$2:$F$2832,6,0)</f>
        <v>28</v>
      </c>
      <c r="O136" s="1">
        <f>Table1[[#This Row],[sale_price]]-Table1[[#This Row],[cost_price]]</f>
        <v>12.37599999</v>
      </c>
      <c r="P136" s="4">
        <f>Table1[[#This Row],[PROFIT]]/Table1[[#This Row],[sale_price]]</f>
        <v>0.44199999964285713</v>
      </c>
      <c r="Q136" t="str">
        <f>"Q"&amp;ROUNDUP(MONTH(Table1[[#This Row],[ordered_at]])/3,0)</f>
        <v>Q2</v>
      </c>
      <c r="R136" t="s">
        <v>34</v>
      </c>
      <c r="S136" t="s">
        <v>46</v>
      </c>
      <c r="T136" s="8"/>
    </row>
    <row r="137" spans="1:20" x14ac:dyDescent="0.3">
      <c r="A137">
        <v>69580</v>
      </c>
      <c r="B137">
        <v>47855</v>
      </c>
      <c r="C137">
        <v>69727</v>
      </c>
      <c r="D137">
        <v>8960</v>
      </c>
      <c r="E137">
        <f>VLOOKUP(D137,[1]products!$A$2:$B$2832,2,0)</f>
        <v>11.97500001</v>
      </c>
      <c r="F137">
        <v>187738</v>
      </c>
      <c r="G137" t="s">
        <v>13</v>
      </c>
      <c r="H137" s="2">
        <v>45438.016736111109</v>
      </c>
      <c r="I137" s="2">
        <v>45438.016736111109</v>
      </c>
      <c r="J137" s="2" t="s">
        <v>11</v>
      </c>
      <c r="K137" s="2" t="s">
        <v>11</v>
      </c>
      <c r="L137" s="9">
        <f>YEAR(Table1[[#This Row],[ordered_at]])</f>
        <v>2024</v>
      </c>
      <c r="M137" s="9" t="str">
        <f>TEXT(Table1[[#This Row],[ordered_at]],"MMM")</f>
        <v>May</v>
      </c>
      <c r="N137">
        <f>VLOOKUP(D137,[1]products!$A$2:$F$2832,6,0)</f>
        <v>25</v>
      </c>
      <c r="O137" s="1">
        <f>Table1[[#This Row],[sale_price]]-Table1[[#This Row],[cost_price]]</f>
        <v>13.02499999</v>
      </c>
      <c r="P137" s="4">
        <f>Table1[[#This Row],[PROFIT]]/Table1[[#This Row],[sale_price]]</f>
        <v>0.52099999959999999</v>
      </c>
      <c r="Q137" t="str">
        <f>"Q"&amp;ROUNDUP(MONTH(Table1[[#This Row],[ordered_at]])/3,0)</f>
        <v>Q2</v>
      </c>
      <c r="R137" t="s">
        <v>34</v>
      </c>
      <c r="S137" t="s">
        <v>46</v>
      </c>
      <c r="T137" s="8"/>
    </row>
    <row r="138" spans="1:20" x14ac:dyDescent="0.3">
      <c r="A138">
        <v>52680</v>
      </c>
      <c r="B138">
        <v>36212</v>
      </c>
      <c r="C138">
        <v>57814</v>
      </c>
      <c r="D138">
        <v>15988</v>
      </c>
      <c r="E138">
        <f>VLOOKUP(D138,[1]products!$A$2:$B$2832,2,0)</f>
        <v>45.670499149999998</v>
      </c>
      <c r="F138">
        <v>142129</v>
      </c>
      <c r="G138" t="s">
        <v>12</v>
      </c>
      <c r="H138" s="2">
        <v>45437.585509259261</v>
      </c>
      <c r="I138" s="2">
        <v>45437.585509259261</v>
      </c>
      <c r="J138" s="2">
        <v>45437.585509259261</v>
      </c>
      <c r="K138" s="2" t="s">
        <v>11</v>
      </c>
      <c r="L138" s="9">
        <f>YEAR(Table1[[#This Row],[ordered_at]])</f>
        <v>2024</v>
      </c>
      <c r="M138" s="9" t="str">
        <f>TEXT(Table1[[#This Row],[ordered_at]],"MMM")</f>
        <v>May</v>
      </c>
      <c r="N138">
        <f>VLOOKUP(D138,[1]products!$A$2:$F$2832,6,0)</f>
        <v>101.48999790000001</v>
      </c>
      <c r="O138" s="1">
        <f>Table1[[#This Row],[sale_price]]-Table1[[#This Row],[cost_price]]</f>
        <v>55.819498750000008</v>
      </c>
      <c r="P138" s="4">
        <f>Table1[[#This Row],[PROFIT]]/Table1[[#This Row],[sale_price]]</f>
        <v>0.54999999906394725</v>
      </c>
      <c r="Q138" t="str">
        <f>"Q"&amp;ROUNDUP(MONTH(Table1[[#This Row],[ordered_at]])/3,0)</f>
        <v>Q2</v>
      </c>
      <c r="R138" t="s">
        <v>33</v>
      </c>
      <c r="S138" t="s">
        <v>46</v>
      </c>
      <c r="T138" s="8"/>
    </row>
    <row r="139" spans="1:20" x14ac:dyDescent="0.3">
      <c r="A139">
        <v>95197</v>
      </c>
      <c r="B139">
        <v>65482</v>
      </c>
      <c r="C139">
        <v>7868</v>
      </c>
      <c r="D139">
        <v>5917</v>
      </c>
      <c r="E139">
        <f>VLOOKUP(D139,[1]products!$A$2:$B$2832,2,0)</f>
        <v>28.544999969999999</v>
      </c>
      <c r="F139">
        <v>256967</v>
      </c>
      <c r="G139" t="s">
        <v>14</v>
      </c>
      <c r="H139" s="2">
        <v>45436.99119212963</v>
      </c>
      <c r="I139" s="2" t="s">
        <v>11</v>
      </c>
      <c r="J139" s="2" t="s">
        <v>11</v>
      </c>
      <c r="K139" s="2" t="s">
        <v>11</v>
      </c>
      <c r="L139" s="9">
        <f>YEAR(Table1[[#This Row],[ordered_at]])</f>
        <v>2024</v>
      </c>
      <c r="M139" s="9" t="str">
        <f>TEXT(Table1[[#This Row],[ordered_at]],"MMM")</f>
        <v>May</v>
      </c>
      <c r="N139">
        <f>VLOOKUP(D139,[1]products!$A$2:$F$2832,6,0)</f>
        <v>55</v>
      </c>
      <c r="O139" s="1">
        <f>Table1[[#This Row],[sale_price]]-Table1[[#This Row],[cost_price]]</f>
        <v>26.455000030000001</v>
      </c>
      <c r="P139" s="4">
        <f>Table1[[#This Row],[PROFIT]]/Table1[[#This Row],[sale_price]]</f>
        <v>0.48100000054545455</v>
      </c>
      <c r="Q139" t="str">
        <f>"Q"&amp;ROUNDUP(MONTH(Table1[[#This Row],[ordered_at]])/3,0)</f>
        <v>Q2</v>
      </c>
      <c r="R139" t="s">
        <v>33</v>
      </c>
      <c r="S139" t="s">
        <v>46</v>
      </c>
      <c r="T139" s="8"/>
    </row>
    <row r="140" spans="1:20" x14ac:dyDescent="0.3">
      <c r="A140">
        <v>181473</v>
      </c>
      <c r="B140">
        <v>125033</v>
      </c>
      <c r="C140">
        <v>86312</v>
      </c>
      <c r="D140">
        <v>11541</v>
      </c>
      <c r="E140">
        <f>VLOOKUP(D140,[1]products!$A$2:$B$2832,2,0)</f>
        <v>16.4851204</v>
      </c>
      <c r="F140">
        <v>489918</v>
      </c>
      <c r="G140" t="s">
        <v>12</v>
      </c>
      <c r="H140" s="2">
        <v>45435.617083333331</v>
      </c>
      <c r="I140" s="2">
        <v>45435.617083333331</v>
      </c>
      <c r="J140" s="2">
        <v>45435.617083333331</v>
      </c>
      <c r="K140" s="2" t="s">
        <v>11</v>
      </c>
      <c r="L140" s="9">
        <f>YEAR(Table1[[#This Row],[ordered_at]])</f>
        <v>2024</v>
      </c>
      <c r="M140" s="9" t="str">
        <f>TEXT(Table1[[#This Row],[ordered_at]],"MMM")</f>
        <v>May</v>
      </c>
      <c r="N140">
        <f>VLOOKUP(D140,[1]products!$A$2:$F$2832,6,0)</f>
        <v>38.880001069999999</v>
      </c>
      <c r="O140" s="1">
        <f>Table1[[#This Row],[sale_price]]-Table1[[#This Row],[cost_price]]</f>
        <v>22.394880669999999</v>
      </c>
      <c r="P140" s="4">
        <f>Table1[[#This Row],[PROFIT]]/Table1[[#This Row],[sale_price]]</f>
        <v>0.57600000138065843</v>
      </c>
      <c r="Q140" t="str">
        <f>"Q"&amp;ROUNDUP(MONTH(Table1[[#This Row],[ordered_at]])/3,0)</f>
        <v>Q2</v>
      </c>
      <c r="R140" t="s">
        <v>33</v>
      </c>
      <c r="S140" t="s">
        <v>46</v>
      </c>
      <c r="T140" s="8"/>
    </row>
    <row r="141" spans="1:20" x14ac:dyDescent="0.3">
      <c r="A141">
        <v>120534</v>
      </c>
      <c r="B141">
        <v>82991</v>
      </c>
      <c r="C141">
        <v>65969</v>
      </c>
      <c r="D141">
        <v>25256</v>
      </c>
      <c r="E141">
        <f>VLOOKUP(D141,[1]products!$A$2:$B$2832,2,0)</f>
        <v>3.0282099040000001</v>
      </c>
      <c r="F141">
        <v>325336</v>
      </c>
      <c r="G141" t="s">
        <v>12</v>
      </c>
      <c r="H141" s="2">
        <v>45432.582245370373</v>
      </c>
      <c r="I141" s="2">
        <v>45432.582245370373</v>
      </c>
      <c r="J141" s="2">
        <v>45432.582245370373</v>
      </c>
      <c r="K141" s="2" t="s">
        <v>11</v>
      </c>
      <c r="L141" s="9">
        <f>YEAR(Table1[[#This Row],[ordered_at]])</f>
        <v>2024</v>
      </c>
      <c r="M141" s="9" t="str">
        <f>TEXT(Table1[[#This Row],[ordered_at]],"MMM")</f>
        <v>May</v>
      </c>
      <c r="N141">
        <f>VLOOKUP(D141,[1]products!$A$2:$F$2832,6,0)</f>
        <v>7.9899997709999999</v>
      </c>
      <c r="O141" s="1">
        <f>Table1[[#This Row],[sale_price]]-Table1[[#This Row],[cost_price]]</f>
        <v>4.9617898670000002</v>
      </c>
      <c r="P141" s="4">
        <f>Table1[[#This Row],[PROFIT]]/Table1[[#This Row],[sale_price]]</f>
        <v>0.62100000115256582</v>
      </c>
      <c r="Q141" t="str">
        <f>"Q"&amp;ROUNDUP(MONTH(Table1[[#This Row],[ordered_at]])/3,0)</f>
        <v>Q2</v>
      </c>
      <c r="R141" t="s">
        <v>33</v>
      </c>
      <c r="S141" t="s">
        <v>46</v>
      </c>
      <c r="T141" s="8"/>
    </row>
    <row r="142" spans="1:20" x14ac:dyDescent="0.3">
      <c r="A142">
        <v>179361</v>
      </c>
      <c r="B142">
        <v>123527</v>
      </c>
      <c r="C142">
        <v>25999</v>
      </c>
      <c r="D142">
        <v>29071</v>
      </c>
      <c r="E142">
        <f>VLOOKUP(D142,[1]products!$A$2:$B$2832,2,0)</f>
        <v>39.575909080000002</v>
      </c>
      <c r="F142">
        <v>484233</v>
      </c>
      <c r="G142" t="s">
        <v>10</v>
      </c>
      <c r="H142" s="2">
        <v>45430.567106481481</v>
      </c>
      <c r="I142" s="2" t="s">
        <v>11</v>
      </c>
      <c r="J142" s="2" t="s">
        <v>11</v>
      </c>
      <c r="K142" s="2" t="s">
        <v>11</v>
      </c>
      <c r="L142" s="9">
        <f>YEAR(Table1[[#This Row],[ordered_at]])</f>
        <v>2024</v>
      </c>
      <c r="M142" s="9" t="str">
        <f>TEXT(Table1[[#This Row],[ordered_at]],"MMM")</f>
        <v>May</v>
      </c>
      <c r="N142">
        <f>VLOOKUP(D142,[1]products!$A$2:$F$2832,6,0)</f>
        <v>83.66999817</v>
      </c>
      <c r="O142" s="1">
        <f>Table1[[#This Row],[sale_price]]-Table1[[#This Row],[cost_price]]</f>
        <v>44.094089089999997</v>
      </c>
      <c r="P142" s="4">
        <f>Table1[[#This Row],[PROFIT]]/Table1[[#This Row],[sale_price]]</f>
        <v>0.52700000065029284</v>
      </c>
      <c r="Q142" t="str">
        <f>"Q"&amp;ROUNDUP(MONTH(Table1[[#This Row],[ordered_at]])/3,0)</f>
        <v>Q2</v>
      </c>
      <c r="R142" t="s">
        <v>33</v>
      </c>
      <c r="S142" t="s">
        <v>46</v>
      </c>
      <c r="T142" s="8"/>
    </row>
    <row r="143" spans="1:20" x14ac:dyDescent="0.3">
      <c r="A143">
        <v>109917</v>
      </c>
      <c r="B143">
        <v>75733</v>
      </c>
      <c r="C143">
        <v>54048</v>
      </c>
      <c r="D143">
        <v>9505</v>
      </c>
      <c r="E143">
        <f>VLOOKUP(D143,[1]products!$A$2:$B$2832,2,0)</f>
        <v>52.331999949999997</v>
      </c>
      <c r="F143">
        <v>296590</v>
      </c>
      <c r="G143" t="s">
        <v>14</v>
      </c>
      <c r="H143" s="2">
        <v>45430.212500000001</v>
      </c>
      <c r="I143" s="2" t="s">
        <v>11</v>
      </c>
      <c r="J143" s="2" t="s">
        <v>11</v>
      </c>
      <c r="K143" s="2" t="s">
        <v>11</v>
      </c>
      <c r="L143" s="9">
        <f>YEAR(Table1[[#This Row],[ordered_at]])</f>
        <v>2024</v>
      </c>
      <c r="M143" s="9" t="str">
        <f>TEXT(Table1[[#This Row],[ordered_at]],"MMM")</f>
        <v>May</v>
      </c>
      <c r="N143">
        <f>VLOOKUP(D143,[1]products!$A$2:$F$2832,6,0)</f>
        <v>98</v>
      </c>
      <c r="O143" s="1">
        <f>Table1[[#This Row],[sale_price]]-Table1[[#This Row],[cost_price]]</f>
        <v>45.668000050000003</v>
      </c>
      <c r="P143" s="4">
        <f>Table1[[#This Row],[PROFIT]]/Table1[[#This Row],[sale_price]]</f>
        <v>0.46600000051020413</v>
      </c>
      <c r="Q143" t="str">
        <f>"Q"&amp;ROUNDUP(MONTH(Table1[[#This Row],[ordered_at]])/3,0)</f>
        <v>Q2</v>
      </c>
      <c r="R143" t="s">
        <v>33</v>
      </c>
      <c r="S143" t="s">
        <v>46</v>
      </c>
      <c r="T143" s="8"/>
    </row>
    <row r="144" spans="1:20" x14ac:dyDescent="0.3">
      <c r="A144">
        <v>72240</v>
      </c>
      <c r="B144">
        <v>49689</v>
      </c>
      <c r="C144">
        <v>17207</v>
      </c>
      <c r="D144">
        <v>16763</v>
      </c>
      <c r="E144">
        <f>VLOOKUP(D144,[1]products!$A$2:$B$2832,2,0)</f>
        <v>9.9394799690000006</v>
      </c>
      <c r="F144">
        <v>194900</v>
      </c>
      <c r="G144" t="s">
        <v>10</v>
      </c>
      <c r="H144" s="2">
        <v>45430.089629629627</v>
      </c>
      <c r="I144" s="2" t="s">
        <v>11</v>
      </c>
      <c r="J144" s="2" t="s">
        <v>11</v>
      </c>
      <c r="K144" s="2" t="s">
        <v>11</v>
      </c>
      <c r="L144" s="9">
        <f>YEAR(Table1[[#This Row],[ordered_at]])</f>
        <v>2024</v>
      </c>
      <c r="M144" s="9" t="str">
        <f>TEXT(Table1[[#This Row],[ordered_at]],"MMM")</f>
        <v>May</v>
      </c>
      <c r="N144">
        <f>VLOOKUP(D144,[1]products!$A$2:$F$2832,6,0)</f>
        <v>21.989999770000001</v>
      </c>
      <c r="O144" s="1">
        <f>Table1[[#This Row],[sale_price]]-Table1[[#This Row],[cost_price]]</f>
        <v>12.050519801</v>
      </c>
      <c r="P144" s="4">
        <f>Table1[[#This Row],[PROFIT]]/Table1[[#This Row],[sale_price]]</f>
        <v>0.54799999668212818</v>
      </c>
      <c r="Q144" t="str">
        <f>"Q"&amp;ROUNDUP(MONTH(Table1[[#This Row],[ordered_at]])/3,0)</f>
        <v>Q2</v>
      </c>
      <c r="R144" t="s">
        <v>24</v>
      </c>
      <c r="S144" t="s">
        <v>47</v>
      </c>
      <c r="T144" s="8"/>
    </row>
    <row r="145" spans="1:20" x14ac:dyDescent="0.3">
      <c r="A145">
        <v>100464</v>
      </c>
      <c r="B145">
        <v>69158</v>
      </c>
      <c r="C145">
        <v>41256</v>
      </c>
      <c r="D145">
        <v>25636</v>
      </c>
      <c r="E145">
        <f>VLOOKUP(D145,[1]products!$A$2:$B$2832,2,0)</f>
        <v>10.40000004</v>
      </c>
      <c r="F145">
        <v>271051</v>
      </c>
      <c r="G145" t="s">
        <v>13</v>
      </c>
      <c r="H145" s="2">
        <v>45428.597893518519</v>
      </c>
      <c r="I145" s="2">
        <v>45428.597893518519</v>
      </c>
      <c r="J145" s="2" t="s">
        <v>11</v>
      </c>
      <c r="K145" s="2" t="s">
        <v>11</v>
      </c>
      <c r="L145" s="9">
        <f>YEAR(Table1[[#This Row],[ordered_at]])</f>
        <v>2024</v>
      </c>
      <c r="M145" s="9" t="str">
        <f>TEXT(Table1[[#This Row],[ordered_at]],"MMM")</f>
        <v>May</v>
      </c>
      <c r="N145">
        <f>VLOOKUP(D145,[1]products!$A$2:$F$2832,6,0)</f>
        <v>25</v>
      </c>
      <c r="O145" s="1">
        <f>Table1[[#This Row],[sale_price]]-Table1[[#This Row],[cost_price]]</f>
        <v>14.59999996</v>
      </c>
      <c r="P145" s="4">
        <f>Table1[[#This Row],[PROFIT]]/Table1[[#This Row],[sale_price]]</f>
        <v>0.58399999839999994</v>
      </c>
      <c r="Q145" t="str">
        <f>"Q"&amp;ROUNDUP(MONTH(Table1[[#This Row],[ordered_at]])/3,0)</f>
        <v>Q2</v>
      </c>
      <c r="R145" t="s">
        <v>19</v>
      </c>
      <c r="S145" t="s">
        <v>47</v>
      </c>
      <c r="T145" s="8"/>
    </row>
    <row r="146" spans="1:20" x14ac:dyDescent="0.3">
      <c r="A146">
        <v>47997</v>
      </c>
      <c r="B146">
        <v>33023</v>
      </c>
      <c r="C146">
        <v>76734</v>
      </c>
      <c r="D146">
        <v>26142</v>
      </c>
      <c r="E146">
        <f>VLOOKUP(D146,[1]products!$A$2:$B$2832,2,0)</f>
        <v>124.7999999</v>
      </c>
      <c r="F146">
        <v>129488</v>
      </c>
      <c r="G146" t="s">
        <v>10</v>
      </c>
      <c r="H146" s="2">
        <v>45428.342962962961</v>
      </c>
      <c r="I146" s="2" t="s">
        <v>11</v>
      </c>
      <c r="J146" s="2" t="s">
        <v>11</v>
      </c>
      <c r="K146" s="2" t="s">
        <v>11</v>
      </c>
      <c r="L146" s="9">
        <f>YEAR(Table1[[#This Row],[ordered_at]])</f>
        <v>2024</v>
      </c>
      <c r="M146" s="9" t="str">
        <f>TEXT(Table1[[#This Row],[ordered_at]],"MMM")</f>
        <v>May</v>
      </c>
      <c r="N146">
        <f>VLOOKUP(D146,[1]products!$A$2:$F$2832,6,0)</f>
        <v>240</v>
      </c>
      <c r="O146" s="1">
        <f>Table1[[#This Row],[sale_price]]-Table1[[#This Row],[cost_price]]</f>
        <v>115.2000001</v>
      </c>
      <c r="P146" s="4">
        <f>Table1[[#This Row],[PROFIT]]/Table1[[#This Row],[sale_price]]</f>
        <v>0.48000000041666663</v>
      </c>
      <c r="Q146" t="str">
        <f>"Q"&amp;ROUNDUP(MONTH(Table1[[#This Row],[ordered_at]])/3,0)</f>
        <v>Q2</v>
      </c>
      <c r="R146" t="s">
        <v>25</v>
      </c>
      <c r="S146" t="s">
        <v>46</v>
      </c>
      <c r="T146" s="8"/>
    </row>
    <row r="147" spans="1:20" x14ac:dyDescent="0.3">
      <c r="A147">
        <v>43748</v>
      </c>
      <c r="B147">
        <v>30105</v>
      </c>
      <c r="C147">
        <v>89685</v>
      </c>
      <c r="D147">
        <v>11029</v>
      </c>
      <c r="E147">
        <f>VLOOKUP(D147,[1]products!$A$2:$B$2832,2,0)</f>
        <v>23.873099549999999</v>
      </c>
      <c r="F147">
        <v>117994</v>
      </c>
      <c r="G147" t="s">
        <v>14</v>
      </c>
      <c r="H147" s="2">
        <v>45427.240115740744</v>
      </c>
      <c r="I147" s="2" t="s">
        <v>11</v>
      </c>
      <c r="J147" s="2" t="s">
        <v>11</v>
      </c>
      <c r="K147" s="2" t="s">
        <v>11</v>
      </c>
      <c r="L147" s="9">
        <f>YEAR(Table1[[#This Row],[ordered_at]])</f>
        <v>2024</v>
      </c>
      <c r="M147" s="9" t="str">
        <f>TEXT(Table1[[#This Row],[ordered_at]],"MMM")</f>
        <v>May</v>
      </c>
      <c r="N147">
        <f>VLOOKUP(D147,[1]products!$A$2:$F$2832,6,0)</f>
        <v>45.299999239999998</v>
      </c>
      <c r="O147" s="1">
        <f>Table1[[#This Row],[sale_price]]-Table1[[#This Row],[cost_price]]</f>
        <v>21.426899689999999</v>
      </c>
      <c r="P147" s="4">
        <f>Table1[[#This Row],[PROFIT]]/Table1[[#This Row],[sale_price]]</f>
        <v>0.47300000109227375</v>
      </c>
      <c r="Q147" t="str">
        <f>"Q"&amp;ROUNDUP(MONTH(Table1[[#This Row],[ordered_at]])/3,0)</f>
        <v>Q2</v>
      </c>
      <c r="R147" t="s">
        <v>25</v>
      </c>
      <c r="S147" t="s">
        <v>46</v>
      </c>
      <c r="T147" s="8"/>
    </row>
    <row r="148" spans="1:20" x14ac:dyDescent="0.3">
      <c r="A148">
        <v>169704</v>
      </c>
      <c r="B148">
        <v>116881</v>
      </c>
      <c r="C148">
        <v>89685</v>
      </c>
      <c r="D148">
        <v>9161</v>
      </c>
      <c r="E148">
        <f>VLOOKUP(D148,[1]products!$A$2:$B$2832,2,0)</f>
        <v>85.741000049999997</v>
      </c>
      <c r="F148">
        <v>458185</v>
      </c>
      <c r="G148" t="s">
        <v>10</v>
      </c>
      <c r="H148" s="2">
        <v>45426.013229166667</v>
      </c>
      <c r="I148" s="2" t="s">
        <v>11</v>
      </c>
      <c r="J148" s="2" t="s">
        <v>11</v>
      </c>
      <c r="K148" s="2" t="s">
        <v>11</v>
      </c>
      <c r="L148" s="9">
        <f>YEAR(Table1[[#This Row],[ordered_at]])</f>
        <v>2024</v>
      </c>
      <c r="M148" s="9" t="str">
        <f>TEXT(Table1[[#This Row],[ordered_at]],"MMM")</f>
        <v>May</v>
      </c>
      <c r="N148">
        <f>VLOOKUP(D148,[1]products!$A$2:$F$2832,6,0)</f>
        <v>179</v>
      </c>
      <c r="O148" s="1">
        <f>Table1[[#This Row],[sale_price]]-Table1[[#This Row],[cost_price]]</f>
        <v>93.258999950000003</v>
      </c>
      <c r="P148" s="4">
        <f>Table1[[#This Row],[PROFIT]]/Table1[[#This Row],[sale_price]]</f>
        <v>0.52099999972067046</v>
      </c>
      <c r="Q148" t="str">
        <f>"Q"&amp;ROUNDUP(MONTH(Table1[[#This Row],[ordered_at]])/3,0)</f>
        <v>Q2</v>
      </c>
      <c r="R148" t="s">
        <v>35</v>
      </c>
      <c r="S148" t="s">
        <v>46</v>
      </c>
      <c r="T148" s="8"/>
    </row>
    <row r="149" spans="1:20" x14ac:dyDescent="0.3">
      <c r="A149">
        <v>124163</v>
      </c>
      <c r="B149">
        <v>85485</v>
      </c>
      <c r="C149">
        <v>89685</v>
      </c>
      <c r="D149">
        <v>13796</v>
      </c>
      <c r="E149">
        <f>VLOOKUP(D149,[1]products!$A$2:$B$2832,2,0)</f>
        <v>4.2560000120000003</v>
      </c>
      <c r="F149">
        <v>335162</v>
      </c>
      <c r="G149" t="s">
        <v>12</v>
      </c>
      <c r="H149" s="2">
        <v>45425.308148148149</v>
      </c>
      <c r="I149" s="2">
        <v>45425.308148148149</v>
      </c>
      <c r="J149" s="2">
        <v>45425.308148148149</v>
      </c>
      <c r="K149" s="2" t="s">
        <v>11</v>
      </c>
      <c r="L149" s="9">
        <f>YEAR(Table1[[#This Row],[ordered_at]])</f>
        <v>2024</v>
      </c>
      <c r="M149" s="9" t="str">
        <f>TEXT(Table1[[#This Row],[ordered_at]],"MMM")</f>
        <v>May</v>
      </c>
      <c r="N149">
        <f>VLOOKUP(D149,[1]products!$A$2:$F$2832,6,0)</f>
        <v>8</v>
      </c>
      <c r="O149" s="1">
        <f>Table1[[#This Row],[sale_price]]-Table1[[#This Row],[cost_price]]</f>
        <v>3.7439999879999997</v>
      </c>
      <c r="P149" s="4">
        <f>Table1[[#This Row],[PROFIT]]/Table1[[#This Row],[sale_price]]</f>
        <v>0.46799999849999996</v>
      </c>
      <c r="Q149" t="str">
        <f>"Q"&amp;ROUNDUP(MONTH(Table1[[#This Row],[ordered_at]])/3,0)</f>
        <v>Q2</v>
      </c>
      <c r="R149" t="s">
        <v>24</v>
      </c>
      <c r="S149" t="s">
        <v>47</v>
      </c>
      <c r="T149" s="8"/>
    </row>
    <row r="150" spans="1:20" x14ac:dyDescent="0.3">
      <c r="A150">
        <v>15180</v>
      </c>
      <c r="B150">
        <v>10504</v>
      </c>
      <c r="C150">
        <v>89685</v>
      </c>
      <c r="D150">
        <v>28705</v>
      </c>
      <c r="E150">
        <f>VLOOKUP(D150,[1]products!$A$2:$B$2832,2,0)</f>
        <v>11.074999999999999</v>
      </c>
      <c r="F150">
        <v>41008</v>
      </c>
      <c r="G150" t="s">
        <v>13</v>
      </c>
      <c r="H150" s="2">
        <v>45425.253067129626</v>
      </c>
      <c r="I150" s="2">
        <v>45425.253067129626</v>
      </c>
      <c r="J150" s="2" t="s">
        <v>11</v>
      </c>
      <c r="K150" s="2" t="s">
        <v>11</v>
      </c>
      <c r="L150" s="9">
        <f>YEAR(Table1[[#This Row],[ordered_at]])</f>
        <v>2024</v>
      </c>
      <c r="M150" s="9" t="str">
        <f>TEXT(Table1[[#This Row],[ordered_at]],"MMM")</f>
        <v>May</v>
      </c>
      <c r="N150">
        <f>VLOOKUP(D150,[1]products!$A$2:$F$2832,6,0)</f>
        <v>25</v>
      </c>
      <c r="O150" s="1">
        <f>Table1[[#This Row],[sale_price]]-Table1[[#This Row],[cost_price]]</f>
        <v>13.925000000000001</v>
      </c>
      <c r="P150" s="4">
        <f>Table1[[#This Row],[PROFIT]]/Table1[[#This Row],[sale_price]]</f>
        <v>0.55700000000000005</v>
      </c>
      <c r="Q150" t="str">
        <f>"Q"&amp;ROUNDUP(MONTH(Table1[[#This Row],[ordered_at]])/3,0)</f>
        <v>Q2</v>
      </c>
      <c r="R150" t="s">
        <v>24</v>
      </c>
      <c r="S150" t="s">
        <v>47</v>
      </c>
      <c r="T150" s="8"/>
    </row>
    <row r="151" spans="1:20" x14ac:dyDescent="0.3">
      <c r="A151">
        <v>163236</v>
      </c>
      <c r="B151">
        <v>112422</v>
      </c>
      <c r="C151">
        <v>89685</v>
      </c>
      <c r="D151">
        <v>24905</v>
      </c>
      <c r="E151">
        <f>VLOOKUP(D151,[1]products!$A$2:$B$2832,2,0)</f>
        <v>26.571999999999999</v>
      </c>
      <c r="F151">
        <v>440673</v>
      </c>
      <c r="G151" t="s">
        <v>14</v>
      </c>
      <c r="H151" s="2">
        <v>45419.047442129631</v>
      </c>
      <c r="I151" s="2" t="s">
        <v>11</v>
      </c>
      <c r="J151" s="2" t="s">
        <v>11</v>
      </c>
      <c r="K151" s="2" t="s">
        <v>11</v>
      </c>
      <c r="L151" s="9">
        <f>YEAR(Table1[[#This Row],[ordered_at]])</f>
        <v>2024</v>
      </c>
      <c r="M151" s="9" t="str">
        <f>TEXT(Table1[[#This Row],[ordered_at]],"MMM")</f>
        <v>May</v>
      </c>
      <c r="N151">
        <f>VLOOKUP(D151,[1]products!$A$2:$F$2832,6,0)</f>
        <v>52</v>
      </c>
      <c r="O151" s="1">
        <f>Table1[[#This Row],[sale_price]]-Table1[[#This Row],[cost_price]]</f>
        <v>25.428000000000001</v>
      </c>
      <c r="P151" s="4">
        <f>Table1[[#This Row],[PROFIT]]/Table1[[#This Row],[sale_price]]</f>
        <v>0.48899999999999999</v>
      </c>
      <c r="Q151" t="str">
        <f>"Q"&amp;ROUNDUP(MONTH(Table1[[#This Row],[ordered_at]])/3,0)</f>
        <v>Q2</v>
      </c>
      <c r="R151" t="s">
        <v>24</v>
      </c>
      <c r="S151" t="s">
        <v>47</v>
      </c>
      <c r="T151" s="8"/>
    </row>
    <row r="152" spans="1:20" x14ac:dyDescent="0.3">
      <c r="A152">
        <v>152992</v>
      </c>
      <c r="B152">
        <v>105353</v>
      </c>
      <c r="C152">
        <v>89685</v>
      </c>
      <c r="D152">
        <v>15571</v>
      </c>
      <c r="E152">
        <f>VLOOKUP(D152,[1]products!$A$2:$B$2832,2,0)</f>
        <v>40.75500014</v>
      </c>
      <c r="F152">
        <v>413017</v>
      </c>
      <c r="G152" t="s">
        <v>12</v>
      </c>
      <c r="H152" s="2">
        <v>45414.688703703701</v>
      </c>
      <c r="I152" s="2">
        <v>45414.688703703701</v>
      </c>
      <c r="J152" s="2">
        <v>45414.688703703701</v>
      </c>
      <c r="K152" s="2" t="s">
        <v>11</v>
      </c>
      <c r="L152" s="9">
        <f>YEAR(Table1[[#This Row],[ordered_at]])</f>
        <v>2024</v>
      </c>
      <c r="M152" s="9" t="str">
        <f>TEXT(Table1[[#This Row],[ordered_at]],"MMM")</f>
        <v>May</v>
      </c>
      <c r="N152">
        <f>VLOOKUP(D152,[1]products!$A$2:$F$2832,6,0)</f>
        <v>65</v>
      </c>
      <c r="O152" s="1">
        <f>Table1[[#This Row],[sale_price]]-Table1[[#This Row],[cost_price]]</f>
        <v>24.24499986</v>
      </c>
      <c r="P152" s="4">
        <f>Table1[[#This Row],[PROFIT]]/Table1[[#This Row],[sale_price]]</f>
        <v>0.37299999784615384</v>
      </c>
      <c r="Q152" t="str">
        <f>"Q"&amp;ROUNDUP(MONTH(Table1[[#This Row],[ordered_at]])/3,0)</f>
        <v>Q2</v>
      </c>
      <c r="R152" t="s">
        <v>24</v>
      </c>
      <c r="S152" t="s">
        <v>47</v>
      </c>
      <c r="T152" s="8"/>
    </row>
    <row r="153" spans="1:20" x14ac:dyDescent="0.3">
      <c r="A153">
        <v>150585</v>
      </c>
      <c r="B153">
        <v>103699</v>
      </c>
      <c r="C153">
        <v>82432</v>
      </c>
      <c r="D153">
        <v>14327</v>
      </c>
      <c r="E153">
        <f>VLOOKUP(D153,[1]products!$A$2:$B$2832,2,0)</f>
        <v>20.492999099999999</v>
      </c>
      <c r="F153">
        <v>406540</v>
      </c>
      <c r="G153" t="s">
        <v>12</v>
      </c>
      <c r="H153" s="2">
        <v>45413.548692129632</v>
      </c>
      <c r="I153" s="2">
        <v>45413.548692129632</v>
      </c>
      <c r="J153" s="2">
        <v>45413.548692129632</v>
      </c>
      <c r="K153" s="2" t="s">
        <v>11</v>
      </c>
      <c r="L153" s="9">
        <f>YEAR(Table1[[#This Row],[ordered_at]])</f>
        <v>2024</v>
      </c>
      <c r="M153" s="9" t="str">
        <f>TEXT(Table1[[#This Row],[ordered_at]],"MMM")</f>
        <v>May</v>
      </c>
      <c r="N153">
        <f>VLOOKUP(D153,[1]products!$A$2:$F$2832,6,0)</f>
        <v>37.259998320000001</v>
      </c>
      <c r="O153" s="1">
        <f>Table1[[#This Row],[sale_price]]-Table1[[#This Row],[cost_price]]</f>
        <v>16.766999220000002</v>
      </c>
      <c r="P153" s="4">
        <f>Table1[[#This Row],[PROFIT]]/Table1[[#This Row],[sale_price]]</f>
        <v>0.44999999935587764</v>
      </c>
      <c r="Q153" t="str">
        <f>"Q"&amp;ROUNDUP(MONTH(Table1[[#This Row],[ordered_at]])/3,0)</f>
        <v>Q2</v>
      </c>
      <c r="R153" t="s">
        <v>21</v>
      </c>
      <c r="S153" t="s">
        <v>46</v>
      </c>
      <c r="T153" s="8"/>
    </row>
    <row r="154" spans="1:20" x14ac:dyDescent="0.3">
      <c r="A154">
        <v>178592</v>
      </c>
      <c r="B154">
        <v>123022</v>
      </c>
      <c r="C154">
        <v>84064</v>
      </c>
      <c r="D154">
        <v>24922</v>
      </c>
      <c r="E154">
        <f>VLOOKUP(D154,[1]products!$A$2:$B$2832,2,0)</f>
        <v>11.055000189999999</v>
      </c>
      <c r="F154">
        <v>482186</v>
      </c>
      <c r="G154" t="s">
        <v>14</v>
      </c>
      <c r="H154" s="2">
        <v>45412.933819444443</v>
      </c>
      <c r="I154" s="2" t="s">
        <v>11</v>
      </c>
      <c r="J154" s="2" t="s">
        <v>11</v>
      </c>
      <c r="K154" s="2" t="s">
        <v>11</v>
      </c>
      <c r="L154" s="9">
        <f>YEAR(Table1[[#This Row],[ordered_at]])</f>
        <v>2024</v>
      </c>
      <c r="M154" s="9" t="str">
        <f>TEXT(Table1[[#This Row],[ordered_at]],"MMM")</f>
        <v>Apr</v>
      </c>
      <c r="N154">
        <f>VLOOKUP(D154,[1]products!$A$2:$F$2832,6,0)</f>
        <v>20.100000380000001</v>
      </c>
      <c r="O154" s="1">
        <f>Table1[[#This Row],[sale_price]]-Table1[[#This Row],[cost_price]]</f>
        <v>9.0450001900000014</v>
      </c>
      <c r="P154" s="4">
        <f>Table1[[#This Row],[PROFIT]]/Table1[[#This Row],[sale_price]]</f>
        <v>0.45000000094527365</v>
      </c>
      <c r="Q154" t="str">
        <f>"Q"&amp;ROUNDUP(MONTH(Table1[[#This Row],[ordered_at]])/3,0)</f>
        <v>Q2</v>
      </c>
      <c r="R154" t="s">
        <v>21</v>
      </c>
      <c r="S154" t="s">
        <v>46</v>
      </c>
      <c r="T154" s="8"/>
    </row>
    <row r="155" spans="1:20" x14ac:dyDescent="0.3">
      <c r="A155">
        <v>120045</v>
      </c>
      <c r="B155">
        <v>82677</v>
      </c>
      <c r="C155">
        <v>61535</v>
      </c>
      <c r="D155">
        <v>14258</v>
      </c>
      <c r="E155">
        <f>VLOOKUP(D155,[1]products!$A$2:$B$2832,2,0)</f>
        <v>11.67999998</v>
      </c>
      <c r="F155">
        <v>323991</v>
      </c>
      <c r="G155" t="s">
        <v>14</v>
      </c>
      <c r="H155" s="2">
        <v>45411.323252314818</v>
      </c>
      <c r="I155" s="2" t="s">
        <v>11</v>
      </c>
      <c r="J155" s="2" t="s">
        <v>11</v>
      </c>
      <c r="K155" s="2" t="s">
        <v>11</v>
      </c>
      <c r="L155" s="9">
        <f>YEAR(Table1[[#This Row],[ordered_at]])</f>
        <v>2024</v>
      </c>
      <c r="M155" s="9" t="str">
        <f>TEXT(Table1[[#This Row],[ordered_at]],"MMM")</f>
        <v>Apr</v>
      </c>
      <c r="N155">
        <f>VLOOKUP(D155,[1]products!$A$2:$F$2832,6,0)</f>
        <v>20</v>
      </c>
      <c r="O155" s="1">
        <f>Table1[[#This Row],[sale_price]]-Table1[[#This Row],[cost_price]]</f>
        <v>8.3200000200000002</v>
      </c>
      <c r="P155" s="4">
        <f>Table1[[#This Row],[PROFIT]]/Table1[[#This Row],[sale_price]]</f>
        <v>0.41600000100000001</v>
      </c>
      <c r="Q155" t="str">
        <f>"Q"&amp;ROUNDUP(MONTH(Table1[[#This Row],[ordered_at]])/3,0)</f>
        <v>Q2</v>
      </c>
      <c r="R155" t="s">
        <v>21</v>
      </c>
      <c r="S155" t="s">
        <v>46</v>
      </c>
      <c r="T155" s="8"/>
    </row>
    <row r="156" spans="1:20" x14ac:dyDescent="0.3">
      <c r="A156">
        <v>92192</v>
      </c>
      <c r="B156">
        <v>63424</v>
      </c>
      <c r="C156">
        <v>86818</v>
      </c>
      <c r="D156">
        <v>24793</v>
      </c>
      <c r="E156">
        <f>VLOOKUP(D156,[1]products!$A$2:$B$2832,2,0)</f>
        <v>15.795000050000001</v>
      </c>
      <c r="F156">
        <v>248827</v>
      </c>
      <c r="G156" t="s">
        <v>14</v>
      </c>
      <c r="H156" s="2">
        <v>45410.362604166665</v>
      </c>
      <c r="I156" s="2" t="s">
        <v>11</v>
      </c>
      <c r="J156" s="2" t="s">
        <v>11</v>
      </c>
      <c r="K156" s="2" t="s">
        <v>11</v>
      </c>
      <c r="L156" s="9">
        <f>YEAR(Table1[[#This Row],[ordered_at]])</f>
        <v>2024</v>
      </c>
      <c r="M156" s="9" t="str">
        <f>TEXT(Table1[[#This Row],[ordered_at]],"MMM")</f>
        <v>Apr</v>
      </c>
      <c r="N156">
        <f>VLOOKUP(D156,[1]products!$A$2:$F$2832,6,0)</f>
        <v>39</v>
      </c>
      <c r="O156" s="1">
        <f>Table1[[#This Row],[sale_price]]-Table1[[#This Row],[cost_price]]</f>
        <v>23.204999950000001</v>
      </c>
      <c r="P156" s="4">
        <f>Table1[[#This Row],[PROFIT]]/Table1[[#This Row],[sale_price]]</f>
        <v>0.59499999871794873</v>
      </c>
      <c r="Q156" t="str">
        <f>"Q"&amp;ROUNDUP(MONTH(Table1[[#This Row],[ordered_at]])/3,0)</f>
        <v>Q2</v>
      </c>
      <c r="R156" t="s">
        <v>21</v>
      </c>
      <c r="S156" t="s">
        <v>46</v>
      </c>
      <c r="T156" s="8"/>
    </row>
    <row r="157" spans="1:20" x14ac:dyDescent="0.3">
      <c r="A157">
        <v>120043</v>
      </c>
      <c r="B157">
        <v>82677</v>
      </c>
      <c r="C157">
        <v>52663</v>
      </c>
      <c r="D157">
        <v>11201</v>
      </c>
      <c r="E157">
        <f>VLOOKUP(D157,[1]products!$A$2:$B$2832,2,0)</f>
        <v>10.327079879999999</v>
      </c>
      <c r="F157">
        <v>323985</v>
      </c>
      <c r="G157" t="s">
        <v>14</v>
      </c>
      <c r="H157" s="2">
        <v>45409.373344907406</v>
      </c>
      <c r="I157" s="2" t="s">
        <v>11</v>
      </c>
      <c r="J157" s="2" t="s">
        <v>11</v>
      </c>
      <c r="K157" s="2" t="s">
        <v>11</v>
      </c>
      <c r="L157" s="9">
        <f>YEAR(Table1[[#This Row],[ordered_at]])</f>
        <v>2024</v>
      </c>
      <c r="M157" s="9" t="str">
        <f>TEXT(Table1[[#This Row],[ordered_at]],"MMM")</f>
        <v>Apr</v>
      </c>
      <c r="N157">
        <f>VLOOKUP(D157,[1]products!$A$2:$F$2832,6,0)</f>
        <v>20.989999770000001</v>
      </c>
      <c r="O157" s="1">
        <f>Table1[[#This Row],[sale_price]]-Table1[[#This Row],[cost_price]]</f>
        <v>10.662919890000001</v>
      </c>
      <c r="P157" s="4">
        <f>Table1[[#This Row],[PROFIT]]/Table1[[#This Row],[sale_price]]</f>
        <v>0.50800000032586956</v>
      </c>
      <c r="Q157" t="str">
        <f>"Q"&amp;ROUNDUP(MONTH(Table1[[#This Row],[ordered_at]])/3,0)</f>
        <v>Q2</v>
      </c>
      <c r="R157" t="s">
        <v>21</v>
      </c>
      <c r="S157" t="s">
        <v>46</v>
      </c>
      <c r="T157" s="8"/>
    </row>
    <row r="158" spans="1:20" x14ac:dyDescent="0.3">
      <c r="A158">
        <v>9612</v>
      </c>
      <c r="B158">
        <v>6637</v>
      </c>
      <c r="C158">
        <v>23882</v>
      </c>
      <c r="D158">
        <v>662</v>
      </c>
      <c r="E158">
        <f>VLOOKUP(D158,[1]products!$A$2:$B$2832,2,0)</f>
        <v>18.45000009</v>
      </c>
      <c r="F158">
        <v>25930</v>
      </c>
      <c r="G158" t="s">
        <v>13</v>
      </c>
      <c r="H158" s="2">
        <v>45408.523449074077</v>
      </c>
      <c r="I158" s="2">
        <v>45408.523449074077</v>
      </c>
      <c r="J158" s="2" t="s">
        <v>11</v>
      </c>
      <c r="K158" s="2" t="s">
        <v>11</v>
      </c>
      <c r="L158" s="9">
        <f>YEAR(Table1[[#This Row],[ordered_at]])</f>
        <v>2024</v>
      </c>
      <c r="M158" s="9" t="str">
        <f>TEXT(Table1[[#This Row],[ordered_at]],"MMM")</f>
        <v>Apr</v>
      </c>
      <c r="N158">
        <f>VLOOKUP(D158,[1]products!$A$2:$F$2832,6,0)</f>
        <v>45</v>
      </c>
      <c r="O158" s="1">
        <f>Table1[[#This Row],[sale_price]]-Table1[[#This Row],[cost_price]]</f>
        <v>26.54999991</v>
      </c>
      <c r="P158" s="4">
        <f>Table1[[#This Row],[PROFIT]]/Table1[[#This Row],[sale_price]]</f>
        <v>0.58999999800000003</v>
      </c>
      <c r="Q158" t="str">
        <f>"Q"&amp;ROUNDUP(MONTH(Table1[[#This Row],[ordered_at]])/3,0)</f>
        <v>Q2</v>
      </c>
      <c r="R158" t="s">
        <v>21</v>
      </c>
      <c r="S158" t="s">
        <v>46</v>
      </c>
      <c r="T158" s="8"/>
    </row>
    <row r="159" spans="1:20" x14ac:dyDescent="0.3">
      <c r="A159">
        <v>43564</v>
      </c>
      <c r="B159">
        <v>29982</v>
      </c>
      <c r="C159">
        <v>3142</v>
      </c>
      <c r="D159">
        <v>13857</v>
      </c>
      <c r="E159">
        <f>VLOOKUP(D159,[1]products!$A$2:$B$2832,2,0)</f>
        <v>45.389999920000001</v>
      </c>
      <c r="F159">
        <v>117512</v>
      </c>
      <c r="G159" t="s">
        <v>12</v>
      </c>
      <c r="H159" s="2">
        <v>45407.376631944448</v>
      </c>
      <c r="I159" s="2">
        <v>45407.376631944448</v>
      </c>
      <c r="J159" s="2">
        <v>45407.376631944448</v>
      </c>
      <c r="K159" s="2" t="s">
        <v>11</v>
      </c>
      <c r="L159" s="9">
        <f>YEAR(Table1[[#This Row],[ordered_at]])</f>
        <v>2024</v>
      </c>
      <c r="M159" s="9" t="str">
        <f>TEXT(Table1[[#This Row],[ordered_at]],"MMM")</f>
        <v>Apr</v>
      </c>
      <c r="N159">
        <f>VLOOKUP(D159,[1]products!$A$2:$F$2832,6,0)</f>
        <v>85</v>
      </c>
      <c r="O159" s="1">
        <f>Table1[[#This Row],[sale_price]]-Table1[[#This Row],[cost_price]]</f>
        <v>39.610000079999999</v>
      </c>
      <c r="P159" s="4">
        <f>Table1[[#This Row],[PROFIT]]/Table1[[#This Row],[sale_price]]</f>
        <v>0.46600000094117644</v>
      </c>
      <c r="Q159" t="str">
        <f>"Q"&amp;ROUNDUP(MONTH(Table1[[#This Row],[ordered_at]])/3,0)</f>
        <v>Q2</v>
      </c>
      <c r="R159" t="s">
        <v>21</v>
      </c>
      <c r="S159" t="s">
        <v>46</v>
      </c>
      <c r="T159" s="8"/>
    </row>
    <row r="160" spans="1:20" x14ac:dyDescent="0.3">
      <c r="A160">
        <v>81456</v>
      </c>
      <c r="B160">
        <v>56046</v>
      </c>
      <c r="C160">
        <v>68136</v>
      </c>
      <c r="D160">
        <v>628</v>
      </c>
      <c r="E160">
        <f>VLOOKUP(D160,[1]products!$A$2:$B$2832,2,0)</f>
        <v>9.7250000570000008</v>
      </c>
      <c r="F160">
        <v>219823</v>
      </c>
      <c r="G160" t="s">
        <v>13</v>
      </c>
      <c r="H160" s="2">
        <v>45406.327002314814</v>
      </c>
      <c r="I160" s="2">
        <v>45406.327002314814</v>
      </c>
      <c r="J160" s="2" t="s">
        <v>11</v>
      </c>
      <c r="K160" s="2" t="s">
        <v>11</v>
      </c>
      <c r="L160" s="9">
        <f>YEAR(Table1[[#This Row],[ordered_at]])</f>
        <v>2024</v>
      </c>
      <c r="M160" s="9" t="str">
        <f>TEXT(Table1[[#This Row],[ordered_at]],"MMM")</f>
        <v>Apr</v>
      </c>
      <c r="N160">
        <f>VLOOKUP(D160,[1]products!$A$2:$F$2832,6,0)</f>
        <v>25</v>
      </c>
      <c r="O160" s="1">
        <f>Table1[[#This Row],[sale_price]]-Table1[[#This Row],[cost_price]]</f>
        <v>15.274999942999999</v>
      </c>
      <c r="P160" s="4">
        <f>Table1[[#This Row],[PROFIT]]/Table1[[#This Row],[sale_price]]</f>
        <v>0.61099999772000002</v>
      </c>
      <c r="Q160" t="str">
        <f>"Q"&amp;ROUNDUP(MONTH(Table1[[#This Row],[ordered_at]])/3,0)</f>
        <v>Q2</v>
      </c>
      <c r="R160" t="s">
        <v>21</v>
      </c>
      <c r="S160" t="s">
        <v>46</v>
      </c>
      <c r="T160" s="8"/>
    </row>
    <row r="161" spans="1:20" x14ac:dyDescent="0.3">
      <c r="A161">
        <v>156561</v>
      </c>
      <c r="B161">
        <v>107792</v>
      </c>
      <c r="C161">
        <v>59961</v>
      </c>
      <c r="D161">
        <v>25151</v>
      </c>
      <c r="E161">
        <f>VLOOKUP(D161,[1]products!$A$2:$B$2832,2,0)</f>
        <v>18.235440740000001</v>
      </c>
      <c r="F161">
        <v>422644</v>
      </c>
      <c r="G161" t="s">
        <v>10</v>
      </c>
      <c r="H161" s="2">
        <v>45405.210324074076</v>
      </c>
      <c r="I161" s="2" t="s">
        <v>11</v>
      </c>
      <c r="J161" s="2" t="s">
        <v>11</v>
      </c>
      <c r="K161" s="2" t="s">
        <v>11</v>
      </c>
      <c r="L161" s="9">
        <f>YEAR(Table1[[#This Row],[ordered_at]])</f>
        <v>2024</v>
      </c>
      <c r="M161" s="9" t="str">
        <f>TEXT(Table1[[#This Row],[ordered_at]],"MMM")</f>
        <v>Apr</v>
      </c>
      <c r="N161">
        <f>VLOOKUP(D161,[1]products!$A$2:$F$2832,6,0)</f>
        <v>39.990001679999999</v>
      </c>
      <c r="O161" s="1">
        <f>Table1[[#This Row],[sale_price]]-Table1[[#This Row],[cost_price]]</f>
        <v>21.754560939999998</v>
      </c>
      <c r="P161" s="4">
        <f>Table1[[#This Row],[PROFIT]]/Table1[[#This Row],[sale_price]]</f>
        <v>0.54400000065216292</v>
      </c>
      <c r="Q161" t="str">
        <f>"Q"&amp;ROUNDUP(MONTH(Table1[[#This Row],[ordered_at]])/3,0)</f>
        <v>Q2</v>
      </c>
      <c r="R161" t="s">
        <v>21</v>
      </c>
      <c r="S161" t="s">
        <v>46</v>
      </c>
      <c r="T161" s="8"/>
    </row>
    <row r="162" spans="1:20" x14ac:dyDescent="0.3">
      <c r="A162">
        <v>46229</v>
      </c>
      <c r="B162">
        <v>31813</v>
      </c>
      <c r="C162">
        <v>44749</v>
      </c>
      <c r="D162">
        <v>15600</v>
      </c>
      <c r="E162">
        <f>VLOOKUP(D162,[1]products!$A$2:$B$2832,2,0)</f>
        <v>28.38240128</v>
      </c>
      <c r="F162">
        <v>124706</v>
      </c>
      <c r="G162" t="s">
        <v>14</v>
      </c>
      <c r="H162" s="2">
        <v>45390.661574074074</v>
      </c>
      <c r="I162" s="2" t="s">
        <v>11</v>
      </c>
      <c r="J162" s="2" t="s">
        <v>11</v>
      </c>
      <c r="K162" s="2" t="s">
        <v>11</v>
      </c>
      <c r="L162" s="9">
        <f>YEAR(Table1[[#This Row],[ordered_at]])</f>
        <v>2024</v>
      </c>
      <c r="M162" s="9" t="str">
        <f>TEXT(Table1[[#This Row],[ordered_at]],"MMM")</f>
        <v>Apr</v>
      </c>
      <c r="N162">
        <f>VLOOKUP(D162,[1]products!$A$2:$F$2832,6,0)</f>
        <v>64.800003050000001</v>
      </c>
      <c r="O162" s="1">
        <f>Table1[[#This Row],[sale_price]]-Table1[[#This Row],[cost_price]]</f>
        <v>36.417601770000005</v>
      </c>
      <c r="P162" s="4">
        <f>Table1[[#This Row],[PROFIT]]/Table1[[#This Row],[sale_price]]</f>
        <v>0.56200000086265434</v>
      </c>
      <c r="Q162" t="str">
        <f>"Q"&amp;ROUNDUP(MONTH(Table1[[#This Row],[ordered_at]])/3,0)</f>
        <v>Q2</v>
      </c>
      <c r="R162" t="s">
        <v>21</v>
      </c>
      <c r="S162" t="s">
        <v>46</v>
      </c>
      <c r="T162" s="8"/>
    </row>
    <row r="163" spans="1:20" x14ac:dyDescent="0.3">
      <c r="A163">
        <v>94639</v>
      </c>
      <c r="B163">
        <v>65089</v>
      </c>
      <c r="C163">
        <v>46846</v>
      </c>
      <c r="D163">
        <v>11783</v>
      </c>
      <c r="E163">
        <f>VLOOKUP(D163,[1]products!$A$2:$B$2832,2,0)</f>
        <v>31.223778979999999</v>
      </c>
      <c r="F163">
        <v>255438</v>
      </c>
      <c r="G163" t="s">
        <v>10</v>
      </c>
      <c r="H163" s="2">
        <v>45390.19195601852</v>
      </c>
      <c r="I163" s="2" t="s">
        <v>11</v>
      </c>
      <c r="J163" s="2" t="s">
        <v>11</v>
      </c>
      <c r="K163" s="2" t="s">
        <v>11</v>
      </c>
      <c r="L163" s="9">
        <f>YEAR(Table1[[#This Row],[ordered_at]])</f>
        <v>2024</v>
      </c>
      <c r="M163" s="9" t="str">
        <f>TEXT(Table1[[#This Row],[ordered_at]],"MMM")</f>
        <v>Apr</v>
      </c>
      <c r="N163">
        <f>VLOOKUP(D163,[1]products!$A$2:$F$2832,6,0)</f>
        <v>73.989997860000003</v>
      </c>
      <c r="O163" s="1">
        <f>Table1[[#This Row],[sale_price]]-Table1[[#This Row],[cost_price]]</f>
        <v>42.766218880000004</v>
      </c>
      <c r="P163" s="4">
        <f>Table1[[#This Row],[PROFIT]]/Table1[[#This Row],[sale_price]]</f>
        <v>0.57800000158021358</v>
      </c>
      <c r="Q163" t="str">
        <f>"Q"&amp;ROUNDUP(MONTH(Table1[[#This Row],[ordered_at]])/3,0)</f>
        <v>Q2</v>
      </c>
      <c r="R163" t="s">
        <v>21</v>
      </c>
      <c r="S163" t="s">
        <v>46</v>
      </c>
      <c r="T163" s="8"/>
    </row>
    <row r="164" spans="1:20" x14ac:dyDescent="0.3">
      <c r="A164">
        <v>12030</v>
      </c>
      <c r="B164">
        <v>8327</v>
      </c>
      <c r="C164">
        <v>75154</v>
      </c>
      <c r="D164">
        <v>11834</v>
      </c>
      <c r="E164">
        <f>VLOOKUP(D164,[1]products!$A$2:$B$2832,2,0)</f>
        <v>49.679999930000001</v>
      </c>
      <c r="F164">
        <v>32423</v>
      </c>
      <c r="G164" t="s">
        <v>12</v>
      </c>
      <c r="H164" s="2">
        <v>45390.132719907408</v>
      </c>
      <c r="I164" s="2">
        <v>45390.132719907408</v>
      </c>
      <c r="J164" s="2">
        <v>45390.132719907408</v>
      </c>
      <c r="K164" s="2" t="s">
        <v>11</v>
      </c>
      <c r="L164" s="9">
        <f>YEAR(Table1[[#This Row],[ordered_at]])</f>
        <v>2024</v>
      </c>
      <c r="M164" s="9" t="str">
        <f>TEXT(Table1[[#This Row],[ordered_at]],"MMM")</f>
        <v>Apr</v>
      </c>
      <c r="N164">
        <f>VLOOKUP(D164,[1]products!$A$2:$F$2832,6,0)</f>
        <v>90</v>
      </c>
      <c r="O164" s="1">
        <f>Table1[[#This Row],[sale_price]]-Table1[[#This Row],[cost_price]]</f>
        <v>40.320000069999999</v>
      </c>
      <c r="P164" s="4">
        <f>Table1[[#This Row],[PROFIT]]/Table1[[#This Row],[sale_price]]</f>
        <v>0.44800000077777774</v>
      </c>
      <c r="Q164" t="str">
        <f>"Q"&amp;ROUNDUP(MONTH(Table1[[#This Row],[ordered_at]])/3,0)</f>
        <v>Q2</v>
      </c>
      <c r="R164" t="s">
        <v>21</v>
      </c>
      <c r="S164" t="s">
        <v>46</v>
      </c>
      <c r="T164" s="8"/>
    </row>
    <row r="165" spans="1:20" x14ac:dyDescent="0.3">
      <c r="A165">
        <v>34320</v>
      </c>
      <c r="B165">
        <v>23643</v>
      </c>
      <c r="C165">
        <v>66229</v>
      </c>
      <c r="D165">
        <v>29025</v>
      </c>
      <c r="E165">
        <f>VLOOKUP(D165,[1]products!$A$2:$B$2832,2,0)</f>
        <v>25.550000090000001</v>
      </c>
      <c r="F165">
        <v>92600</v>
      </c>
      <c r="G165" t="s">
        <v>12</v>
      </c>
      <c r="H165" s="2">
        <v>45388.518437500003</v>
      </c>
      <c r="I165" s="2">
        <v>45388.518437500003</v>
      </c>
      <c r="J165" s="2">
        <v>45388.518437500003</v>
      </c>
      <c r="K165" s="2" t="s">
        <v>11</v>
      </c>
      <c r="L165" s="9">
        <f>YEAR(Table1[[#This Row],[ordered_at]])</f>
        <v>2024</v>
      </c>
      <c r="M165" s="9" t="str">
        <f>TEXT(Table1[[#This Row],[ordered_at]],"MMM")</f>
        <v>Apr</v>
      </c>
      <c r="N165">
        <f>VLOOKUP(D165,[1]products!$A$2:$F$2832,6,0)</f>
        <v>50</v>
      </c>
      <c r="O165" s="1">
        <f>Table1[[#This Row],[sale_price]]-Table1[[#This Row],[cost_price]]</f>
        <v>24.449999909999999</v>
      </c>
      <c r="P165" s="4">
        <f>Table1[[#This Row],[PROFIT]]/Table1[[#This Row],[sale_price]]</f>
        <v>0.48899999819999995</v>
      </c>
      <c r="Q165" t="str">
        <f>"Q"&amp;ROUNDUP(MONTH(Table1[[#This Row],[ordered_at]])/3,0)</f>
        <v>Q2</v>
      </c>
      <c r="R165" t="s">
        <v>21</v>
      </c>
      <c r="S165" t="s">
        <v>46</v>
      </c>
      <c r="T165" s="8"/>
    </row>
    <row r="166" spans="1:20" x14ac:dyDescent="0.3">
      <c r="A166">
        <v>46804</v>
      </c>
      <c r="B166">
        <v>32219</v>
      </c>
      <c r="C166">
        <v>47185</v>
      </c>
      <c r="D166">
        <v>11000</v>
      </c>
      <c r="E166">
        <f>VLOOKUP(D166,[1]products!$A$2:$B$2832,2,0)</f>
        <v>337.4100014</v>
      </c>
      <c r="F166">
        <v>126266</v>
      </c>
      <c r="G166" t="s">
        <v>13</v>
      </c>
      <c r="H166" s="2">
        <v>45385.401180555556</v>
      </c>
      <c r="I166" s="2">
        <v>45385.401180555556</v>
      </c>
      <c r="J166" s="2" t="s">
        <v>11</v>
      </c>
      <c r="K166" s="2" t="s">
        <v>11</v>
      </c>
      <c r="L166" s="9">
        <f>YEAR(Table1[[#This Row],[ordered_at]])</f>
        <v>2024</v>
      </c>
      <c r="M166" s="9" t="str">
        <f>TEXT(Table1[[#This Row],[ordered_at]],"MMM")</f>
        <v>Apr</v>
      </c>
      <c r="N166">
        <f>VLOOKUP(D166,[1]products!$A$2:$F$2832,6,0)</f>
        <v>815</v>
      </c>
      <c r="O166" s="1">
        <f>Table1[[#This Row],[sale_price]]-Table1[[#This Row],[cost_price]]</f>
        <v>477.5899986</v>
      </c>
      <c r="P166" s="4">
        <f>Table1[[#This Row],[PROFIT]]/Table1[[#This Row],[sale_price]]</f>
        <v>0.58599999828220861</v>
      </c>
      <c r="Q166" t="str">
        <f>"Q"&amp;ROUNDUP(MONTH(Table1[[#This Row],[ordered_at]])/3,0)</f>
        <v>Q2</v>
      </c>
      <c r="R166" t="s">
        <v>21</v>
      </c>
      <c r="S166" t="s">
        <v>46</v>
      </c>
      <c r="T166" s="8"/>
    </row>
    <row r="167" spans="1:20" x14ac:dyDescent="0.3">
      <c r="A167">
        <v>137626</v>
      </c>
      <c r="B167">
        <v>94743</v>
      </c>
      <c r="C167">
        <v>48008</v>
      </c>
      <c r="D167">
        <v>15395</v>
      </c>
      <c r="E167">
        <f>VLOOKUP(D167,[1]products!$A$2:$B$2832,2,0)</f>
        <v>39.658078809999999</v>
      </c>
      <c r="F167">
        <v>371489</v>
      </c>
      <c r="G167" t="s">
        <v>12</v>
      </c>
      <c r="H167" s="2">
        <v>45383.4612037037</v>
      </c>
      <c r="I167" s="2">
        <v>45383.4612037037</v>
      </c>
      <c r="J167" s="2">
        <v>45383.4612037037</v>
      </c>
      <c r="K167" s="2" t="s">
        <v>11</v>
      </c>
      <c r="L167" s="9">
        <f>YEAR(Table1[[#This Row],[ordered_at]])</f>
        <v>2024</v>
      </c>
      <c r="M167" s="9" t="str">
        <f>TEXT(Table1[[#This Row],[ordered_at]],"MMM")</f>
        <v>Apr</v>
      </c>
      <c r="N167">
        <f>VLOOKUP(D167,[1]products!$A$2:$F$2832,6,0)</f>
        <v>66.989997860000003</v>
      </c>
      <c r="O167" s="1">
        <f>Table1[[#This Row],[sale_price]]-Table1[[#This Row],[cost_price]]</f>
        <v>27.331919050000003</v>
      </c>
      <c r="P167" s="4">
        <f>Table1[[#This Row],[PROFIT]]/Table1[[#This Row],[sale_price]]</f>
        <v>0.40799999885236604</v>
      </c>
      <c r="Q167" t="str">
        <f>"Q"&amp;ROUNDUP(MONTH(Table1[[#This Row],[ordered_at]])/3,0)</f>
        <v>Q2</v>
      </c>
      <c r="R167" t="s">
        <v>21</v>
      </c>
      <c r="S167" t="s">
        <v>46</v>
      </c>
      <c r="T167" s="8"/>
    </row>
    <row r="168" spans="1:20" x14ac:dyDescent="0.3">
      <c r="A168">
        <v>79910</v>
      </c>
      <c r="B168">
        <v>54992</v>
      </c>
      <c r="C168">
        <v>130</v>
      </c>
      <c r="D168">
        <v>10029</v>
      </c>
      <c r="E168">
        <f>VLOOKUP(D168,[1]products!$A$2:$B$2832,2,0)</f>
        <v>7.4162899019999999</v>
      </c>
      <c r="F168">
        <v>215646</v>
      </c>
      <c r="G168" t="s">
        <v>14</v>
      </c>
      <c r="H168" s="2">
        <v>45382.57309027778</v>
      </c>
      <c r="I168" s="2" t="s">
        <v>11</v>
      </c>
      <c r="J168" s="2" t="s">
        <v>11</v>
      </c>
      <c r="K168" s="2" t="s">
        <v>11</v>
      </c>
      <c r="L168" s="9">
        <f>YEAR(Table1[[#This Row],[ordered_at]])</f>
        <v>2024</v>
      </c>
      <c r="M168" s="9" t="str">
        <f>TEXT(Table1[[#This Row],[ordered_at]],"MMM")</f>
        <v>Mar</v>
      </c>
      <c r="N168">
        <f>VLOOKUP(D168,[1]products!$A$2:$F$2832,6,0)</f>
        <v>19.989999770000001</v>
      </c>
      <c r="O168" s="1">
        <f>Table1[[#This Row],[sale_price]]-Table1[[#This Row],[cost_price]]</f>
        <v>12.573709868000002</v>
      </c>
      <c r="P168" s="4">
        <f>Table1[[#This Row],[PROFIT]]/Table1[[#This Row],[sale_price]]</f>
        <v>0.629000000633817</v>
      </c>
      <c r="Q168" t="str">
        <f>"Q"&amp;ROUNDUP(MONTH(Table1[[#This Row],[ordered_at]])/3,0)</f>
        <v>Q1</v>
      </c>
      <c r="R168" t="s">
        <v>21</v>
      </c>
      <c r="S168" t="s">
        <v>46</v>
      </c>
      <c r="T168" s="8"/>
    </row>
    <row r="169" spans="1:20" x14ac:dyDescent="0.3">
      <c r="A169">
        <v>65278</v>
      </c>
      <c r="B169">
        <v>44920</v>
      </c>
      <c r="C169">
        <v>53171</v>
      </c>
      <c r="D169">
        <v>28922</v>
      </c>
      <c r="E169">
        <f>VLOOKUP(D169,[1]products!$A$2:$B$2832,2,0)</f>
        <v>59.993998869999999</v>
      </c>
      <c r="F169">
        <v>176144</v>
      </c>
      <c r="G169" t="s">
        <v>13</v>
      </c>
      <c r="H169" s="2">
        <v>45376.07408564815</v>
      </c>
      <c r="I169" s="2">
        <v>45376.07408564815</v>
      </c>
      <c r="J169" s="2" t="s">
        <v>11</v>
      </c>
      <c r="K169" s="2" t="s">
        <v>11</v>
      </c>
      <c r="L169" s="9">
        <f>YEAR(Table1[[#This Row],[ordered_at]])</f>
        <v>2024</v>
      </c>
      <c r="M169" s="9" t="str">
        <f>TEXT(Table1[[#This Row],[ordered_at]],"MMM")</f>
        <v>Mar</v>
      </c>
      <c r="N169">
        <f>VLOOKUP(D169,[1]products!$A$2:$F$2832,6,0)</f>
        <v>99.989997860000003</v>
      </c>
      <c r="O169" s="1">
        <f>Table1[[#This Row],[sale_price]]-Table1[[#This Row],[cost_price]]</f>
        <v>39.995998990000004</v>
      </c>
      <c r="P169" s="4">
        <f>Table1[[#This Row],[PROFIT]]/Table1[[#This Row],[sale_price]]</f>
        <v>0.39999999845984596</v>
      </c>
      <c r="Q169" t="str">
        <f>"Q"&amp;ROUNDUP(MONTH(Table1[[#This Row],[ordered_at]])/3,0)</f>
        <v>Q1</v>
      </c>
      <c r="R169" t="s">
        <v>21</v>
      </c>
      <c r="S169" t="s">
        <v>46</v>
      </c>
      <c r="T169" s="8"/>
    </row>
    <row r="170" spans="1:20" x14ac:dyDescent="0.3">
      <c r="A170">
        <v>106099</v>
      </c>
      <c r="B170">
        <v>73086</v>
      </c>
      <c r="C170">
        <v>95157</v>
      </c>
      <c r="D170">
        <v>28862</v>
      </c>
      <c r="E170">
        <f>VLOOKUP(D170,[1]products!$A$2:$B$2832,2,0)</f>
        <v>20.496350469999999</v>
      </c>
      <c r="F170">
        <v>286304</v>
      </c>
      <c r="G170" t="s">
        <v>15</v>
      </c>
      <c r="H170" s="2">
        <v>45375.594340277778</v>
      </c>
      <c r="I170" s="2">
        <v>45375.594340277778</v>
      </c>
      <c r="J170" s="2">
        <v>45375.594340277778</v>
      </c>
      <c r="K170" s="2">
        <v>45375.594340277778</v>
      </c>
      <c r="L170" s="9">
        <f>YEAR(Table1[[#This Row],[ordered_at]])</f>
        <v>2024</v>
      </c>
      <c r="M170" s="9" t="str">
        <f>TEXT(Table1[[#This Row],[ordered_at]],"MMM")</f>
        <v>Mar</v>
      </c>
      <c r="N170">
        <f>VLOOKUP(D170,[1]products!$A$2:$F$2832,6,0)</f>
        <v>54.950000760000002</v>
      </c>
      <c r="O170" s="1">
        <f>Table1[[#This Row],[sale_price]]-Table1[[#This Row],[cost_price]]</f>
        <v>34.453650289999999</v>
      </c>
      <c r="P170" s="4">
        <f>Table1[[#This Row],[PROFIT]]/Table1[[#This Row],[sale_price]]</f>
        <v>0.62699999660564154</v>
      </c>
      <c r="Q170" t="str">
        <f>"Q"&amp;ROUNDUP(MONTH(Table1[[#This Row],[ordered_at]])/3,0)</f>
        <v>Q1</v>
      </c>
      <c r="R170" t="s">
        <v>21</v>
      </c>
      <c r="S170" t="s">
        <v>46</v>
      </c>
      <c r="T170" s="8"/>
    </row>
    <row r="171" spans="1:20" x14ac:dyDescent="0.3">
      <c r="A171">
        <v>136194</v>
      </c>
      <c r="B171">
        <v>93758</v>
      </c>
      <c r="C171">
        <v>13022</v>
      </c>
      <c r="D171">
        <v>13870</v>
      </c>
      <c r="E171">
        <f>VLOOKUP(D171,[1]products!$A$2:$B$2832,2,0)</f>
        <v>28.271999820000001</v>
      </c>
      <c r="F171">
        <v>367633</v>
      </c>
      <c r="G171" t="s">
        <v>13</v>
      </c>
      <c r="H171" s="2">
        <v>45371.041747685187</v>
      </c>
      <c r="I171" s="2">
        <v>45371.041747685187</v>
      </c>
      <c r="J171" s="2" t="s">
        <v>11</v>
      </c>
      <c r="K171" s="2" t="s">
        <v>11</v>
      </c>
      <c r="L171" s="9">
        <f>YEAR(Table1[[#This Row],[ordered_at]])</f>
        <v>2024</v>
      </c>
      <c r="M171" s="9" t="str">
        <f>TEXT(Table1[[#This Row],[ordered_at]],"MMM")</f>
        <v>Mar</v>
      </c>
      <c r="N171">
        <f>VLOOKUP(D171,[1]products!$A$2:$F$2832,6,0)</f>
        <v>76</v>
      </c>
      <c r="O171" s="1">
        <f>Table1[[#This Row],[sale_price]]-Table1[[#This Row],[cost_price]]</f>
        <v>47.728000179999995</v>
      </c>
      <c r="P171" s="4">
        <f>Table1[[#This Row],[PROFIT]]/Table1[[#This Row],[sale_price]]</f>
        <v>0.62800000236842102</v>
      </c>
      <c r="Q171" t="str">
        <f>"Q"&amp;ROUNDUP(MONTH(Table1[[#This Row],[ordered_at]])/3,0)</f>
        <v>Q1</v>
      </c>
      <c r="R171" t="s">
        <v>19</v>
      </c>
      <c r="S171" t="s">
        <v>46</v>
      </c>
      <c r="T171" s="8"/>
    </row>
    <row r="172" spans="1:20" x14ac:dyDescent="0.3">
      <c r="A172">
        <v>69873</v>
      </c>
      <c r="B172">
        <v>48042</v>
      </c>
      <c r="C172">
        <v>28931</v>
      </c>
      <c r="D172">
        <v>24808</v>
      </c>
      <c r="E172">
        <f>VLOOKUP(D172,[1]products!$A$2:$B$2832,2,0)</f>
        <v>30.98784865</v>
      </c>
      <c r="F172">
        <v>188555</v>
      </c>
      <c r="G172" t="s">
        <v>13</v>
      </c>
      <c r="H172" s="2">
        <v>45367.430821759262</v>
      </c>
      <c r="I172" s="2">
        <v>45367.430821759262</v>
      </c>
      <c r="J172" s="2" t="s">
        <v>11</v>
      </c>
      <c r="K172" s="2" t="s">
        <v>11</v>
      </c>
      <c r="L172" s="9">
        <f>YEAR(Table1[[#This Row],[ordered_at]])</f>
        <v>2024</v>
      </c>
      <c r="M172" s="9" t="str">
        <f>TEXT(Table1[[#This Row],[ordered_at]],"MMM")</f>
        <v>Mar</v>
      </c>
      <c r="N172">
        <f>VLOOKUP(D172,[1]products!$A$2:$F$2832,6,0)</f>
        <v>69.949996949999999</v>
      </c>
      <c r="O172" s="1">
        <f>Table1[[#This Row],[sale_price]]-Table1[[#This Row],[cost_price]]</f>
        <v>38.962148299999996</v>
      </c>
      <c r="P172" s="4">
        <f>Table1[[#This Row],[PROFIT]]/Table1[[#This Row],[sale_price]]</f>
        <v>0.55699999998355965</v>
      </c>
      <c r="Q172" t="str">
        <f>"Q"&amp;ROUNDUP(MONTH(Table1[[#This Row],[ordered_at]])/3,0)</f>
        <v>Q1</v>
      </c>
      <c r="R172" t="s">
        <v>19</v>
      </c>
      <c r="S172" t="s">
        <v>46</v>
      </c>
      <c r="T172" s="8"/>
    </row>
    <row r="173" spans="1:20" x14ac:dyDescent="0.3">
      <c r="A173">
        <v>76481</v>
      </c>
      <c r="B173">
        <v>52629</v>
      </c>
      <c r="C173">
        <v>43499</v>
      </c>
      <c r="D173">
        <v>13928</v>
      </c>
      <c r="E173">
        <f>VLOOKUP(D173,[1]products!$A$2:$B$2832,2,0)</f>
        <v>21.224099160000002</v>
      </c>
      <c r="F173">
        <v>206387</v>
      </c>
      <c r="G173" t="s">
        <v>10</v>
      </c>
      <c r="H173" s="2">
        <v>45367.286574074074</v>
      </c>
      <c r="I173" s="2" t="s">
        <v>11</v>
      </c>
      <c r="J173" s="2" t="s">
        <v>11</v>
      </c>
      <c r="K173" s="2" t="s">
        <v>11</v>
      </c>
      <c r="L173" s="9">
        <f>YEAR(Table1[[#This Row],[ordered_at]])</f>
        <v>2024</v>
      </c>
      <c r="M173" s="9" t="str">
        <f>TEXT(Table1[[#This Row],[ordered_at]],"MMM")</f>
        <v>Mar</v>
      </c>
      <c r="N173">
        <f>VLOOKUP(D173,[1]products!$A$2:$F$2832,6,0)</f>
        <v>40.349998470000003</v>
      </c>
      <c r="O173" s="1">
        <f>Table1[[#This Row],[sale_price]]-Table1[[#This Row],[cost_price]]</f>
        <v>19.125899310000001</v>
      </c>
      <c r="P173" s="4">
        <f>Table1[[#This Row],[PROFIT]]/Table1[[#This Row],[sale_price]]</f>
        <v>0.47400000087286248</v>
      </c>
      <c r="Q173" t="str">
        <f>"Q"&amp;ROUNDUP(MONTH(Table1[[#This Row],[ordered_at]])/3,0)</f>
        <v>Q1</v>
      </c>
      <c r="R173" t="s">
        <v>19</v>
      </c>
      <c r="S173" t="s">
        <v>46</v>
      </c>
      <c r="T173" s="8"/>
    </row>
    <row r="174" spans="1:20" x14ac:dyDescent="0.3">
      <c r="A174">
        <v>167162</v>
      </c>
      <c r="B174">
        <v>115135</v>
      </c>
      <c r="C174">
        <v>86904</v>
      </c>
      <c r="D174">
        <v>13844</v>
      </c>
      <c r="E174">
        <f>VLOOKUP(D174,[1]products!$A$2:$B$2832,2,0)</f>
        <v>12.30000001</v>
      </c>
      <c r="F174">
        <v>451282</v>
      </c>
      <c r="G174" t="s">
        <v>13</v>
      </c>
      <c r="H174" s="2">
        <v>45367.121006944442</v>
      </c>
      <c r="I174" s="2">
        <v>45367.121006944442</v>
      </c>
      <c r="J174" s="2" t="s">
        <v>11</v>
      </c>
      <c r="K174" s="2" t="s">
        <v>11</v>
      </c>
      <c r="L174" s="9">
        <f>YEAR(Table1[[#This Row],[ordered_at]])</f>
        <v>2024</v>
      </c>
      <c r="M174" s="9" t="str">
        <f>TEXT(Table1[[#This Row],[ordered_at]],"MMM")</f>
        <v>Mar</v>
      </c>
      <c r="N174">
        <f>VLOOKUP(D174,[1]products!$A$2:$F$2832,6,0)</f>
        <v>25</v>
      </c>
      <c r="O174" s="1">
        <f>Table1[[#This Row],[sale_price]]-Table1[[#This Row],[cost_price]]</f>
        <v>12.69999999</v>
      </c>
      <c r="P174" s="4">
        <f>Table1[[#This Row],[PROFIT]]/Table1[[#This Row],[sale_price]]</f>
        <v>0.50799999959999997</v>
      </c>
      <c r="Q174" t="str">
        <f>"Q"&amp;ROUNDUP(MONTH(Table1[[#This Row],[ordered_at]])/3,0)</f>
        <v>Q1</v>
      </c>
      <c r="R174" t="s">
        <v>19</v>
      </c>
      <c r="S174" t="s">
        <v>46</v>
      </c>
      <c r="T174" s="8"/>
    </row>
    <row r="175" spans="1:20" x14ac:dyDescent="0.3">
      <c r="A175">
        <v>153969</v>
      </c>
      <c r="B175">
        <v>106017</v>
      </c>
      <c r="C175">
        <v>7802</v>
      </c>
      <c r="D175">
        <v>28406</v>
      </c>
      <c r="E175">
        <f>VLOOKUP(D175,[1]products!$A$2:$B$2832,2,0)</f>
        <v>19.860240529999999</v>
      </c>
      <c r="F175">
        <v>415639</v>
      </c>
      <c r="G175" t="s">
        <v>14</v>
      </c>
      <c r="H175" s="2">
        <v>45365.955787037034</v>
      </c>
      <c r="I175" s="2" t="s">
        <v>11</v>
      </c>
      <c r="J175" s="2" t="s">
        <v>11</v>
      </c>
      <c r="K175" s="2" t="s">
        <v>11</v>
      </c>
      <c r="L175" s="9">
        <f>YEAR(Table1[[#This Row],[ordered_at]])</f>
        <v>2024</v>
      </c>
      <c r="M175" s="9" t="str">
        <f>TEXT(Table1[[#This Row],[ordered_at]],"MMM")</f>
        <v>Mar</v>
      </c>
      <c r="N175">
        <f>VLOOKUP(D175,[1]products!$A$2:$F$2832,6,0)</f>
        <v>39.880001069999999</v>
      </c>
      <c r="O175" s="1">
        <f>Table1[[#This Row],[sale_price]]-Table1[[#This Row],[cost_price]]</f>
        <v>20.01976054</v>
      </c>
      <c r="P175" s="4">
        <f>Table1[[#This Row],[PROFIT]]/Table1[[#This Row],[sale_price]]</f>
        <v>0.50200000007171519</v>
      </c>
      <c r="Q175" t="str">
        <f>"Q"&amp;ROUNDUP(MONTH(Table1[[#This Row],[ordered_at]])/3,0)</f>
        <v>Q1</v>
      </c>
      <c r="R175" t="s">
        <v>19</v>
      </c>
      <c r="S175" t="s">
        <v>46</v>
      </c>
      <c r="T175" s="8"/>
    </row>
    <row r="176" spans="1:20" x14ac:dyDescent="0.3">
      <c r="A176">
        <v>79676</v>
      </c>
      <c r="B176">
        <v>54833</v>
      </c>
      <c r="C176">
        <v>67803</v>
      </c>
      <c r="D176">
        <v>9001</v>
      </c>
      <c r="E176">
        <f>VLOOKUP(D176,[1]products!$A$2:$B$2832,2,0)</f>
        <v>26.895</v>
      </c>
      <c r="F176">
        <v>215042</v>
      </c>
      <c r="G176" t="s">
        <v>14</v>
      </c>
      <c r="H176" s="2">
        <v>45358.596168981479</v>
      </c>
      <c r="I176" s="2" t="s">
        <v>11</v>
      </c>
      <c r="J176" s="2" t="s">
        <v>11</v>
      </c>
      <c r="K176" s="2" t="s">
        <v>11</v>
      </c>
      <c r="L176" s="9">
        <f>YEAR(Table1[[#This Row],[ordered_at]])</f>
        <v>2024</v>
      </c>
      <c r="M176" s="9" t="str">
        <f>TEXT(Table1[[#This Row],[ordered_at]],"MMM")</f>
        <v>Mar</v>
      </c>
      <c r="N176">
        <f>VLOOKUP(D176,[1]products!$A$2:$F$2832,6,0)</f>
        <v>55</v>
      </c>
      <c r="O176" s="1">
        <f>Table1[[#This Row],[sale_price]]-Table1[[#This Row],[cost_price]]</f>
        <v>28.105</v>
      </c>
      <c r="P176" s="4">
        <f>Table1[[#This Row],[PROFIT]]/Table1[[#This Row],[sale_price]]</f>
        <v>0.51100000000000001</v>
      </c>
      <c r="Q176" t="str">
        <f>"Q"&amp;ROUNDUP(MONTH(Table1[[#This Row],[ordered_at]])/3,0)</f>
        <v>Q1</v>
      </c>
      <c r="R176" t="s">
        <v>19</v>
      </c>
      <c r="S176" t="s">
        <v>46</v>
      </c>
      <c r="T176" s="8"/>
    </row>
    <row r="177" spans="1:20" x14ac:dyDescent="0.3">
      <c r="A177">
        <v>149895</v>
      </c>
      <c r="B177">
        <v>103231</v>
      </c>
      <c r="C177">
        <v>52486</v>
      </c>
      <c r="D177">
        <v>28411</v>
      </c>
      <c r="E177">
        <f>VLOOKUP(D177,[1]products!$A$2:$B$2832,2,0)</f>
        <v>14.31404962</v>
      </c>
      <c r="F177">
        <v>404668</v>
      </c>
      <c r="G177" t="s">
        <v>13</v>
      </c>
      <c r="H177" s="2">
        <v>45357.224548611113</v>
      </c>
      <c r="I177" s="2">
        <v>45357.224548611113</v>
      </c>
      <c r="J177" s="2" t="s">
        <v>11</v>
      </c>
      <c r="K177" s="2" t="s">
        <v>11</v>
      </c>
      <c r="L177" s="9">
        <f>YEAR(Table1[[#This Row],[ordered_at]])</f>
        <v>2024</v>
      </c>
      <c r="M177" s="9" t="str">
        <f>TEXT(Table1[[#This Row],[ordered_at]],"MMM")</f>
        <v>Mar</v>
      </c>
      <c r="N177">
        <f>VLOOKUP(D177,[1]products!$A$2:$F$2832,6,0)</f>
        <v>31.049999239999998</v>
      </c>
      <c r="O177" s="1">
        <f>Table1[[#This Row],[sale_price]]-Table1[[#This Row],[cost_price]]</f>
        <v>16.73594962</v>
      </c>
      <c r="P177" s="4">
        <f>Table1[[#This Row],[PROFIT]]/Table1[[#This Row],[sale_price]]</f>
        <v>0.53900000095458944</v>
      </c>
      <c r="Q177" t="str">
        <f>"Q"&amp;ROUNDUP(MONTH(Table1[[#This Row],[ordered_at]])/3,0)</f>
        <v>Q1</v>
      </c>
      <c r="R177" t="s">
        <v>20</v>
      </c>
      <c r="S177" t="s">
        <v>46</v>
      </c>
      <c r="T177" s="8"/>
    </row>
    <row r="178" spans="1:20" x14ac:dyDescent="0.3">
      <c r="A178">
        <v>65614</v>
      </c>
      <c r="B178">
        <v>45140</v>
      </c>
      <c r="C178">
        <v>13159</v>
      </c>
      <c r="D178">
        <v>6077</v>
      </c>
      <c r="E178">
        <f>VLOOKUP(D178,[1]products!$A$2:$B$2832,2,0)</f>
        <v>11.26000002</v>
      </c>
      <c r="F178">
        <v>177057</v>
      </c>
      <c r="G178" t="s">
        <v>15</v>
      </c>
      <c r="H178" s="2">
        <v>45356.532118055555</v>
      </c>
      <c r="I178" s="2">
        <v>45356.532118055555</v>
      </c>
      <c r="J178" s="2">
        <v>45356.532118055555</v>
      </c>
      <c r="K178" s="2">
        <v>45356.532118055555</v>
      </c>
      <c r="L178" s="9">
        <f>YEAR(Table1[[#This Row],[ordered_at]])</f>
        <v>2024</v>
      </c>
      <c r="M178" s="9" t="str">
        <f>TEXT(Table1[[#This Row],[ordered_at]],"MMM")</f>
        <v>Mar</v>
      </c>
      <c r="N178">
        <f>VLOOKUP(D178,[1]products!$A$2:$F$2832,6,0)</f>
        <v>20</v>
      </c>
      <c r="O178" s="1">
        <f>Table1[[#This Row],[sale_price]]-Table1[[#This Row],[cost_price]]</f>
        <v>8.7399999800000003</v>
      </c>
      <c r="P178" s="4">
        <f>Table1[[#This Row],[PROFIT]]/Table1[[#This Row],[sale_price]]</f>
        <v>0.43699999900000003</v>
      </c>
      <c r="Q178" t="str">
        <f>"Q"&amp;ROUNDUP(MONTH(Table1[[#This Row],[ordered_at]])/3,0)</f>
        <v>Q1</v>
      </c>
      <c r="R178" t="s">
        <v>19</v>
      </c>
      <c r="S178" t="s">
        <v>47</v>
      </c>
      <c r="T178" s="8"/>
    </row>
    <row r="179" spans="1:20" x14ac:dyDescent="0.3">
      <c r="A179">
        <v>61741</v>
      </c>
      <c r="B179">
        <v>42531</v>
      </c>
      <c r="C179">
        <v>78025</v>
      </c>
      <c r="D179">
        <v>12625</v>
      </c>
      <c r="E179">
        <f>VLOOKUP(D179,[1]products!$A$2:$B$2832,2,0)</f>
        <v>12.39930028</v>
      </c>
      <c r="F179">
        <v>166604</v>
      </c>
      <c r="G179" t="s">
        <v>13</v>
      </c>
      <c r="H179" s="2">
        <v>45356.358622685184</v>
      </c>
      <c r="I179" s="2">
        <v>45356.358622685184</v>
      </c>
      <c r="J179" s="2" t="s">
        <v>11</v>
      </c>
      <c r="K179" s="2" t="s">
        <v>11</v>
      </c>
      <c r="L179" s="9">
        <f>YEAR(Table1[[#This Row],[ordered_at]])</f>
        <v>2024</v>
      </c>
      <c r="M179" s="9" t="str">
        <f>TEXT(Table1[[#This Row],[ordered_at]],"MMM")</f>
        <v>Mar</v>
      </c>
      <c r="N179">
        <f>VLOOKUP(D179,[1]products!$A$2:$F$2832,6,0)</f>
        <v>29.950000760000002</v>
      </c>
      <c r="O179" s="1">
        <f>Table1[[#This Row],[sale_price]]-Table1[[#This Row],[cost_price]]</f>
        <v>17.550700480000003</v>
      </c>
      <c r="P179" s="4">
        <f>Table1[[#This Row],[PROFIT]]/Table1[[#This Row],[sale_price]]</f>
        <v>0.58600000115659434</v>
      </c>
      <c r="Q179" t="str">
        <f>"Q"&amp;ROUNDUP(MONTH(Table1[[#This Row],[ordered_at]])/3,0)</f>
        <v>Q1</v>
      </c>
      <c r="R179" t="s">
        <v>33</v>
      </c>
      <c r="S179" t="s">
        <v>47</v>
      </c>
      <c r="T179" s="8"/>
    </row>
    <row r="180" spans="1:20" x14ac:dyDescent="0.3">
      <c r="A180">
        <v>148839</v>
      </c>
      <c r="B180">
        <v>102506</v>
      </c>
      <c r="C180">
        <v>49824</v>
      </c>
      <c r="D180">
        <v>28826</v>
      </c>
      <c r="E180">
        <f>VLOOKUP(D180,[1]products!$A$2:$B$2832,2,0)</f>
        <v>31.82549852</v>
      </c>
      <c r="F180">
        <v>401840</v>
      </c>
      <c r="G180" t="s">
        <v>13</v>
      </c>
      <c r="H180" s="2">
        <v>45350.694710648146</v>
      </c>
      <c r="I180" s="2">
        <v>45350.694710648146</v>
      </c>
      <c r="J180" s="2" t="s">
        <v>11</v>
      </c>
      <c r="K180" s="2" t="s">
        <v>11</v>
      </c>
      <c r="L180" s="9">
        <f>YEAR(Table1[[#This Row],[ordered_at]])</f>
        <v>2024</v>
      </c>
      <c r="M180" s="9" t="str">
        <f>TEXT(Table1[[#This Row],[ordered_at]],"MMM")</f>
        <v>Feb</v>
      </c>
      <c r="N180">
        <f>VLOOKUP(D180,[1]products!$A$2:$F$2832,6,0)</f>
        <v>64.949996949999999</v>
      </c>
      <c r="O180" s="1">
        <f>Table1[[#This Row],[sale_price]]-Table1[[#This Row],[cost_price]]</f>
        <v>33.124498430000003</v>
      </c>
      <c r="P180" s="4">
        <f>Table1[[#This Row],[PROFIT]]/Table1[[#This Row],[sale_price]]</f>
        <v>0.50999999977675137</v>
      </c>
      <c r="Q180" t="str">
        <f>"Q"&amp;ROUNDUP(MONTH(Table1[[#This Row],[ordered_at]])/3,0)</f>
        <v>Q1</v>
      </c>
      <c r="R180" t="s">
        <v>36</v>
      </c>
      <c r="S180" t="s">
        <v>47</v>
      </c>
      <c r="T180" s="8"/>
    </row>
    <row r="181" spans="1:20" x14ac:dyDescent="0.3">
      <c r="A181">
        <v>43869</v>
      </c>
      <c r="B181">
        <v>30192</v>
      </c>
      <c r="C181">
        <v>59910</v>
      </c>
      <c r="D181">
        <v>28411</v>
      </c>
      <c r="E181">
        <f>VLOOKUP(D181,[1]products!$A$2:$B$2832,2,0)</f>
        <v>14.31404962</v>
      </c>
      <c r="F181">
        <v>118325</v>
      </c>
      <c r="G181" t="s">
        <v>12</v>
      </c>
      <c r="H181" s="2">
        <v>45348.721238425926</v>
      </c>
      <c r="I181" s="2">
        <v>45348.721238425926</v>
      </c>
      <c r="J181" s="2">
        <v>45348.721238425926</v>
      </c>
      <c r="K181" s="2" t="s">
        <v>11</v>
      </c>
      <c r="L181" s="9">
        <f>YEAR(Table1[[#This Row],[ordered_at]])</f>
        <v>2024</v>
      </c>
      <c r="M181" s="9" t="str">
        <f>TEXT(Table1[[#This Row],[ordered_at]],"MMM")</f>
        <v>Feb</v>
      </c>
      <c r="N181">
        <f>VLOOKUP(D181,[1]products!$A$2:$F$2832,6,0)</f>
        <v>31.049999239999998</v>
      </c>
      <c r="O181" s="1">
        <f>Table1[[#This Row],[sale_price]]-Table1[[#This Row],[cost_price]]</f>
        <v>16.73594962</v>
      </c>
      <c r="P181" s="4">
        <f>Table1[[#This Row],[PROFIT]]/Table1[[#This Row],[sale_price]]</f>
        <v>0.53900000095458944</v>
      </c>
      <c r="Q181" t="str">
        <f>"Q"&amp;ROUNDUP(MONTH(Table1[[#This Row],[ordered_at]])/3,0)</f>
        <v>Q1</v>
      </c>
      <c r="R181" t="s">
        <v>27</v>
      </c>
      <c r="S181" t="s">
        <v>47</v>
      </c>
      <c r="T181" s="8"/>
    </row>
    <row r="182" spans="1:20" x14ac:dyDescent="0.3">
      <c r="A182">
        <v>127034</v>
      </c>
      <c r="B182">
        <v>87481</v>
      </c>
      <c r="C182">
        <v>87761</v>
      </c>
      <c r="D182">
        <v>28657</v>
      </c>
      <c r="E182">
        <f>VLOOKUP(D182,[1]products!$A$2:$B$2832,2,0)</f>
        <v>15.15942005</v>
      </c>
      <c r="F182">
        <v>342923</v>
      </c>
      <c r="G182" t="s">
        <v>12</v>
      </c>
      <c r="H182" s="2">
        <v>45346.617569444446</v>
      </c>
      <c r="I182" s="2">
        <v>45346.617569444446</v>
      </c>
      <c r="J182" s="2">
        <v>45346.617569444446</v>
      </c>
      <c r="K182" s="2" t="s">
        <v>11</v>
      </c>
      <c r="L182" s="9">
        <f>YEAR(Table1[[#This Row],[ordered_at]])</f>
        <v>2024</v>
      </c>
      <c r="M182" s="9" t="str">
        <f>TEXT(Table1[[#This Row],[ordered_at]],"MMM")</f>
        <v>Feb</v>
      </c>
      <c r="N182">
        <f>VLOOKUP(D182,[1]products!$A$2:$F$2832,6,0)</f>
        <v>36.180000309999997</v>
      </c>
      <c r="O182" s="1">
        <f>Table1[[#This Row],[sale_price]]-Table1[[#This Row],[cost_price]]</f>
        <v>21.020580259999996</v>
      </c>
      <c r="P182" s="4">
        <f>Table1[[#This Row],[PROFIT]]/Table1[[#This Row],[sale_price]]</f>
        <v>0.58100000220812598</v>
      </c>
      <c r="Q182" t="str">
        <f>"Q"&amp;ROUNDUP(MONTH(Table1[[#This Row],[ordered_at]])/3,0)</f>
        <v>Q1</v>
      </c>
      <c r="R182" t="s">
        <v>37</v>
      </c>
      <c r="S182" t="s">
        <v>47</v>
      </c>
      <c r="T182" s="8"/>
    </row>
    <row r="183" spans="1:20" x14ac:dyDescent="0.3">
      <c r="A183">
        <v>13781</v>
      </c>
      <c r="B183">
        <v>9551</v>
      </c>
      <c r="C183">
        <v>73085</v>
      </c>
      <c r="D183">
        <v>12612</v>
      </c>
      <c r="E183">
        <f>VLOOKUP(D183,[1]products!$A$2:$B$2832,2,0)</f>
        <v>18.63369969</v>
      </c>
      <c r="F183">
        <v>37204</v>
      </c>
      <c r="G183" t="s">
        <v>14</v>
      </c>
      <c r="H183" s="2">
        <v>45345.952025462961</v>
      </c>
      <c r="I183" s="2" t="s">
        <v>11</v>
      </c>
      <c r="J183" s="2" t="s">
        <v>11</v>
      </c>
      <c r="K183" s="2" t="s">
        <v>11</v>
      </c>
      <c r="L183" s="9">
        <f>YEAR(Table1[[#This Row],[ordered_at]])</f>
        <v>2024</v>
      </c>
      <c r="M183" s="9" t="str">
        <f>TEXT(Table1[[#This Row],[ordered_at]],"MMM")</f>
        <v>Feb</v>
      </c>
      <c r="N183">
        <f>VLOOKUP(D183,[1]products!$A$2:$F$2832,6,0)</f>
        <v>32.979999540000001</v>
      </c>
      <c r="O183" s="1">
        <f>Table1[[#This Row],[sale_price]]-Table1[[#This Row],[cost_price]]</f>
        <v>14.346299850000001</v>
      </c>
      <c r="P183" s="4">
        <f>Table1[[#This Row],[PROFIT]]/Table1[[#This Row],[sale_price]]</f>
        <v>0.43500000151910251</v>
      </c>
      <c r="Q183" t="str">
        <f>"Q"&amp;ROUNDUP(MONTH(Table1[[#This Row],[ordered_at]])/3,0)</f>
        <v>Q1</v>
      </c>
      <c r="R183" t="s">
        <v>37</v>
      </c>
      <c r="S183" t="s">
        <v>47</v>
      </c>
      <c r="T183" s="8"/>
    </row>
    <row r="184" spans="1:20" x14ac:dyDescent="0.3">
      <c r="A184">
        <v>101268</v>
      </c>
      <c r="B184">
        <v>69721</v>
      </c>
      <c r="C184">
        <v>52192</v>
      </c>
      <c r="D184">
        <v>14042</v>
      </c>
      <c r="E184">
        <f>VLOOKUP(D184,[1]products!$A$2:$B$2832,2,0)</f>
        <v>7.4400000129999997</v>
      </c>
      <c r="F184">
        <v>273196</v>
      </c>
      <c r="G184" t="s">
        <v>13</v>
      </c>
      <c r="H184" s="2">
        <v>45344.696458333332</v>
      </c>
      <c r="I184" s="2">
        <v>45344.696458333332</v>
      </c>
      <c r="J184" s="2" t="s">
        <v>11</v>
      </c>
      <c r="K184" s="2" t="s">
        <v>11</v>
      </c>
      <c r="L184" s="9">
        <f>YEAR(Table1[[#This Row],[ordered_at]])</f>
        <v>2024</v>
      </c>
      <c r="M184" s="9" t="str">
        <f>TEXT(Table1[[#This Row],[ordered_at]],"MMM")</f>
        <v>Feb</v>
      </c>
      <c r="N184">
        <f>VLOOKUP(D184,[1]products!$A$2:$F$2832,6,0)</f>
        <v>12</v>
      </c>
      <c r="O184" s="1">
        <f>Table1[[#This Row],[sale_price]]-Table1[[#This Row],[cost_price]]</f>
        <v>4.5599999870000003</v>
      </c>
      <c r="P184" s="4">
        <f>Table1[[#This Row],[PROFIT]]/Table1[[#This Row],[sale_price]]</f>
        <v>0.37999999891666669</v>
      </c>
      <c r="Q184" t="str">
        <f>"Q"&amp;ROUNDUP(MONTH(Table1[[#This Row],[ordered_at]])/3,0)</f>
        <v>Q1</v>
      </c>
      <c r="R184" t="s">
        <v>38</v>
      </c>
      <c r="S184" t="s">
        <v>47</v>
      </c>
      <c r="T184" s="8"/>
    </row>
    <row r="185" spans="1:20" x14ac:dyDescent="0.3">
      <c r="A185">
        <v>129166</v>
      </c>
      <c r="B185">
        <v>88949</v>
      </c>
      <c r="C185">
        <v>6898</v>
      </c>
      <c r="D185">
        <v>13937</v>
      </c>
      <c r="E185">
        <f>VLOOKUP(D185,[1]products!$A$2:$B$2832,2,0)</f>
        <v>29.975000099999999</v>
      </c>
      <c r="F185">
        <v>348694</v>
      </c>
      <c r="G185" t="s">
        <v>10</v>
      </c>
      <c r="H185" s="2">
        <v>45342.508055555554</v>
      </c>
      <c r="I185" s="2" t="s">
        <v>11</v>
      </c>
      <c r="J185" s="2" t="s">
        <v>11</v>
      </c>
      <c r="K185" s="2" t="s">
        <v>11</v>
      </c>
      <c r="L185" s="9">
        <f>YEAR(Table1[[#This Row],[ordered_at]])</f>
        <v>2024</v>
      </c>
      <c r="M185" s="9" t="str">
        <f>TEXT(Table1[[#This Row],[ordered_at]],"MMM")</f>
        <v>Feb</v>
      </c>
      <c r="N185">
        <f>VLOOKUP(D185,[1]products!$A$2:$F$2832,6,0)</f>
        <v>55</v>
      </c>
      <c r="O185" s="1">
        <f>Table1[[#This Row],[sale_price]]-Table1[[#This Row],[cost_price]]</f>
        <v>25.024999900000001</v>
      </c>
      <c r="P185" s="4">
        <f>Table1[[#This Row],[PROFIT]]/Table1[[#This Row],[sale_price]]</f>
        <v>0.45499999818181819</v>
      </c>
      <c r="Q185" t="str">
        <f>"Q"&amp;ROUNDUP(MONTH(Table1[[#This Row],[ordered_at]])/3,0)</f>
        <v>Q1</v>
      </c>
      <c r="R185" t="s">
        <v>38</v>
      </c>
      <c r="S185" t="s">
        <v>47</v>
      </c>
      <c r="T185" s="8"/>
    </row>
    <row r="186" spans="1:20" x14ac:dyDescent="0.3">
      <c r="A186">
        <v>173072</v>
      </c>
      <c r="B186">
        <v>119162</v>
      </c>
      <c r="C186">
        <v>10167</v>
      </c>
      <c r="D186">
        <v>29033</v>
      </c>
      <c r="E186">
        <f>VLOOKUP(D186,[1]products!$A$2:$B$2832,2,0)</f>
        <v>17.301179730000001</v>
      </c>
      <c r="F186">
        <v>467284</v>
      </c>
      <c r="G186" t="s">
        <v>13</v>
      </c>
      <c r="H186" s="2">
        <v>45342.215115740742</v>
      </c>
      <c r="I186" s="2">
        <v>45342.215115740742</v>
      </c>
      <c r="J186" s="2" t="s">
        <v>11</v>
      </c>
      <c r="K186" s="2" t="s">
        <v>11</v>
      </c>
      <c r="L186" s="9">
        <f>YEAR(Table1[[#This Row],[ordered_at]])</f>
        <v>2024</v>
      </c>
      <c r="M186" s="9" t="str">
        <f>TEXT(Table1[[#This Row],[ordered_at]],"MMM")</f>
        <v>Feb</v>
      </c>
      <c r="N186">
        <f>VLOOKUP(D186,[1]products!$A$2:$F$2832,6,0)</f>
        <v>31.979999540000001</v>
      </c>
      <c r="O186" s="1">
        <f>Table1[[#This Row],[sale_price]]-Table1[[#This Row],[cost_price]]</f>
        <v>14.67881981</v>
      </c>
      <c r="P186" s="4">
        <f>Table1[[#This Row],[PROFIT]]/Table1[[#This Row],[sale_price]]</f>
        <v>0.45900000066103813</v>
      </c>
      <c r="Q186" t="str">
        <f>"Q"&amp;ROUNDUP(MONTH(Table1[[#This Row],[ordered_at]])/3,0)</f>
        <v>Q1</v>
      </c>
      <c r="R186" t="s">
        <v>38</v>
      </c>
      <c r="S186" t="s">
        <v>47</v>
      </c>
      <c r="T186" s="8"/>
    </row>
    <row r="187" spans="1:20" x14ac:dyDescent="0.3">
      <c r="A187">
        <v>180337</v>
      </c>
      <c r="B187">
        <v>124229</v>
      </c>
      <c r="C187">
        <v>95382</v>
      </c>
      <c r="D187">
        <v>11315</v>
      </c>
      <c r="E187">
        <f>VLOOKUP(D187,[1]products!$A$2:$B$2832,2,0)</f>
        <v>12.44999999</v>
      </c>
      <c r="F187">
        <v>486906</v>
      </c>
      <c r="G187" t="s">
        <v>12</v>
      </c>
      <c r="H187" s="2">
        <v>45341.608344907407</v>
      </c>
      <c r="I187" s="2">
        <v>45341.608344907407</v>
      </c>
      <c r="J187" s="2">
        <v>45341.608344907407</v>
      </c>
      <c r="K187" s="2" t="s">
        <v>11</v>
      </c>
      <c r="L187" s="9">
        <f>YEAR(Table1[[#This Row],[ordered_at]])</f>
        <v>2024</v>
      </c>
      <c r="M187" s="9" t="str">
        <f>TEXT(Table1[[#This Row],[ordered_at]],"MMM")</f>
        <v>Feb</v>
      </c>
      <c r="N187">
        <f>VLOOKUP(D187,[1]products!$A$2:$F$2832,6,0)</f>
        <v>25</v>
      </c>
      <c r="O187" s="1">
        <f>Table1[[#This Row],[sale_price]]-Table1[[#This Row],[cost_price]]</f>
        <v>12.55000001</v>
      </c>
      <c r="P187" s="4">
        <f>Table1[[#This Row],[PROFIT]]/Table1[[#This Row],[sale_price]]</f>
        <v>0.50200000040000003</v>
      </c>
      <c r="Q187" t="str">
        <f>"Q"&amp;ROUNDUP(MONTH(Table1[[#This Row],[ordered_at]])/3,0)</f>
        <v>Q1</v>
      </c>
      <c r="R187" t="s">
        <v>20</v>
      </c>
      <c r="S187" t="s">
        <v>46</v>
      </c>
      <c r="T187" s="8"/>
    </row>
    <row r="188" spans="1:20" x14ac:dyDescent="0.3">
      <c r="A188">
        <v>30142</v>
      </c>
      <c r="B188">
        <v>20842</v>
      </c>
      <c r="C188">
        <v>31747</v>
      </c>
      <c r="D188">
        <v>13706</v>
      </c>
      <c r="E188">
        <f>VLOOKUP(D188,[1]products!$A$2:$B$2832,2,0)</f>
        <v>12.935999989999999</v>
      </c>
      <c r="F188">
        <v>81212</v>
      </c>
      <c r="G188" t="s">
        <v>14</v>
      </c>
      <c r="H188" s="2">
        <v>45337.626875000002</v>
      </c>
      <c r="I188" s="2" t="s">
        <v>11</v>
      </c>
      <c r="J188" s="2" t="s">
        <v>11</v>
      </c>
      <c r="K188" s="2" t="s">
        <v>11</v>
      </c>
      <c r="L188" s="9">
        <f>YEAR(Table1[[#This Row],[ordered_at]])</f>
        <v>2024</v>
      </c>
      <c r="M188" s="9" t="str">
        <f>TEXT(Table1[[#This Row],[ordered_at]],"MMM")</f>
        <v>Feb</v>
      </c>
      <c r="N188">
        <f>VLOOKUP(D188,[1]products!$A$2:$F$2832,6,0)</f>
        <v>22</v>
      </c>
      <c r="O188" s="1">
        <f>Table1[[#This Row],[sale_price]]-Table1[[#This Row],[cost_price]]</f>
        <v>9.0640000100000009</v>
      </c>
      <c r="P188" s="4">
        <f>Table1[[#This Row],[PROFIT]]/Table1[[#This Row],[sale_price]]</f>
        <v>0.41200000045454549</v>
      </c>
      <c r="Q188" t="str">
        <f>"Q"&amp;ROUNDUP(MONTH(Table1[[#This Row],[ordered_at]])/3,0)</f>
        <v>Q1</v>
      </c>
      <c r="R188" t="s">
        <v>39</v>
      </c>
      <c r="S188" t="s">
        <v>46</v>
      </c>
      <c r="T188" s="8"/>
    </row>
    <row r="189" spans="1:20" x14ac:dyDescent="0.3">
      <c r="A189">
        <v>127410</v>
      </c>
      <c r="B189">
        <v>87725</v>
      </c>
      <c r="C189">
        <v>54475</v>
      </c>
      <c r="D189">
        <v>6339</v>
      </c>
      <c r="E189">
        <f>VLOOKUP(D189,[1]products!$A$2:$B$2832,2,0)</f>
        <v>5.0141398869999998</v>
      </c>
      <c r="F189">
        <v>343938</v>
      </c>
      <c r="G189" t="s">
        <v>10</v>
      </c>
      <c r="H189" s="2">
        <v>45336.497997685183</v>
      </c>
      <c r="I189" s="2" t="s">
        <v>11</v>
      </c>
      <c r="J189" s="2" t="s">
        <v>11</v>
      </c>
      <c r="K189" s="2" t="s">
        <v>11</v>
      </c>
      <c r="L189" s="9">
        <f>YEAR(Table1[[#This Row],[ordered_at]])</f>
        <v>2024</v>
      </c>
      <c r="M189" s="9" t="str">
        <f>TEXT(Table1[[#This Row],[ordered_at]],"MMM")</f>
        <v>Feb</v>
      </c>
      <c r="N189">
        <f>VLOOKUP(D189,[1]products!$A$2:$F$2832,6,0)</f>
        <v>12.989999770000001</v>
      </c>
      <c r="O189" s="1">
        <f>Table1[[#This Row],[sale_price]]-Table1[[#This Row],[cost_price]]</f>
        <v>7.9758598830000009</v>
      </c>
      <c r="P189" s="4">
        <f>Table1[[#This Row],[PROFIT]]/Table1[[#This Row],[sale_price]]</f>
        <v>0.6140000018645112</v>
      </c>
      <c r="Q189" t="str">
        <f>"Q"&amp;ROUNDUP(MONTH(Table1[[#This Row],[ordered_at]])/3,0)</f>
        <v>Q1</v>
      </c>
      <c r="R189" t="s">
        <v>39</v>
      </c>
      <c r="S189" t="s">
        <v>46</v>
      </c>
      <c r="T189" s="8"/>
    </row>
    <row r="190" spans="1:20" x14ac:dyDescent="0.3">
      <c r="A190">
        <v>180149</v>
      </c>
      <c r="B190">
        <v>124092</v>
      </c>
      <c r="C190">
        <v>61335</v>
      </c>
      <c r="D190">
        <v>13827</v>
      </c>
      <c r="E190">
        <f>VLOOKUP(D190,[1]products!$A$2:$B$2832,2,0)</f>
        <v>21.77516078</v>
      </c>
      <c r="F190">
        <v>486398</v>
      </c>
      <c r="G190" t="s">
        <v>12</v>
      </c>
      <c r="H190" s="2">
        <v>45330.982222222221</v>
      </c>
      <c r="I190" s="2">
        <v>45330.982222222221</v>
      </c>
      <c r="J190" s="2">
        <v>45330.982222222221</v>
      </c>
      <c r="K190" s="2" t="s">
        <v>11</v>
      </c>
      <c r="L190" s="9">
        <f>YEAR(Table1[[#This Row],[ordered_at]])</f>
        <v>2024</v>
      </c>
      <c r="M190" s="9" t="str">
        <f>TEXT(Table1[[#This Row],[ordered_at]],"MMM")</f>
        <v>Feb</v>
      </c>
      <c r="N190">
        <f>VLOOKUP(D190,[1]products!$A$2:$F$2832,6,0)</f>
        <v>44.990001679999999</v>
      </c>
      <c r="O190" s="1">
        <f>Table1[[#This Row],[sale_price]]-Table1[[#This Row],[cost_price]]</f>
        <v>23.214840899999999</v>
      </c>
      <c r="P190" s="4">
        <f>Table1[[#This Row],[PROFIT]]/Table1[[#This Row],[sale_price]]</f>
        <v>0.51600000073616359</v>
      </c>
      <c r="Q190" t="str">
        <f>"Q"&amp;ROUNDUP(MONTH(Table1[[#This Row],[ordered_at]])/3,0)</f>
        <v>Q1</v>
      </c>
      <c r="R190" t="s">
        <v>36</v>
      </c>
      <c r="S190" t="s">
        <v>46</v>
      </c>
      <c r="T190" s="8"/>
    </row>
    <row r="191" spans="1:20" x14ac:dyDescent="0.3">
      <c r="A191">
        <v>115397</v>
      </c>
      <c r="B191">
        <v>79496</v>
      </c>
      <c r="C191">
        <v>56177</v>
      </c>
      <c r="D191">
        <v>25165</v>
      </c>
      <c r="E191">
        <f>VLOOKUP(D191,[1]products!$A$2:$B$2832,2,0)</f>
        <v>14.04999997</v>
      </c>
      <c r="F191">
        <v>311432</v>
      </c>
      <c r="G191" t="s">
        <v>10</v>
      </c>
      <c r="H191" s="2">
        <v>45327.248692129629</v>
      </c>
      <c r="I191" s="2" t="s">
        <v>11</v>
      </c>
      <c r="J191" s="2" t="s">
        <v>11</v>
      </c>
      <c r="K191" s="2" t="s">
        <v>11</v>
      </c>
      <c r="L191" s="9">
        <f>YEAR(Table1[[#This Row],[ordered_at]])</f>
        <v>2024</v>
      </c>
      <c r="M191" s="9" t="str">
        <f>TEXT(Table1[[#This Row],[ordered_at]],"MMM")</f>
        <v>Feb</v>
      </c>
      <c r="N191">
        <f>VLOOKUP(D191,[1]products!$A$2:$F$2832,6,0)</f>
        <v>25</v>
      </c>
      <c r="O191" s="1">
        <f>Table1[[#This Row],[sale_price]]-Table1[[#This Row],[cost_price]]</f>
        <v>10.95000003</v>
      </c>
      <c r="P191" s="4">
        <f>Table1[[#This Row],[PROFIT]]/Table1[[#This Row],[sale_price]]</f>
        <v>0.43800000119999999</v>
      </c>
      <c r="Q191" t="str">
        <f>"Q"&amp;ROUNDUP(MONTH(Table1[[#This Row],[ordered_at]])/3,0)</f>
        <v>Q1</v>
      </c>
      <c r="R191" t="s">
        <v>25</v>
      </c>
      <c r="S191" t="s">
        <v>46</v>
      </c>
      <c r="T191" s="8"/>
    </row>
    <row r="192" spans="1:20" x14ac:dyDescent="0.3">
      <c r="A192">
        <v>48900</v>
      </c>
      <c r="B192">
        <v>33635</v>
      </c>
      <c r="C192">
        <v>38952</v>
      </c>
      <c r="D192">
        <v>11834</v>
      </c>
      <c r="E192">
        <f>VLOOKUP(D192,[1]products!$A$2:$B$2832,2,0)</f>
        <v>49.679999930000001</v>
      </c>
      <c r="F192">
        <v>131925</v>
      </c>
      <c r="G192" t="s">
        <v>10</v>
      </c>
      <c r="H192" s="2">
        <v>45326.128842592596</v>
      </c>
      <c r="I192" s="2" t="s">
        <v>11</v>
      </c>
      <c r="J192" s="2" t="s">
        <v>11</v>
      </c>
      <c r="K192" s="2" t="s">
        <v>11</v>
      </c>
      <c r="L192" s="9">
        <f>YEAR(Table1[[#This Row],[ordered_at]])</f>
        <v>2024</v>
      </c>
      <c r="M192" s="9" t="str">
        <f>TEXT(Table1[[#This Row],[ordered_at]],"MMM")</f>
        <v>Feb</v>
      </c>
      <c r="N192">
        <f>VLOOKUP(D192,[1]products!$A$2:$F$2832,6,0)</f>
        <v>90</v>
      </c>
      <c r="O192" s="1">
        <f>Table1[[#This Row],[sale_price]]-Table1[[#This Row],[cost_price]]</f>
        <v>40.320000069999999</v>
      </c>
      <c r="P192" s="4">
        <f>Table1[[#This Row],[PROFIT]]/Table1[[#This Row],[sale_price]]</f>
        <v>0.44800000077777774</v>
      </c>
      <c r="Q192" t="str">
        <f>"Q"&amp;ROUNDUP(MONTH(Table1[[#This Row],[ordered_at]])/3,0)</f>
        <v>Q1</v>
      </c>
      <c r="R192" t="s">
        <v>26</v>
      </c>
      <c r="S192" t="s">
        <v>46</v>
      </c>
      <c r="T192" s="8"/>
    </row>
    <row r="193" spans="1:20" x14ac:dyDescent="0.3">
      <c r="A193">
        <v>26062</v>
      </c>
      <c r="B193">
        <v>18025</v>
      </c>
      <c r="C193">
        <v>92718</v>
      </c>
      <c r="D193">
        <v>11541</v>
      </c>
      <c r="E193">
        <f>VLOOKUP(D193,[1]products!$A$2:$B$2832,2,0)</f>
        <v>16.4851204</v>
      </c>
      <c r="F193">
        <v>70299</v>
      </c>
      <c r="G193" t="s">
        <v>13</v>
      </c>
      <c r="H193" s="2">
        <v>45325.454791666663</v>
      </c>
      <c r="I193" s="2">
        <v>45325.454791666663</v>
      </c>
      <c r="J193" s="2" t="s">
        <v>11</v>
      </c>
      <c r="K193" s="2" t="s">
        <v>11</v>
      </c>
      <c r="L193" s="9">
        <f>YEAR(Table1[[#This Row],[ordered_at]])</f>
        <v>2024</v>
      </c>
      <c r="M193" s="9" t="str">
        <f>TEXT(Table1[[#This Row],[ordered_at]],"MMM")</f>
        <v>Feb</v>
      </c>
      <c r="N193">
        <f>VLOOKUP(D193,[1]products!$A$2:$F$2832,6,0)</f>
        <v>38.880001069999999</v>
      </c>
      <c r="O193" s="1">
        <f>Table1[[#This Row],[sale_price]]-Table1[[#This Row],[cost_price]]</f>
        <v>22.394880669999999</v>
      </c>
      <c r="P193" s="4">
        <f>Table1[[#This Row],[PROFIT]]/Table1[[#This Row],[sale_price]]</f>
        <v>0.57600000138065843</v>
      </c>
      <c r="Q193" t="str">
        <f>"Q"&amp;ROUNDUP(MONTH(Table1[[#This Row],[ordered_at]])/3,0)</f>
        <v>Q1</v>
      </c>
      <c r="R193" t="s">
        <v>28</v>
      </c>
      <c r="S193" t="s">
        <v>46</v>
      </c>
      <c r="T193" s="8"/>
    </row>
    <row r="194" spans="1:20" x14ac:dyDescent="0.3">
      <c r="A194">
        <v>14741</v>
      </c>
      <c r="B194">
        <v>10215</v>
      </c>
      <c r="C194">
        <v>38961</v>
      </c>
      <c r="D194">
        <v>13656</v>
      </c>
      <c r="E194">
        <f>VLOOKUP(D194,[1]products!$A$2:$B$2832,2,0)</f>
        <v>27.134399439999999</v>
      </c>
      <c r="F194">
        <v>39809</v>
      </c>
      <c r="G194" t="s">
        <v>14</v>
      </c>
      <c r="H194" s="2">
        <v>45324.608680555553</v>
      </c>
      <c r="I194" s="2" t="s">
        <v>11</v>
      </c>
      <c r="J194" s="2" t="s">
        <v>11</v>
      </c>
      <c r="K194" s="2" t="s">
        <v>11</v>
      </c>
      <c r="L194" s="9">
        <f>YEAR(Table1[[#This Row],[ordered_at]])</f>
        <v>2024</v>
      </c>
      <c r="M194" s="9" t="str">
        <f>TEXT(Table1[[#This Row],[ordered_at]],"MMM")</f>
        <v>Feb</v>
      </c>
      <c r="N194">
        <f>VLOOKUP(D194,[1]products!$A$2:$F$2832,6,0)</f>
        <v>56.52999878</v>
      </c>
      <c r="O194" s="1">
        <f>Table1[[#This Row],[sale_price]]-Table1[[#This Row],[cost_price]]</f>
        <v>29.39559934</v>
      </c>
      <c r="P194" s="4">
        <f>Table1[[#This Row],[PROFIT]]/Table1[[#This Row],[sale_price]]</f>
        <v>0.51999999954714315</v>
      </c>
      <c r="Q194" t="str">
        <f>"Q"&amp;ROUNDUP(MONTH(Table1[[#This Row],[ordered_at]])/3,0)</f>
        <v>Q1</v>
      </c>
      <c r="R194" t="s">
        <v>27</v>
      </c>
      <c r="S194" t="s">
        <v>47</v>
      </c>
      <c r="T194" s="8"/>
    </row>
    <row r="195" spans="1:20" x14ac:dyDescent="0.3">
      <c r="A195">
        <v>27199</v>
      </c>
      <c r="B195">
        <v>18807</v>
      </c>
      <c r="C195">
        <v>35902</v>
      </c>
      <c r="D195">
        <v>15547</v>
      </c>
      <c r="E195">
        <f>VLOOKUP(D195,[1]products!$A$2:$B$2832,2,0)</f>
        <v>29.890000010000001</v>
      </c>
      <c r="F195">
        <v>73341</v>
      </c>
      <c r="G195" t="s">
        <v>14</v>
      </c>
      <c r="H195" s="2">
        <v>45323.598136574074</v>
      </c>
      <c r="I195" s="2" t="s">
        <v>11</v>
      </c>
      <c r="J195" s="2" t="s">
        <v>11</v>
      </c>
      <c r="K195" s="2" t="s">
        <v>11</v>
      </c>
      <c r="L195" s="9">
        <f>YEAR(Table1[[#This Row],[ordered_at]])</f>
        <v>2024</v>
      </c>
      <c r="M195" s="9" t="str">
        <f>TEXT(Table1[[#This Row],[ordered_at]],"MMM")</f>
        <v>Feb</v>
      </c>
      <c r="N195">
        <f>VLOOKUP(D195,[1]products!$A$2:$F$2832,6,0)</f>
        <v>61</v>
      </c>
      <c r="O195" s="1">
        <f>Table1[[#This Row],[sale_price]]-Table1[[#This Row],[cost_price]]</f>
        <v>31.109999989999999</v>
      </c>
      <c r="P195" s="4">
        <f>Table1[[#This Row],[PROFIT]]/Table1[[#This Row],[sale_price]]</f>
        <v>0.50999999983606559</v>
      </c>
      <c r="Q195" t="str">
        <f>"Q"&amp;ROUNDUP(MONTH(Table1[[#This Row],[ordered_at]])/3,0)</f>
        <v>Q1</v>
      </c>
      <c r="R195" t="s">
        <v>27</v>
      </c>
      <c r="S195" t="s">
        <v>47</v>
      </c>
      <c r="T195" s="8"/>
    </row>
    <row r="196" spans="1:20" x14ac:dyDescent="0.3">
      <c r="A196">
        <v>118294</v>
      </c>
      <c r="B196">
        <v>81474</v>
      </c>
      <c r="C196">
        <v>88526</v>
      </c>
      <c r="D196">
        <v>3084</v>
      </c>
      <c r="E196">
        <f>VLOOKUP(D196,[1]products!$A$2:$B$2832,2,0)</f>
        <v>12.874999989999999</v>
      </c>
      <c r="F196">
        <v>319228</v>
      </c>
      <c r="G196" t="s">
        <v>10</v>
      </c>
      <c r="H196" s="2">
        <v>45323.249363425923</v>
      </c>
      <c r="I196" s="2" t="s">
        <v>11</v>
      </c>
      <c r="J196" s="2" t="s">
        <v>11</v>
      </c>
      <c r="K196" s="2" t="s">
        <v>11</v>
      </c>
      <c r="L196" s="9">
        <f>YEAR(Table1[[#This Row],[ordered_at]])</f>
        <v>2024</v>
      </c>
      <c r="M196" s="9" t="str">
        <f>TEXT(Table1[[#This Row],[ordered_at]],"MMM")</f>
        <v>Feb</v>
      </c>
      <c r="N196">
        <f>VLOOKUP(D196,[1]products!$A$2:$F$2832,6,0)</f>
        <v>25</v>
      </c>
      <c r="O196" s="1">
        <f>Table1[[#This Row],[sale_price]]-Table1[[#This Row],[cost_price]]</f>
        <v>12.125000010000001</v>
      </c>
      <c r="P196" s="4">
        <f>Table1[[#This Row],[PROFIT]]/Table1[[#This Row],[sale_price]]</f>
        <v>0.48500000040000002</v>
      </c>
      <c r="Q196" t="str">
        <f>"Q"&amp;ROUNDUP(MONTH(Table1[[#This Row],[ordered_at]])/3,0)</f>
        <v>Q1</v>
      </c>
      <c r="R196" t="s">
        <v>27</v>
      </c>
      <c r="S196" t="s">
        <v>47</v>
      </c>
      <c r="T196" s="8"/>
    </row>
    <row r="197" spans="1:20" x14ac:dyDescent="0.3">
      <c r="A197">
        <v>40960</v>
      </c>
      <c r="B197">
        <v>28180</v>
      </c>
      <c r="C197">
        <v>69168</v>
      </c>
      <c r="D197">
        <v>28613</v>
      </c>
      <c r="E197">
        <f>VLOOKUP(D197,[1]products!$A$2:$B$2832,2,0)</f>
        <v>14.594159879999999</v>
      </c>
      <c r="F197">
        <v>110506</v>
      </c>
      <c r="G197" t="s">
        <v>15</v>
      </c>
      <c r="H197" s="2">
        <v>45319.458541666667</v>
      </c>
      <c r="I197" s="2">
        <v>45319.458541666667</v>
      </c>
      <c r="J197" s="2">
        <v>45319.458541666667</v>
      </c>
      <c r="K197" s="2">
        <v>45319.458541666667</v>
      </c>
      <c r="L197" s="9">
        <f>YEAR(Table1[[#This Row],[ordered_at]])</f>
        <v>2024</v>
      </c>
      <c r="M197" s="9" t="str">
        <f>TEXT(Table1[[#This Row],[ordered_at]],"MMM")</f>
        <v>Jan</v>
      </c>
      <c r="N197">
        <f>VLOOKUP(D197,[1]products!$A$2:$F$2832,6,0)</f>
        <v>24.989999770000001</v>
      </c>
      <c r="O197" s="1">
        <f>Table1[[#This Row],[sale_price]]-Table1[[#This Row],[cost_price]]</f>
        <v>10.395839890000001</v>
      </c>
      <c r="P197" s="4">
        <f>Table1[[#This Row],[PROFIT]]/Table1[[#This Row],[sale_price]]</f>
        <v>0.4159999994269708</v>
      </c>
      <c r="Q197" t="str">
        <f>"Q"&amp;ROUNDUP(MONTH(Table1[[#This Row],[ordered_at]])/3,0)</f>
        <v>Q1</v>
      </c>
      <c r="R197" t="s">
        <v>21</v>
      </c>
      <c r="S197" t="s">
        <v>47</v>
      </c>
      <c r="T197" s="8"/>
    </row>
    <row r="198" spans="1:20" x14ac:dyDescent="0.3">
      <c r="A198">
        <v>39365</v>
      </c>
      <c r="B198">
        <v>27104</v>
      </c>
      <c r="C198">
        <v>39947</v>
      </c>
      <c r="D198">
        <v>28418</v>
      </c>
      <c r="E198">
        <f>VLOOKUP(D198,[1]products!$A$2:$B$2832,2,0)</f>
        <v>10.75000004</v>
      </c>
      <c r="F198">
        <v>106189</v>
      </c>
      <c r="G198" t="s">
        <v>13</v>
      </c>
      <c r="H198" s="2">
        <v>45318.583807870367</v>
      </c>
      <c r="I198" s="2">
        <v>45318.583807870367</v>
      </c>
      <c r="J198" s="2" t="s">
        <v>11</v>
      </c>
      <c r="K198" s="2" t="s">
        <v>11</v>
      </c>
      <c r="L198" s="9">
        <f>YEAR(Table1[[#This Row],[ordered_at]])</f>
        <v>2024</v>
      </c>
      <c r="M198" s="9" t="str">
        <f>TEXT(Table1[[#This Row],[ordered_at]],"MMM")</f>
        <v>Jan</v>
      </c>
      <c r="N198">
        <f>VLOOKUP(D198,[1]products!$A$2:$F$2832,6,0)</f>
        <v>25</v>
      </c>
      <c r="O198" s="1">
        <f>Table1[[#This Row],[sale_price]]-Table1[[#This Row],[cost_price]]</f>
        <v>14.24999996</v>
      </c>
      <c r="P198" s="4">
        <f>Table1[[#This Row],[PROFIT]]/Table1[[#This Row],[sale_price]]</f>
        <v>0.56999999840000004</v>
      </c>
      <c r="Q198" t="str">
        <f>"Q"&amp;ROUNDUP(MONTH(Table1[[#This Row],[ordered_at]])/3,0)</f>
        <v>Q1</v>
      </c>
      <c r="R198" t="s">
        <v>21</v>
      </c>
      <c r="S198" t="s">
        <v>47</v>
      </c>
      <c r="T198" s="8"/>
    </row>
    <row r="199" spans="1:20" x14ac:dyDescent="0.3">
      <c r="A199">
        <v>78064</v>
      </c>
      <c r="B199">
        <v>53691</v>
      </c>
      <c r="C199">
        <v>8664</v>
      </c>
      <c r="D199">
        <v>12527</v>
      </c>
      <c r="E199">
        <f>VLOOKUP(D199,[1]products!$A$2:$B$2832,2,0)</f>
        <v>33.8525992</v>
      </c>
      <c r="F199">
        <v>210639</v>
      </c>
      <c r="G199" t="s">
        <v>12</v>
      </c>
      <c r="H199" s="2">
        <v>45315.48474537037</v>
      </c>
      <c r="I199" s="2">
        <v>45315.48474537037</v>
      </c>
      <c r="J199" s="2">
        <v>45315.48474537037</v>
      </c>
      <c r="K199" s="2" t="s">
        <v>11</v>
      </c>
      <c r="L199" s="9">
        <f>YEAR(Table1[[#This Row],[ordered_at]])</f>
        <v>2024</v>
      </c>
      <c r="M199" s="9" t="str">
        <f>TEXT(Table1[[#This Row],[ordered_at]],"MMM")</f>
        <v>Jan</v>
      </c>
      <c r="N199">
        <f>VLOOKUP(D199,[1]products!$A$2:$F$2832,6,0)</f>
        <v>62.689998629999998</v>
      </c>
      <c r="O199" s="1">
        <f>Table1[[#This Row],[sale_price]]-Table1[[#This Row],[cost_price]]</f>
        <v>28.837399429999998</v>
      </c>
      <c r="P199" s="4">
        <f>Table1[[#This Row],[PROFIT]]/Table1[[#This Row],[sale_price]]</f>
        <v>0.46000000096028076</v>
      </c>
      <c r="Q199" t="str">
        <f>"Q"&amp;ROUNDUP(MONTH(Table1[[#This Row],[ordered_at]])/3,0)</f>
        <v>Q1</v>
      </c>
      <c r="R199" t="s">
        <v>22</v>
      </c>
      <c r="S199" t="s">
        <v>46</v>
      </c>
      <c r="T199" s="8"/>
    </row>
    <row r="200" spans="1:20" x14ac:dyDescent="0.3">
      <c r="A200">
        <v>79690</v>
      </c>
      <c r="B200">
        <v>54843</v>
      </c>
      <c r="C200">
        <v>52246</v>
      </c>
      <c r="D200">
        <v>12350</v>
      </c>
      <c r="E200">
        <f>VLOOKUP(D200,[1]products!$A$2:$B$2832,2,0)</f>
        <v>73.278448499999996</v>
      </c>
      <c r="F200">
        <v>215078</v>
      </c>
      <c r="G200" t="s">
        <v>10</v>
      </c>
      <c r="H200" s="2">
        <v>45314.003125000003</v>
      </c>
      <c r="I200" s="2" t="s">
        <v>11</v>
      </c>
      <c r="J200" s="2" t="s">
        <v>11</v>
      </c>
      <c r="K200" s="2" t="s">
        <v>11</v>
      </c>
      <c r="L200" s="9">
        <f>YEAR(Table1[[#This Row],[ordered_at]])</f>
        <v>2024</v>
      </c>
      <c r="M200" s="9" t="str">
        <f>TEXT(Table1[[#This Row],[ordered_at]],"MMM")</f>
        <v>Jan</v>
      </c>
      <c r="N200">
        <f>VLOOKUP(D200,[1]products!$A$2:$F$2832,6,0)</f>
        <v>135.4499969</v>
      </c>
      <c r="O200" s="1">
        <f>Table1[[#This Row],[sale_price]]-Table1[[#This Row],[cost_price]]</f>
        <v>62.171548400000006</v>
      </c>
      <c r="P200" s="4">
        <f>Table1[[#This Row],[PROFIT]]/Table1[[#This Row],[sale_price]]</f>
        <v>0.45899999869250646</v>
      </c>
      <c r="Q200" t="str">
        <f>"Q"&amp;ROUNDUP(MONTH(Table1[[#This Row],[ordered_at]])/3,0)</f>
        <v>Q1</v>
      </c>
      <c r="R200" t="s">
        <v>27</v>
      </c>
      <c r="S200" t="s">
        <v>47</v>
      </c>
      <c r="T200" s="8"/>
    </row>
    <row r="201" spans="1:20" x14ac:dyDescent="0.3">
      <c r="A201">
        <v>15436</v>
      </c>
      <c r="B201">
        <v>10691</v>
      </c>
      <c r="C201">
        <v>1160</v>
      </c>
      <c r="D201">
        <v>28551</v>
      </c>
      <c r="E201">
        <f>VLOOKUP(D201,[1]products!$A$2:$B$2832,2,0)</f>
        <v>18.864000050000001</v>
      </c>
      <c r="F201">
        <v>41687</v>
      </c>
      <c r="G201" t="s">
        <v>10</v>
      </c>
      <c r="H201" s="2">
        <v>45312.353182870371</v>
      </c>
      <c r="I201" s="2" t="s">
        <v>11</v>
      </c>
      <c r="J201" s="2" t="s">
        <v>11</v>
      </c>
      <c r="K201" s="2" t="s">
        <v>11</v>
      </c>
      <c r="L201" s="9">
        <f>YEAR(Table1[[#This Row],[ordered_at]])</f>
        <v>2024</v>
      </c>
      <c r="M201" s="9" t="str">
        <f>TEXT(Table1[[#This Row],[ordered_at]],"MMM")</f>
        <v>Jan</v>
      </c>
      <c r="N201">
        <f>VLOOKUP(D201,[1]products!$A$2:$F$2832,6,0)</f>
        <v>48</v>
      </c>
      <c r="O201" s="1">
        <f>Table1[[#This Row],[sale_price]]-Table1[[#This Row],[cost_price]]</f>
        <v>29.135999949999999</v>
      </c>
      <c r="P201" s="4">
        <f>Table1[[#This Row],[PROFIT]]/Table1[[#This Row],[sale_price]]</f>
        <v>0.60699999895833334</v>
      </c>
      <c r="Q201" t="str">
        <f>"Q"&amp;ROUNDUP(MONTH(Table1[[#This Row],[ordered_at]])/3,0)</f>
        <v>Q1</v>
      </c>
      <c r="R201" t="s">
        <v>21</v>
      </c>
      <c r="S201" t="s">
        <v>47</v>
      </c>
      <c r="T201" s="8"/>
    </row>
    <row r="202" spans="1:20" x14ac:dyDescent="0.3">
      <c r="A202">
        <v>138448</v>
      </c>
      <c r="B202">
        <v>95296</v>
      </c>
      <c r="C202">
        <v>97831</v>
      </c>
      <c r="D202">
        <v>13937</v>
      </c>
      <c r="E202">
        <f>VLOOKUP(D202,[1]products!$A$2:$B$2832,2,0)</f>
        <v>29.975000099999999</v>
      </c>
      <c r="F202">
        <v>373683</v>
      </c>
      <c r="G202" t="s">
        <v>13</v>
      </c>
      <c r="H202" s="2">
        <v>45312.002592592595</v>
      </c>
      <c r="I202" s="2">
        <v>45312.002592592595</v>
      </c>
      <c r="J202" s="2" t="s">
        <v>11</v>
      </c>
      <c r="K202" s="2" t="s">
        <v>11</v>
      </c>
      <c r="L202" s="9">
        <f>YEAR(Table1[[#This Row],[ordered_at]])</f>
        <v>2024</v>
      </c>
      <c r="M202" s="9" t="str">
        <f>TEXT(Table1[[#This Row],[ordered_at]],"MMM")</f>
        <v>Jan</v>
      </c>
      <c r="N202">
        <f>VLOOKUP(D202,[1]products!$A$2:$F$2832,6,0)</f>
        <v>55</v>
      </c>
      <c r="O202" s="1">
        <f>Table1[[#This Row],[sale_price]]-Table1[[#This Row],[cost_price]]</f>
        <v>25.024999900000001</v>
      </c>
      <c r="P202" s="4">
        <f>Table1[[#This Row],[PROFIT]]/Table1[[#This Row],[sale_price]]</f>
        <v>0.45499999818181819</v>
      </c>
      <c r="Q202" t="str">
        <f>"Q"&amp;ROUNDUP(MONTH(Table1[[#This Row],[ordered_at]])/3,0)</f>
        <v>Q1</v>
      </c>
      <c r="R202" t="s">
        <v>23</v>
      </c>
      <c r="S202" t="s">
        <v>46</v>
      </c>
      <c r="T202" s="8"/>
    </row>
    <row r="203" spans="1:20" x14ac:dyDescent="0.3">
      <c r="A203">
        <v>84161</v>
      </c>
      <c r="B203">
        <v>57894</v>
      </c>
      <c r="C203">
        <v>38332</v>
      </c>
      <c r="D203">
        <v>9035</v>
      </c>
      <c r="E203">
        <f>VLOOKUP(D203,[1]products!$A$2:$B$2832,2,0)</f>
        <v>14.982659679999999</v>
      </c>
      <c r="F203">
        <v>227136</v>
      </c>
      <c r="G203" t="s">
        <v>12</v>
      </c>
      <c r="H203" s="2">
        <v>45310.984212962961</v>
      </c>
      <c r="I203" s="2">
        <v>45310.984212962961</v>
      </c>
      <c r="J203" s="2">
        <v>45310.984212962961</v>
      </c>
      <c r="K203" s="2" t="s">
        <v>11</v>
      </c>
      <c r="L203" s="9">
        <f>YEAR(Table1[[#This Row],[ordered_at]])</f>
        <v>2024</v>
      </c>
      <c r="M203" s="9" t="str">
        <f>TEXT(Table1[[#This Row],[ordered_at]],"MMM")</f>
        <v>Jan</v>
      </c>
      <c r="N203">
        <f>VLOOKUP(D203,[1]products!$A$2:$F$2832,6,0)</f>
        <v>28.979999540000001</v>
      </c>
      <c r="O203" s="1">
        <f>Table1[[#This Row],[sale_price]]-Table1[[#This Row],[cost_price]]</f>
        <v>13.997339860000002</v>
      </c>
      <c r="P203" s="4">
        <f>Table1[[#This Row],[PROFIT]]/Table1[[#This Row],[sale_price]]</f>
        <v>0.4830000028357489</v>
      </c>
      <c r="Q203" t="str">
        <f>"Q"&amp;ROUNDUP(MONTH(Table1[[#This Row],[ordered_at]])/3,0)</f>
        <v>Q1</v>
      </c>
      <c r="R203" t="s">
        <v>31</v>
      </c>
      <c r="S203" t="s">
        <v>46</v>
      </c>
      <c r="T203" s="8"/>
    </row>
    <row r="204" spans="1:20" x14ac:dyDescent="0.3">
      <c r="A204">
        <v>102820</v>
      </c>
      <c r="B204">
        <v>70796</v>
      </c>
      <c r="C204">
        <v>66961</v>
      </c>
      <c r="D204">
        <v>15332</v>
      </c>
      <c r="E204">
        <f>VLOOKUP(D204,[1]products!$A$2:$B$2832,2,0)</f>
        <v>25.587950960000001</v>
      </c>
      <c r="F204">
        <v>277378</v>
      </c>
      <c r="G204" t="s">
        <v>13</v>
      </c>
      <c r="H204" s="2">
        <v>45310.648078703707</v>
      </c>
      <c r="I204" s="2">
        <v>45310.648078703707</v>
      </c>
      <c r="J204" s="2" t="s">
        <v>11</v>
      </c>
      <c r="K204" s="2" t="s">
        <v>11</v>
      </c>
      <c r="L204" s="9">
        <f>YEAR(Table1[[#This Row],[ordered_at]])</f>
        <v>2024</v>
      </c>
      <c r="M204" s="9" t="str">
        <f>TEXT(Table1[[#This Row],[ordered_at]],"MMM")</f>
        <v>Jan</v>
      </c>
      <c r="N204">
        <f>VLOOKUP(D204,[1]products!$A$2:$F$2832,6,0)</f>
        <v>43.150001529999997</v>
      </c>
      <c r="O204" s="1">
        <f>Table1[[#This Row],[sale_price]]-Table1[[#This Row],[cost_price]]</f>
        <v>17.562050569999997</v>
      </c>
      <c r="P204" s="4">
        <f>Table1[[#This Row],[PROFIT]]/Table1[[#This Row],[sale_price]]</f>
        <v>0.40699999877844728</v>
      </c>
      <c r="Q204" t="str">
        <f>"Q"&amp;ROUNDUP(MONTH(Table1[[#This Row],[ordered_at]])/3,0)</f>
        <v>Q1</v>
      </c>
      <c r="R204" t="s">
        <v>31</v>
      </c>
      <c r="S204" t="s">
        <v>46</v>
      </c>
      <c r="T204" s="8"/>
    </row>
    <row r="205" spans="1:20" x14ac:dyDescent="0.3">
      <c r="A205">
        <v>137906</v>
      </c>
      <c r="B205">
        <v>94935</v>
      </c>
      <c r="C205">
        <v>5473</v>
      </c>
      <c r="D205">
        <v>6003</v>
      </c>
      <c r="E205">
        <f>VLOOKUP(D205,[1]products!$A$2:$B$2832,2,0)</f>
        <v>13.112000030000001</v>
      </c>
      <c r="F205">
        <v>372240</v>
      </c>
      <c r="G205" t="s">
        <v>12</v>
      </c>
      <c r="H205" s="2">
        <v>45310.612037037034</v>
      </c>
      <c r="I205" s="2">
        <v>45310.612037037034</v>
      </c>
      <c r="J205" s="2">
        <v>45310.612037037034</v>
      </c>
      <c r="K205" s="2" t="s">
        <v>11</v>
      </c>
      <c r="L205" s="9">
        <f>YEAR(Table1[[#This Row],[ordered_at]])</f>
        <v>2024</v>
      </c>
      <c r="M205" s="9" t="str">
        <f>TEXT(Table1[[#This Row],[ordered_at]],"MMM")</f>
        <v>Jan</v>
      </c>
      <c r="N205">
        <f>VLOOKUP(D205,[1]products!$A$2:$F$2832,6,0)</f>
        <v>22</v>
      </c>
      <c r="O205" s="1">
        <f>Table1[[#This Row],[sale_price]]-Table1[[#This Row],[cost_price]]</f>
        <v>8.8879999699999992</v>
      </c>
      <c r="P205" s="4">
        <f>Table1[[#This Row],[PROFIT]]/Table1[[#This Row],[sale_price]]</f>
        <v>0.4039999986363636</v>
      </c>
      <c r="Q205" t="str">
        <f>"Q"&amp;ROUNDUP(MONTH(Table1[[#This Row],[ordered_at]])/3,0)</f>
        <v>Q1</v>
      </c>
      <c r="R205" t="s">
        <v>31</v>
      </c>
      <c r="S205" t="s">
        <v>46</v>
      </c>
      <c r="T205" s="8"/>
    </row>
    <row r="206" spans="1:20" x14ac:dyDescent="0.3">
      <c r="A206">
        <v>64683</v>
      </c>
      <c r="B206">
        <v>44523</v>
      </c>
      <c r="C206">
        <v>73902</v>
      </c>
      <c r="D206">
        <v>15988</v>
      </c>
      <c r="E206">
        <f>VLOOKUP(D206,[1]products!$A$2:$B$2832,2,0)</f>
        <v>45.670499149999998</v>
      </c>
      <c r="F206">
        <v>174534</v>
      </c>
      <c r="G206" t="s">
        <v>12</v>
      </c>
      <c r="H206" s="2">
        <v>45310.488194444442</v>
      </c>
      <c r="I206" s="2">
        <v>45310.488194444442</v>
      </c>
      <c r="J206" s="2">
        <v>45310.488194444442</v>
      </c>
      <c r="K206" s="2" t="s">
        <v>11</v>
      </c>
      <c r="L206" s="9">
        <f>YEAR(Table1[[#This Row],[ordered_at]])</f>
        <v>2024</v>
      </c>
      <c r="M206" s="9" t="str">
        <f>TEXT(Table1[[#This Row],[ordered_at]],"MMM")</f>
        <v>Jan</v>
      </c>
      <c r="N206">
        <f>VLOOKUP(D206,[1]products!$A$2:$F$2832,6,0)</f>
        <v>101.48999790000001</v>
      </c>
      <c r="O206" s="1">
        <f>Table1[[#This Row],[sale_price]]-Table1[[#This Row],[cost_price]]</f>
        <v>55.819498750000008</v>
      </c>
      <c r="P206" s="4">
        <f>Table1[[#This Row],[PROFIT]]/Table1[[#This Row],[sale_price]]</f>
        <v>0.54999999906394725</v>
      </c>
      <c r="Q206" t="str">
        <f>"Q"&amp;ROUNDUP(MONTH(Table1[[#This Row],[ordered_at]])/3,0)</f>
        <v>Q1</v>
      </c>
      <c r="R206" t="s">
        <v>31</v>
      </c>
      <c r="S206" t="s">
        <v>46</v>
      </c>
      <c r="T206" s="8"/>
    </row>
    <row r="207" spans="1:20" x14ac:dyDescent="0.3">
      <c r="A207">
        <v>47286</v>
      </c>
      <c r="B207">
        <v>32548</v>
      </c>
      <c r="C207">
        <v>74277</v>
      </c>
      <c r="D207">
        <v>11027</v>
      </c>
      <c r="E207">
        <f>VLOOKUP(D207,[1]products!$A$2:$B$2832,2,0)</f>
        <v>11.192909869999999</v>
      </c>
      <c r="F207">
        <v>127556</v>
      </c>
      <c r="G207" t="s">
        <v>10</v>
      </c>
      <c r="H207" s="2">
        <v>45310.229120370372</v>
      </c>
      <c r="I207" s="2" t="s">
        <v>11</v>
      </c>
      <c r="J207" s="2" t="s">
        <v>11</v>
      </c>
      <c r="K207" s="2" t="s">
        <v>11</v>
      </c>
      <c r="L207" s="9">
        <f>YEAR(Table1[[#This Row],[ordered_at]])</f>
        <v>2024</v>
      </c>
      <c r="M207" s="9" t="str">
        <f>TEXT(Table1[[#This Row],[ordered_at]],"MMM")</f>
        <v>Jan</v>
      </c>
      <c r="N207">
        <f>VLOOKUP(D207,[1]products!$A$2:$F$2832,6,0)</f>
        <v>21.989999770000001</v>
      </c>
      <c r="O207" s="1">
        <f>Table1[[#This Row],[sale_price]]-Table1[[#This Row],[cost_price]]</f>
        <v>10.797089900000001</v>
      </c>
      <c r="P207" s="4">
        <f>Table1[[#This Row],[PROFIT]]/Table1[[#This Row],[sale_price]]</f>
        <v>0.49100000058799459</v>
      </c>
      <c r="Q207" t="str">
        <f>"Q"&amp;ROUNDUP(MONTH(Table1[[#This Row],[ordered_at]])/3,0)</f>
        <v>Q1</v>
      </c>
      <c r="R207" t="s">
        <v>31</v>
      </c>
      <c r="S207" t="s">
        <v>46</v>
      </c>
      <c r="T207" s="8"/>
    </row>
    <row r="208" spans="1:20" x14ac:dyDescent="0.3">
      <c r="A208">
        <v>168827</v>
      </c>
      <c r="B208">
        <v>116289</v>
      </c>
      <c r="C208">
        <v>33800</v>
      </c>
      <c r="D208">
        <v>17004</v>
      </c>
      <c r="E208">
        <f>VLOOKUP(D208,[1]products!$A$2:$B$2832,2,0)</f>
        <v>24.01854084</v>
      </c>
      <c r="F208">
        <v>455799</v>
      </c>
      <c r="G208" t="s">
        <v>12</v>
      </c>
      <c r="H208" s="2">
        <v>45310.053495370368</v>
      </c>
      <c r="I208" s="2">
        <v>45310.053495370368</v>
      </c>
      <c r="J208" s="2">
        <v>45310.053495370368</v>
      </c>
      <c r="K208" s="2" t="s">
        <v>11</v>
      </c>
      <c r="L208" s="9">
        <f>YEAR(Table1[[#This Row],[ordered_at]])</f>
        <v>2024</v>
      </c>
      <c r="M208" s="9" t="str">
        <f>TEXT(Table1[[#This Row],[ordered_at]],"MMM")</f>
        <v>Jan</v>
      </c>
      <c r="N208">
        <f>VLOOKUP(D208,[1]products!$A$2:$F$2832,6,0)</f>
        <v>43.990001679999999</v>
      </c>
      <c r="O208" s="1">
        <f>Table1[[#This Row],[sale_price]]-Table1[[#This Row],[cost_price]]</f>
        <v>19.971460839999999</v>
      </c>
      <c r="P208" s="4">
        <f>Table1[[#This Row],[PROFIT]]/Table1[[#This Row],[sale_price]]</f>
        <v>0.45400000175676281</v>
      </c>
      <c r="Q208" t="str">
        <f>"Q"&amp;ROUNDUP(MONTH(Table1[[#This Row],[ordered_at]])/3,0)</f>
        <v>Q1</v>
      </c>
      <c r="R208" t="s">
        <v>31</v>
      </c>
      <c r="S208" t="s">
        <v>46</v>
      </c>
      <c r="T208" s="8"/>
    </row>
    <row r="209" spans="1:20" x14ac:dyDescent="0.3">
      <c r="A209">
        <v>148657</v>
      </c>
      <c r="B209">
        <v>102373</v>
      </c>
      <c r="C209">
        <v>48414</v>
      </c>
      <c r="D209">
        <v>28815</v>
      </c>
      <c r="E209">
        <f>VLOOKUP(D209,[1]products!$A$2:$B$2832,2,0)</f>
        <v>8.2649999859999994</v>
      </c>
      <c r="F209">
        <v>401343</v>
      </c>
      <c r="G209" t="s">
        <v>10</v>
      </c>
      <c r="H209" s="2">
        <v>45309.72550925926</v>
      </c>
      <c r="I209" s="2" t="s">
        <v>11</v>
      </c>
      <c r="J209" s="2" t="s">
        <v>11</v>
      </c>
      <c r="K209" s="2" t="s">
        <v>11</v>
      </c>
      <c r="L209" s="9">
        <f>YEAR(Table1[[#This Row],[ordered_at]])</f>
        <v>2024</v>
      </c>
      <c r="M209" s="9" t="str">
        <f>TEXT(Table1[[#This Row],[ordered_at]],"MMM")</f>
        <v>Jan</v>
      </c>
      <c r="N209">
        <f>VLOOKUP(D209,[1]products!$A$2:$F$2832,6,0)</f>
        <v>15</v>
      </c>
      <c r="O209" s="1">
        <f>Table1[[#This Row],[sale_price]]-Table1[[#This Row],[cost_price]]</f>
        <v>6.7350000140000006</v>
      </c>
      <c r="P209" s="4">
        <f>Table1[[#This Row],[PROFIT]]/Table1[[#This Row],[sale_price]]</f>
        <v>0.44900000093333337</v>
      </c>
      <c r="Q209" t="str">
        <f>"Q"&amp;ROUNDUP(MONTH(Table1[[#This Row],[ordered_at]])/3,0)</f>
        <v>Q1</v>
      </c>
      <c r="R209" t="s">
        <v>22</v>
      </c>
      <c r="S209" t="s">
        <v>46</v>
      </c>
      <c r="T209" s="8"/>
    </row>
    <row r="210" spans="1:20" x14ac:dyDescent="0.3">
      <c r="A210">
        <v>50520</v>
      </c>
      <c r="B210">
        <v>34758</v>
      </c>
      <c r="C210">
        <v>52091</v>
      </c>
      <c r="D210">
        <v>15639</v>
      </c>
      <c r="E210">
        <f>VLOOKUP(D210,[1]products!$A$2:$B$2832,2,0)</f>
        <v>20.830370760000001</v>
      </c>
      <c r="F210">
        <v>136300</v>
      </c>
      <c r="G210" t="s">
        <v>12</v>
      </c>
      <c r="H210" s="2">
        <v>45309.714872685188</v>
      </c>
      <c r="I210" s="2">
        <v>45309.714872685188</v>
      </c>
      <c r="J210" s="2">
        <v>45309.714872685188</v>
      </c>
      <c r="K210" s="2" t="s">
        <v>11</v>
      </c>
      <c r="L210" s="9">
        <f>YEAR(Table1[[#This Row],[ordered_at]])</f>
        <v>2024</v>
      </c>
      <c r="M210" s="9" t="str">
        <f>TEXT(Table1[[#This Row],[ordered_at]],"MMM")</f>
        <v>Jan</v>
      </c>
      <c r="N210">
        <f>VLOOKUP(D210,[1]products!$A$2:$F$2832,6,0)</f>
        <v>44.990001679999999</v>
      </c>
      <c r="O210" s="1">
        <f>Table1[[#This Row],[sale_price]]-Table1[[#This Row],[cost_price]]</f>
        <v>24.159630919999998</v>
      </c>
      <c r="P210" s="4">
        <f>Table1[[#This Row],[PROFIT]]/Table1[[#This Row],[sale_price]]</f>
        <v>0.53700000039653251</v>
      </c>
      <c r="Q210" t="str">
        <f>"Q"&amp;ROUNDUP(MONTH(Table1[[#This Row],[ordered_at]])/3,0)</f>
        <v>Q1</v>
      </c>
      <c r="R210" t="s">
        <v>22</v>
      </c>
      <c r="S210" t="s">
        <v>46</v>
      </c>
      <c r="T210" s="8"/>
    </row>
    <row r="211" spans="1:20" x14ac:dyDescent="0.3">
      <c r="A211">
        <v>32973</v>
      </c>
      <c r="B211">
        <v>22736</v>
      </c>
      <c r="C211">
        <v>86947</v>
      </c>
      <c r="D211">
        <v>13796</v>
      </c>
      <c r="E211">
        <f>VLOOKUP(D211,[1]products!$A$2:$B$2832,2,0)</f>
        <v>4.2560000120000003</v>
      </c>
      <c r="F211">
        <v>88900</v>
      </c>
      <c r="G211" t="s">
        <v>14</v>
      </c>
      <c r="H211" s="2">
        <v>45309.684756944444</v>
      </c>
      <c r="I211" s="2" t="s">
        <v>11</v>
      </c>
      <c r="J211" s="2" t="s">
        <v>11</v>
      </c>
      <c r="K211" s="2" t="s">
        <v>11</v>
      </c>
      <c r="L211" s="9">
        <f>YEAR(Table1[[#This Row],[ordered_at]])</f>
        <v>2024</v>
      </c>
      <c r="M211" s="9" t="str">
        <f>TEXT(Table1[[#This Row],[ordered_at]],"MMM")</f>
        <v>Jan</v>
      </c>
      <c r="N211">
        <f>VLOOKUP(D211,[1]products!$A$2:$F$2832,6,0)</f>
        <v>8</v>
      </c>
      <c r="O211" s="1">
        <f>Table1[[#This Row],[sale_price]]-Table1[[#This Row],[cost_price]]</f>
        <v>3.7439999879999997</v>
      </c>
      <c r="P211" s="4">
        <f>Table1[[#This Row],[PROFIT]]/Table1[[#This Row],[sale_price]]</f>
        <v>0.46799999849999996</v>
      </c>
      <c r="Q211" t="str">
        <f>"Q"&amp;ROUNDUP(MONTH(Table1[[#This Row],[ordered_at]])/3,0)</f>
        <v>Q1</v>
      </c>
      <c r="R211" t="s">
        <v>22</v>
      </c>
      <c r="S211" t="s">
        <v>46</v>
      </c>
      <c r="T211" s="8"/>
    </row>
    <row r="212" spans="1:20" x14ac:dyDescent="0.3">
      <c r="A212">
        <v>70329</v>
      </c>
      <c r="B212">
        <v>48348</v>
      </c>
      <c r="C212">
        <v>603</v>
      </c>
      <c r="D212">
        <v>28613</v>
      </c>
      <c r="E212">
        <f>VLOOKUP(D212,[1]products!$A$2:$B$2832,2,0)</f>
        <v>14.594159879999999</v>
      </c>
      <c r="F212">
        <v>189780</v>
      </c>
      <c r="G212" t="s">
        <v>13</v>
      </c>
      <c r="H212" s="2">
        <v>45309.558252314811</v>
      </c>
      <c r="I212" s="2">
        <v>45309.558252314811</v>
      </c>
      <c r="J212" s="2" t="s">
        <v>11</v>
      </c>
      <c r="K212" s="2" t="s">
        <v>11</v>
      </c>
      <c r="L212" s="9">
        <f>YEAR(Table1[[#This Row],[ordered_at]])</f>
        <v>2024</v>
      </c>
      <c r="M212" s="9" t="str">
        <f>TEXT(Table1[[#This Row],[ordered_at]],"MMM")</f>
        <v>Jan</v>
      </c>
      <c r="N212">
        <f>VLOOKUP(D212,[1]products!$A$2:$F$2832,6,0)</f>
        <v>24.989999770000001</v>
      </c>
      <c r="O212" s="1">
        <f>Table1[[#This Row],[sale_price]]-Table1[[#This Row],[cost_price]]</f>
        <v>10.395839890000001</v>
      </c>
      <c r="P212" s="4">
        <f>Table1[[#This Row],[PROFIT]]/Table1[[#This Row],[sale_price]]</f>
        <v>0.4159999994269708</v>
      </c>
      <c r="Q212" t="str">
        <f>"Q"&amp;ROUNDUP(MONTH(Table1[[#This Row],[ordered_at]])/3,0)</f>
        <v>Q1</v>
      </c>
      <c r="R212" t="s">
        <v>22</v>
      </c>
      <c r="S212" t="s">
        <v>46</v>
      </c>
      <c r="T212" s="8"/>
    </row>
    <row r="213" spans="1:20" x14ac:dyDescent="0.3">
      <c r="A213">
        <v>45640</v>
      </c>
      <c r="B213">
        <v>31412</v>
      </c>
      <c r="C213">
        <v>42412</v>
      </c>
      <c r="D213">
        <v>13662</v>
      </c>
      <c r="E213">
        <f>VLOOKUP(D213,[1]products!$A$2:$B$2832,2,0)</f>
        <v>30.312000130000001</v>
      </c>
      <c r="F213">
        <v>123092</v>
      </c>
      <c r="G213" t="s">
        <v>12</v>
      </c>
      <c r="H213" s="2">
        <v>45309.504247685189</v>
      </c>
      <c r="I213" s="2">
        <v>45309.504247685189</v>
      </c>
      <c r="J213" s="2">
        <v>45309.504247685189</v>
      </c>
      <c r="K213" s="2" t="s">
        <v>11</v>
      </c>
      <c r="L213" s="9">
        <f>YEAR(Table1[[#This Row],[ordered_at]])</f>
        <v>2024</v>
      </c>
      <c r="M213" s="9" t="str">
        <f>TEXT(Table1[[#This Row],[ordered_at]],"MMM")</f>
        <v>Jan</v>
      </c>
      <c r="N213">
        <f>VLOOKUP(D213,[1]products!$A$2:$F$2832,6,0)</f>
        <v>72</v>
      </c>
      <c r="O213" s="1">
        <f>Table1[[#This Row],[sale_price]]-Table1[[#This Row],[cost_price]]</f>
        <v>41.687999869999999</v>
      </c>
      <c r="P213" s="4">
        <f>Table1[[#This Row],[PROFIT]]/Table1[[#This Row],[sale_price]]</f>
        <v>0.57899999819444448</v>
      </c>
      <c r="Q213" t="str">
        <f>"Q"&amp;ROUNDUP(MONTH(Table1[[#This Row],[ordered_at]])/3,0)</f>
        <v>Q1</v>
      </c>
      <c r="R213" t="s">
        <v>22</v>
      </c>
      <c r="S213" t="s">
        <v>46</v>
      </c>
      <c r="T213" s="8"/>
    </row>
    <row r="214" spans="1:20" x14ac:dyDescent="0.3">
      <c r="A214">
        <v>105220</v>
      </c>
      <c r="B214">
        <v>72482</v>
      </c>
      <c r="C214">
        <v>90499</v>
      </c>
      <c r="D214">
        <v>15580</v>
      </c>
      <c r="E214">
        <f>VLOOKUP(D214,[1]products!$A$2:$B$2832,2,0)</f>
        <v>15.595580099999999</v>
      </c>
      <c r="F214">
        <v>283905</v>
      </c>
      <c r="G214" t="s">
        <v>12</v>
      </c>
      <c r="H214" s="2">
        <v>45309.504247685189</v>
      </c>
      <c r="I214" s="2">
        <v>45309.504247685189</v>
      </c>
      <c r="J214" s="2">
        <v>45309.504247685189</v>
      </c>
      <c r="K214" s="2" t="s">
        <v>11</v>
      </c>
      <c r="L214" s="9">
        <f>YEAR(Table1[[#This Row],[ordered_at]])</f>
        <v>2024</v>
      </c>
      <c r="M214" s="9" t="str">
        <f>TEXT(Table1[[#This Row],[ordered_at]],"MMM")</f>
        <v>Jan</v>
      </c>
      <c r="N214">
        <f>VLOOKUP(D214,[1]products!$A$2:$F$2832,6,0)</f>
        <v>29.260000229999999</v>
      </c>
      <c r="O214" s="1">
        <f>Table1[[#This Row],[sale_price]]-Table1[[#This Row],[cost_price]]</f>
        <v>13.66442013</v>
      </c>
      <c r="P214" s="4">
        <f>Table1[[#This Row],[PROFIT]]/Table1[[#This Row],[sale_price]]</f>
        <v>0.46700000077204373</v>
      </c>
      <c r="Q214" t="str">
        <f>"Q"&amp;ROUNDUP(MONTH(Table1[[#This Row],[ordered_at]])/3,0)</f>
        <v>Q1</v>
      </c>
      <c r="R214" t="s">
        <v>22</v>
      </c>
      <c r="S214" t="s">
        <v>46</v>
      </c>
      <c r="T214" s="8"/>
    </row>
    <row r="215" spans="1:20" x14ac:dyDescent="0.3">
      <c r="A215">
        <v>33347</v>
      </c>
      <c r="B215">
        <v>22988</v>
      </c>
      <c r="C215">
        <v>78320</v>
      </c>
      <c r="D215">
        <v>387</v>
      </c>
      <c r="E215">
        <f>VLOOKUP(D215,[1]products!$A$2:$B$2832,2,0)</f>
        <v>50.309999859999998</v>
      </c>
      <c r="F215">
        <v>89933</v>
      </c>
      <c r="G215" t="s">
        <v>12</v>
      </c>
      <c r="H215" s="2">
        <v>45309.388715277775</v>
      </c>
      <c r="I215" s="2">
        <v>45309.388715277775</v>
      </c>
      <c r="J215" s="2">
        <v>45309.388715277775</v>
      </c>
      <c r="K215" s="2" t="s">
        <v>11</v>
      </c>
      <c r="L215" s="9">
        <f>YEAR(Table1[[#This Row],[ordered_at]])</f>
        <v>2024</v>
      </c>
      <c r="M215" s="9" t="str">
        <f>TEXT(Table1[[#This Row],[ordered_at]],"MMM")</f>
        <v>Jan</v>
      </c>
      <c r="N215">
        <f>VLOOKUP(D215,[1]products!$A$2:$F$2832,6,0)</f>
        <v>90</v>
      </c>
      <c r="O215" s="1">
        <f>Table1[[#This Row],[sale_price]]-Table1[[#This Row],[cost_price]]</f>
        <v>39.690000140000002</v>
      </c>
      <c r="P215" s="4">
        <f>Table1[[#This Row],[PROFIT]]/Table1[[#This Row],[sale_price]]</f>
        <v>0.44100000155555558</v>
      </c>
      <c r="Q215" t="str">
        <f>"Q"&amp;ROUNDUP(MONTH(Table1[[#This Row],[ordered_at]])/3,0)</f>
        <v>Q1</v>
      </c>
      <c r="R215" t="s">
        <v>22</v>
      </c>
      <c r="S215" t="s">
        <v>46</v>
      </c>
      <c r="T215" s="8"/>
    </row>
    <row r="216" spans="1:20" x14ac:dyDescent="0.3">
      <c r="A216">
        <v>62953</v>
      </c>
      <c r="B216">
        <v>43337</v>
      </c>
      <c r="C216">
        <v>48879</v>
      </c>
      <c r="D216">
        <v>29025</v>
      </c>
      <c r="E216">
        <f>VLOOKUP(D216,[1]products!$A$2:$B$2832,2,0)</f>
        <v>25.550000090000001</v>
      </c>
      <c r="F216">
        <v>169841</v>
      </c>
      <c r="G216" t="s">
        <v>15</v>
      </c>
      <c r="H216" s="2">
        <v>45309.228148148148</v>
      </c>
      <c r="I216" s="2">
        <v>45309.228148148148</v>
      </c>
      <c r="J216" s="2">
        <v>45309.228148148148</v>
      </c>
      <c r="K216" s="2">
        <v>45309.228148148148</v>
      </c>
      <c r="L216" s="9">
        <f>YEAR(Table1[[#This Row],[ordered_at]])</f>
        <v>2024</v>
      </c>
      <c r="M216" s="9" t="str">
        <f>TEXT(Table1[[#This Row],[ordered_at]],"MMM")</f>
        <v>Jan</v>
      </c>
      <c r="N216">
        <f>VLOOKUP(D216,[1]products!$A$2:$F$2832,6,0)</f>
        <v>50</v>
      </c>
      <c r="O216" s="1">
        <f>Table1[[#This Row],[sale_price]]-Table1[[#This Row],[cost_price]]</f>
        <v>24.449999909999999</v>
      </c>
      <c r="P216" s="4">
        <f>Table1[[#This Row],[PROFIT]]/Table1[[#This Row],[sale_price]]</f>
        <v>0.48899999819999995</v>
      </c>
      <c r="Q216" t="str">
        <f>"Q"&amp;ROUNDUP(MONTH(Table1[[#This Row],[ordered_at]])/3,0)</f>
        <v>Q1</v>
      </c>
      <c r="R216" t="s">
        <v>22</v>
      </c>
      <c r="S216" t="s">
        <v>46</v>
      </c>
      <c r="T216" s="8"/>
    </row>
    <row r="217" spans="1:20" x14ac:dyDescent="0.3">
      <c r="A217">
        <v>9145</v>
      </c>
      <c r="B217">
        <v>6327</v>
      </c>
      <c r="C217">
        <v>29717</v>
      </c>
      <c r="D217">
        <v>5849</v>
      </c>
      <c r="E217">
        <f>VLOOKUP(D217,[1]products!$A$2:$B$2832,2,0)</f>
        <v>15.55200007</v>
      </c>
      <c r="F217">
        <v>24685</v>
      </c>
      <c r="G217" t="s">
        <v>10</v>
      </c>
      <c r="H217" s="2">
        <v>45309.160833333335</v>
      </c>
      <c r="I217" s="2" t="s">
        <v>11</v>
      </c>
      <c r="J217" s="2" t="s">
        <v>11</v>
      </c>
      <c r="K217" s="2" t="s">
        <v>11</v>
      </c>
      <c r="L217" s="9">
        <f>YEAR(Table1[[#This Row],[ordered_at]])</f>
        <v>2024</v>
      </c>
      <c r="M217" s="9" t="str">
        <f>TEXT(Table1[[#This Row],[ordered_at]],"MMM")</f>
        <v>Jan</v>
      </c>
      <c r="N217">
        <f>VLOOKUP(D217,[1]products!$A$2:$F$2832,6,0)</f>
        <v>36</v>
      </c>
      <c r="O217" s="1">
        <f>Table1[[#This Row],[sale_price]]-Table1[[#This Row],[cost_price]]</f>
        <v>20.447999930000002</v>
      </c>
      <c r="P217" s="4">
        <f>Table1[[#This Row],[PROFIT]]/Table1[[#This Row],[sale_price]]</f>
        <v>0.56799999805555557</v>
      </c>
      <c r="Q217" t="str">
        <f>"Q"&amp;ROUNDUP(MONTH(Table1[[#This Row],[ordered_at]])/3,0)</f>
        <v>Q1</v>
      </c>
      <c r="R217" t="s">
        <v>22</v>
      </c>
      <c r="S217" t="s">
        <v>46</v>
      </c>
      <c r="T217" s="8"/>
    </row>
    <row r="218" spans="1:20" x14ac:dyDescent="0.3">
      <c r="A218">
        <v>111119</v>
      </c>
      <c r="B218">
        <v>76567</v>
      </c>
      <c r="C218">
        <v>23706</v>
      </c>
      <c r="D218">
        <v>14225</v>
      </c>
      <c r="E218">
        <f>VLOOKUP(D218,[1]products!$A$2:$B$2832,2,0)</f>
        <v>5.9540398769999996</v>
      </c>
      <c r="F218">
        <v>299852</v>
      </c>
      <c r="G218" t="s">
        <v>13</v>
      </c>
      <c r="H218" s="2">
        <v>45309.131458333337</v>
      </c>
      <c r="I218" s="2">
        <v>45309.131458333337</v>
      </c>
      <c r="J218" s="2" t="s">
        <v>11</v>
      </c>
      <c r="K218" s="2" t="s">
        <v>11</v>
      </c>
      <c r="L218" s="9">
        <f>YEAR(Table1[[#This Row],[ordered_at]])</f>
        <v>2024</v>
      </c>
      <c r="M218" s="9" t="str">
        <f>TEXT(Table1[[#This Row],[ordered_at]],"MMM")</f>
        <v>Jan</v>
      </c>
      <c r="N218">
        <f>VLOOKUP(D218,[1]products!$A$2:$F$2832,6,0)</f>
        <v>9.9899997710000008</v>
      </c>
      <c r="O218" s="1">
        <f>Table1[[#This Row],[sale_price]]-Table1[[#This Row],[cost_price]]</f>
        <v>4.0359598940000012</v>
      </c>
      <c r="P218" s="4">
        <f>Table1[[#This Row],[PROFIT]]/Table1[[#This Row],[sale_price]]</f>
        <v>0.40399999865025032</v>
      </c>
      <c r="Q218" t="str">
        <f>"Q"&amp;ROUNDUP(MONTH(Table1[[#This Row],[ordered_at]])/3,0)</f>
        <v>Q1</v>
      </c>
      <c r="R218" t="s">
        <v>22</v>
      </c>
      <c r="S218" t="s">
        <v>46</v>
      </c>
      <c r="T218" s="8"/>
    </row>
    <row r="219" spans="1:20" x14ac:dyDescent="0.3">
      <c r="A219">
        <v>90447</v>
      </c>
      <c r="B219">
        <v>62231</v>
      </c>
      <c r="C219">
        <v>54185</v>
      </c>
      <c r="D219">
        <v>8929</v>
      </c>
      <c r="E219">
        <f>VLOOKUP(D219,[1]products!$A$2:$B$2832,2,0)</f>
        <v>15.17057986</v>
      </c>
      <c r="F219">
        <v>244105</v>
      </c>
      <c r="G219" t="s">
        <v>14</v>
      </c>
      <c r="H219" s="2">
        <v>45309.059814814813</v>
      </c>
      <c r="I219" s="2" t="s">
        <v>11</v>
      </c>
      <c r="J219" s="2" t="s">
        <v>11</v>
      </c>
      <c r="K219" s="2" t="s">
        <v>11</v>
      </c>
      <c r="L219" s="9">
        <f>YEAR(Table1[[#This Row],[ordered_at]])</f>
        <v>2024</v>
      </c>
      <c r="M219" s="9" t="str">
        <f>TEXT(Table1[[#This Row],[ordered_at]],"MMM")</f>
        <v>Jan</v>
      </c>
      <c r="N219">
        <f>VLOOKUP(D219,[1]products!$A$2:$F$2832,6,0)</f>
        <v>27.989999770000001</v>
      </c>
      <c r="O219" s="1">
        <f>Table1[[#This Row],[sale_price]]-Table1[[#This Row],[cost_price]]</f>
        <v>12.819419910000001</v>
      </c>
      <c r="P219" s="4">
        <f>Table1[[#This Row],[PROFIT]]/Table1[[#This Row],[sale_price]]</f>
        <v>0.4580000005480529</v>
      </c>
      <c r="Q219" t="str">
        <f>"Q"&amp;ROUNDUP(MONTH(Table1[[#This Row],[ordered_at]])/3,0)</f>
        <v>Q1</v>
      </c>
      <c r="R219" t="s">
        <v>22</v>
      </c>
      <c r="S219" t="s">
        <v>46</v>
      </c>
      <c r="T219" s="8"/>
    </row>
    <row r="220" spans="1:20" x14ac:dyDescent="0.3">
      <c r="A220">
        <v>55847</v>
      </c>
      <c r="B220">
        <v>38419</v>
      </c>
      <c r="C220">
        <v>95926</v>
      </c>
      <c r="D220">
        <v>141</v>
      </c>
      <c r="E220">
        <f>VLOOKUP(D220,[1]products!$A$2:$B$2832,2,0)</f>
        <v>10.13858989</v>
      </c>
      <c r="F220">
        <v>150703</v>
      </c>
      <c r="G220" t="s">
        <v>10</v>
      </c>
      <c r="H220" s="2">
        <v>45309.01394675926</v>
      </c>
      <c r="I220" s="2" t="s">
        <v>11</v>
      </c>
      <c r="J220" s="2" t="s">
        <v>11</v>
      </c>
      <c r="K220" s="2" t="s">
        <v>11</v>
      </c>
      <c r="L220" s="9">
        <f>YEAR(Table1[[#This Row],[ordered_at]])</f>
        <v>2024</v>
      </c>
      <c r="M220" s="9" t="str">
        <f>TEXT(Table1[[#This Row],[ordered_at]],"MMM")</f>
        <v>Jan</v>
      </c>
      <c r="N220">
        <f>VLOOKUP(D220,[1]products!$A$2:$F$2832,6,0)</f>
        <v>22.989999770000001</v>
      </c>
      <c r="O220" s="1">
        <f>Table1[[#This Row],[sale_price]]-Table1[[#This Row],[cost_price]]</f>
        <v>12.85140988</v>
      </c>
      <c r="P220" s="4">
        <f>Table1[[#This Row],[PROFIT]]/Table1[[#This Row],[sale_price]]</f>
        <v>0.55900000037277076</v>
      </c>
      <c r="Q220" t="str">
        <f>"Q"&amp;ROUNDUP(MONTH(Table1[[#This Row],[ordered_at]])/3,0)</f>
        <v>Q1</v>
      </c>
      <c r="R220" t="s">
        <v>22</v>
      </c>
      <c r="S220" t="s">
        <v>46</v>
      </c>
      <c r="T220" s="8"/>
    </row>
    <row r="221" spans="1:20" x14ac:dyDescent="0.3">
      <c r="A221">
        <v>100470</v>
      </c>
      <c r="B221">
        <v>69161</v>
      </c>
      <c r="C221">
        <v>19454</v>
      </c>
      <c r="D221">
        <v>12527</v>
      </c>
      <c r="E221">
        <f>VLOOKUP(D221,[1]products!$A$2:$B$2832,2,0)</f>
        <v>33.8525992</v>
      </c>
      <c r="F221">
        <v>271068</v>
      </c>
      <c r="G221" t="s">
        <v>13</v>
      </c>
      <c r="H221" s="2">
        <v>45309.005381944444</v>
      </c>
      <c r="I221" s="2">
        <v>45309.005381944444</v>
      </c>
      <c r="J221" s="2" t="s">
        <v>11</v>
      </c>
      <c r="K221" s="2" t="s">
        <v>11</v>
      </c>
      <c r="L221" s="9">
        <f>YEAR(Table1[[#This Row],[ordered_at]])</f>
        <v>2024</v>
      </c>
      <c r="M221" s="9" t="str">
        <f>TEXT(Table1[[#This Row],[ordered_at]],"MMM")</f>
        <v>Jan</v>
      </c>
      <c r="N221">
        <f>VLOOKUP(D221,[1]products!$A$2:$F$2832,6,0)</f>
        <v>62.689998629999998</v>
      </c>
      <c r="O221" s="1">
        <f>Table1[[#This Row],[sale_price]]-Table1[[#This Row],[cost_price]]</f>
        <v>28.837399429999998</v>
      </c>
      <c r="P221" s="4">
        <f>Table1[[#This Row],[PROFIT]]/Table1[[#This Row],[sale_price]]</f>
        <v>0.46000000096028076</v>
      </c>
      <c r="Q221" t="str">
        <f>"Q"&amp;ROUNDUP(MONTH(Table1[[#This Row],[ordered_at]])/3,0)</f>
        <v>Q1</v>
      </c>
      <c r="R221" t="s">
        <v>22</v>
      </c>
      <c r="S221" t="s">
        <v>46</v>
      </c>
      <c r="T221" s="8"/>
    </row>
    <row r="222" spans="1:20" x14ac:dyDescent="0.3">
      <c r="A222">
        <v>96532</v>
      </c>
      <c r="B222">
        <v>66422</v>
      </c>
      <c r="C222">
        <v>31662</v>
      </c>
      <c r="D222">
        <v>28589</v>
      </c>
      <c r="E222">
        <f>VLOOKUP(D222,[1]products!$A$2:$B$2832,2,0)</f>
        <v>16.436200169999999</v>
      </c>
      <c r="F222">
        <v>260483</v>
      </c>
      <c r="G222" t="s">
        <v>13</v>
      </c>
      <c r="H222" s="2">
        <v>45308.991226851853</v>
      </c>
      <c r="I222" s="2">
        <v>45308.991226851853</v>
      </c>
      <c r="J222" s="2" t="s">
        <v>11</v>
      </c>
      <c r="K222" s="2" t="s">
        <v>11</v>
      </c>
      <c r="L222" s="9">
        <f>YEAR(Table1[[#This Row],[ordered_at]])</f>
        <v>2024</v>
      </c>
      <c r="M222" s="9" t="str">
        <f>TEXT(Table1[[#This Row],[ordered_at]],"MMM")</f>
        <v>Jan</v>
      </c>
      <c r="N222">
        <f>VLOOKUP(D222,[1]products!$A$2:$F$2832,6,0)</f>
        <v>26.510000229999999</v>
      </c>
      <c r="O222" s="1">
        <f>Table1[[#This Row],[sale_price]]-Table1[[#This Row],[cost_price]]</f>
        <v>10.07380006</v>
      </c>
      <c r="P222" s="4">
        <f>Table1[[#This Row],[PROFIT]]/Table1[[#This Row],[sale_price]]</f>
        <v>0.37999999896642778</v>
      </c>
      <c r="Q222" t="str">
        <f>"Q"&amp;ROUNDUP(MONTH(Table1[[#This Row],[ordered_at]])/3,0)</f>
        <v>Q1</v>
      </c>
      <c r="R222" t="s">
        <v>22</v>
      </c>
      <c r="S222" t="s">
        <v>46</v>
      </c>
      <c r="T222" s="8"/>
    </row>
    <row r="223" spans="1:20" x14ac:dyDescent="0.3">
      <c r="A223">
        <v>28092</v>
      </c>
      <c r="B223">
        <v>19416</v>
      </c>
      <c r="C223">
        <v>17715</v>
      </c>
      <c r="D223">
        <v>28509</v>
      </c>
      <c r="E223">
        <f>VLOOKUP(D223,[1]products!$A$2:$B$2832,2,0)</f>
        <v>14.599999970000001</v>
      </c>
      <c r="F223">
        <v>75742</v>
      </c>
      <c r="G223" t="s">
        <v>14</v>
      </c>
      <c r="H223" s="2">
        <v>45308.935659722221</v>
      </c>
      <c r="I223" s="2" t="s">
        <v>11</v>
      </c>
      <c r="J223" s="2" t="s">
        <v>11</v>
      </c>
      <c r="K223" s="2" t="s">
        <v>11</v>
      </c>
      <c r="L223" s="9">
        <f>YEAR(Table1[[#This Row],[ordered_at]])</f>
        <v>2024</v>
      </c>
      <c r="M223" s="9" t="str">
        <f>TEXT(Table1[[#This Row],[ordered_at]],"MMM")</f>
        <v>Jan</v>
      </c>
      <c r="N223">
        <f>VLOOKUP(D223,[1]products!$A$2:$F$2832,6,0)</f>
        <v>25</v>
      </c>
      <c r="O223" s="1">
        <f>Table1[[#This Row],[sale_price]]-Table1[[#This Row],[cost_price]]</f>
        <v>10.400000029999999</v>
      </c>
      <c r="P223" s="4">
        <f>Table1[[#This Row],[PROFIT]]/Table1[[#This Row],[sale_price]]</f>
        <v>0.41600000119999997</v>
      </c>
      <c r="Q223" t="str">
        <f>"Q"&amp;ROUNDUP(MONTH(Table1[[#This Row],[ordered_at]])/3,0)</f>
        <v>Q1</v>
      </c>
      <c r="R223" t="s">
        <v>22</v>
      </c>
      <c r="S223" t="s">
        <v>46</v>
      </c>
      <c r="T223" s="8"/>
    </row>
    <row r="224" spans="1:20" x14ac:dyDescent="0.3">
      <c r="A224">
        <v>175410</v>
      </c>
      <c r="B224">
        <v>120807</v>
      </c>
      <c r="C224">
        <v>882</v>
      </c>
      <c r="D224">
        <v>11009</v>
      </c>
      <c r="E224">
        <f>VLOOKUP(D224,[1]products!$A$2:$B$2832,2,0)</f>
        <v>39.950000060000001</v>
      </c>
      <c r="F224">
        <v>473559</v>
      </c>
      <c r="G224" t="s">
        <v>13</v>
      </c>
      <c r="H224" s="2">
        <v>45308.727395833332</v>
      </c>
      <c r="I224" s="2">
        <v>45308.727395833332</v>
      </c>
      <c r="J224" s="2" t="s">
        <v>11</v>
      </c>
      <c r="K224" s="2" t="s">
        <v>11</v>
      </c>
      <c r="L224" s="9">
        <f>YEAR(Table1[[#This Row],[ordered_at]])</f>
        <v>2024</v>
      </c>
      <c r="M224" s="9" t="str">
        <f>TEXT(Table1[[#This Row],[ordered_at]],"MMM")</f>
        <v>Jan</v>
      </c>
      <c r="N224">
        <f>VLOOKUP(D224,[1]products!$A$2:$F$2832,6,0)</f>
        <v>85</v>
      </c>
      <c r="O224" s="1">
        <f>Table1[[#This Row],[sale_price]]-Table1[[#This Row],[cost_price]]</f>
        <v>45.049999939999999</v>
      </c>
      <c r="P224" s="4">
        <f>Table1[[#This Row],[PROFIT]]/Table1[[#This Row],[sale_price]]</f>
        <v>0.52999999929411767</v>
      </c>
      <c r="Q224" t="str">
        <f>"Q"&amp;ROUNDUP(MONTH(Table1[[#This Row],[ordered_at]])/3,0)</f>
        <v>Q1</v>
      </c>
      <c r="R224" t="s">
        <v>22</v>
      </c>
      <c r="S224" t="s">
        <v>46</v>
      </c>
      <c r="T224" s="8"/>
    </row>
    <row r="225" spans="1:20" x14ac:dyDescent="0.3">
      <c r="A225">
        <v>152371</v>
      </c>
      <c r="B225">
        <v>104907</v>
      </c>
      <c r="C225">
        <v>17692</v>
      </c>
      <c r="D225">
        <v>14280</v>
      </c>
      <c r="E225">
        <f>VLOOKUP(D225,[1]products!$A$2:$B$2832,2,0)</f>
        <v>21.54541979</v>
      </c>
      <c r="F225">
        <v>411326</v>
      </c>
      <c r="G225" t="s">
        <v>12</v>
      </c>
      <c r="H225" s="2">
        <v>45308.600682870368</v>
      </c>
      <c r="I225" s="2">
        <v>45308.600682870368</v>
      </c>
      <c r="J225" s="2">
        <v>45308.600682870368</v>
      </c>
      <c r="K225" s="2" t="s">
        <v>11</v>
      </c>
      <c r="L225" s="9">
        <f>YEAR(Table1[[#This Row],[ordered_at]])</f>
        <v>2024</v>
      </c>
      <c r="M225" s="9" t="str">
        <f>TEXT(Table1[[#This Row],[ordered_at]],"MMM")</f>
        <v>Jan</v>
      </c>
      <c r="N225">
        <f>VLOOKUP(D225,[1]products!$A$2:$F$2832,6,0)</f>
        <v>44.979999540000001</v>
      </c>
      <c r="O225" s="1">
        <f>Table1[[#This Row],[sale_price]]-Table1[[#This Row],[cost_price]]</f>
        <v>23.434579750000001</v>
      </c>
      <c r="P225" s="4">
        <f>Table1[[#This Row],[PROFIT]]/Table1[[#This Row],[sale_price]]</f>
        <v>0.52099999977012001</v>
      </c>
      <c r="Q225" t="str">
        <f>"Q"&amp;ROUNDUP(MONTH(Table1[[#This Row],[ordered_at]])/3,0)</f>
        <v>Q1</v>
      </c>
      <c r="R225" t="s">
        <v>40</v>
      </c>
      <c r="S225" t="s">
        <v>46</v>
      </c>
      <c r="T225" s="8"/>
    </row>
    <row r="226" spans="1:20" x14ac:dyDescent="0.3">
      <c r="A226">
        <v>28286</v>
      </c>
      <c r="B226">
        <v>19540</v>
      </c>
      <c r="C226">
        <v>40351</v>
      </c>
      <c r="D226">
        <v>15622</v>
      </c>
      <c r="E226">
        <f>VLOOKUP(D226,[1]products!$A$2:$B$2832,2,0)</f>
        <v>44.389999779999997</v>
      </c>
      <c r="F226">
        <v>76276</v>
      </c>
      <c r="G226" t="s">
        <v>13</v>
      </c>
      <c r="H226" s="2">
        <v>45308.489629629628</v>
      </c>
      <c r="I226" s="2">
        <v>45308.489629629628</v>
      </c>
      <c r="J226" s="2" t="s">
        <v>11</v>
      </c>
      <c r="K226" s="2" t="s">
        <v>11</v>
      </c>
      <c r="L226" s="9">
        <f>YEAR(Table1[[#This Row],[ordered_at]])</f>
        <v>2024</v>
      </c>
      <c r="M226" s="9" t="str">
        <f>TEXT(Table1[[#This Row],[ordered_at]],"MMM")</f>
        <v>Jan</v>
      </c>
      <c r="N226">
        <f>VLOOKUP(D226,[1]products!$A$2:$F$2832,6,0)</f>
        <v>115</v>
      </c>
      <c r="O226" s="1">
        <f>Table1[[#This Row],[sale_price]]-Table1[[#This Row],[cost_price]]</f>
        <v>70.610000220000003</v>
      </c>
      <c r="P226" s="4">
        <f>Table1[[#This Row],[PROFIT]]/Table1[[#This Row],[sale_price]]</f>
        <v>0.61400000191304349</v>
      </c>
      <c r="Q226" t="str">
        <f>"Q"&amp;ROUNDUP(MONTH(Table1[[#This Row],[ordered_at]])/3,0)</f>
        <v>Q1</v>
      </c>
      <c r="R226" t="s">
        <v>39</v>
      </c>
      <c r="S226" t="s">
        <v>46</v>
      </c>
      <c r="T226" s="8"/>
    </row>
    <row r="227" spans="1:20" x14ac:dyDescent="0.3">
      <c r="A227">
        <v>28068</v>
      </c>
      <c r="B227">
        <v>19398</v>
      </c>
      <c r="C227">
        <v>95591</v>
      </c>
      <c r="D227">
        <v>11315</v>
      </c>
      <c r="E227">
        <f>VLOOKUP(D227,[1]products!$A$2:$B$2832,2,0)</f>
        <v>12.44999999</v>
      </c>
      <c r="F227">
        <v>75685</v>
      </c>
      <c r="G227" t="s">
        <v>13</v>
      </c>
      <c r="H227" s="2">
        <v>45308.486342592594</v>
      </c>
      <c r="I227" s="2">
        <v>45308.486342592594</v>
      </c>
      <c r="J227" s="2" t="s">
        <v>11</v>
      </c>
      <c r="K227" s="2" t="s">
        <v>11</v>
      </c>
      <c r="L227" s="9">
        <f>YEAR(Table1[[#This Row],[ordered_at]])</f>
        <v>2024</v>
      </c>
      <c r="M227" s="9" t="str">
        <f>TEXT(Table1[[#This Row],[ordered_at]],"MMM")</f>
        <v>Jan</v>
      </c>
      <c r="N227">
        <f>VLOOKUP(D227,[1]products!$A$2:$F$2832,6,0)</f>
        <v>25</v>
      </c>
      <c r="O227" s="1">
        <f>Table1[[#This Row],[sale_price]]-Table1[[#This Row],[cost_price]]</f>
        <v>12.55000001</v>
      </c>
      <c r="P227" s="4">
        <f>Table1[[#This Row],[PROFIT]]/Table1[[#This Row],[sale_price]]</f>
        <v>0.50200000040000003</v>
      </c>
      <c r="Q227" t="str">
        <f>"Q"&amp;ROUNDUP(MONTH(Table1[[#This Row],[ordered_at]])/3,0)</f>
        <v>Q1</v>
      </c>
      <c r="R227" t="s">
        <v>21</v>
      </c>
      <c r="S227" t="s">
        <v>46</v>
      </c>
      <c r="T227" s="8"/>
    </row>
    <row r="228" spans="1:20" x14ac:dyDescent="0.3">
      <c r="A228">
        <v>151593</v>
      </c>
      <c r="B228">
        <v>104380</v>
      </c>
      <c r="C228">
        <v>94963</v>
      </c>
      <c r="D228">
        <v>25322</v>
      </c>
      <c r="E228">
        <f>VLOOKUP(D228,[1]products!$A$2:$B$2832,2,0)</f>
        <v>8.1049499180000009</v>
      </c>
      <c r="F228">
        <v>409249</v>
      </c>
      <c r="G228" t="s">
        <v>13</v>
      </c>
      <c r="H228" s="2">
        <v>45308.459699074076</v>
      </c>
      <c r="I228" s="2">
        <v>45308.459699074076</v>
      </c>
      <c r="J228" s="2" t="s">
        <v>11</v>
      </c>
      <c r="K228" s="2" t="s">
        <v>11</v>
      </c>
      <c r="L228" s="9">
        <f>YEAR(Table1[[#This Row],[ordered_at]])</f>
        <v>2024</v>
      </c>
      <c r="M228" s="9" t="str">
        <f>TEXT(Table1[[#This Row],[ordered_at]],"MMM")</f>
        <v>Jan</v>
      </c>
      <c r="N228">
        <f>VLOOKUP(D228,[1]products!$A$2:$F$2832,6,0)</f>
        <v>13.94999981</v>
      </c>
      <c r="O228" s="1">
        <f>Table1[[#This Row],[sale_price]]-Table1[[#This Row],[cost_price]]</f>
        <v>5.8450498919999987</v>
      </c>
      <c r="P228" s="4">
        <f>Table1[[#This Row],[PROFIT]]/Table1[[#This Row],[sale_price]]</f>
        <v>0.41899999796487447</v>
      </c>
      <c r="Q228" t="str">
        <f>"Q"&amp;ROUNDUP(MONTH(Table1[[#This Row],[ordered_at]])/3,0)</f>
        <v>Q1</v>
      </c>
      <c r="R228" t="s">
        <v>19</v>
      </c>
      <c r="S228" t="s">
        <v>46</v>
      </c>
      <c r="T228" s="8"/>
    </row>
    <row r="229" spans="1:20" x14ac:dyDescent="0.3">
      <c r="A229">
        <v>147381</v>
      </c>
      <c r="B229">
        <v>101481</v>
      </c>
      <c r="C229">
        <v>79935</v>
      </c>
      <c r="D229">
        <v>12527</v>
      </c>
      <c r="E229">
        <f>VLOOKUP(D229,[1]products!$A$2:$B$2832,2,0)</f>
        <v>33.8525992</v>
      </c>
      <c r="F229">
        <v>397881</v>
      </c>
      <c r="G229" t="s">
        <v>13</v>
      </c>
      <c r="H229" s="2">
        <v>45308.433310185188</v>
      </c>
      <c r="I229" s="2">
        <v>45308.433310185188</v>
      </c>
      <c r="J229" s="2" t="s">
        <v>11</v>
      </c>
      <c r="K229" s="2" t="s">
        <v>11</v>
      </c>
      <c r="L229" s="9">
        <f>YEAR(Table1[[#This Row],[ordered_at]])</f>
        <v>2024</v>
      </c>
      <c r="M229" s="9" t="str">
        <f>TEXT(Table1[[#This Row],[ordered_at]],"MMM")</f>
        <v>Jan</v>
      </c>
      <c r="N229">
        <f>VLOOKUP(D229,[1]products!$A$2:$F$2832,6,0)</f>
        <v>62.689998629999998</v>
      </c>
      <c r="O229" s="1">
        <f>Table1[[#This Row],[sale_price]]-Table1[[#This Row],[cost_price]]</f>
        <v>28.837399429999998</v>
      </c>
      <c r="P229" s="4">
        <f>Table1[[#This Row],[PROFIT]]/Table1[[#This Row],[sale_price]]</f>
        <v>0.46000000096028076</v>
      </c>
      <c r="Q229" t="str">
        <f>"Q"&amp;ROUNDUP(MONTH(Table1[[#This Row],[ordered_at]])/3,0)</f>
        <v>Q1</v>
      </c>
      <c r="R229" t="s">
        <v>35</v>
      </c>
      <c r="S229" t="s">
        <v>46</v>
      </c>
      <c r="T229" s="8"/>
    </row>
    <row r="230" spans="1:20" x14ac:dyDescent="0.3">
      <c r="A230">
        <v>44449</v>
      </c>
      <c r="B230">
        <v>30588</v>
      </c>
      <c r="C230">
        <v>48177</v>
      </c>
      <c r="D230">
        <v>24843</v>
      </c>
      <c r="E230">
        <f>VLOOKUP(D230,[1]products!$A$2:$B$2832,2,0)</f>
        <v>35.617398340000001</v>
      </c>
      <c r="F230">
        <v>119912</v>
      </c>
      <c r="G230" t="s">
        <v>14</v>
      </c>
      <c r="H230" s="2">
        <v>45308.375787037039</v>
      </c>
      <c r="I230" s="2" t="s">
        <v>11</v>
      </c>
      <c r="J230" s="2" t="s">
        <v>11</v>
      </c>
      <c r="K230" s="2" t="s">
        <v>11</v>
      </c>
      <c r="L230" s="9">
        <f>YEAR(Table1[[#This Row],[ordered_at]])</f>
        <v>2024</v>
      </c>
      <c r="M230" s="9" t="str">
        <f>TEXT(Table1[[#This Row],[ordered_at]],"MMM")</f>
        <v>Jan</v>
      </c>
      <c r="N230">
        <f>VLOOKUP(D230,[1]products!$A$2:$F$2832,6,0)</f>
        <v>66.949996949999999</v>
      </c>
      <c r="O230" s="1">
        <f>Table1[[#This Row],[sale_price]]-Table1[[#This Row],[cost_price]]</f>
        <v>31.332598609999998</v>
      </c>
      <c r="P230" s="4">
        <f>Table1[[#This Row],[PROFIT]]/Table1[[#This Row],[sale_price]]</f>
        <v>0.46800000055862584</v>
      </c>
      <c r="Q230" t="str">
        <f>"Q"&amp;ROUNDUP(MONTH(Table1[[#This Row],[ordered_at]])/3,0)</f>
        <v>Q1</v>
      </c>
      <c r="R230" t="s">
        <v>20</v>
      </c>
      <c r="S230" t="s">
        <v>46</v>
      </c>
      <c r="T230" s="8"/>
    </row>
    <row r="231" spans="1:20" x14ac:dyDescent="0.3">
      <c r="A231">
        <v>8435</v>
      </c>
      <c r="B231">
        <v>5838</v>
      </c>
      <c r="C231">
        <v>27129</v>
      </c>
      <c r="D231">
        <v>6096</v>
      </c>
      <c r="E231">
        <f>VLOOKUP(D231,[1]products!$A$2:$B$2832,2,0)</f>
        <v>15.54800004</v>
      </c>
      <c r="F231">
        <v>22777</v>
      </c>
      <c r="G231" t="s">
        <v>14</v>
      </c>
      <c r="H231" s="2">
        <v>45308.359259259261</v>
      </c>
      <c r="I231" s="2" t="s">
        <v>11</v>
      </c>
      <c r="J231" s="2" t="s">
        <v>11</v>
      </c>
      <c r="K231" s="2" t="s">
        <v>11</v>
      </c>
      <c r="L231" s="9">
        <f>YEAR(Table1[[#This Row],[ordered_at]])</f>
        <v>2024</v>
      </c>
      <c r="M231" s="9" t="str">
        <f>TEXT(Table1[[#This Row],[ordered_at]],"MMM")</f>
        <v>Jan</v>
      </c>
      <c r="N231">
        <f>VLOOKUP(D231,[1]products!$A$2:$F$2832,6,0)</f>
        <v>26</v>
      </c>
      <c r="O231" s="1">
        <f>Table1[[#This Row],[sale_price]]-Table1[[#This Row],[cost_price]]</f>
        <v>10.45199996</v>
      </c>
      <c r="P231" s="4">
        <f>Table1[[#This Row],[PROFIT]]/Table1[[#This Row],[sale_price]]</f>
        <v>0.40199999846153844</v>
      </c>
      <c r="Q231" t="str">
        <f>"Q"&amp;ROUNDUP(MONTH(Table1[[#This Row],[ordered_at]])/3,0)</f>
        <v>Q1</v>
      </c>
      <c r="R231" t="s">
        <v>31</v>
      </c>
      <c r="S231" t="s">
        <v>47</v>
      </c>
      <c r="T231" s="8"/>
    </row>
    <row r="232" spans="1:20" x14ac:dyDescent="0.3">
      <c r="A232">
        <v>22748</v>
      </c>
      <c r="B232">
        <v>15741</v>
      </c>
      <c r="C232">
        <v>56211</v>
      </c>
      <c r="D232">
        <v>28491</v>
      </c>
      <c r="E232">
        <f>VLOOKUP(D232,[1]products!$A$2:$B$2832,2,0)</f>
        <v>20.978459780000001</v>
      </c>
      <c r="F232">
        <v>61395</v>
      </c>
      <c r="G232" t="s">
        <v>10</v>
      </c>
      <c r="H232" s="2">
        <v>45308.345000000001</v>
      </c>
      <c r="I232" s="2" t="s">
        <v>11</v>
      </c>
      <c r="J232" s="2" t="s">
        <v>11</v>
      </c>
      <c r="K232" s="2" t="s">
        <v>11</v>
      </c>
      <c r="L232" s="9">
        <f>YEAR(Table1[[#This Row],[ordered_at]])</f>
        <v>2024</v>
      </c>
      <c r="M232" s="9" t="str">
        <f>TEXT(Table1[[#This Row],[ordered_at]],"MMM")</f>
        <v>Jan</v>
      </c>
      <c r="N232">
        <f>VLOOKUP(D232,[1]products!$A$2:$F$2832,6,0)</f>
        <v>43.979999540000001</v>
      </c>
      <c r="O232" s="1">
        <f>Table1[[#This Row],[sale_price]]-Table1[[#This Row],[cost_price]]</f>
        <v>23.00153976</v>
      </c>
      <c r="P232" s="4">
        <f>Table1[[#This Row],[PROFIT]]/Table1[[#This Row],[sale_price]]</f>
        <v>0.5230000000131878</v>
      </c>
      <c r="Q232" t="str">
        <f>"Q"&amp;ROUNDUP(MONTH(Table1[[#This Row],[ordered_at]])/3,0)</f>
        <v>Q1</v>
      </c>
      <c r="R232" t="s">
        <v>22</v>
      </c>
      <c r="S232" t="s">
        <v>47</v>
      </c>
      <c r="T232" s="8"/>
    </row>
    <row r="233" spans="1:20" x14ac:dyDescent="0.3">
      <c r="A233">
        <v>62138</v>
      </c>
      <c r="B233">
        <v>42792</v>
      </c>
      <c r="C233">
        <v>66859</v>
      </c>
      <c r="D233">
        <v>25989</v>
      </c>
      <c r="E233">
        <f>VLOOKUP(D233,[1]products!$A$2:$B$2832,2,0)</f>
        <v>25.789499989999999</v>
      </c>
      <c r="F233">
        <v>167680</v>
      </c>
      <c r="G233" t="s">
        <v>12</v>
      </c>
      <c r="H233" s="2">
        <v>45308.340543981481</v>
      </c>
      <c r="I233" s="2">
        <v>45308.340543981481</v>
      </c>
      <c r="J233" s="2">
        <v>45308.340543981481</v>
      </c>
      <c r="K233" s="2" t="s">
        <v>11</v>
      </c>
      <c r="L233" s="9">
        <f>YEAR(Table1[[#This Row],[ordered_at]])</f>
        <v>2024</v>
      </c>
      <c r="M233" s="9" t="str">
        <f>TEXT(Table1[[#This Row],[ordered_at]],"MMM")</f>
        <v>Jan</v>
      </c>
      <c r="N233">
        <f>VLOOKUP(D233,[1]products!$A$2:$F$2832,6,0)</f>
        <v>49.5</v>
      </c>
      <c r="O233" s="1">
        <f>Table1[[#This Row],[sale_price]]-Table1[[#This Row],[cost_price]]</f>
        <v>23.710500010000001</v>
      </c>
      <c r="P233" s="4">
        <f>Table1[[#This Row],[PROFIT]]/Table1[[#This Row],[sale_price]]</f>
        <v>0.47900000020202022</v>
      </c>
      <c r="Q233" t="str">
        <f>"Q"&amp;ROUNDUP(MONTH(Table1[[#This Row],[ordered_at]])/3,0)</f>
        <v>Q1</v>
      </c>
      <c r="R233" t="s">
        <v>22</v>
      </c>
      <c r="S233" t="s">
        <v>47</v>
      </c>
      <c r="T233" s="8"/>
    </row>
    <row r="234" spans="1:20" x14ac:dyDescent="0.3">
      <c r="A234">
        <v>171357</v>
      </c>
      <c r="B234">
        <v>117984</v>
      </c>
      <c r="C234">
        <v>96713</v>
      </c>
      <c r="D234">
        <v>13979</v>
      </c>
      <c r="E234">
        <f>VLOOKUP(D234,[1]products!$A$2:$B$2832,2,0)</f>
        <v>15.73273977</v>
      </c>
      <c r="F234">
        <v>462629</v>
      </c>
      <c r="G234" t="s">
        <v>14</v>
      </c>
      <c r="H234" s="2">
        <v>45308.206724537034</v>
      </c>
      <c r="I234" s="2" t="s">
        <v>11</v>
      </c>
      <c r="J234" s="2" t="s">
        <v>11</v>
      </c>
      <c r="K234" s="2" t="s">
        <v>11</v>
      </c>
      <c r="L234" s="9">
        <f>YEAR(Table1[[#This Row],[ordered_at]])</f>
        <v>2024</v>
      </c>
      <c r="M234" s="9" t="str">
        <f>TEXT(Table1[[#This Row],[ordered_at]],"MMM")</f>
        <v>Jan</v>
      </c>
      <c r="N234">
        <f>VLOOKUP(D234,[1]products!$A$2:$F$2832,6,0)</f>
        <v>33.979999540000001</v>
      </c>
      <c r="O234" s="1">
        <f>Table1[[#This Row],[sale_price]]-Table1[[#This Row],[cost_price]]</f>
        <v>18.247259769999999</v>
      </c>
      <c r="P234" s="4">
        <f>Table1[[#This Row],[PROFIT]]/Table1[[#This Row],[sale_price]]</f>
        <v>0.53700000050088281</v>
      </c>
      <c r="Q234" t="str">
        <f>"Q"&amp;ROUNDUP(MONTH(Table1[[#This Row],[ordered_at]])/3,0)</f>
        <v>Q1</v>
      </c>
      <c r="R234" t="s">
        <v>22</v>
      </c>
      <c r="S234" t="s">
        <v>47</v>
      </c>
      <c r="T234" s="8"/>
    </row>
    <row r="235" spans="1:20" x14ac:dyDescent="0.3">
      <c r="A235">
        <v>112748</v>
      </c>
      <c r="B235">
        <v>77696</v>
      </c>
      <c r="C235">
        <v>6199</v>
      </c>
      <c r="D235">
        <v>12536</v>
      </c>
      <c r="E235">
        <f>VLOOKUP(D235,[1]products!$A$2:$B$2832,2,0)</f>
        <v>30.636169290000002</v>
      </c>
      <c r="F235">
        <v>304194</v>
      </c>
      <c r="G235" t="s">
        <v>12</v>
      </c>
      <c r="H235" s="2">
        <v>45308.163032407407</v>
      </c>
      <c r="I235" s="2">
        <v>45308.163032407407</v>
      </c>
      <c r="J235" s="2">
        <v>45308.163032407407</v>
      </c>
      <c r="K235" s="2" t="s">
        <v>11</v>
      </c>
      <c r="L235" s="9">
        <f>YEAR(Table1[[#This Row],[ordered_at]])</f>
        <v>2024</v>
      </c>
      <c r="M235" s="9" t="str">
        <f>TEXT(Table1[[#This Row],[ordered_at]],"MMM")</f>
        <v>Jan</v>
      </c>
      <c r="N235">
        <f>VLOOKUP(D235,[1]products!$A$2:$F$2832,6,0)</f>
        <v>79.989997860000003</v>
      </c>
      <c r="O235" s="1">
        <f>Table1[[#This Row],[sale_price]]-Table1[[#This Row],[cost_price]]</f>
        <v>49.353828570000005</v>
      </c>
      <c r="P235" s="4">
        <f>Table1[[#This Row],[PROFIT]]/Table1[[#This Row],[sale_price]]</f>
        <v>0.61699999862957866</v>
      </c>
      <c r="Q235" t="str">
        <f>"Q"&amp;ROUNDUP(MONTH(Table1[[#This Row],[ordered_at]])/3,0)</f>
        <v>Q1</v>
      </c>
      <c r="R235" t="s">
        <v>22</v>
      </c>
      <c r="S235" t="s">
        <v>47</v>
      </c>
      <c r="T235" s="8"/>
    </row>
    <row r="236" spans="1:20" x14ac:dyDescent="0.3">
      <c r="A236">
        <v>42275</v>
      </c>
      <c r="B236">
        <v>29089</v>
      </c>
      <c r="C236">
        <v>91491</v>
      </c>
      <c r="D236">
        <v>11834</v>
      </c>
      <c r="E236">
        <f>VLOOKUP(D236,[1]products!$A$2:$B$2832,2,0)</f>
        <v>49.679999930000001</v>
      </c>
      <c r="F236">
        <v>114065</v>
      </c>
      <c r="G236" t="s">
        <v>12</v>
      </c>
      <c r="H236" s="2">
        <v>45308.126666666663</v>
      </c>
      <c r="I236" s="2">
        <v>45308.126666666663</v>
      </c>
      <c r="J236" s="2">
        <v>45308.126666666663</v>
      </c>
      <c r="K236" s="2" t="s">
        <v>11</v>
      </c>
      <c r="L236" s="9">
        <f>YEAR(Table1[[#This Row],[ordered_at]])</f>
        <v>2024</v>
      </c>
      <c r="M236" s="9" t="str">
        <f>TEXT(Table1[[#This Row],[ordered_at]],"MMM")</f>
        <v>Jan</v>
      </c>
      <c r="N236">
        <f>VLOOKUP(D236,[1]products!$A$2:$F$2832,6,0)</f>
        <v>90</v>
      </c>
      <c r="O236" s="1">
        <f>Table1[[#This Row],[sale_price]]-Table1[[#This Row],[cost_price]]</f>
        <v>40.320000069999999</v>
      </c>
      <c r="P236" s="4">
        <f>Table1[[#This Row],[PROFIT]]/Table1[[#This Row],[sale_price]]</f>
        <v>0.44800000077777774</v>
      </c>
      <c r="Q236" t="str">
        <f>"Q"&amp;ROUNDUP(MONTH(Table1[[#This Row],[ordered_at]])/3,0)</f>
        <v>Q1</v>
      </c>
      <c r="R236" t="s">
        <v>22</v>
      </c>
      <c r="S236" t="s">
        <v>47</v>
      </c>
      <c r="T236" s="8"/>
    </row>
    <row r="237" spans="1:20" x14ac:dyDescent="0.3">
      <c r="A237">
        <v>70255</v>
      </c>
      <c r="B237">
        <v>48303</v>
      </c>
      <c r="C237">
        <v>25791</v>
      </c>
      <c r="D237">
        <v>12572</v>
      </c>
      <c r="E237">
        <f>VLOOKUP(D237,[1]products!$A$2:$B$2832,2,0)</f>
        <v>19.227999969999999</v>
      </c>
      <c r="F237">
        <v>189577</v>
      </c>
      <c r="G237" t="s">
        <v>14</v>
      </c>
      <c r="H237" s="2">
        <v>45308.125833333332</v>
      </c>
      <c r="I237" s="2" t="s">
        <v>11</v>
      </c>
      <c r="J237" s="2" t="s">
        <v>11</v>
      </c>
      <c r="K237" s="2" t="s">
        <v>11</v>
      </c>
      <c r="L237" s="9">
        <f>YEAR(Table1[[#This Row],[ordered_at]])</f>
        <v>2024</v>
      </c>
      <c r="M237" s="9" t="str">
        <f>TEXT(Table1[[#This Row],[ordered_at]],"MMM")</f>
        <v>Jan</v>
      </c>
      <c r="N237">
        <f>VLOOKUP(D237,[1]products!$A$2:$F$2832,6,0)</f>
        <v>38</v>
      </c>
      <c r="O237" s="1">
        <f>Table1[[#This Row],[sale_price]]-Table1[[#This Row],[cost_price]]</f>
        <v>18.772000030000001</v>
      </c>
      <c r="P237" s="4">
        <f>Table1[[#This Row],[PROFIT]]/Table1[[#This Row],[sale_price]]</f>
        <v>0.4940000007894737</v>
      </c>
      <c r="Q237" t="str">
        <f>"Q"&amp;ROUNDUP(MONTH(Table1[[#This Row],[ordered_at]])/3,0)</f>
        <v>Q1</v>
      </c>
      <c r="R237" t="s">
        <v>22</v>
      </c>
      <c r="S237" t="s">
        <v>47</v>
      </c>
      <c r="T237" s="8"/>
    </row>
    <row r="238" spans="1:20" x14ac:dyDescent="0.3">
      <c r="A238">
        <v>154518</v>
      </c>
      <c r="B238">
        <v>106389</v>
      </c>
      <c r="C238">
        <v>44231</v>
      </c>
      <c r="D238">
        <v>29065</v>
      </c>
      <c r="E238">
        <f>VLOOKUP(D238,[1]products!$A$2:$B$2832,2,0)</f>
        <v>17.105219779999999</v>
      </c>
      <c r="F238">
        <v>417120</v>
      </c>
      <c r="G238" t="s">
        <v>14</v>
      </c>
      <c r="H238" s="2">
        <v>45308.100902777776</v>
      </c>
      <c r="I238" s="2" t="s">
        <v>11</v>
      </c>
      <c r="J238" s="2" t="s">
        <v>11</v>
      </c>
      <c r="K238" s="2" t="s">
        <v>11</v>
      </c>
      <c r="L238" s="9">
        <f>YEAR(Table1[[#This Row],[ordered_at]])</f>
        <v>2024</v>
      </c>
      <c r="M238" s="9" t="str">
        <f>TEXT(Table1[[#This Row],[ordered_at]],"MMM")</f>
        <v>Jan</v>
      </c>
      <c r="N238">
        <f>VLOOKUP(D238,[1]products!$A$2:$F$2832,6,0)</f>
        <v>34.979999540000001</v>
      </c>
      <c r="O238" s="1">
        <f>Table1[[#This Row],[sale_price]]-Table1[[#This Row],[cost_price]]</f>
        <v>17.874779760000003</v>
      </c>
      <c r="P238" s="4">
        <f>Table1[[#This Row],[PROFIT]]/Table1[[#This Row],[sale_price]]</f>
        <v>0.51099999985877653</v>
      </c>
      <c r="Q238" t="str">
        <f>"Q"&amp;ROUNDUP(MONTH(Table1[[#This Row],[ordered_at]])/3,0)</f>
        <v>Q1</v>
      </c>
      <c r="R238" t="s">
        <v>22</v>
      </c>
      <c r="S238" t="s">
        <v>47</v>
      </c>
      <c r="T238" s="8"/>
    </row>
    <row r="239" spans="1:20" x14ac:dyDescent="0.3">
      <c r="A239">
        <v>143182</v>
      </c>
      <c r="B239">
        <v>98577</v>
      </c>
      <c r="C239">
        <v>98653</v>
      </c>
      <c r="D239">
        <v>11541</v>
      </c>
      <c r="E239">
        <f>VLOOKUP(D239,[1]products!$A$2:$B$2832,2,0)</f>
        <v>16.4851204</v>
      </c>
      <c r="F239">
        <v>386530</v>
      </c>
      <c r="G239" t="s">
        <v>13</v>
      </c>
      <c r="H239" s="2">
        <v>45307.999814814815</v>
      </c>
      <c r="I239" s="2">
        <v>45307.999814814815</v>
      </c>
      <c r="J239" s="2" t="s">
        <v>11</v>
      </c>
      <c r="K239" s="2" t="s">
        <v>11</v>
      </c>
      <c r="L239" s="9">
        <f>YEAR(Table1[[#This Row],[ordered_at]])</f>
        <v>2024</v>
      </c>
      <c r="M239" s="9" t="str">
        <f>TEXT(Table1[[#This Row],[ordered_at]],"MMM")</f>
        <v>Jan</v>
      </c>
      <c r="N239">
        <f>VLOOKUP(D239,[1]products!$A$2:$F$2832,6,0)</f>
        <v>38.880001069999999</v>
      </c>
      <c r="O239" s="1">
        <f>Table1[[#This Row],[sale_price]]-Table1[[#This Row],[cost_price]]</f>
        <v>22.394880669999999</v>
      </c>
      <c r="P239" s="4">
        <f>Table1[[#This Row],[PROFIT]]/Table1[[#This Row],[sale_price]]</f>
        <v>0.57600000138065843</v>
      </c>
      <c r="Q239" t="str">
        <f>"Q"&amp;ROUNDUP(MONTH(Table1[[#This Row],[ordered_at]])/3,0)</f>
        <v>Q1</v>
      </c>
      <c r="R239" t="s">
        <v>22</v>
      </c>
      <c r="S239" t="s">
        <v>47</v>
      </c>
      <c r="T239" s="8"/>
    </row>
    <row r="240" spans="1:20" x14ac:dyDescent="0.3">
      <c r="A240">
        <v>4524</v>
      </c>
      <c r="B240">
        <v>3118</v>
      </c>
      <c r="C240">
        <v>64306</v>
      </c>
      <c r="D240">
        <v>28815</v>
      </c>
      <c r="E240">
        <f>VLOOKUP(D240,[1]products!$A$2:$B$2832,2,0)</f>
        <v>8.2649999859999994</v>
      </c>
      <c r="F240">
        <v>12241</v>
      </c>
      <c r="G240" t="s">
        <v>14</v>
      </c>
      <c r="H240" s="2">
        <v>45307.963321759256</v>
      </c>
      <c r="I240" s="2" t="s">
        <v>11</v>
      </c>
      <c r="J240" s="2" t="s">
        <v>11</v>
      </c>
      <c r="K240" s="2" t="s">
        <v>11</v>
      </c>
      <c r="L240" s="9">
        <f>YEAR(Table1[[#This Row],[ordered_at]])</f>
        <v>2024</v>
      </c>
      <c r="M240" s="9" t="str">
        <f>TEXT(Table1[[#This Row],[ordered_at]],"MMM")</f>
        <v>Jan</v>
      </c>
      <c r="N240">
        <f>VLOOKUP(D240,[1]products!$A$2:$F$2832,6,0)</f>
        <v>15</v>
      </c>
      <c r="O240" s="1">
        <f>Table1[[#This Row],[sale_price]]-Table1[[#This Row],[cost_price]]</f>
        <v>6.7350000140000006</v>
      </c>
      <c r="P240" s="4">
        <f>Table1[[#This Row],[PROFIT]]/Table1[[#This Row],[sale_price]]</f>
        <v>0.44900000093333337</v>
      </c>
      <c r="Q240" t="str">
        <f>"Q"&amp;ROUNDUP(MONTH(Table1[[#This Row],[ordered_at]])/3,0)</f>
        <v>Q1</v>
      </c>
      <c r="R240" t="s">
        <v>22</v>
      </c>
      <c r="S240" t="s">
        <v>47</v>
      </c>
      <c r="T240" s="8"/>
    </row>
    <row r="241" spans="1:20" x14ac:dyDescent="0.3">
      <c r="A241">
        <v>137465</v>
      </c>
      <c r="B241">
        <v>94636</v>
      </c>
      <c r="C241">
        <v>62248</v>
      </c>
      <c r="D241">
        <v>14197</v>
      </c>
      <c r="E241">
        <f>VLOOKUP(D241,[1]products!$A$2:$B$2832,2,0)</f>
        <v>11.2943499</v>
      </c>
      <c r="F241">
        <v>371052</v>
      </c>
      <c r="G241" t="s">
        <v>14</v>
      </c>
      <c r="H241" s="2">
        <v>45307.951516203706</v>
      </c>
      <c r="I241" s="2" t="s">
        <v>11</v>
      </c>
      <c r="J241" s="2" t="s">
        <v>11</v>
      </c>
      <c r="K241" s="2" t="s">
        <v>11</v>
      </c>
      <c r="L241" s="9">
        <f>YEAR(Table1[[#This Row],[ordered_at]])</f>
        <v>2024</v>
      </c>
      <c r="M241" s="9" t="str">
        <f>TEXT(Table1[[#This Row],[ordered_at]],"MMM")</f>
        <v>Jan</v>
      </c>
      <c r="N241">
        <f>VLOOKUP(D241,[1]products!$A$2:$F$2832,6,0)</f>
        <v>19.989999770000001</v>
      </c>
      <c r="O241" s="1">
        <f>Table1[[#This Row],[sale_price]]-Table1[[#This Row],[cost_price]]</f>
        <v>8.6956498700000004</v>
      </c>
      <c r="P241" s="4">
        <f>Table1[[#This Row],[PROFIT]]/Table1[[#This Row],[sale_price]]</f>
        <v>0.43499999850175086</v>
      </c>
      <c r="Q241" t="str">
        <f>"Q"&amp;ROUNDUP(MONTH(Table1[[#This Row],[ordered_at]])/3,0)</f>
        <v>Q1</v>
      </c>
      <c r="R241" t="s">
        <v>22</v>
      </c>
      <c r="S241" t="s">
        <v>47</v>
      </c>
      <c r="T241" s="8"/>
    </row>
    <row r="242" spans="1:20" x14ac:dyDescent="0.3">
      <c r="A242">
        <v>165837</v>
      </c>
      <c r="B242">
        <v>114223</v>
      </c>
      <c r="C242">
        <v>88344</v>
      </c>
      <c r="D242">
        <v>346</v>
      </c>
      <c r="E242">
        <f>VLOOKUP(D242,[1]products!$A$2:$B$2832,2,0)</f>
        <v>14.82576038</v>
      </c>
      <c r="F242">
        <v>447694</v>
      </c>
      <c r="G242" t="s">
        <v>13</v>
      </c>
      <c r="H242" s="2">
        <v>45307.937881944446</v>
      </c>
      <c r="I242" s="2">
        <v>45307.937881944446</v>
      </c>
      <c r="J242" s="2" t="s">
        <v>11</v>
      </c>
      <c r="K242" s="2" t="s">
        <v>11</v>
      </c>
      <c r="L242" s="9">
        <f>YEAR(Table1[[#This Row],[ordered_at]])</f>
        <v>2024</v>
      </c>
      <c r="M242" s="9" t="str">
        <f>TEXT(Table1[[#This Row],[ordered_at]],"MMM")</f>
        <v>Jan</v>
      </c>
      <c r="N242">
        <f>VLOOKUP(D242,[1]products!$A$2:$F$2832,6,0)</f>
        <v>36.880001069999999</v>
      </c>
      <c r="O242" s="1">
        <f>Table1[[#This Row],[sale_price]]-Table1[[#This Row],[cost_price]]</f>
        <v>22.05424069</v>
      </c>
      <c r="P242" s="4">
        <f>Table1[[#This Row],[PROFIT]]/Table1[[#This Row],[sale_price]]</f>
        <v>0.59800000135954445</v>
      </c>
      <c r="Q242" t="str">
        <f>"Q"&amp;ROUNDUP(MONTH(Table1[[#This Row],[ordered_at]])/3,0)</f>
        <v>Q1</v>
      </c>
      <c r="R242" t="s">
        <v>22</v>
      </c>
      <c r="S242" t="s">
        <v>47</v>
      </c>
      <c r="T242" s="8"/>
    </row>
    <row r="243" spans="1:20" x14ac:dyDescent="0.3">
      <c r="A243">
        <v>154693</v>
      </c>
      <c r="B243">
        <v>106516</v>
      </c>
      <c r="C243">
        <v>74635</v>
      </c>
      <c r="D243">
        <v>25636</v>
      </c>
      <c r="E243">
        <f>VLOOKUP(D243,[1]products!$A$2:$B$2832,2,0)</f>
        <v>10.40000004</v>
      </c>
      <c r="F243">
        <v>417575</v>
      </c>
      <c r="G243" t="s">
        <v>12</v>
      </c>
      <c r="H243" s="2">
        <v>45307.880474537036</v>
      </c>
      <c r="I243" s="2">
        <v>45307.880474537036</v>
      </c>
      <c r="J243" s="2">
        <v>45307.880474537036</v>
      </c>
      <c r="K243" s="2" t="s">
        <v>11</v>
      </c>
      <c r="L243" s="9">
        <f>YEAR(Table1[[#This Row],[ordered_at]])</f>
        <v>2024</v>
      </c>
      <c r="M243" s="9" t="str">
        <f>TEXT(Table1[[#This Row],[ordered_at]],"MMM")</f>
        <v>Jan</v>
      </c>
      <c r="N243">
        <f>VLOOKUP(D243,[1]products!$A$2:$F$2832,6,0)</f>
        <v>25</v>
      </c>
      <c r="O243" s="1">
        <f>Table1[[#This Row],[sale_price]]-Table1[[#This Row],[cost_price]]</f>
        <v>14.59999996</v>
      </c>
      <c r="P243" s="4">
        <f>Table1[[#This Row],[PROFIT]]/Table1[[#This Row],[sale_price]]</f>
        <v>0.58399999839999994</v>
      </c>
      <c r="Q243" t="str">
        <f>"Q"&amp;ROUNDUP(MONTH(Table1[[#This Row],[ordered_at]])/3,0)</f>
        <v>Q1</v>
      </c>
      <c r="R243" t="s">
        <v>41</v>
      </c>
      <c r="S243" t="s">
        <v>47</v>
      </c>
      <c r="T243" s="8"/>
    </row>
    <row r="244" spans="1:20" x14ac:dyDescent="0.3">
      <c r="A244">
        <v>44974</v>
      </c>
      <c r="B244">
        <v>30941</v>
      </c>
      <c r="C244">
        <v>18663</v>
      </c>
      <c r="D244">
        <v>25122</v>
      </c>
      <c r="E244">
        <f>VLOOKUP(D244,[1]products!$A$2:$B$2832,2,0)</f>
        <v>8.4949998860000004</v>
      </c>
      <c r="F244">
        <v>121325</v>
      </c>
      <c r="G244" t="s">
        <v>13</v>
      </c>
      <c r="H244" s="2">
        <v>45307.469756944447</v>
      </c>
      <c r="I244" s="2">
        <v>45307.469756944447</v>
      </c>
      <c r="J244" s="2" t="s">
        <v>11</v>
      </c>
      <c r="K244" s="2" t="s">
        <v>11</v>
      </c>
      <c r="L244" s="9">
        <f>YEAR(Table1[[#This Row],[ordered_at]])</f>
        <v>2024</v>
      </c>
      <c r="M244" s="9" t="str">
        <f>TEXT(Table1[[#This Row],[ordered_at]],"MMM")</f>
        <v>Jan</v>
      </c>
      <c r="N244">
        <f>VLOOKUP(D244,[1]products!$A$2:$F$2832,6,0)</f>
        <v>16.989999770000001</v>
      </c>
      <c r="O244" s="1">
        <f>Table1[[#This Row],[sale_price]]-Table1[[#This Row],[cost_price]]</f>
        <v>8.4949998840000003</v>
      </c>
      <c r="P244" s="4">
        <f>Table1[[#This Row],[PROFIT]]/Table1[[#This Row],[sale_price]]</f>
        <v>0.49999999994114186</v>
      </c>
      <c r="Q244" t="str">
        <f>"Q"&amp;ROUNDUP(MONTH(Table1[[#This Row],[ordered_at]])/3,0)</f>
        <v>Q1</v>
      </c>
      <c r="R244" t="s">
        <v>19</v>
      </c>
      <c r="S244" t="s">
        <v>47</v>
      </c>
      <c r="T244" s="8"/>
    </row>
    <row r="245" spans="1:20" x14ac:dyDescent="0.3">
      <c r="A245">
        <v>34626</v>
      </c>
      <c r="B245">
        <v>23850</v>
      </c>
      <c r="C245">
        <v>8782</v>
      </c>
      <c r="D245">
        <v>9201</v>
      </c>
      <c r="E245">
        <f>VLOOKUP(D245,[1]products!$A$2:$B$2832,2,0)</f>
        <v>21.64567083</v>
      </c>
      <c r="F245">
        <v>93429</v>
      </c>
      <c r="G245" t="s">
        <v>13</v>
      </c>
      <c r="H245" s="2">
        <v>45307.3518287037</v>
      </c>
      <c r="I245" s="2">
        <v>45307.3518287037</v>
      </c>
      <c r="J245" s="2" t="s">
        <v>11</v>
      </c>
      <c r="K245" s="2" t="s">
        <v>11</v>
      </c>
      <c r="L245" s="9">
        <f>YEAR(Table1[[#This Row],[ordered_at]])</f>
        <v>2024</v>
      </c>
      <c r="M245" s="9" t="str">
        <f>TEXT(Table1[[#This Row],[ordered_at]],"MMM")</f>
        <v>Jan</v>
      </c>
      <c r="N245">
        <f>VLOOKUP(D245,[1]products!$A$2:$F$2832,6,0)</f>
        <v>49.990001679999999</v>
      </c>
      <c r="O245" s="1">
        <f>Table1[[#This Row],[sale_price]]-Table1[[#This Row],[cost_price]]</f>
        <v>28.344330849999999</v>
      </c>
      <c r="P245" s="4">
        <f>Table1[[#This Row],[PROFIT]]/Table1[[#This Row],[sale_price]]</f>
        <v>0.56699999794838973</v>
      </c>
      <c r="Q245" t="str">
        <f>"Q"&amp;ROUNDUP(MONTH(Table1[[#This Row],[ordered_at]])/3,0)</f>
        <v>Q1</v>
      </c>
      <c r="R245" t="s">
        <v>34</v>
      </c>
      <c r="S245" t="s">
        <v>47</v>
      </c>
      <c r="T245" s="8"/>
    </row>
    <row r="246" spans="1:20" x14ac:dyDescent="0.3">
      <c r="A246">
        <v>17326</v>
      </c>
      <c r="B246">
        <v>11988</v>
      </c>
      <c r="C246">
        <v>93404</v>
      </c>
      <c r="D246">
        <v>28530</v>
      </c>
      <c r="E246">
        <f>VLOOKUP(D246,[1]products!$A$2:$B$2832,2,0)</f>
        <v>10.134929870000001</v>
      </c>
      <c r="F246">
        <v>46779</v>
      </c>
      <c r="G246" t="s">
        <v>12</v>
      </c>
      <c r="H246" s="2">
        <v>45307.342743055553</v>
      </c>
      <c r="I246" s="2">
        <v>45307.342743055553</v>
      </c>
      <c r="J246" s="2">
        <v>45307.342743055553</v>
      </c>
      <c r="K246" s="2" t="s">
        <v>11</v>
      </c>
      <c r="L246" s="9">
        <f>YEAR(Table1[[#This Row],[ordered_at]])</f>
        <v>2024</v>
      </c>
      <c r="M246" s="9" t="str">
        <f>TEXT(Table1[[#This Row],[ordered_at]],"MMM")</f>
        <v>Jan</v>
      </c>
      <c r="N246">
        <f>VLOOKUP(D246,[1]products!$A$2:$F$2832,6,0)</f>
        <v>19.989999770000001</v>
      </c>
      <c r="O246" s="1">
        <f>Table1[[#This Row],[sale_price]]-Table1[[#This Row],[cost_price]]</f>
        <v>9.8550699000000002</v>
      </c>
      <c r="P246" s="4">
        <f>Table1[[#This Row],[PROFIT]]/Table1[[#This Row],[sale_price]]</f>
        <v>0.4930000006698349</v>
      </c>
      <c r="Q246" t="str">
        <f>"Q"&amp;ROUNDUP(MONTH(Table1[[#This Row],[ordered_at]])/3,0)</f>
        <v>Q1</v>
      </c>
      <c r="R246" t="s">
        <v>34</v>
      </c>
      <c r="S246" t="s">
        <v>47</v>
      </c>
      <c r="T246" s="8"/>
    </row>
    <row r="247" spans="1:20" x14ac:dyDescent="0.3">
      <c r="A247">
        <v>116215</v>
      </c>
      <c r="B247">
        <v>80065</v>
      </c>
      <c r="C247">
        <v>13448</v>
      </c>
      <c r="D247">
        <v>6063</v>
      </c>
      <c r="E247">
        <f>VLOOKUP(D247,[1]products!$A$2:$B$2832,2,0)</f>
        <v>20.195960639999999</v>
      </c>
      <c r="F247">
        <v>313636</v>
      </c>
      <c r="G247" t="s">
        <v>12</v>
      </c>
      <c r="H247" s="2">
        <v>45307.324432870373</v>
      </c>
      <c r="I247" s="2">
        <v>45307.324432870373</v>
      </c>
      <c r="J247" s="2">
        <v>45307.324432870373</v>
      </c>
      <c r="K247" s="2" t="s">
        <v>11</v>
      </c>
      <c r="L247" s="9">
        <f>YEAR(Table1[[#This Row],[ordered_at]])</f>
        <v>2024</v>
      </c>
      <c r="M247" s="9" t="str">
        <f>TEXT(Table1[[#This Row],[ordered_at]],"MMM")</f>
        <v>Jan</v>
      </c>
      <c r="N247">
        <f>VLOOKUP(D247,[1]products!$A$2:$F$2832,6,0)</f>
        <v>49.990001679999999</v>
      </c>
      <c r="O247" s="1">
        <f>Table1[[#This Row],[sale_price]]-Table1[[#This Row],[cost_price]]</f>
        <v>29.79404104</v>
      </c>
      <c r="P247" s="4">
        <f>Table1[[#This Row],[PROFIT]]/Table1[[#This Row],[sale_price]]</f>
        <v>0.59600000077455484</v>
      </c>
      <c r="Q247" t="str">
        <f>"Q"&amp;ROUNDUP(MONTH(Table1[[#This Row],[ordered_at]])/3,0)</f>
        <v>Q1</v>
      </c>
      <c r="R247" t="s">
        <v>34</v>
      </c>
      <c r="S247" t="s">
        <v>47</v>
      </c>
      <c r="T247" s="8"/>
    </row>
    <row r="248" spans="1:20" x14ac:dyDescent="0.3">
      <c r="A248">
        <v>126790</v>
      </c>
      <c r="B248">
        <v>87315</v>
      </c>
      <c r="C248">
        <v>17356</v>
      </c>
      <c r="D248">
        <v>7012</v>
      </c>
      <c r="E248">
        <f>VLOOKUP(D248,[1]products!$A$2:$B$2832,2,0)</f>
        <v>13.37553986</v>
      </c>
      <c r="F248">
        <v>342270</v>
      </c>
      <c r="G248" t="s">
        <v>14</v>
      </c>
      <c r="H248" s="2">
        <v>45307.314560185187</v>
      </c>
      <c r="I248" s="2" t="s">
        <v>11</v>
      </c>
      <c r="J248" s="2" t="s">
        <v>11</v>
      </c>
      <c r="K248" s="2" t="s">
        <v>11</v>
      </c>
      <c r="L248" s="9">
        <f>YEAR(Table1[[#This Row],[ordered_at]])</f>
        <v>2024</v>
      </c>
      <c r="M248" s="9" t="str">
        <f>TEXT(Table1[[#This Row],[ordered_at]],"MMM")</f>
        <v>Jan</v>
      </c>
      <c r="N248">
        <f>VLOOKUP(D248,[1]products!$A$2:$F$2832,6,0)</f>
        <v>29.989999770000001</v>
      </c>
      <c r="O248" s="1">
        <f>Table1[[#This Row],[sale_price]]-Table1[[#This Row],[cost_price]]</f>
        <v>16.614459910000001</v>
      </c>
      <c r="P248" s="4">
        <f>Table1[[#This Row],[PROFIT]]/Table1[[#This Row],[sale_price]]</f>
        <v>0.55400000124774929</v>
      </c>
      <c r="Q248" t="str">
        <f>"Q"&amp;ROUNDUP(MONTH(Table1[[#This Row],[ordered_at]])/3,0)</f>
        <v>Q1</v>
      </c>
      <c r="R248" t="s">
        <v>34</v>
      </c>
      <c r="S248" t="s">
        <v>46</v>
      </c>
      <c r="T248" s="8"/>
    </row>
    <row r="249" spans="1:20" x14ac:dyDescent="0.3">
      <c r="A249">
        <v>168506</v>
      </c>
      <c r="B249">
        <v>116060</v>
      </c>
      <c r="C249">
        <v>58017</v>
      </c>
      <c r="D249">
        <v>14042</v>
      </c>
      <c r="E249">
        <f>VLOOKUP(D249,[1]products!$A$2:$B$2832,2,0)</f>
        <v>7.4400000129999997</v>
      </c>
      <c r="F249">
        <v>454957</v>
      </c>
      <c r="G249" t="s">
        <v>14</v>
      </c>
      <c r="H249" s="2">
        <v>45307.30431712963</v>
      </c>
      <c r="I249" s="2" t="s">
        <v>11</v>
      </c>
      <c r="J249" s="2" t="s">
        <v>11</v>
      </c>
      <c r="K249" s="2" t="s">
        <v>11</v>
      </c>
      <c r="L249" s="9">
        <f>YEAR(Table1[[#This Row],[ordered_at]])</f>
        <v>2024</v>
      </c>
      <c r="M249" s="9" t="str">
        <f>TEXT(Table1[[#This Row],[ordered_at]],"MMM")</f>
        <v>Jan</v>
      </c>
      <c r="N249">
        <f>VLOOKUP(D249,[1]products!$A$2:$F$2832,6,0)</f>
        <v>12</v>
      </c>
      <c r="O249" s="1">
        <f>Table1[[#This Row],[sale_price]]-Table1[[#This Row],[cost_price]]</f>
        <v>4.5599999870000003</v>
      </c>
      <c r="P249" s="4">
        <f>Table1[[#This Row],[PROFIT]]/Table1[[#This Row],[sale_price]]</f>
        <v>0.37999999891666669</v>
      </c>
      <c r="Q249" t="str">
        <f>"Q"&amp;ROUNDUP(MONTH(Table1[[#This Row],[ordered_at]])/3,0)</f>
        <v>Q1</v>
      </c>
      <c r="R249" t="s">
        <v>23</v>
      </c>
      <c r="S249" t="s">
        <v>46</v>
      </c>
      <c r="T249" s="8"/>
    </row>
    <row r="250" spans="1:20" x14ac:dyDescent="0.3">
      <c r="A250">
        <v>24495</v>
      </c>
      <c r="B250">
        <v>16950</v>
      </c>
      <c r="C250">
        <v>24609</v>
      </c>
      <c r="D250">
        <v>28970</v>
      </c>
      <c r="E250">
        <f>VLOOKUP(D250,[1]products!$A$2:$B$2832,2,0)</f>
        <v>9.7950998550000001</v>
      </c>
      <c r="F250">
        <v>66098</v>
      </c>
      <c r="G250" t="s">
        <v>12</v>
      </c>
      <c r="H250" s="2">
        <v>45307.273344907408</v>
      </c>
      <c r="I250" s="2">
        <v>45307.273344907408</v>
      </c>
      <c r="J250" s="2">
        <v>45307.273344907408</v>
      </c>
      <c r="K250" s="2" t="s">
        <v>11</v>
      </c>
      <c r="L250" s="9">
        <f>YEAR(Table1[[#This Row],[ordered_at]])</f>
        <v>2024</v>
      </c>
      <c r="M250" s="9" t="str">
        <f>TEXT(Table1[[#This Row],[ordered_at]],"MMM")</f>
        <v>Jan</v>
      </c>
      <c r="N250">
        <f>VLOOKUP(D250,[1]products!$A$2:$F$2832,6,0)</f>
        <v>19.989999770000001</v>
      </c>
      <c r="O250" s="1">
        <f>Table1[[#This Row],[sale_price]]-Table1[[#This Row],[cost_price]]</f>
        <v>10.194899915000001</v>
      </c>
      <c r="P250" s="4">
        <f>Table1[[#This Row],[PROFIT]]/Table1[[#This Row],[sale_price]]</f>
        <v>0.51000000161580794</v>
      </c>
      <c r="Q250" t="str">
        <f>"Q"&amp;ROUNDUP(MONTH(Table1[[#This Row],[ordered_at]])/3,0)</f>
        <v>Q1</v>
      </c>
      <c r="R250" t="s">
        <v>34</v>
      </c>
      <c r="S250" t="s">
        <v>47</v>
      </c>
      <c r="T250" s="8"/>
    </row>
    <row r="251" spans="1:20" x14ac:dyDescent="0.3">
      <c r="A251">
        <v>162941</v>
      </c>
      <c r="B251">
        <v>112229</v>
      </c>
      <c r="C251">
        <v>5489</v>
      </c>
      <c r="D251">
        <v>3049</v>
      </c>
      <c r="E251">
        <f>VLOOKUP(D251,[1]products!$A$2:$B$2832,2,0)</f>
        <v>2.083760045</v>
      </c>
      <c r="F251">
        <v>439866</v>
      </c>
      <c r="G251" t="s">
        <v>12</v>
      </c>
      <c r="H251" s="2">
        <v>45307.173587962963</v>
      </c>
      <c r="I251" s="2">
        <v>45307.173587962963</v>
      </c>
      <c r="J251" s="2">
        <v>45307.173587962963</v>
      </c>
      <c r="K251" s="2" t="s">
        <v>11</v>
      </c>
      <c r="L251" s="9">
        <f>YEAR(Table1[[#This Row],[ordered_at]])</f>
        <v>2024</v>
      </c>
      <c r="M251" s="9" t="str">
        <f>TEXT(Table1[[#This Row],[ordered_at]],"MMM")</f>
        <v>Jan</v>
      </c>
      <c r="N251">
        <f>VLOOKUP(D251,[1]products!$A$2:$F$2832,6,0)</f>
        <v>4.8800001139999996</v>
      </c>
      <c r="O251" s="1">
        <f>Table1[[#This Row],[sale_price]]-Table1[[#This Row],[cost_price]]</f>
        <v>2.7962400689999996</v>
      </c>
      <c r="P251" s="4">
        <f>Table1[[#This Row],[PROFIT]]/Table1[[#This Row],[sale_price]]</f>
        <v>0.57300000075368851</v>
      </c>
      <c r="Q251" t="str">
        <f>"Q"&amp;ROUNDUP(MONTH(Table1[[#This Row],[ordered_at]])/3,0)</f>
        <v>Q1</v>
      </c>
      <c r="R251" t="s">
        <v>34</v>
      </c>
      <c r="S251" t="s">
        <v>47</v>
      </c>
      <c r="T251" s="8"/>
    </row>
    <row r="252" spans="1:20" x14ac:dyDescent="0.3">
      <c r="A252">
        <v>43035</v>
      </c>
      <c r="B252">
        <v>29614</v>
      </c>
      <c r="C252">
        <v>38933</v>
      </c>
      <c r="D252">
        <v>14258</v>
      </c>
      <c r="E252">
        <f>VLOOKUP(D252,[1]products!$A$2:$B$2832,2,0)</f>
        <v>11.67999998</v>
      </c>
      <c r="F252">
        <v>116078</v>
      </c>
      <c r="G252" t="s">
        <v>13</v>
      </c>
      <c r="H252" s="2">
        <v>45307.173125000001</v>
      </c>
      <c r="I252" s="2">
        <v>45307.173125000001</v>
      </c>
      <c r="J252" s="2" t="s">
        <v>11</v>
      </c>
      <c r="K252" s="2" t="s">
        <v>11</v>
      </c>
      <c r="L252" s="9">
        <f>YEAR(Table1[[#This Row],[ordered_at]])</f>
        <v>2024</v>
      </c>
      <c r="M252" s="9" t="str">
        <f>TEXT(Table1[[#This Row],[ordered_at]],"MMM")</f>
        <v>Jan</v>
      </c>
      <c r="N252">
        <f>VLOOKUP(D252,[1]products!$A$2:$F$2832,6,0)</f>
        <v>20</v>
      </c>
      <c r="O252" s="1">
        <f>Table1[[#This Row],[sale_price]]-Table1[[#This Row],[cost_price]]</f>
        <v>8.3200000200000002</v>
      </c>
      <c r="P252" s="4">
        <f>Table1[[#This Row],[PROFIT]]/Table1[[#This Row],[sale_price]]</f>
        <v>0.41600000100000001</v>
      </c>
      <c r="Q252" t="str">
        <f>"Q"&amp;ROUNDUP(MONTH(Table1[[#This Row],[ordered_at]])/3,0)</f>
        <v>Q1</v>
      </c>
      <c r="R252" t="s">
        <v>34</v>
      </c>
      <c r="S252" t="s">
        <v>47</v>
      </c>
      <c r="T252" s="8"/>
    </row>
    <row r="253" spans="1:20" x14ac:dyDescent="0.3">
      <c r="A253">
        <v>123167</v>
      </c>
      <c r="B253">
        <v>84820</v>
      </c>
      <c r="C253">
        <v>36018</v>
      </c>
      <c r="D253">
        <v>9430</v>
      </c>
      <c r="E253">
        <f>VLOOKUP(D253,[1]products!$A$2:$B$2832,2,0)</f>
        <v>62.880841660000002</v>
      </c>
      <c r="F253">
        <v>332465</v>
      </c>
      <c r="G253" t="s">
        <v>12</v>
      </c>
      <c r="H253" s="2">
        <v>45307.164120370369</v>
      </c>
      <c r="I253" s="2">
        <v>45307.164120370369</v>
      </c>
      <c r="J253" s="2">
        <v>45307.164120370369</v>
      </c>
      <c r="K253" s="2" t="s">
        <v>11</v>
      </c>
      <c r="L253" s="9">
        <f>YEAR(Table1[[#This Row],[ordered_at]])</f>
        <v>2024</v>
      </c>
      <c r="M253" s="9" t="str">
        <f>TEXT(Table1[[#This Row],[ordered_at]],"MMM")</f>
        <v>Jan</v>
      </c>
      <c r="N253">
        <f>VLOOKUP(D253,[1]products!$A$2:$F$2832,6,0)</f>
        <v>132.6600037</v>
      </c>
      <c r="O253" s="1">
        <f>Table1[[#This Row],[sale_price]]-Table1[[#This Row],[cost_price]]</f>
        <v>69.779162040000003</v>
      </c>
      <c r="P253" s="4">
        <f>Table1[[#This Row],[PROFIT]]/Table1[[#This Row],[sale_price]]</f>
        <v>0.52600000070707065</v>
      </c>
      <c r="Q253" t="str">
        <f>"Q"&amp;ROUNDUP(MONTH(Table1[[#This Row],[ordered_at]])/3,0)</f>
        <v>Q1</v>
      </c>
      <c r="R253" t="s">
        <v>34</v>
      </c>
      <c r="S253" t="s">
        <v>47</v>
      </c>
      <c r="T253" s="8"/>
    </row>
    <row r="254" spans="1:20" x14ac:dyDescent="0.3">
      <c r="A254">
        <v>82638</v>
      </c>
      <c r="B254">
        <v>56844</v>
      </c>
      <c r="C254">
        <v>57399</v>
      </c>
      <c r="D254">
        <v>13676</v>
      </c>
      <c r="E254">
        <f>VLOOKUP(D254,[1]products!$A$2:$B$2832,2,0)</f>
        <v>10.38630041</v>
      </c>
      <c r="F254">
        <v>223004</v>
      </c>
      <c r="G254" t="s">
        <v>15</v>
      </c>
      <c r="H254" s="2">
        <v>45307.142731481479</v>
      </c>
      <c r="I254" s="2">
        <v>45307.142731481479</v>
      </c>
      <c r="J254" s="2">
        <v>45307.142731481479</v>
      </c>
      <c r="K254" s="2">
        <v>45307.142731481479</v>
      </c>
      <c r="L254" s="9">
        <f>YEAR(Table1[[#This Row],[ordered_at]])</f>
        <v>2024</v>
      </c>
      <c r="M254" s="9" t="str">
        <f>TEXT(Table1[[#This Row],[ordered_at]],"MMM")</f>
        <v>Jan</v>
      </c>
      <c r="N254">
        <f>VLOOKUP(D254,[1]products!$A$2:$F$2832,6,0)</f>
        <v>19.450000760000002</v>
      </c>
      <c r="O254" s="1">
        <f>Table1[[#This Row],[sale_price]]-Table1[[#This Row],[cost_price]]</f>
        <v>9.0637003500000013</v>
      </c>
      <c r="P254" s="4">
        <f>Table1[[#This Row],[PROFIT]]/Table1[[#This Row],[sale_price]]</f>
        <v>0.46599999978611828</v>
      </c>
      <c r="Q254" t="str">
        <f>"Q"&amp;ROUNDUP(MONTH(Table1[[#This Row],[ordered_at]])/3,0)</f>
        <v>Q1</v>
      </c>
      <c r="R254" t="s">
        <v>34</v>
      </c>
      <c r="S254" t="s">
        <v>47</v>
      </c>
      <c r="T254" s="8"/>
    </row>
    <row r="255" spans="1:20" x14ac:dyDescent="0.3">
      <c r="A255">
        <v>124364</v>
      </c>
      <c r="B255">
        <v>85634</v>
      </c>
      <c r="C255">
        <v>20207</v>
      </c>
      <c r="D255">
        <v>14217</v>
      </c>
      <c r="E255">
        <f>VLOOKUP(D255,[1]products!$A$2:$B$2832,2,0)</f>
        <v>46.431000050000002</v>
      </c>
      <c r="F255">
        <v>335711</v>
      </c>
      <c r="G255" t="s">
        <v>10</v>
      </c>
      <c r="H255" s="2">
        <v>45307.130659722221</v>
      </c>
      <c r="I255" s="2" t="s">
        <v>11</v>
      </c>
      <c r="J255" s="2" t="s">
        <v>11</v>
      </c>
      <c r="K255" s="2" t="s">
        <v>11</v>
      </c>
      <c r="L255" s="9">
        <f>YEAR(Table1[[#This Row],[ordered_at]])</f>
        <v>2024</v>
      </c>
      <c r="M255" s="9" t="str">
        <f>TEXT(Table1[[#This Row],[ordered_at]],"MMM")</f>
        <v>Jan</v>
      </c>
      <c r="N255">
        <f>VLOOKUP(D255,[1]products!$A$2:$F$2832,6,0)</f>
        <v>99</v>
      </c>
      <c r="O255" s="1">
        <f>Table1[[#This Row],[sale_price]]-Table1[[#This Row],[cost_price]]</f>
        <v>52.568999949999998</v>
      </c>
      <c r="P255" s="4">
        <f>Table1[[#This Row],[PROFIT]]/Table1[[#This Row],[sale_price]]</f>
        <v>0.53099999949494947</v>
      </c>
      <c r="Q255" t="str">
        <f>"Q"&amp;ROUNDUP(MONTH(Table1[[#This Row],[ordered_at]])/3,0)</f>
        <v>Q1</v>
      </c>
      <c r="R255" t="s">
        <v>34</v>
      </c>
      <c r="S255" t="s">
        <v>47</v>
      </c>
      <c r="T255" s="8"/>
    </row>
    <row r="256" spans="1:20" x14ac:dyDescent="0.3">
      <c r="A256">
        <v>89576</v>
      </c>
      <c r="B256">
        <v>61633</v>
      </c>
      <c r="C256">
        <v>20482</v>
      </c>
      <c r="D256">
        <v>14252</v>
      </c>
      <c r="E256">
        <f>VLOOKUP(D256,[1]products!$A$2:$B$2832,2,0)</f>
        <v>16.718000079999999</v>
      </c>
      <c r="F256">
        <v>241757</v>
      </c>
      <c r="G256" t="s">
        <v>10</v>
      </c>
      <c r="H256" s="2">
        <v>45307.067881944444</v>
      </c>
      <c r="I256" s="2" t="s">
        <v>11</v>
      </c>
      <c r="J256" s="2" t="s">
        <v>11</v>
      </c>
      <c r="K256" s="2" t="s">
        <v>11</v>
      </c>
      <c r="L256" s="9">
        <f>YEAR(Table1[[#This Row],[ordered_at]])</f>
        <v>2024</v>
      </c>
      <c r="M256" s="9" t="str">
        <f>TEXT(Table1[[#This Row],[ordered_at]],"MMM")</f>
        <v>Jan</v>
      </c>
      <c r="N256">
        <f>VLOOKUP(D256,[1]products!$A$2:$F$2832,6,0)</f>
        <v>26</v>
      </c>
      <c r="O256" s="1">
        <f>Table1[[#This Row],[sale_price]]-Table1[[#This Row],[cost_price]]</f>
        <v>9.2819999200000005</v>
      </c>
      <c r="P256" s="4">
        <f>Table1[[#This Row],[PROFIT]]/Table1[[#This Row],[sale_price]]</f>
        <v>0.35699999692307693</v>
      </c>
      <c r="Q256" t="str">
        <f>"Q"&amp;ROUNDUP(MONTH(Table1[[#This Row],[ordered_at]])/3,0)</f>
        <v>Q1</v>
      </c>
      <c r="R256" t="s">
        <v>34</v>
      </c>
      <c r="S256" t="s">
        <v>47</v>
      </c>
      <c r="T256" s="8"/>
    </row>
    <row r="257" spans="1:20" x14ac:dyDescent="0.3">
      <c r="A257">
        <v>75169</v>
      </c>
      <c r="B257">
        <v>51745</v>
      </c>
      <c r="C257">
        <v>93494</v>
      </c>
      <c r="D257">
        <v>27270</v>
      </c>
      <c r="E257">
        <f>VLOOKUP(D257,[1]products!$A$2:$B$2832,2,0)</f>
        <v>15.62400001</v>
      </c>
      <c r="F257">
        <v>202822</v>
      </c>
      <c r="G257" t="s">
        <v>14</v>
      </c>
      <c r="H257" s="2">
        <v>45307.065567129626</v>
      </c>
      <c r="I257" s="2" t="s">
        <v>11</v>
      </c>
      <c r="J257" s="2" t="s">
        <v>11</v>
      </c>
      <c r="K257" s="2" t="s">
        <v>11</v>
      </c>
      <c r="L257" s="9">
        <f>YEAR(Table1[[#This Row],[ordered_at]])</f>
        <v>2024</v>
      </c>
      <c r="M257" s="9" t="str">
        <f>TEXT(Table1[[#This Row],[ordered_at]],"MMM")</f>
        <v>Jan</v>
      </c>
      <c r="N257">
        <f>VLOOKUP(D257,[1]products!$A$2:$F$2832,6,0)</f>
        <v>28</v>
      </c>
      <c r="O257" s="1">
        <f>Table1[[#This Row],[sale_price]]-Table1[[#This Row],[cost_price]]</f>
        <v>12.37599999</v>
      </c>
      <c r="P257" s="4">
        <f>Table1[[#This Row],[PROFIT]]/Table1[[#This Row],[sale_price]]</f>
        <v>0.44199999964285713</v>
      </c>
      <c r="Q257" t="str">
        <f>"Q"&amp;ROUNDUP(MONTH(Table1[[#This Row],[ordered_at]])/3,0)</f>
        <v>Q1</v>
      </c>
      <c r="R257" t="s">
        <v>34</v>
      </c>
      <c r="S257" t="s">
        <v>47</v>
      </c>
      <c r="T257" s="8"/>
    </row>
    <row r="258" spans="1:20" x14ac:dyDescent="0.3">
      <c r="A258">
        <v>145520</v>
      </c>
      <c r="B258">
        <v>100201</v>
      </c>
      <c r="C258">
        <v>36089</v>
      </c>
      <c r="D258">
        <v>6790</v>
      </c>
      <c r="E258">
        <f>VLOOKUP(D258,[1]products!$A$2:$B$2832,2,0)</f>
        <v>77.524999989999998</v>
      </c>
      <c r="F258">
        <v>392885</v>
      </c>
      <c r="G258" t="s">
        <v>12</v>
      </c>
      <c r="H258" s="2">
        <v>45306.954155092593</v>
      </c>
      <c r="I258" s="2">
        <v>45306.954155092593</v>
      </c>
      <c r="J258" s="2">
        <v>45306.954155092593</v>
      </c>
      <c r="K258" s="2" t="s">
        <v>11</v>
      </c>
      <c r="L258" s="9">
        <f>YEAR(Table1[[#This Row],[ordered_at]])</f>
        <v>2024</v>
      </c>
      <c r="M258" s="9" t="str">
        <f>TEXT(Table1[[#This Row],[ordered_at]],"MMM")</f>
        <v>Jan</v>
      </c>
      <c r="N258">
        <f>VLOOKUP(D258,[1]products!$A$2:$F$2832,6,0)</f>
        <v>175</v>
      </c>
      <c r="O258" s="1">
        <f>Table1[[#This Row],[sale_price]]-Table1[[#This Row],[cost_price]]</f>
        <v>97.475000010000002</v>
      </c>
      <c r="P258" s="4">
        <f>Table1[[#This Row],[PROFIT]]/Table1[[#This Row],[sale_price]]</f>
        <v>0.5570000000571429</v>
      </c>
      <c r="Q258" t="str">
        <f>"Q"&amp;ROUNDUP(MONTH(Table1[[#This Row],[ordered_at]])/3,0)</f>
        <v>Q1</v>
      </c>
      <c r="R258" t="s">
        <v>38</v>
      </c>
      <c r="S258" t="s">
        <v>47</v>
      </c>
      <c r="T258" s="8"/>
    </row>
    <row r="259" spans="1:20" x14ac:dyDescent="0.3">
      <c r="A259">
        <v>81938</v>
      </c>
      <c r="B259">
        <v>56356</v>
      </c>
      <c r="C259">
        <v>27204</v>
      </c>
      <c r="D259">
        <v>15674</v>
      </c>
      <c r="E259">
        <f>VLOOKUP(D259,[1]products!$A$2:$B$2832,2,0)</f>
        <v>11.600000039999999</v>
      </c>
      <c r="F259">
        <v>221133</v>
      </c>
      <c r="G259" t="s">
        <v>12</v>
      </c>
      <c r="H259" s="2">
        <v>45306.646956018521</v>
      </c>
      <c r="I259" s="2">
        <v>45306.646956018521</v>
      </c>
      <c r="J259" s="2">
        <v>45306.646956018521</v>
      </c>
      <c r="K259" s="2" t="s">
        <v>11</v>
      </c>
      <c r="L259" s="9">
        <f>YEAR(Table1[[#This Row],[ordered_at]])</f>
        <v>2024</v>
      </c>
      <c r="M259" s="9" t="str">
        <f>TEXT(Table1[[#This Row],[ordered_at]],"MMM")</f>
        <v>Jan</v>
      </c>
      <c r="N259">
        <f>VLOOKUP(D259,[1]products!$A$2:$F$2832,6,0)</f>
        <v>25</v>
      </c>
      <c r="O259" s="1">
        <f>Table1[[#This Row],[sale_price]]-Table1[[#This Row],[cost_price]]</f>
        <v>13.399999960000001</v>
      </c>
      <c r="P259" s="4">
        <f>Table1[[#This Row],[PROFIT]]/Table1[[#This Row],[sale_price]]</f>
        <v>0.53599999840000001</v>
      </c>
      <c r="Q259" t="str">
        <f>"Q"&amp;ROUNDUP(MONTH(Table1[[#This Row],[ordered_at]])/3,0)</f>
        <v>Q1</v>
      </c>
      <c r="R259" t="s">
        <v>22</v>
      </c>
      <c r="S259" t="s">
        <v>47</v>
      </c>
      <c r="T259" s="8"/>
    </row>
    <row r="260" spans="1:20" x14ac:dyDescent="0.3">
      <c r="A260">
        <v>133452</v>
      </c>
      <c r="B260">
        <v>91852</v>
      </c>
      <c r="C260">
        <v>82587</v>
      </c>
      <c r="D260">
        <v>15834</v>
      </c>
      <c r="E260">
        <f>VLOOKUP(D260,[1]products!$A$2:$B$2832,2,0)</f>
        <v>9.7440000130000008</v>
      </c>
      <c r="F260">
        <v>360288</v>
      </c>
      <c r="G260" t="s">
        <v>13</v>
      </c>
      <c r="H260" s="2">
        <v>45306.637696759259</v>
      </c>
      <c r="I260" s="2">
        <v>45306.637696759259</v>
      </c>
      <c r="J260" s="2" t="s">
        <v>11</v>
      </c>
      <c r="K260" s="2" t="s">
        <v>11</v>
      </c>
      <c r="L260" s="9">
        <f>YEAR(Table1[[#This Row],[ordered_at]])</f>
        <v>2024</v>
      </c>
      <c r="M260" s="9" t="str">
        <f>TEXT(Table1[[#This Row],[ordered_at]],"MMM")</f>
        <v>Jan</v>
      </c>
      <c r="N260">
        <f>VLOOKUP(D260,[1]products!$A$2:$F$2832,6,0)</f>
        <v>21</v>
      </c>
      <c r="O260" s="1">
        <f>Table1[[#This Row],[sale_price]]-Table1[[#This Row],[cost_price]]</f>
        <v>11.255999986999999</v>
      </c>
      <c r="P260" s="4">
        <f>Table1[[#This Row],[PROFIT]]/Table1[[#This Row],[sale_price]]</f>
        <v>0.53599999938095233</v>
      </c>
      <c r="Q260" t="str">
        <f>"Q"&amp;ROUNDUP(MONTH(Table1[[#This Row],[ordered_at]])/3,0)</f>
        <v>Q1</v>
      </c>
      <c r="R260" t="s">
        <v>22</v>
      </c>
      <c r="S260" t="s">
        <v>47</v>
      </c>
      <c r="T260" s="8"/>
    </row>
    <row r="261" spans="1:20" x14ac:dyDescent="0.3">
      <c r="A261">
        <v>126059</v>
      </c>
      <c r="B261">
        <v>86819</v>
      </c>
      <c r="C261">
        <v>65906</v>
      </c>
      <c r="D261">
        <v>28446</v>
      </c>
      <c r="E261">
        <f>VLOOKUP(D261,[1]products!$A$2:$B$2832,2,0)</f>
        <v>18.042359909999998</v>
      </c>
      <c r="F261">
        <v>340289</v>
      </c>
      <c r="G261" t="s">
        <v>15</v>
      </c>
      <c r="H261" s="2">
        <v>45306.582916666666</v>
      </c>
      <c r="I261" s="2">
        <v>45306.582916666666</v>
      </c>
      <c r="J261" s="2">
        <v>45306.582916666666</v>
      </c>
      <c r="K261" s="2">
        <v>45306.582916666666</v>
      </c>
      <c r="L261" s="9">
        <f>YEAR(Table1[[#This Row],[ordered_at]])</f>
        <v>2024</v>
      </c>
      <c r="M261" s="9" t="str">
        <f>TEXT(Table1[[#This Row],[ordered_at]],"MMM")</f>
        <v>Jan</v>
      </c>
      <c r="N261">
        <f>VLOOKUP(D261,[1]products!$A$2:$F$2832,6,0)</f>
        <v>31.989999770000001</v>
      </c>
      <c r="O261" s="1">
        <f>Table1[[#This Row],[sale_price]]-Table1[[#This Row],[cost_price]]</f>
        <v>13.947639860000002</v>
      </c>
      <c r="P261" s="4">
        <f>Table1[[#This Row],[PROFIT]]/Table1[[#This Row],[sale_price]]</f>
        <v>0.43599999875836204</v>
      </c>
      <c r="Q261" t="str">
        <f>"Q"&amp;ROUNDUP(MONTH(Table1[[#This Row],[ordered_at]])/3,0)</f>
        <v>Q1</v>
      </c>
      <c r="R261" t="s">
        <v>22</v>
      </c>
      <c r="S261" t="s">
        <v>47</v>
      </c>
      <c r="T261" s="8"/>
    </row>
    <row r="262" spans="1:20" x14ac:dyDescent="0.3">
      <c r="A262">
        <v>47604</v>
      </c>
      <c r="B262">
        <v>32760</v>
      </c>
      <c r="C262">
        <v>19005</v>
      </c>
      <c r="D262">
        <v>14000</v>
      </c>
      <c r="E262">
        <f>VLOOKUP(D262,[1]products!$A$2:$B$2832,2,0)</f>
        <v>4.0052698739999997</v>
      </c>
      <c r="F262">
        <v>128438</v>
      </c>
      <c r="G262" t="s">
        <v>13</v>
      </c>
      <c r="H262" s="2">
        <v>45306.581076388888</v>
      </c>
      <c r="I262" s="2">
        <v>45306.581076388888</v>
      </c>
      <c r="J262" s="2" t="s">
        <v>11</v>
      </c>
      <c r="K262" s="2" t="s">
        <v>11</v>
      </c>
      <c r="L262" s="9">
        <f>YEAR(Table1[[#This Row],[ordered_at]])</f>
        <v>2024</v>
      </c>
      <c r="M262" s="9" t="str">
        <f>TEXT(Table1[[#This Row],[ordered_at]],"MMM")</f>
        <v>Jan</v>
      </c>
      <c r="N262">
        <f>VLOOKUP(D262,[1]products!$A$2:$F$2832,6,0)</f>
        <v>6.9899997709999999</v>
      </c>
      <c r="O262" s="1">
        <f>Table1[[#This Row],[sale_price]]-Table1[[#This Row],[cost_price]]</f>
        <v>2.9847298970000002</v>
      </c>
      <c r="P262" s="4">
        <f>Table1[[#This Row],[PROFIT]]/Table1[[#This Row],[sale_price]]</f>
        <v>0.42699999925364807</v>
      </c>
      <c r="Q262" t="str">
        <f>"Q"&amp;ROUNDUP(MONTH(Table1[[#This Row],[ordered_at]])/3,0)</f>
        <v>Q1</v>
      </c>
      <c r="R262" t="s">
        <v>41</v>
      </c>
      <c r="S262" t="s">
        <v>47</v>
      </c>
      <c r="T262" s="8"/>
    </row>
    <row r="263" spans="1:20" x14ac:dyDescent="0.3">
      <c r="A263">
        <v>32714</v>
      </c>
      <c r="B263">
        <v>22564</v>
      </c>
      <c r="C263">
        <v>39944</v>
      </c>
      <c r="D263">
        <v>11029</v>
      </c>
      <c r="E263">
        <f>VLOOKUP(D263,[1]products!$A$2:$B$2832,2,0)</f>
        <v>23.873099549999999</v>
      </c>
      <c r="F263">
        <v>88202</v>
      </c>
      <c r="G263" t="s">
        <v>14</v>
      </c>
      <c r="H263" s="2">
        <v>45306.565682870372</v>
      </c>
      <c r="I263" s="2" t="s">
        <v>11</v>
      </c>
      <c r="J263" s="2" t="s">
        <v>11</v>
      </c>
      <c r="K263" s="2" t="s">
        <v>11</v>
      </c>
      <c r="L263" s="9">
        <f>YEAR(Table1[[#This Row],[ordered_at]])</f>
        <v>2024</v>
      </c>
      <c r="M263" s="9" t="str">
        <f>TEXT(Table1[[#This Row],[ordered_at]],"MMM")</f>
        <v>Jan</v>
      </c>
      <c r="N263">
        <f>VLOOKUP(D263,[1]products!$A$2:$F$2832,6,0)</f>
        <v>45.299999239999998</v>
      </c>
      <c r="O263" s="1">
        <f>Table1[[#This Row],[sale_price]]-Table1[[#This Row],[cost_price]]</f>
        <v>21.426899689999999</v>
      </c>
      <c r="P263" s="4">
        <f>Table1[[#This Row],[PROFIT]]/Table1[[#This Row],[sale_price]]</f>
        <v>0.47300000109227375</v>
      </c>
      <c r="Q263" t="str">
        <f>"Q"&amp;ROUNDUP(MONTH(Table1[[#This Row],[ordered_at]])/3,0)</f>
        <v>Q1</v>
      </c>
      <c r="R263" t="s">
        <v>41</v>
      </c>
      <c r="S263" t="s">
        <v>47</v>
      </c>
      <c r="T263" s="8"/>
    </row>
    <row r="264" spans="1:20" x14ac:dyDescent="0.3">
      <c r="A264">
        <v>140900</v>
      </c>
      <c r="B264">
        <v>96985</v>
      </c>
      <c r="C264">
        <v>58421</v>
      </c>
      <c r="D264">
        <v>9051</v>
      </c>
      <c r="E264">
        <f>VLOOKUP(D264,[1]products!$A$2:$B$2832,2,0)</f>
        <v>46.412099779999998</v>
      </c>
      <c r="F264">
        <v>380356</v>
      </c>
      <c r="G264" t="s">
        <v>10</v>
      </c>
      <c r="H264" s="2">
        <v>45306.554918981485</v>
      </c>
      <c r="I264" s="2" t="s">
        <v>11</v>
      </c>
      <c r="J264" s="2" t="s">
        <v>11</v>
      </c>
      <c r="K264" s="2" t="s">
        <v>11</v>
      </c>
      <c r="L264" s="9">
        <f>YEAR(Table1[[#This Row],[ordered_at]])</f>
        <v>2024</v>
      </c>
      <c r="M264" s="9" t="str">
        <f>TEXT(Table1[[#This Row],[ordered_at]],"MMM")</f>
        <v>Jan</v>
      </c>
      <c r="N264">
        <f>VLOOKUP(D264,[1]products!$A$2:$F$2832,6,0)</f>
        <v>87.569999690000003</v>
      </c>
      <c r="O264" s="1">
        <f>Table1[[#This Row],[sale_price]]-Table1[[#This Row],[cost_price]]</f>
        <v>41.157899910000005</v>
      </c>
      <c r="P264" s="4">
        <f>Table1[[#This Row],[PROFIT]]/Table1[[#This Row],[sale_price]]</f>
        <v>0.47000000063606262</v>
      </c>
      <c r="Q264" t="str">
        <f>"Q"&amp;ROUNDUP(MONTH(Table1[[#This Row],[ordered_at]])/3,0)</f>
        <v>Q1</v>
      </c>
      <c r="R264" t="s">
        <v>41</v>
      </c>
      <c r="S264" t="s">
        <v>47</v>
      </c>
      <c r="T264" s="8"/>
    </row>
    <row r="265" spans="1:20" x14ac:dyDescent="0.3">
      <c r="A265">
        <v>152469</v>
      </c>
      <c r="B265">
        <v>104978</v>
      </c>
      <c r="C265">
        <v>5619</v>
      </c>
      <c r="D265">
        <v>9002</v>
      </c>
      <c r="E265">
        <f>VLOOKUP(D265,[1]products!$A$2:$B$2832,2,0)</f>
        <v>11.650000049999999</v>
      </c>
      <c r="F265">
        <v>411595</v>
      </c>
      <c r="G265" t="s">
        <v>14</v>
      </c>
      <c r="H265" s="2">
        <v>45306.527870370373</v>
      </c>
      <c r="I265" s="2" t="s">
        <v>11</v>
      </c>
      <c r="J265" s="2" t="s">
        <v>11</v>
      </c>
      <c r="K265" s="2" t="s">
        <v>11</v>
      </c>
      <c r="L265" s="9">
        <f>YEAR(Table1[[#This Row],[ordered_at]])</f>
        <v>2024</v>
      </c>
      <c r="M265" s="9" t="str">
        <f>TEXT(Table1[[#This Row],[ordered_at]],"MMM")</f>
        <v>Jan</v>
      </c>
      <c r="N265">
        <f>VLOOKUP(D265,[1]products!$A$2:$F$2832,6,0)</f>
        <v>25</v>
      </c>
      <c r="O265" s="1">
        <f>Table1[[#This Row],[sale_price]]-Table1[[#This Row],[cost_price]]</f>
        <v>13.349999950000001</v>
      </c>
      <c r="P265" s="4">
        <f>Table1[[#This Row],[PROFIT]]/Table1[[#This Row],[sale_price]]</f>
        <v>0.53399999800000009</v>
      </c>
      <c r="Q265" t="str">
        <f>"Q"&amp;ROUNDUP(MONTH(Table1[[#This Row],[ordered_at]])/3,0)</f>
        <v>Q1</v>
      </c>
      <c r="R265" t="s">
        <v>41</v>
      </c>
      <c r="S265" t="s">
        <v>47</v>
      </c>
      <c r="T265" s="8"/>
    </row>
    <row r="266" spans="1:20" x14ac:dyDescent="0.3">
      <c r="A266">
        <v>129051</v>
      </c>
      <c r="B266">
        <v>88863</v>
      </c>
      <c r="C266">
        <v>84943</v>
      </c>
      <c r="D266">
        <v>6129</v>
      </c>
      <c r="E266">
        <f>VLOOKUP(D266,[1]products!$A$2:$B$2832,2,0)</f>
        <v>8.4843398509999997</v>
      </c>
      <c r="F266">
        <v>348384</v>
      </c>
      <c r="G266" t="s">
        <v>12</v>
      </c>
      <c r="H266" s="2">
        <v>45306.506840277776</v>
      </c>
      <c r="I266" s="2">
        <v>45306.506840277776</v>
      </c>
      <c r="J266" s="2">
        <v>45306.506840277776</v>
      </c>
      <c r="K266" s="2" t="s">
        <v>11</v>
      </c>
      <c r="L266" s="9">
        <f>YEAR(Table1[[#This Row],[ordered_at]])</f>
        <v>2024</v>
      </c>
      <c r="M266" s="9" t="str">
        <f>TEXT(Table1[[#This Row],[ordered_at]],"MMM")</f>
        <v>Jan</v>
      </c>
      <c r="N266">
        <f>VLOOKUP(D268,[1]products!$A$2:$F$2832,6,0)</f>
        <v>9.9499998089999995</v>
      </c>
      <c r="O266" s="1">
        <f>Table1[[#This Row],[sale_price]]-Table1[[#This Row],[cost_price]]</f>
        <v>1.4656599579999998</v>
      </c>
      <c r="P266" s="4">
        <f>Table1[[#This Row],[PROFIT]]/Table1[[#This Row],[sale_price]]</f>
        <v>0.14730251116932458</v>
      </c>
      <c r="Q266" t="str">
        <f>"Q"&amp;ROUNDUP(MONTH(Table1[[#This Row],[ordered_at]])/3,0)</f>
        <v>Q1</v>
      </c>
      <c r="R266" t="s">
        <v>41</v>
      </c>
      <c r="S266" t="s">
        <v>47</v>
      </c>
      <c r="T266" s="8"/>
    </row>
    <row r="267" spans="1:20" x14ac:dyDescent="0.3">
      <c r="A267">
        <v>33508</v>
      </c>
      <c r="B267">
        <v>23084</v>
      </c>
      <c r="C267">
        <v>53500</v>
      </c>
      <c r="D267">
        <v>6085</v>
      </c>
      <c r="E267">
        <f>VLOOKUP(D267,[1]products!$A$2:$B$2832,2,0)</f>
        <v>23.594100910000002</v>
      </c>
      <c r="F267">
        <v>90390</v>
      </c>
      <c r="G267" t="s">
        <v>12</v>
      </c>
      <c r="H267" s="2">
        <v>45306.467314814814</v>
      </c>
      <c r="I267" s="2">
        <v>45306.467314814814</v>
      </c>
      <c r="J267" s="2">
        <v>45306.467314814814</v>
      </c>
      <c r="K267" s="2" t="s">
        <v>11</v>
      </c>
      <c r="L267" s="9">
        <f>YEAR(Table1[[#This Row],[ordered_at]])</f>
        <v>2024</v>
      </c>
      <c r="M267" s="9" t="str">
        <f>TEXT(Table1[[#This Row],[ordered_at]],"MMM")</f>
        <v>Jan</v>
      </c>
      <c r="N267">
        <f>VLOOKUP(D267,[1]products!$A$2:$F$2832,6,0)</f>
        <v>39.990001679999999</v>
      </c>
      <c r="O267" s="1">
        <f>Table1[[#This Row],[sale_price]]-Table1[[#This Row],[cost_price]]</f>
        <v>16.395900769999997</v>
      </c>
      <c r="P267" s="4">
        <f>Table1[[#This Row],[PROFIT]]/Table1[[#This Row],[sale_price]]</f>
        <v>0.41000000203050746</v>
      </c>
      <c r="Q267" t="str">
        <f>"Q"&amp;ROUNDUP(MONTH(Table1[[#This Row],[ordered_at]])/3,0)</f>
        <v>Q1</v>
      </c>
      <c r="R267" t="s">
        <v>41</v>
      </c>
      <c r="S267" t="s">
        <v>47</v>
      </c>
      <c r="T267" s="8"/>
    </row>
    <row r="268" spans="1:20" x14ac:dyDescent="0.3">
      <c r="A268">
        <v>70024</v>
      </c>
      <c r="B268">
        <v>48142</v>
      </c>
      <c r="C268">
        <v>64497</v>
      </c>
      <c r="D268">
        <v>9419</v>
      </c>
      <c r="E268">
        <f>VLOOKUP(D268,[1]products!$A$2:$B$2832,2,0)</f>
        <v>3.9003999340000002</v>
      </c>
      <c r="F268">
        <v>188971</v>
      </c>
      <c r="G268" t="s">
        <v>10</v>
      </c>
      <c r="H268" s="2">
        <v>45306.441469907404</v>
      </c>
      <c r="I268" s="2" t="s">
        <v>11</v>
      </c>
      <c r="J268" s="2" t="s">
        <v>11</v>
      </c>
      <c r="K268" s="2" t="s">
        <v>11</v>
      </c>
      <c r="L268" s="9">
        <f>YEAR(Table1[[#This Row],[ordered_at]])</f>
        <v>2024</v>
      </c>
      <c r="M268" s="9" t="str">
        <f>TEXT(Table1[[#This Row],[ordered_at]],"MMM")</f>
        <v>Jan</v>
      </c>
      <c r="N268">
        <f>VLOOKUP(D268,[1]products!$A$2:$F$2832,6,0)</f>
        <v>9.9499998089999995</v>
      </c>
      <c r="O268" s="1">
        <f>Table1[[#This Row],[sale_price]]-Table1[[#This Row],[cost_price]]</f>
        <v>6.0495998749999993</v>
      </c>
      <c r="P268" s="4">
        <f>Table1[[#This Row],[PROFIT]]/Table1[[#This Row],[sale_price]]</f>
        <v>0.60799999910834168</v>
      </c>
      <c r="Q268" t="str">
        <f>"Q"&amp;ROUNDUP(MONTH(Table1[[#This Row],[ordered_at]])/3,0)</f>
        <v>Q1</v>
      </c>
      <c r="R268" t="s">
        <v>41</v>
      </c>
      <c r="S268" t="s">
        <v>47</v>
      </c>
      <c r="T268" s="8"/>
    </row>
    <row r="269" spans="1:20" x14ac:dyDescent="0.3">
      <c r="A269">
        <v>75158</v>
      </c>
      <c r="B269">
        <v>51736</v>
      </c>
      <c r="C269">
        <v>44924</v>
      </c>
      <c r="D269">
        <v>15757</v>
      </c>
      <c r="E269">
        <f>VLOOKUP(D269,[1]products!$A$2:$B$2832,2,0)</f>
        <v>10.95854991</v>
      </c>
      <c r="F269">
        <v>202795</v>
      </c>
      <c r="G269" t="s">
        <v>13</v>
      </c>
      <c r="H269" s="2">
        <v>45306.40016203704</v>
      </c>
      <c r="I269" s="2">
        <v>45306.40016203704</v>
      </c>
      <c r="J269" s="2" t="s">
        <v>11</v>
      </c>
      <c r="K269" s="2" t="s">
        <v>11</v>
      </c>
      <c r="L269" s="9">
        <f>YEAR(Table1[[#This Row],[ordered_at]])</f>
        <v>2024</v>
      </c>
      <c r="M269" s="9" t="str">
        <f>TEXT(Table1[[#This Row],[ordered_at]],"MMM")</f>
        <v>Jan</v>
      </c>
      <c r="N269">
        <f>VLOOKUP(D269,[1]products!$A$2:$F$2832,6,0)</f>
        <v>16.989999770000001</v>
      </c>
      <c r="O269" s="1">
        <f>Table1[[#This Row],[sale_price]]-Table1[[#This Row],[cost_price]]</f>
        <v>6.0314498600000004</v>
      </c>
      <c r="P269" s="4">
        <f>Table1[[#This Row],[PROFIT]]/Table1[[#This Row],[sale_price]]</f>
        <v>0.35499999656562681</v>
      </c>
      <c r="Q269" t="str">
        <f>"Q"&amp;ROUNDUP(MONTH(Table1[[#This Row],[ordered_at]])/3,0)</f>
        <v>Q1</v>
      </c>
      <c r="R269" t="s">
        <v>41</v>
      </c>
      <c r="S269" t="s">
        <v>47</v>
      </c>
      <c r="T269" s="8"/>
    </row>
    <row r="270" spans="1:20" x14ac:dyDescent="0.3">
      <c r="A270">
        <v>73067</v>
      </c>
      <c r="B270">
        <v>50271</v>
      </c>
      <c r="C270">
        <v>2635</v>
      </c>
      <c r="D270">
        <v>12660</v>
      </c>
      <c r="E270">
        <f>VLOOKUP(D270,[1]products!$A$2:$B$2832,2,0)</f>
        <v>11.31550019</v>
      </c>
      <c r="F270">
        <v>197171</v>
      </c>
      <c r="G270" t="s">
        <v>12</v>
      </c>
      <c r="H270" s="2">
        <v>45306.359375</v>
      </c>
      <c r="I270" s="2">
        <v>45306.359375</v>
      </c>
      <c r="J270" s="2">
        <v>45306.359375</v>
      </c>
      <c r="K270" s="2" t="s">
        <v>11</v>
      </c>
      <c r="L270" s="9">
        <f>YEAR(Table1[[#This Row],[ordered_at]])</f>
        <v>2024</v>
      </c>
      <c r="M270" s="9" t="str">
        <f>TEXT(Table1[[#This Row],[ordered_at]],"MMM")</f>
        <v>Jan</v>
      </c>
      <c r="N270">
        <f>VLOOKUP(D270,[1]products!$A$2:$F$2832,6,0)</f>
        <v>21.350000380000001</v>
      </c>
      <c r="O270" s="1">
        <f>Table1[[#This Row],[sale_price]]-Table1[[#This Row],[cost_price]]</f>
        <v>10.034500190000001</v>
      </c>
      <c r="P270" s="4">
        <f>Table1[[#This Row],[PROFIT]]/Table1[[#This Row],[sale_price]]</f>
        <v>0.47000000053395785</v>
      </c>
      <c r="Q270" t="str">
        <f>"Q"&amp;ROUNDUP(MONTH(Table1[[#This Row],[ordered_at]])/3,0)</f>
        <v>Q1</v>
      </c>
      <c r="R270" t="s">
        <v>41</v>
      </c>
      <c r="S270" t="s">
        <v>47</v>
      </c>
      <c r="T270" s="8"/>
    </row>
    <row r="271" spans="1:20" x14ac:dyDescent="0.3">
      <c r="A271">
        <v>153945</v>
      </c>
      <c r="B271">
        <v>105999</v>
      </c>
      <c r="C271">
        <v>94531</v>
      </c>
      <c r="D271">
        <v>6110</v>
      </c>
      <c r="E271">
        <f>VLOOKUP(D271,[1]products!$A$2:$B$2832,2,0)</f>
        <v>12.82500001</v>
      </c>
      <c r="F271">
        <v>415576</v>
      </c>
      <c r="G271" t="s">
        <v>12</v>
      </c>
      <c r="H271" s="2">
        <v>45306.31759259259</v>
      </c>
      <c r="I271" s="2">
        <v>45306.31759259259</v>
      </c>
      <c r="J271" s="2">
        <v>45306.31759259259</v>
      </c>
      <c r="K271" s="2" t="s">
        <v>11</v>
      </c>
      <c r="L271" s="9">
        <f>YEAR(Table1[[#This Row],[ordered_at]])</f>
        <v>2024</v>
      </c>
      <c r="M271" s="9" t="str">
        <f>TEXT(Table1[[#This Row],[ordered_at]],"MMM")</f>
        <v>Jan</v>
      </c>
      <c r="N271">
        <f>VLOOKUP(D271,[1]products!$A$2:$F$2832,6,0)</f>
        <v>25</v>
      </c>
      <c r="O271" s="1">
        <f>Table1[[#This Row],[sale_price]]-Table1[[#This Row],[cost_price]]</f>
        <v>12.17499999</v>
      </c>
      <c r="P271" s="4">
        <f>Table1[[#This Row],[PROFIT]]/Table1[[#This Row],[sale_price]]</f>
        <v>0.48699999960000001</v>
      </c>
      <c r="Q271" t="str">
        <f>"Q"&amp;ROUNDUP(MONTH(Table1[[#This Row],[ordered_at]])/3,0)</f>
        <v>Q1</v>
      </c>
      <c r="R271" t="s">
        <v>41</v>
      </c>
      <c r="S271" t="s">
        <v>47</v>
      </c>
      <c r="T271" s="8"/>
    </row>
    <row r="272" spans="1:20" x14ac:dyDescent="0.3">
      <c r="A272">
        <v>137729</v>
      </c>
      <c r="B272">
        <v>94821</v>
      </c>
      <c r="C272">
        <v>76763</v>
      </c>
      <c r="D272">
        <v>12613</v>
      </c>
      <c r="E272">
        <f>VLOOKUP(D272,[1]products!$A$2:$B$2832,2,0)</f>
        <v>29.035999990000001</v>
      </c>
      <c r="F272">
        <v>371771</v>
      </c>
      <c r="G272" t="s">
        <v>12</v>
      </c>
      <c r="H272" s="2">
        <v>45306.305138888885</v>
      </c>
      <c r="I272" s="2">
        <v>45306.305138888885</v>
      </c>
      <c r="J272" s="2">
        <v>45306.305138888885</v>
      </c>
      <c r="K272" s="2" t="s">
        <v>11</v>
      </c>
      <c r="L272" s="9">
        <f>YEAR(Table1[[#This Row],[ordered_at]])</f>
        <v>2024</v>
      </c>
      <c r="M272" s="9" t="str">
        <f>TEXT(Table1[[#This Row],[ordered_at]],"MMM")</f>
        <v>Jan</v>
      </c>
      <c r="N272">
        <f>VLOOKUP(D272,[1]products!$A$2:$F$2832,6,0)</f>
        <v>59.5</v>
      </c>
      <c r="O272" s="1">
        <f>Table1[[#This Row],[sale_price]]-Table1[[#This Row],[cost_price]]</f>
        <v>30.464000009999999</v>
      </c>
      <c r="P272" s="4">
        <f>Table1[[#This Row],[PROFIT]]/Table1[[#This Row],[sale_price]]</f>
        <v>0.51200000016806724</v>
      </c>
      <c r="Q272" t="str">
        <f>"Q"&amp;ROUNDUP(MONTH(Table1[[#This Row],[ordered_at]])/3,0)</f>
        <v>Q1</v>
      </c>
      <c r="R272" t="s">
        <v>41</v>
      </c>
      <c r="S272" t="s">
        <v>47</v>
      </c>
      <c r="T272" s="8"/>
    </row>
    <row r="273" spans="1:20" x14ac:dyDescent="0.3">
      <c r="A273">
        <v>46619</v>
      </c>
      <c r="B273">
        <v>32092</v>
      </c>
      <c r="C273">
        <v>7016</v>
      </c>
      <c r="D273">
        <v>9254</v>
      </c>
      <c r="E273">
        <f>VLOOKUP(D273,[1]products!$A$2:$B$2832,2,0)</f>
        <v>19.383839559999998</v>
      </c>
      <c r="F273">
        <v>125749</v>
      </c>
      <c r="G273" t="s">
        <v>12</v>
      </c>
      <c r="H273" s="2">
        <v>45306.299224537041</v>
      </c>
      <c r="I273" s="2">
        <v>45306.299224537041</v>
      </c>
      <c r="J273" s="2">
        <v>45306.299224537041</v>
      </c>
      <c r="K273" s="2" t="s">
        <v>11</v>
      </c>
      <c r="L273" s="9">
        <f>YEAR(Table1[[#This Row],[ordered_at]])</f>
        <v>2024</v>
      </c>
      <c r="M273" s="9" t="str">
        <f>TEXT(Table1[[#This Row],[ordered_at]],"MMM")</f>
        <v>Jan</v>
      </c>
      <c r="N273">
        <f>VLOOKUP(D273,[1]products!$A$2:$F$2832,6,0)</f>
        <v>38.459999080000003</v>
      </c>
      <c r="O273" s="1">
        <f>Table1[[#This Row],[sale_price]]-Table1[[#This Row],[cost_price]]</f>
        <v>19.076159520000004</v>
      </c>
      <c r="P273" s="4">
        <f>Table1[[#This Row],[PROFIT]]/Table1[[#This Row],[sale_price]]</f>
        <v>0.49599999938429545</v>
      </c>
      <c r="Q273" t="str">
        <f>"Q"&amp;ROUNDUP(MONTH(Table1[[#This Row],[ordered_at]])/3,0)</f>
        <v>Q1</v>
      </c>
      <c r="R273" t="s">
        <v>41</v>
      </c>
      <c r="S273" t="s">
        <v>47</v>
      </c>
      <c r="T273" s="8"/>
    </row>
    <row r="274" spans="1:20" x14ac:dyDescent="0.3">
      <c r="A274">
        <v>16460</v>
      </c>
      <c r="B274">
        <v>11377</v>
      </c>
      <c r="C274">
        <v>41260</v>
      </c>
      <c r="D274">
        <v>15419</v>
      </c>
      <c r="E274">
        <f>VLOOKUP(D274,[1]products!$A$2:$B$2832,2,0)</f>
        <v>45.47400004</v>
      </c>
      <c r="F274">
        <v>44446</v>
      </c>
      <c r="G274" t="s">
        <v>13</v>
      </c>
      <c r="H274" s="2">
        <v>45306.26085648148</v>
      </c>
      <c r="I274" s="2">
        <v>45306.26085648148</v>
      </c>
      <c r="J274" s="2" t="s">
        <v>11</v>
      </c>
      <c r="K274" s="2" t="s">
        <v>11</v>
      </c>
      <c r="L274" s="9">
        <f>YEAR(Table1[[#This Row],[ordered_at]])</f>
        <v>2024</v>
      </c>
      <c r="M274" s="9" t="str">
        <f>TEXT(Table1[[#This Row],[ordered_at]],"MMM")</f>
        <v>Jan</v>
      </c>
      <c r="N274">
        <f>VLOOKUP(D274,[1]products!$A$2:$F$2832,6,0)</f>
        <v>78</v>
      </c>
      <c r="O274" s="1">
        <f>Table1[[#This Row],[sale_price]]-Table1[[#This Row],[cost_price]]</f>
        <v>32.52599996</v>
      </c>
      <c r="P274" s="4">
        <f>Table1[[#This Row],[PROFIT]]/Table1[[#This Row],[sale_price]]</f>
        <v>0.41699999948717947</v>
      </c>
      <c r="Q274" t="str">
        <f>"Q"&amp;ROUNDUP(MONTH(Table1[[#This Row],[ordered_at]])/3,0)</f>
        <v>Q1</v>
      </c>
      <c r="R274" t="s">
        <v>41</v>
      </c>
      <c r="S274" t="s">
        <v>47</v>
      </c>
      <c r="T274" s="8"/>
    </row>
    <row r="275" spans="1:20" x14ac:dyDescent="0.3">
      <c r="A275">
        <v>60177</v>
      </c>
      <c r="B275">
        <v>41437</v>
      </c>
      <c r="C275">
        <v>47351</v>
      </c>
      <c r="D275">
        <v>11000</v>
      </c>
      <c r="E275">
        <f>VLOOKUP(D275,[1]products!$A$2:$B$2832,2,0)</f>
        <v>337.4100014</v>
      </c>
      <c r="F275">
        <v>162406</v>
      </c>
      <c r="G275" t="s">
        <v>13</v>
      </c>
      <c r="H275" s="2">
        <v>45306.240856481483</v>
      </c>
      <c r="I275" s="2">
        <v>45306.240856481483</v>
      </c>
      <c r="J275" s="2" t="s">
        <v>11</v>
      </c>
      <c r="K275" s="2" t="s">
        <v>11</v>
      </c>
      <c r="L275" s="9">
        <f>YEAR(Table1[[#This Row],[ordered_at]])</f>
        <v>2024</v>
      </c>
      <c r="M275" s="9" t="str">
        <f>TEXT(Table1[[#This Row],[ordered_at]],"MMM")</f>
        <v>Jan</v>
      </c>
      <c r="N275">
        <f>VLOOKUP(D275,[1]products!$A$2:$F$2832,6,0)</f>
        <v>815</v>
      </c>
      <c r="O275" s="1">
        <f>Table1[[#This Row],[sale_price]]-Table1[[#This Row],[cost_price]]</f>
        <v>477.5899986</v>
      </c>
      <c r="P275" s="4">
        <f>Table1[[#This Row],[PROFIT]]/Table1[[#This Row],[sale_price]]</f>
        <v>0.58599999828220861</v>
      </c>
      <c r="Q275" t="str">
        <f>"Q"&amp;ROUNDUP(MONTH(Table1[[#This Row],[ordered_at]])/3,0)</f>
        <v>Q1</v>
      </c>
      <c r="R275" t="s">
        <v>41</v>
      </c>
      <c r="S275" t="s">
        <v>47</v>
      </c>
      <c r="T275" s="8"/>
    </row>
    <row r="276" spans="1:20" x14ac:dyDescent="0.3">
      <c r="A276">
        <v>68539</v>
      </c>
      <c r="B276">
        <v>47149</v>
      </c>
      <c r="C276">
        <v>6576</v>
      </c>
      <c r="D276">
        <v>28411</v>
      </c>
      <c r="E276">
        <f>VLOOKUP(D276,[1]products!$A$2:$B$2832,2,0)</f>
        <v>14.31404962</v>
      </c>
      <c r="F276">
        <v>184936</v>
      </c>
      <c r="G276" t="s">
        <v>13</v>
      </c>
      <c r="H276" s="2">
        <v>45306.23605324074</v>
      </c>
      <c r="I276" s="2">
        <v>45306.23605324074</v>
      </c>
      <c r="J276" s="2" t="s">
        <v>11</v>
      </c>
      <c r="K276" s="2" t="s">
        <v>11</v>
      </c>
      <c r="L276" s="9">
        <f>YEAR(Table1[[#This Row],[ordered_at]])</f>
        <v>2024</v>
      </c>
      <c r="M276" s="9" t="str">
        <f>TEXT(Table1[[#This Row],[ordered_at]],"MMM")</f>
        <v>Jan</v>
      </c>
      <c r="N276">
        <f>VLOOKUP(D276,[1]products!$A$2:$F$2832,6,0)</f>
        <v>31.049999239999998</v>
      </c>
      <c r="O276" s="1">
        <f>Table1[[#This Row],[sale_price]]-Table1[[#This Row],[cost_price]]</f>
        <v>16.73594962</v>
      </c>
      <c r="P276" s="4">
        <f>Table1[[#This Row],[PROFIT]]/Table1[[#This Row],[sale_price]]</f>
        <v>0.53900000095458944</v>
      </c>
      <c r="Q276" t="str">
        <f>"Q"&amp;ROUNDUP(MONTH(Table1[[#This Row],[ordered_at]])/3,0)</f>
        <v>Q1</v>
      </c>
      <c r="R276" t="s">
        <v>41</v>
      </c>
      <c r="S276" t="s">
        <v>47</v>
      </c>
      <c r="T276" s="8"/>
    </row>
    <row r="277" spans="1:20" x14ac:dyDescent="0.3">
      <c r="A277">
        <v>9258</v>
      </c>
      <c r="B277">
        <v>6403</v>
      </c>
      <c r="C277">
        <v>52612</v>
      </c>
      <c r="D277">
        <v>29090</v>
      </c>
      <c r="E277">
        <f>VLOOKUP(D277,[1]products!$A$2:$B$2832,2,0)</f>
        <v>33.755779269999998</v>
      </c>
      <c r="F277">
        <v>24991</v>
      </c>
      <c r="G277" t="s">
        <v>12</v>
      </c>
      <c r="H277" s="2">
        <v>45306.225115740737</v>
      </c>
      <c r="I277" s="2">
        <v>45306.225115740737</v>
      </c>
      <c r="J277" s="2">
        <v>45306.225115740737</v>
      </c>
      <c r="K277" s="2" t="s">
        <v>11</v>
      </c>
      <c r="L277" s="9">
        <f>YEAR(Table1[[#This Row],[ordered_at]])</f>
        <v>2024</v>
      </c>
      <c r="M277" s="9" t="str">
        <f>TEXT(Table1[[#This Row],[ordered_at]],"MMM")</f>
        <v>Jan</v>
      </c>
      <c r="N277">
        <f>VLOOKUP(D277,[1]products!$A$2:$F$2832,6,0)</f>
        <v>79.989997860000003</v>
      </c>
      <c r="O277" s="1">
        <f>Table1[[#This Row],[sale_price]]-Table1[[#This Row],[cost_price]]</f>
        <v>46.234218590000005</v>
      </c>
      <c r="P277" s="4">
        <f>Table1[[#This Row],[PROFIT]]/Table1[[#This Row],[sale_price]]</f>
        <v>0.57799999783622946</v>
      </c>
      <c r="Q277" t="str">
        <f>"Q"&amp;ROUNDUP(MONTH(Table1[[#This Row],[ordered_at]])/3,0)</f>
        <v>Q1</v>
      </c>
      <c r="R277" t="s">
        <v>41</v>
      </c>
      <c r="S277" t="s">
        <v>47</v>
      </c>
      <c r="T277" s="8"/>
    </row>
    <row r="278" spans="1:20" x14ac:dyDescent="0.3">
      <c r="A278">
        <v>117042</v>
      </c>
      <c r="B278">
        <v>80617</v>
      </c>
      <c r="C278">
        <v>53818</v>
      </c>
      <c r="D278">
        <v>15988</v>
      </c>
      <c r="E278">
        <f>VLOOKUP(D278,[1]products!$A$2:$B$2832,2,0)</f>
        <v>45.670499149999998</v>
      </c>
      <c r="F278">
        <v>315860</v>
      </c>
      <c r="G278" t="s">
        <v>13</v>
      </c>
      <c r="H278" s="2">
        <v>45306.167523148149</v>
      </c>
      <c r="I278" s="2">
        <v>45306.167523148149</v>
      </c>
      <c r="J278" s="2" t="s">
        <v>11</v>
      </c>
      <c r="K278" s="2" t="s">
        <v>11</v>
      </c>
      <c r="L278" s="9">
        <f>YEAR(Table1[[#This Row],[ordered_at]])</f>
        <v>2024</v>
      </c>
      <c r="M278" s="9" t="str">
        <f>TEXT(Table1[[#This Row],[ordered_at]],"MMM")</f>
        <v>Jan</v>
      </c>
      <c r="N278">
        <f>VLOOKUP(D278,[1]products!$A$2:$F$2832,6,0)</f>
        <v>101.48999790000001</v>
      </c>
      <c r="O278" s="1">
        <f>Table1[[#This Row],[sale_price]]-Table1[[#This Row],[cost_price]]</f>
        <v>55.819498750000008</v>
      </c>
      <c r="P278" s="4">
        <f>Table1[[#This Row],[PROFIT]]/Table1[[#This Row],[sale_price]]</f>
        <v>0.54999999906394725</v>
      </c>
      <c r="Q278" t="str">
        <f>"Q"&amp;ROUNDUP(MONTH(Table1[[#This Row],[ordered_at]])/3,0)</f>
        <v>Q1</v>
      </c>
      <c r="R278" t="s">
        <v>41</v>
      </c>
      <c r="S278" t="s">
        <v>47</v>
      </c>
      <c r="T278" s="8"/>
    </row>
    <row r="279" spans="1:20" x14ac:dyDescent="0.3">
      <c r="A279">
        <v>46100</v>
      </c>
      <c r="B279">
        <v>31726</v>
      </c>
      <c r="C279">
        <v>4221</v>
      </c>
      <c r="D279">
        <v>13745</v>
      </c>
      <c r="E279">
        <f>VLOOKUP(D279,[1]products!$A$2:$B$2832,2,0)</f>
        <v>19.25357988</v>
      </c>
      <c r="F279">
        <v>124361</v>
      </c>
      <c r="G279" t="s">
        <v>14</v>
      </c>
      <c r="H279" s="2">
        <v>45306.159571759257</v>
      </c>
      <c r="I279" s="2" t="s">
        <v>11</v>
      </c>
      <c r="J279" s="2" t="s">
        <v>11</v>
      </c>
      <c r="K279" s="2" t="s">
        <v>11</v>
      </c>
      <c r="L279" s="9">
        <f>YEAR(Table1[[#This Row],[ordered_at]])</f>
        <v>2024</v>
      </c>
      <c r="M279" s="9" t="str">
        <f>TEXT(Table1[[#This Row],[ordered_at]],"MMM")</f>
        <v>Jan</v>
      </c>
      <c r="N279">
        <f>VLOOKUP(D279,[1]products!$A$2:$F$2832,6,0)</f>
        <v>29.989999770000001</v>
      </c>
      <c r="O279" s="1">
        <f>Table1[[#This Row],[sale_price]]-Table1[[#This Row],[cost_price]]</f>
        <v>10.736419890000001</v>
      </c>
      <c r="P279" s="4">
        <f>Table1[[#This Row],[PROFIT]]/Table1[[#This Row],[sale_price]]</f>
        <v>0.35799999907769259</v>
      </c>
      <c r="Q279" t="str">
        <f>"Q"&amp;ROUNDUP(MONTH(Table1[[#This Row],[ordered_at]])/3,0)</f>
        <v>Q1</v>
      </c>
      <c r="R279" t="s">
        <v>41</v>
      </c>
      <c r="S279" t="s">
        <v>47</v>
      </c>
      <c r="T279" s="8"/>
    </row>
    <row r="280" spans="1:20" x14ac:dyDescent="0.3">
      <c r="A280">
        <v>121323</v>
      </c>
      <c r="B280">
        <v>83551</v>
      </c>
      <c r="C280">
        <v>87473</v>
      </c>
      <c r="D280">
        <v>28424</v>
      </c>
      <c r="E280">
        <f>VLOOKUP(D280,[1]products!$A$2:$B$2832,2,0)</f>
        <v>53.279498529999998</v>
      </c>
      <c r="F280">
        <v>327455</v>
      </c>
      <c r="G280" t="s">
        <v>13</v>
      </c>
      <c r="H280" s="2">
        <v>45306.158495370371</v>
      </c>
      <c r="I280" s="2">
        <v>45306.158495370371</v>
      </c>
      <c r="J280" s="2" t="s">
        <v>11</v>
      </c>
      <c r="K280" s="2" t="s">
        <v>11</v>
      </c>
      <c r="L280" s="9">
        <f>YEAR(Table1[[#This Row],[ordered_at]])</f>
        <v>2024</v>
      </c>
      <c r="M280" s="9" t="str">
        <f>TEXT(Table1[[#This Row],[ordered_at]],"MMM")</f>
        <v>Jan</v>
      </c>
      <c r="N280">
        <f>VLOOKUP(D280,[1]products!$A$2:$F$2832,6,0)</f>
        <v>129.9499969</v>
      </c>
      <c r="O280" s="1">
        <f>Table1[[#This Row],[sale_price]]-Table1[[#This Row],[cost_price]]</f>
        <v>76.670498370000004</v>
      </c>
      <c r="P280" s="4">
        <f>Table1[[#This Row],[PROFIT]]/Table1[[#This Row],[sale_price]]</f>
        <v>0.59000000153135823</v>
      </c>
      <c r="Q280" t="str">
        <f>"Q"&amp;ROUNDUP(MONTH(Table1[[#This Row],[ordered_at]])/3,0)</f>
        <v>Q1</v>
      </c>
      <c r="R280" t="s">
        <v>41</v>
      </c>
      <c r="S280" t="s">
        <v>47</v>
      </c>
      <c r="T280" s="8"/>
    </row>
    <row r="281" spans="1:20" x14ac:dyDescent="0.3">
      <c r="A281">
        <v>52359</v>
      </c>
      <c r="B281">
        <v>35984</v>
      </c>
      <c r="C281">
        <v>90441</v>
      </c>
      <c r="D281">
        <v>28395</v>
      </c>
      <c r="E281">
        <f>VLOOKUP(D281,[1]products!$A$2:$B$2832,2,0)</f>
        <v>9.0954498600000004</v>
      </c>
      <c r="F281">
        <v>141261</v>
      </c>
      <c r="G281" t="s">
        <v>13</v>
      </c>
      <c r="H281" s="2">
        <v>45306.111863425926</v>
      </c>
      <c r="I281" s="2">
        <v>45306.111863425926</v>
      </c>
      <c r="J281" s="2" t="s">
        <v>11</v>
      </c>
      <c r="K281" s="2" t="s">
        <v>11</v>
      </c>
      <c r="L281" s="9">
        <f>YEAR(Table1[[#This Row],[ordered_at]])</f>
        <v>2024</v>
      </c>
      <c r="M281" s="9" t="str">
        <f>TEXT(Table1[[#This Row],[ordered_at]],"MMM")</f>
        <v>Jan</v>
      </c>
      <c r="N281">
        <f>VLOOKUP(D281,[1]products!$A$2:$F$2832,6,0)</f>
        <v>19.989999770000001</v>
      </c>
      <c r="O281" s="1">
        <f>Table1[[#This Row],[sale_price]]-Table1[[#This Row],[cost_price]]</f>
        <v>10.89454991</v>
      </c>
      <c r="P281" s="4">
        <f>Table1[[#This Row],[PROFIT]]/Table1[[#This Row],[sale_price]]</f>
        <v>0.54500000176838426</v>
      </c>
      <c r="Q281" t="str">
        <f>"Q"&amp;ROUNDUP(MONTH(Table1[[#This Row],[ordered_at]])/3,0)</f>
        <v>Q1</v>
      </c>
      <c r="R281" t="s">
        <v>41</v>
      </c>
      <c r="S281" t="s">
        <v>47</v>
      </c>
      <c r="T281" s="8"/>
    </row>
    <row r="282" spans="1:20" x14ac:dyDescent="0.3">
      <c r="A282">
        <v>103810</v>
      </c>
      <c r="B282">
        <v>71481</v>
      </c>
      <c r="C282">
        <v>4358</v>
      </c>
      <c r="D282">
        <v>12660</v>
      </c>
      <c r="E282">
        <f>VLOOKUP(D282,[1]products!$A$2:$B$2832,2,0)</f>
        <v>11.31550019</v>
      </c>
      <c r="F282">
        <v>280074</v>
      </c>
      <c r="G282" t="s">
        <v>12</v>
      </c>
      <c r="H282" s="2">
        <v>45306.100393518522</v>
      </c>
      <c r="I282" s="2">
        <v>45306.100393518522</v>
      </c>
      <c r="J282" s="2">
        <v>45306.100393518522</v>
      </c>
      <c r="K282" s="2" t="s">
        <v>11</v>
      </c>
      <c r="L282" s="9">
        <f>YEAR(Table1[[#This Row],[ordered_at]])</f>
        <v>2024</v>
      </c>
      <c r="M282" s="9" t="str">
        <f>TEXT(Table1[[#This Row],[ordered_at]],"MMM")</f>
        <v>Jan</v>
      </c>
      <c r="N282">
        <f>VLOOKUP(D282,[1]products!$A$2:$F$2832,6,0)</f>
        <v>21.350000380000001</v>
      </c>
      <c r="O282" s="1">
        <f>Table1[[#This Row],[sale_price]]-Table1[[#This Row],[cost_price]]</f>
        <v>10.034500190000001</v>
      </c>
      <c r="P282" s="4">
        <f>Table1[[#This Row],[PROFIT]]/Table1[[#This Row],[sale_price]]</f>
        <v>0.47000000053395785</v>
      </c>
      <c r="Q282" t="str">
        <f>"Q"&amp;ROUNDUP(MONTH(Table1[[#This Row],[ordered_at]])/3,0)</f>
        <v>Q1</v>
      </c>
      <c r="R282" t="s">
        <v>41</v>
      </c>
      <c r="S282" t="s">
        <v>47</v>
      </c>
      <c r="T282" s="8"/>
    </row>
    <row r="283" spans="1:20" x14ac:dyDescent="0.3">
      <c r="A283">
        <v>163578</v>
      </c>
      <c r="B283">
        <v>112663</v>
      </c>
      <c r="C283">
        <v>31276</v>
      </c>
      <c r="D283">
        <v>24954</v>
      </c>
      <c r="E283">
        <f>VLOOKUP(D283,[1]products!$A$2:$B$2832,2,0)</f>
        <v>6.1407499080000001</v>
      </c>
      <c r="F283">
        <v>441594</v>
      </c>
      <c r="G283" t="s">
        <v>14</v>
      </c>
      <c r="H283" s="2">
        <v>45306.099328703705</v>
      </c>
      <c r="I283" s="2" t="s">
        <v>11</v>
      </c>
      <c r="J283" s="2" t="s">
        <v>11</v>
      </c>
      <c r="K283" s="2" t="s">
        <v>11</v>
      </c>
      <c r="L283" s="9">
        <f>YEAR(Table1[[#This Row],[ordered_at]])</f>
        <v>2024</v>
      </c>
      <c r="M283" s="9" t="str">
        <f>TEXT(Table1[[#This Row],[ordered_at]],"MMM")</f>
        <v>Jan</v>
      </c>
      <c r="N283">
        <f>VLOOKUP(D283,[1]products!$A$2:$F$2832,6,0)</f>
        <v>15.94999981</v>
      </c>
      <c r="O283" s="1">
        <f>Table1[[#This Row],[sale_price]]-Table1[[#This Row],[cost_price]]</f>
        <v>9.8092499019999995</v>
      </c>
      <c r="P283" s="4">
        <f>Table1[[#This Row],[PROFIT]]/Table1[[#This Row],[sale_price]]</f>
        <v>0.61500000118181819</v>
      </c>
      <c r="Q283" t="str">
        <f>"Q"&amp;ROUNDUP(MONTH(Table1[[#This Row],[ordered_at]])/3,0)</f>
        <v>Q1</v>
      </c>
      <c r="R283" t="s">
        <v>41</v>
      </c>
      <c r="S283" t="s">
        <v>47</v>
      </c>
      <c r="T283" s="8"/>
    </row>
    <row r="284" spans="1:20" x14ac:dyDescent="0.3">
      <c r="A284">
        <v>117717</v>
      </c>
      <c r="B284">
        <v>81073</v>
      </c>
      <c r="C284">
        <v>76803</v>
      </c>
      <c r="D284">
        <v>12657</v>
      </c>
      <c r="E284">
        <f>VLOOKUP(D284,[1]products!$A$2:$B$2832,2,0)</f>
        <v>7.4720000100000004</v>
      </c>
      <c r="F284">
        <v>317689</v>
      </c>
      <c r="G284" t="s">
        <v>13</v>
      </c>
      <c r="H284" s="2">
        <v>45306.091932870368</v>
      </c>
      <c r="I284" s="2">
        <v>45306.091932870368</v>
      </c>
      <c r="J284" s="2" t="s">
        <v>11</v>
      </c>
      <c r="K284" s="2" t="s">
        <v>11</v>
      </c>
      <c r="L284" s="9">
        <f>YEAR(Table1[[#This Row],[ordered_at]])</f>
        <v>2024</v>
      </c>
      <c r="M284" s="9" t="str">
        <f>TEXT(Table1[[#This Row],[ordered_at]],"MMM")</f>
        <v>Jan</v>
      </c>
      <c r="N284">
        <f>VLOOKUP(D284,[1]products!$A$2:$F$2832,6,0)</f>
        <v>16</v>
      </c>
      <c r="O284" s="1">
        <f>Table1[[#This Row],[sale_price]]-Table1[[#This Row],[cost_price]]</f>
        <v>8.5279999899999996</v>
      </c>
      <c r="P284" s="4">
        <f>Table1[[#This Row],[PROFIT]]/Table1[[#This Row],[sale_price]]</f>
        <v>0.53299999937499998</v>
      </c>
      <c r="Q284" t="str">
        <f>"Q"&amp;ROUNDUP(MONTH(Table1[[#This Row],[ordered_at]])/3,0)</f>
        <v>Q1</v>
      </c>
      <c r="R284" t="s">
        <v>41</v>
      </c>
      <c r="S284" t="s">
        <v>47</v>
      </c>
      <c r="T284" s="8"/>
    </row>
    <row r="285" spans="1:20" x14ac:dyDescent="0.3">
      <c r="A285">
        <v>123679</v>
      </c>
      <c r="B285">
        <v>85160</v>
      </c>
      <c r="C285">
        <v>98134</v>
      </c>
      <c r="D285">
        <v>369</v>
      </c>
      <c r="E285">
        <f>VLOOKUP(D285,[1]products!$A$2:$B$2832,2,0)</f>
        <v>26.35799995</v>
      </c>
      <c r="F285">
        <v>333845</v>
      </c>
      <c r="G285" t="s">
        <v>13</v>
      </c>
      <c r="H285" s="2">
        <v>45306.077800925923</v>
      </c>
      <c r="I285" s="2">
        <v>45306.077800925923</v>
      </c>
      <c r="J285" s="2" t="s">
        <v>11</v>
      </c>
      <c r="K285" s="2" t="s">
        <v>11</v>
      </c>
      <c r="L285" s="9">
        <f>YEAR(Table1[[#This Row],[ordered_at]])</f>
        <v>2024</v>
      </c>
      <c r="M285" s="9" t="str">
        <f>TEXT(Table1[[#This Row],[ordered_at]],"MMM")</f>
        <v>Jan</v>
      </c>
      <c r="N285">
        <f>VLOOKUP(D285,[1]products!$A$2:$F$2832,6,0)</f>
        <v>46</v>
      </c>
      <c r="O285" s="1">
        <f>Table1[[#This Row],[sale_price]]-Table1[[#This Row],[cost_price]]</f>
        <v>19.64200005</v>
      </c>
      <c r="P285" s="4">
        <f>Table1[[#This Row],[PROFIT]]/Table1[[#This Row],[sale_price]]</f>
        <v>0.42700000108695652</v>
      </c>
      <c r="Q285" t="str">
        <f>"Q"&amp;ROUNDUP(MONTH(Table1[[#This Row],[ordered_at]])/3,0)</f>
        <v>Q1</v>
      </c>
      <c r="R285" t="s">
        <v>41</v>
      </c>
      <c r="S285" t="s">
        <v>47</v>
      </c>
      <c r="T285" s="8"/>
    </row>
    <row r="286" spans="1:20" x14ac:dyDescent="0.3">
      <c r="A286">
        <v>120723</v>
      </c>
      <c r="B286">
        <v>83125</v>
      </c>
      <c r="C286">
        <v>14896</v>
      </c>
      <c r="D286">
        <v>9002</v>
      </c>
      <c r="E286">
        <f>VLOOKUP(D286,[1]products!$A$2:$B$2832,2,0)</f>
        <v>11.650000049999999</v>
      </c>
      <c r="F286">
        <v>325826</v>
      </c>
      <c r="G286" t="s">
        <v>15</v>
      </c>
      <c r="H286" s="2">
        <v>45306.045451388891</v>
      </c>
      <c r="I286" s="2">
        <v>45306.045451388891</v>
      </c>
      <c r="J286" s="2">
        <v>45306.045451388891</v>
      </c>
      <c r="K286" s="2">
        <v>45306.045451388891</v>
      </c>
      <c r="L286" s="9">
        <f>YEAR(Table1[[#This Row],[ordered_at]])</f>
        <v>2024</v>
      </c>
      <c r="M286" s="9" t="str">
        <f>TEXT(Table1[[#This Row],[ordered_at]],"MMM")</f>
        <v>Jan</v>
      </c>
      <c r="N286">
        <f>VLOOKUP(D286,[1]products!$A$2:$F$2832,6,0)</f>
        <v>25</v>
      </c>
      <c r="O286" s="1">
        <f>Table1[[#This Row],[sale_price]]-Table1[[#This Row],[cost_price]]</f>
        <v>13.349999950000001</v>
      </c>
      <c r="P286" s="4">
        <f>Table1[[#This Row],[PROFIT]]/Table1[[#This Row],[sale_price]]</f>
        <v>0.53399999800000009</v>
      </c>
      <c r="Q286" t="str">
        <f>"Q"&amp;ROUNDUP(MONTH(Table1[[#This Row],[ordered_at]])/3,0)</f>
        <v>Q1</v>
      </c>
      <c r="R286" t="s">
        <v>41</v>
      </c>
      <c r="S286" t="s">
        <v>47</v>
      </c>
      <c r="T286" s="8"/>
    </row>
    <row r="287" spans="1:20" x14ac:dyDescent="0.3">
      <c r="A287">
        <v>76255</v>
      </c>
      <c r="B287">
        <v>52485</v>
      </c>
      <c r="C287">
        <v>73385</v>
      </c>
      <c r="D287">
        <v>14008</v>
      </c>
      <c r="E287">
        <f>VLOOKUP(D287,[1]products!$A$2:$B$2832,2,0)</f>
        <v>23.857999939999999</v>
      </c>
      <c r="F287">
        <v>205764</v>
      </c>
      <c r="G287" t="s">
        <v>15</v>
      </c>
      <c r="H287" s="2">
        <v>45306.040439814817</v>
      </c>
      <c r="I287" s="2">
        <v>45306.040439814817</v>
      </c>
      <c r="J287" s="2">
        <v>45306.040439814817</v>
      </c>
      <c r="K287" s="2">
        <v>45306.040439814817</v>
      </c>
      <c r="L287" s="9">
        <f>YEAR(Table1[[#This Row],[ordered_at]])</f>
        <v>2024</v>
      </c>
      <c r="M287" s="9" t="str">
        <f>TEXT(Table1[[#This Row],[ordered_at]],"MMM")</f>
        <v>Jan</v>
      </c>
      <c r="N287">
        <f>VLOOKUP(D287,[1]products!$A$2:$F$2832,6,0)</f>
        <v>39.5</v>
      </c>
      <c r="O287" s="1">
        <f>Table1[[#This Row],[sale_price]]-Table1[[#This Row],[cost_price]]</f>
        <v>15.642000060000001</v>
      </c>
      <c r="P287" s="4">
        <f>Table1[[#This Row],[PROFIT]]/Table1[[#This Row],[sale_price]]</f>
        <v>0.39600000151898734</v>
      </c>
      <c r="Q287" t="str">
        <f>"Q"&amp;ROUNDUP(MONTH(Table1[[#This Row],[ordered_at]])/3,0)</f>
        <v>Q1</v>
      </c>
      <c r="R287" t="s">
        <v>41</v>
      </c>
      <c r="S287" t="s">
        <v>47</v>
      </c>
      <c r="T287" s="8"/>
    </row>
    <row r="288" spans="1:20" x14ac:dyDescent="0.3">
      <c r="A288">
        <v>153532</v>
      </c>
      <c r="B288">
        <v>105726</v>
      </c>
      <c r="C288">
        <v>49697</v>
      </c>
      <c r="D288">
        <v>12265</v>
      </c>
      <c r="E288">
        <f>VLOOKUP(D288,[1]products!$A$2:$B$2832,2,0)</f>
        <v>27.085500190000001</v>
      </c>
      <c r="F288">
        <v>414459</v>
      </c>
      <c r="G288" t="s">
        <v>12</v>
      </c>
      <c r="H288" s="2">
        <v>45306.03324074074</v>
      </c>
      <c r="I288" s="2">
        <v>45306.03324074074</v>
      </c>
      <c r="J288" s="2">
        <v>45306.03324074074</v>
      </c>
      <c r="K288" s="2" t="s">
        <v>11</v>
      </c>
      <c r="L288" s="9">
        <f>YEAR(Table1[[#This Row],[ordered_at]])</f>
        <v>2024</v>
      </c>
      <c r="M288" s="9" t="str">
        <f>TEXT(Table1[[#This Row],[ordered_at]],"MMM")</f>
        <v>Jan</v>
      </c>
      <c r="N288">
        <f>VLOOKUP(D288,[1]products!$A$2:$F$2832,6,0)</f>
        <v>58.5</v>
      </c>
      <c r="O288" s="1">
        <f>Table1[[#This Row],[sale_price]]-Table1[[#This Row],[cost_price]]</f>
        <v>31.414499809999999</v>
      </c>
      <c r="P288" s="4">
        <f>Table1[[#This Row],[PROFIT]]/Table1[[#This Row],[sale_price]]</f>
        <v>0.53699999675213672</v>
      </c>
      <c r="Q288" t="str">
        <f>"Q"&amp;ROUNDUP(MONTH(Table1[[#This Row],[ordered_at]])/3,0)</f>
        <v>Q1</v>
      </c>
      <c r="R288" t="s">
        <v>41</v>
      </c>
      <c r="S288" t="s">
        <v>47</v>
      </c>
      <c r="T288" s="8"/>
    </row>
    <row r="289" spans="1:20" x14ac:dyDescent="0.3">
      <c r="A289">
        <v>38247</v>
      </c>
      <c r="B289">
        <v>26343</v>
      </c>
      <c r="C289">
        <v>1378</v>
      </c>
      <c r="D289">
        <v>28370</v>
      </c>
      <c r="E289">
        <f>VLOOKUP(D289,[1]products!$A$2:$B$2832,2,0)</f>
        <v>14.49723036</v>
      </c>
      <c r="F289">
        <v>103179</v>
      </c>
      <c r="G289" t="s">
        <v>13</v>
      </c>
      <c r="H289" s="2">
        <v>45306.022511574076</v>
      </c>
      <c r="I289" s="2">
        <v>45306.022511574076</v>
      </c>
      <c r="J289" s="2" t="s">
        <v>11</v>
      </c>
      <c r="K289" s="2" t="s">
        <v>11</v>
      </c>
      <c r="L289" s="9">
        <f>YEAR(Table1[[#This Row],[ordered_at]])</f>
        <v>2024</v>
      </c>
      <c r="M289" s="9" t="str">
        <f>TEXT(Table1[[#This Row],[ordered_at]],"MMM")</f>
        <v>Jan</v>
      </c>
      <c r="N289">
        <f>VLOOKUP(D289,[1]products!$A$2:$F$2832,6,0)</f>
        <v>24.530000690000001</v>
      </c>
      <c r="O289" s="1">
        <f>Table1[[#This Row],[sale_price]]-Table1[[#This Row],[cost_price]]</f>
        <v>10.032770330000002</v>
      </c>
      <c r="P289" s="4">
        <f>Table1[[#This Row],[PROFIT]]/Table1[[#This Row],[sale_price]]</f>
        <v>0.40900000194822667</v>
      </c>
      <c r="Q289" t="str">
        <f>"Q"&amp;ROUNDUP(MONTH(Table1[[#This Row],[ordered_at]])/3,0)</f>
        <v>Q1</v>
      </c>
      <c r="R289" t="s">
        <v>41</v>
      </c>
      <c r="S289" t="s">
        <v>47</v>
      </c>
      <c r="T289" s="8"/>
    </row>
    <row r="290" spans="1:20" x14ac:dyDescent="0.3">
      <c r="A290">
        <v>16338</v>
      </c>
      <c r="B290">
        <v>11291</v>
      </c>
      <c r="C290">
        <v>8127</v>
      </c>
      <c r="D290">
        <v>6937</v>
      </c>
      <c r="E290">
        <f>VLOOKUP(D290,[1]products!$A$2:$B$2832,2,0)</f>
        <v>19.559999999999999</v>
      </c>
      <c r="F290">
        <v>44122</v>
      </c>
      <c r="G290" t="s">
        <v>14</v>
      </c>
      <c r="H290" s="2">
        <v>45305.982569444444</v>
      </c>
      <c r="I290" s="2" t="s">
        <v>11</v>
      </c>
      <c r="J290" s="2" t="s">
        <v>11</v>
      </c>
      <c r="K290" s="2" t="s">
        <v>11</v>
      </c>
      <c r="L290" s="9">
        <f>YEAR(Table1[[#This Row],[ordered_at]])</f>
        <v>2024</v>
      </c>
      <c r="M290" s="9" t="str">
        <f>TEXT(Table1[[#This Row],[ordered_at]],"MMM")</f>
        <v>Jan</v>
      </c>
      <c r="N290">
        <f>VLOOKUP(D290,[1]products!$A$2:$F$2832,6,0)</f>
        <v>40</v>
      </c>
      <c r="O290" s="1">
        <f>Table1[[#This Row],[sale_price]]-Table1[[#This Row],[cost_price]]</f>
        <v>20.440000000000001</v>
      </c>
      <c r="P290" s="4">
        <f>Table1[[#This Row],[PROFIT]]/Table1[[#This Row],[sale_price]]</f>
        <v>0.51100000000000001</v>
      </c>
      <c r="Q290" t="str">
        <f>"Q"&amp;ROUNDUP(MONTH(Table1[[#This Row],[ordered_at]])/3,0)</f>
        <v>Q1</v>
      </c>
      <c r="R290" t="s">
        <v>41</v>
      </c>
      <c r="S290" t="s">
        <v>47</v>
      </c>
      <c r="T290" s="8"/>
    </row>
    <row r="291" spans="1:20" x14ac:dyDescent="0.3">
      <c r="A291">
        <v>65791</v>
      </c>
      <c r="B291">
        <v>45265</v>
      </c>
      <c r="C291">
        <v>15232</v>
      </c>
      <c r="D291">
        <v>15863</v>
      </c>
      <c r="E291">
        <f>VLOOKUP(D291,[1]products!$A$2:$B$2832,2,0)</f>
        <v>28.969000019999999</v>
      </c>
      <c r="F291">
        <v>177551</v>
      </c>
      <c r="G291" t="s">
        <v>15</v>
      </c>
      <c r="H291" s="2">
        <v>45305.967986111114</v>
      </c>
      <c r="I291" s="2">
        <v>45305.967986111114</v>
      </c>
      <c r="J291" s="2">
        <v>45305.967986111114</v>
      </c>
      <c r="K291" s="2">
        <v>45305.967986111114</v>
      </c>
      <c r="L291" s="9">
        <f>YEAR(Table1[[#This Row],[ordered_at]])</f>
        <v>2024</v>
      </c>
      <c r="M291" s="9" t="str">
        <f>TEXT(Table1[[#This Row],[ordered_at]],"MMM")</f>
        <v>Jan</v>
      </c>
      <c r="N291">
        <f>VLOOKUP(D291,[1]products!$A$2:$F$2832,6,0)</f>
        <v>59</v>
      </c>
      <c r="O291" s="1">
        <f>Table1[[#This Row],[sale_price]]-Table1[[#This Row],[cost_price]]</f>
        <v>30.030999980000001</v>
      </c>
      <c r="P291" s="4">
        <f>Table1[[#This Row],[PROFIT]]/Table1[[#This Row],[sale_price]]</f>
        <v>0.50899999966101694</v>
      </c>
      <c r="Q291" t="str">
        <f>"Q"&amp;ROUNDUP(MONTH(Table1[[#This Row],[ordered_at]])/3,0)</f>
        <v>Q1</v>
      </c>
      <c r="R291" t="s">
        <v>41</v>
      </c>
      <c r="S291" t="s">
        <v>47</v>
      </c>
      <c r="T291" s="8"/>
    </row>
    <row r="292" spans="1:20" x14ac:dyDescent="0.3">
      <c r="A292">
        <v>75199</v>
      </c>
      <c r="B292">
        <v>51767</v>
      </c>
      <c r="C292">
        <v>41700</v>
      </c>
      <c r="D292">
        <v>13940</v>
      </c>
      <c r="E292">
        <f>VLOOKUP(D292,[1]products!$A$2:$B$2832,2,0)</f>
        <v>8.1958999460000008</v>
      </c>
      <c r="F292">
        <v>202903</v>
      </c>
      <c r="G292" t="s">
        <v>10</v>
      </c>
      <c r="H292" s="2">
        <v>45305.925763888888</v>
      </c>
      <c r="I292" s="2" t="s">
        <v>11</v>
      </c>
      <c r="J292" s="2" t="s">
        <v>11</v>
      </c>
      <c r="K292" s="2" t="s">
        <v>11</v>
      </c>
      <c r="L292" s="9">
        <f>YEAR(Table1[[#This Row],[ordered_at]])</f>
        <v>2024</v>
      </c>
      <c r="M292" s="9" t="str">
        <f>TEXT(Table1[[#This Row],[ordered_at]],"MMM")</f>
        <v>Jan</v>
      </c>
      <c r="N292">
        <f>VLOOKUP(D292,[1]products!$A$2:$F$2832,6,0)</f>
        <v>19.989999770000001</v>
      </c>
      <c r="O292" s="1">
        <f>Table1[[#This Row],[sale_price]]-Table1[[#This Row],[cost_price]]</f>
        <v>11.794099824</v>
      </c>
      <c r="P292" s="4">
        <f>Table1[[#This Row],[PROFIT]]/Table1[[#This Row],[sale_price]]</f>
        <v>0.58999999798399194</v>
      </c>
      <c r="Q292" t="str">
        <f>"Q"&amp;ROUNDUP(MONTH(Table1[[#This Row],[ordered_at]])/3,0)</f>
        <v>Q1</v>
      </c>
      <c r="R292" t="s">
        <v>41</v>
      </c>
      <c r="S292" t="s">
        <v>47</v>
      </c>
      <c r="T292" s="8"/>
    </row>
    <row r="293" spans="1:20" x14ac:dyDescent="0.3">
      <c r="A293">
        <v>38248</v>
      </c>
      <c r="B293">
        <v>26344</v>
      </c>
      <c r="C293">
        <v>18412</v>
      </c>
      <c r="D293">
        <v>28970</v>
      </c>
      <c r="E293">
        <f>VLOOKUP(D293,[1]products!$A$2:$B$2832,2,0)</f>
        <v>9.7950998550000001</v>
      </c>
      <c r="F293">
        <v>103181</v>
      </c>
      <c r="G293" t="s">
        <v>13</v>
      </c>
      <c r="H293" s="2">
        <v>45305.909097222226</v>
      </c>
      <c r="I293" s="2">
        <v>45305.909097222226</v>
      </c>
      <c r="J293" s="2" t="s">
        <v>11</v>
      </c>
      <c r="K293" s="2" t="s">
        <v>11</v>
      </c>
      <c r="L293" s="9">
        <f>YEAR(Table1[[#This Row],[ordered_at]])</f>
        <v>2024</v>
      </c>
      <c r="M293" s="9" t="str">
        <f>TEXT(Table1[[#This Row],[ordered_at]],"MMM")</f>
        <v>Jan</v>
      </c>
      <c r="N293">
        <f>VLOOKUP(D293,[1]products!$A$2:$F$2832,6,0)</f>
        <v>19.989999770000001</v>
      </c>
      <c r="O293" s="1">
        <f>Table1[[#This Row],[sale_price]]-Table1[[#This Row],[cost_price]]</f>
        <v>10.194899915000001</v>
      </c>
      <c r="P293" s="4">
        <f>Table1[[#This Row],[PROFIT]]/Table1[[#This Row],[sale_price]]</f>
        <v>0.51000000161580794</v>
      </c>
      <c r="Q293" t="str">
        <f>"Q"&amp;ROUNDUP(MONTH(Table1[[#This Row],[ordered_at]])/3,0)</f>
        <v>Q1</v>
      </c>
      <c r="R293" t="s">
        <v>41</v>
      </c>
      <c r="S293" t="s">
        <v>47</v>
      </c>
      <c r="T293" s="8"/>
    </row>
    <row r="294" spans="1:20" x14ac:dyDescent="0.3">
      <c r="A294">
        <v>96175</v>
      </c>
      <c r="B294">
        <v>66164</v>
      </c>
      <c r="C294">
        <v>66851</v>
      </c>
      <c r="D294">
        <v>14000</v>
      </c>
      <c r="E294">
        <f>VLOOKUP(D294,[1]products!$A$2:$B$2832,2,0)</f>
        <v>4.0052698739999997</v>
      </c>
      <c r="F294">
        <v>259554</v>
      </c>
      <c r="G294" t="s">
        <v>12</v>
      </c>
      <c r="H294" s="2">
        <v>45305.754224537035</v>
      </c>
      <c r="I294" s="2">
        <v>45305.754224537035</v>
      </c>
      <c r="J294" s="2">
        <v>45305.754224537035</v>
      </c>
      <c r="K294" s="2" t="s">
        <v>11</v>
      </c>
      <c r="L294" s="9">
        <f>YEAR(Table1[[#This Row],[ordered_at]])</f>
        <v>2024</v>
      </c>
      <c r="M294" s="9" t="str">
        <f>TEXT(Table1[[#This Row],[ordered_at]],"MMM")</f>
        <v>Jan</v>
      </c>
      <c r="N294">
        <f>VLOOKUP(D294,[1]products!$A$2:$F$2832,6,0)</f>
        <v>6.9899997709999999</v>
      </c>
      <c r="O294" s="1">
        <f>Table1[[#This Row],[sale_price]]-Table1[[#This Row],[cost_price]]</f>
        <v>2.9847298970000002</v>
      </c>
      <c r="P294" s="4">
        <f>Table1[[#This Row],[PROFIT]]/Table1[[#This Row],[sale_price]]</f>
        <v>0.42699999925364807</v>
      </c>
      <c r="Q294" t="str">
        <f>"Q"&amp;ROUNDUP(MONTH(Table1[[#This Row],[ordered_at]])/3,0)</f>
        <v>Q1</v>
      </c>
      <c r="R294" t="s">
        <v>41</v>
      </c>
      <c r="S294" t="s">
        <v>47</v>
      </c>
      <c r="T294" s="8"/>
    </row>
    <row r="295" spans="1:20" x14ac:dyDescent="0.3">
      <c r="A295">
        <v>14089</v>
      </c>
      <c r="B295">
        <v>9766</v>
      </c>
      <c r="C295">
        <v>80012</v>
      </c>
      <c r="D295">
        <v>15088</v>
      </c>
      <c r="E295">
        <f>VLOOKUP(D295,[1]products!$A$2:$B$2832,2,0)</f>
        <v>41.819999979999999</v>
      </c>
      <c r="F295">
        <v>38032</v>
      </c>
      <c r="G295" t="s">
        <v>13</v>
      </c>
      <c r="H295" s="2">
        <v>45305.65552083333</v>
      </c>
      <c r="I295" s="2">
        <v>45305.65552083333</v>
      </c>
      <c r="J295" s="2" t="s">
        <v>11</v>
      </c>
      <c r="K295" s="2" t="s">
        <v>11</v>
      </c>
      <c r="L295" s="9">
        <f>YEAR(Table1[[#This Row],[ordered_at]])</f>
        <v>2024</v>
      </c>
      <c r="M295" s="9" t="str">
        <f>TEXT(Table1[[#This Row],[ordered_at]],"MMM")</f>
        <v>Jan</v>
      </c>
      <c r="N295">
        <f>VLOOKUP(D295,[1]products!$A$2:$F$2832,6,0)</f>
        <v>82</v>
      </c>
      <c r="O295" s="1">
        <f>Table1[[#This Row],[sale_price]]-Table1[[#This Row],[cost_price]]</f>
        <v>40.180000020000001</v>
      </c>
      <c r="P295" s="4">
        <f>Table1[[#This Row],[PROFIT]]/Table1[[#This Row],[sale_price]]</f>
        <v>0.49000000024390244</v>
      </c>
      <c r="Q295" t="str">
        <f>"Q"&amp;ROUNDUP(MONTH(Table1[[#This Row],[ordered_at]])/3,0)</f>
        <v>Q1</v>
      </c>
      <c r="R295" t="s">
        <v>41</v>
      </c>
      <c r="S295" t="s">
        <v>47</v>
      </c>
      <c r="T295" s="8"/>
    </row>
    <row r="296" spans="1:20" x14ac:dyDescent="0.3">
      <c r="A296">
        <v>21007</v>
      </c>
      <c r="B296">
        <v>14553</v>
      </c>
      <c r="C296">
        <v>97684</v>
      </c>
      <c r="D296">
        <v>14215</v>
      </c>
      <c r="E296">
        <f>VLOOKUP(D296,[1]products!$A$2:$B$2832,2,0)</f>
        <v>10.81066042</v>
      </c>
      <c r="F296">
        <v>56681</v>
      </c>
      <c r="G296" t="s">
        <v>12</v>
      </c>
      <c r="H296" s="2">
        <v>45305.586122685185</v>
      </c>
      <c r="I296" s="2">
        <v>45305.586122685185</v>
      </c>
      <c r="J296" s="2">
        <v>45305.586122685185</v>
      </c>
      <c r="K296" s="2" t="s">
        <v>11</v>
      </c>
      <c r="L296" s="9">
        <f>YEAR(Table1[[#This Row],[ordered_at]])</f>
        <v>2024</v>
      </c>
      <c r="M296" s="9" t="str">
        <f>TEXT(Table1[[#This Row],[ordered_at]],"MMM")</f>
        <v>Jan</v>
      </c>
      <c r="N296">
        <f>VLOOKUP(D296,[1]products!$A$2:$F$2832,6,0)</f>
        <v>20.870000839999999</v>
      </c>
      <c r="O296" s="1">
        <f>Table1[[#This Row],[sale_price]]-Table1[[#This Row],[cost_price]]</f>
        <v>10.05934042</v>
      </c>
      <c r="P296" s="4">
        <f>Table1[[#This Row],[PROFIT]]/Table1[[#This Row],[sale_price]]</f>
        <v>0.4820000007244849</v>
      </c>
      <c r="Q296" t="str">
        <f>"Q"&amp;ROUNDUP(MONTH(Table1[[#This Row],[ordered_at]])/3,0)</f>
        <v>Q1</v>
      </c>
      <c r="R296" t="s">
        <v>41</v>
      </c>
      <c r="S296" t="s">
        <v>47</v>
      </c>
      <c r="T296" s="8"/>
    </row>
    <row r="297" spans="1:20" x14ac:dyDescent="0.3">
      <c r="A297">
        <v>174682</v>
      </c>
      <c r="B297">
        <v>120290</v>
      </c>
      <c r="C297">
        <v>12881</v>
      </c>
      <c r="D297">
        <v>12690</v>
      </c>
      <c r="E297">
        <f>VLOOKUP(D297,[1]products!$A$2:$B$2832,2,0)</f>
        <v>23.543999840000001</v>
      </c>
      <c r="F297">
        <v>471589</v>
      </c>
      <c r="G297" t="s">
        <v>12</v>
      </c>
      <c r="H297" s="2">
        <v>45305.584097222221</v>
      </c>
      <c r="I297" s="2">
        <v>45305.584097222221</v>
      </c>
      <c r="J297" s="2">
        <v>45305.584097222221</v>
      </c>
      <c r="K297" s="2" t="s">
        <v>11</v>
      </c>
      <c r="L297" s="9">
        <f>YEAR(Table1[[#This Row],[ordered_at]])</f>
        <v>2024</v>
      </c>
      <c r="M297" s="9" t="str">
        <f>TEXT(Table1[[#This Row],[ordered_at]],"MMM")</f>
        <v>Jan</v>
      </c>
      <c r="N297">
        <f>VLOOKUP(D297,[1]products!$A$2:$F$2832,6,0)</f>
        <v>54</v>
      </c>
      <c r="O297" s="1">
        <f>Table1[[#This Row],[sale_price]]-Table1[[#This Row],[cost_price]]</f>
        <v>30.456000159999999</v>
      </c>
      <c r="P297" s="4">
        <f>Table1[[#This Row],[PROFIT]]/Table1[[#This Row],[sale_price]]</f>
        <v>0.56400000296296293</v>
      </c>
      <c r="Q297" t="str">
        <f>"Q"&amp;ROUNDUP(MONTH(Table1[[#This Row],[ordered_at]])/3,0)</f>
        <v>Q1</v>
      </c>
      <c r="R297" t="s">
        <v>41</v>
      </c>
      <c r="S297" t="s">
        <v>47</v>
      </c>
      <c r="T297" s="8"/>
    </row>
    <row r="298" spans="1:20" x14ac:dyDescent="0.3">
      <c r="A298">
        <v>122313</v>
      </c>
      <c r="B298">
        <v>84234</v>
      </c>
      <c r="C298">
        <v>96770</v>
      </c>
      <c r="D298">
        <v>387</v>
      </c>
      <c r="E298">
        <f>VLOOKUP(D298,[1]products!$A$2:$B$2832,2,0)</f>
        <v>50.309999859999998</v>
      </c>
      <c r="F298">
        <v>330153</v>
      </c>
      <c r="G298" t="s">
        <v>13</v>
      </c>
      <c r="H298" s="2">
        <v>45305.56517361111</v>
      </c>
      <c r="I298" s="2">
        <v>45305.56517361111</v>
      </c>
      <c r="J298" s="2" t="s">
        <v>11</v>
      </c>
      <c r="K298" s="2" t="s">
        <v>11</v>
      </c>
      <c r="L298" s="9">
        <f>YEAR(Table1[[#This Row],[ordered_at]])</f>
        <v>2024</v>
      </c>
      <c r="M298" s="9" t="str">
        <f>TEXT(Table1[[#This Row],[ordered_at]],"MMM")</f>
        <v>Jan</v>
      </c>
      <c r="N298">
        <f>VLOOKUP(D298,[1]products!$A$2:$F$2832,6,0)</f>
        <v>90</v>
      </c>
      <c r="O298" s="1">
        <f>Table1[[#This Row],[sale_price]]-Table1[[#This Row],[cost_price]]</f>
        <v>39.690000140000002</v>
      </c>
      <c r="P298" s="4">
        <f>Table1[[#This Row],[PROFIT]]/Table1[[#This Row],[sale_price]]</f>
        <v>0.44100000155555558</v>
      </c>
      <c r="Q298" t="str">
        <f>"Q"&amp;ROUNDUP(MONTH(Table1[[#This Row],[ordered_at]])/3,0)</f>
        <v>Q1</v>
      </c>
      <c r="R298" t="s">
        <v>41</v>
      </c>
      <c r="S298" t="s">
        <v>47</v>
      </c>
      <c r="T298" s="8"/>
    </row>
    <row r="299" spans="1:20" x14ac:dyDescent="0.3">
      <c r="A299">
        <v>151363</v>
      </c>
      <c r="B299">
        <v>104223</v>
      </c>
      <c r="C299">
        <v>55470</v>
      </c>
      <c r="D299">
        <v>9001</v>
      </c>
      <c r="E299">
        <f>VLOOKUP(D299,[1]products!$A$2:$B$2832,2,0)</f>
        <v>26.895</v>
      </c>
      <c r="F299">
        <v>408645</v>
      </c>
      <c r="G299" t="s">
        <v>14</v>
      </c>
      <c r="H299" s="2">
        <v>45305.552812499998</v>
      </c>
      <c r="I299" s="2" t="s">
        <v>11</v>
      </c>
      <c r="J299" s="2" t="s">
        <v>11</v>
      </c>
      <c r="K299" s="2" t="s">
        <v>11</v>
      </c>
      <c r="L299" s="9">
        <f>YEAR(Table1[[#This Row],[ordered_at]])</f>
        <v>2024</v>
      </c>
      <c r="M299" s="9" t="str">
        <f>TEXT(Table1[[#This Row],[ordered_at]],"MMM")</f>
        <v>Jan</v>
      </c>
      <c r="N299">
        <f>VLOOKUP(D299,[1]products!$A$2:$F$2832,6,0)</f>
        <v>55</v>
      </c>
      <c r="O299" s="1">
        <f>Table1[[#This Row],[sale_price]]-Table1[[#This Row],[cost_price]]</f>
        <v>28.105</v>
      </c>
      <c r="P299" s="4">
        <f>Table1[[#This Row],[PROFIT]]/Table1[[#This Row],[sale_price]]</f>
        <v>0.51100000000000001</v>
      </c>
      <c r="Q299" t="str">
        <f>"Q"&amp;ROUNDUP(MONTH(Table1[[#This Row],[ordered_at]])/3,0)</f>
        <v>Q1</v>
      </c>
      <c r="R299" t="s">
        <v>27</v>
      </c>
      <c r="S299" t="s">
        <v>47</v>
      </c>
      <c r="T299" s="8"/>
    </row>
    <row r="300" spans="1:20" x14ac:dyDescent="0.3">
      <c r="A300">
        <v>51523</v>
      </c>
      <c r="B300">
        <v>35414</v>
      </c>
      <c r="C300">
        <v>10662</v>
      </c>
      <c r="D300">
        <v>12537</v>
      </c>
      <c r="E300">
        <f>VLOOKUP(D300,[1]products!$A$2:$B$2832,2,0)</f>
        <v>25.649999919999999</v>
      </c>
      <c r="F300">
        <v>139034</v>
      </c>
      <c r="G300" t="s">
        <v>15</v>
      </c>
      <c r="H300" s="2">
        <v>45305.488032407404</v>
      </c>
      <c r="I300" s="2">
        <v>45305.488032407404</v>
      </c>
      <c r="J300" s="2">
        <v>45305.488032407404</v>
      </c>
      <c r="K300" s="2">
        <v>45305.488032407404</v>
      </c>
      <c r="L300" s="9">
        <f>YEAR(Table1[[#This Row],[ordered_at]])</f>
        <v>2024</v>
      </c>
      <c r="M300" s="9" t="str">
        <f>TEXT(Table1[[#This Row],[ordered_at]],"MMM")</f>
        <v>Jan</v>
      </c>
      <c r="N300">
        <f>VLOOKUP(D300,[1]products!$A$2:$F$2832,6,0)</f>
        <v>50</v>
      </c>
      <c r="O300" s="1">
        <f>Table1[[#This Row],[sale_price]]-Table1[[#This Row],[cost_price]]</f>
        <v>24.350000080000001</v>
      </c>
      <c r="P300" s="4">
        <f>Table1[[#This Row],[PROFIT]]/Table1[[#This Row],[sale_price]]</f>
        <v>0.48700000160000001</v>
      </c>
      <c r="Q300" t="str">
        <f>"Q"&amp;ROUNDUP(MONTH(Table1[[#This Row],[ordered_at]])/3,0)</f>
        <v>Q1</v>
      </c>
      <c r="R300" t="s">
        <v>27</v>
      </c>
      <c r="S300" t="s">
        <v>47</v>
      </c>
      <c r="T300" s="8"/>
    </row>
    <row r="301" spans="1:20" x14ac:dyDescent="0.3">
      <c r="A301">
        <v>42328</v>
      </c>
      <c r="B301">
        <v>29129</v>
      </c>
      <c r="C301">
        <v>94336</v>
      </c>
      <c r="D301">
        <v>12603</v>
      </c>
      <c r="E301">
        <f>VLOOKUP(D301,[1]products!$A$2:$B$2832,2,0)</f>
        <v>5.7261799580000003</v>
      </c>
      <c r="F301">
        <v>114204</v>
      </c>
      <c r="G301" t="s">
        <v>13</v>
      </c>
      <c r="H301" s="2">
        <v>45305.240555555552</v>
      </c>
      <c r="I301" s="2">
        <v>45305.240555555552</v>
      </c>
      <c r="J301" s="2" t="s">
        <v>11</v>
      </c>
      <c r="K301" s="2" t="s">
        <v>11</v>
      </c>
      <c r="L301" s="9">
        <f>YEAR(Table1[[#This Row],[ordered_at]])</f>
        <v>2024</v>
      </c>
      <c r="M301" s="9" t="str">
        <f>TEXT(Table1[[#This Row],[ordered_at]],"MMM")</f>
        <v>Jan</v>
      </c>
      <c r="N301">
        <f>VLOOKUP(D301,[1]products!$A$2:$F$2832,6,0)</f>
        <v>14.989999770000001</v>
      </c>
      <c r="O301" s="1">
        <f>Table1[[#This Row],[sale_price]]-Table1[[#This Row],[cost_price]]</f>
        <v>9.2638198120000013</v>
      </c>
      <c r="P301" s="4">
        <f>Table1[[#This Row],[PROFIT]]/Table1[[#This Row],[sale_price]]</f>
        <v>0.61799999694062713</v>
      </c>
      <c r="Q301" t="str">
        <f>"Q"&amp;ROUNDUP(MONTH(Table1[[#This Row],[ordered_at]])/3,0)</f>
        <v>Q1</v>
      </c>
      <c r="R301" t="s">
        <v>27</v>
      </c>
      <c r="S301" t="s">
        <v>47</v>
      </c>
      <c r="T301" s="8"/>
    </row>
    <row r="302" spans="1:20" x14ac:dyDescent="0.3">
      <c r="A302">
        <v>72248</v>
      </c>
      <c r="B302">
        <v>49696</v>
      </c>
      <c r="C302">
        <v>69131</v>
      </c>
      <c r="D302">
        <v>6791</v>
      </c>
      <c r="E302">
        <f>VLOOKUP(D302,[1]products!$A$2:$B$2832,2,0)</f>
        <v>102.5639998</v>
      </c>
      <c r="F302">
        <v>194924</v>
      </c>
      <c r="G302" t="s">
        <v>12</v>
      </c>
      <c r="H302" s="2">
        <v>45305.199502314812</v>
      </c>
      <c r="I302" s="2">
        <v>45305.199502314812</v>
      </c>
      <c r="J302" s="2">
        <v>45305.199502314812</v>
      </c>
      <c r="K302" s="2" t="s">
        <v>11</v>
      </c>
      <c r="L302" s="9">
        <f>YEAR(Table1[[#This Row],[ordered_at]])</f>
        <v>2024</v>
      </c>
      <c r="M302" s="9" t="str">
        <f>TEXT(Table1[[#This Row],[ordered_at]],"MMM")</f>
        <v>Jan</v>
      </c>
      <c r="N302">
        <f>VLOOKUP(D302,[1]products!$A$2:$F$2832,6,0)</f>
        <v>198</v>
      </c>
      <c r="O302" s="1">
        <f>Table1[[#This Row],[sale_price]]-Table1[[#This Row],[cost_price]]</f>
        <v>95.436000199999995</v>
      </c>
      <c r="P302" s="4">
        <f>Table1[[#This Row],[PROFIT]]/Table1[[#This Row],[sale_price]]</f>
        <v>0.48200000101010099</v>
      </c>
      <c r="Q302" t="str">
        <f>"Q"&amp;ROUNDUP(MONTH(Table1[[#This Row],[ordered_at]])/3,0)</f>
        <v>Q1</v>
      </c>
      <c r="R302" t="s">
        <v>37</v>
      </c>
      <c r="S302" t="s">
        <v>47</v>
      </c>
      <c r="T302" s="8"/>
    </row>
    <row r="303" spans="1:20" x14ac:dyDescent="0.3">
      <c r="A303">
        <v>123364</v>
      </c>
      <c r="B303">
        <v>84950</v>
      </c>
      <c r="C303">
        <v>20601</v>
      </c>
      <c r="D303">
        <v>16763</v>
      </c>
      <c r="E303">
        <f>VLOOKUP(D303,[1]products!$A$2:$B$2832,2,0)</f>
        <v>9.9394799690000006</v>
      </c>
      <c r="F303">
        <v>332981</v>
      </c>
      <c r="G303" t="s">
        <v>14</v>
      </c>
      <c r="H303" s="2">
        <v>45305.177395833336</v>
      </c>
      <c r="I303" s="2" t="s">
        <v>11</v>
      </c>
      <c r="J303" s="2" t="s">
        <v>11</v>
      </c>
      <c r="K303" s="2" t="s">
        <v>11</v>
      </c>
      <c r="L303" s="9">
        <f>YEAR(Table1[[#This Row],[ordered_at]])</f>
        <v>2024</v>
      </c>
      <c r="M303" s="9" t="str">
        <f>TEXT(Table1[[#This Row],[ordered_at]],"MMM")</f>
        <v>Jan</v>
      </c>
      <c r="N303">
        <f>VLOOKUP(D303,[1]products!$A$2:$F$2832,6,0)</f>
        <v>21.989999770000001</v>
      </c>
      <c r="O303" s="1">
        <f>Table1[[#This Row],[sale_price]]-Table1[[#This Row],[cost_price]]</f>
        <v>12.050519801</v>
      </c>
      <c r="P303" s="4">
        <f>Table1[[#This Row],[PROFIT]]/Table1[[#This Row],[sale_price]]</f>
        <v>0.54799999668212818</v>
      </c>
      <c r="Q303" t="str">
        <f>"Q"&amp;ROUNDUP(MONTH(Table1[[#This Row],[ordered_at]])/3,0)</f>
        <v>Q1</v>
      </c>
      <c r="R303" t="s">
        <v>31</v>
      </c>
      <c r="S303" t="s">
        <v>47</v>
      </c>
      <c r="T303" s="8"/>
    </row>
    <row r="304" spans="1:20" x14ac:dyDescent="0.3">
      <c r="A304">
        <v>100988</v>
      </c>
      <c r="B304">
        <v>69520</v>
      </c>
      <c r="C304">
        <v>67661</v>
      </c>
      <c r="D304">
        <v>15376</v>
      </c>
      <c r="E304">
        <f>VLOOKUP(D304,[1]products!$A$2:$B$2832,2,0)</f>
        <v>10.755000020000001</v>
      </c>
      <c r="F304">
        <v>272446</v>
      </c>
      <c r="G304" t="s">
        <v>15</v>
      </c>
      <c r="H304" s="2">
        <v>45305.059571759259</v>
      </c>
      <c r="I304" s="2">
        <v>45305.059571759259</v>
      </c>
      <c r="J304" s="2">
        <v>45305.059571759259</v>
      </c>
      <c r="K304" s="2">
        <v>45305.059571759259</v>
      </c>
      <c r="L304" s="9">
        <f>YEAR(Table1[[#This Row],[ordered_at]])</f>
        <v>2024</v>
      </c>
      <c r="M304" s="9" t="str">
        <f>TEXT(Table1[[#This Row],[ordered_at]],"MMM")</f>
        <v>Jan</v>
      </c>
      <c r="N304">
        <f>VLOOKUP(D304,[1]products!$A$2:$F$2832,6,0)</f>
        <v>22.5</v>
      </c>
      <c r="O304" s="1">
        <f>Table1[[#This Row],[sale_price]]-Table1[[#This Row],[cost_price]]</f>
        <v>11.744999979999999</v>
      </c>
      <c r="P304" s="4">
        <f>Table1[[#This Row],[PROFIT]]/Table1[[#This Row],[sale_price]]</f>
        <v>0.52199999911111106</v>
      </c>
      <c r="Q304" t="str">
        <f>"Q"&amp;ROUNDUP(MONTH(Table1[[#This Row],[ordered_at]])/3,0)</f>
        <v>Q1</v>
      </c>
      <c r="R304" t="s">
        <v>32</v>
      </c>
      <c r="S304" t="s">
        <v>47</v>
      </c>
      <c r="T304" s="8"/>
    </row>
    <row r="305" spans="1:20" x14ac:dyDescent="0.3">
      <c r="A305">
        <v>131767</v>
      </c>
      <c r="B305">
        <v>90705</v>
      </c>
      <c r="C305">
        <v>46069</v>
      </c>
      <c r="D305">
        <v>12603</v>
      </c>
      <c r="E305">
        <f>VLOOKUP(D305,[1]products!$A$2:$B$2832,2,0)</f>
        <v>5.7261799580000003</v>
      </c>
      <c r="F305">
        <v>355726</v>
      </c>
      <c r="G305" t="s">
        <v>10</v>
      </c>
      <c r="H305" s="2">
        <v>45305.040393518517</v>
      </c>
      <c r="I305" s="2" t="s">
        <v>11</v>
      </c>
      <c r="J305" s="2" t="s">
        <v>11</v>
      </c>
      <c r="K305" s="2" t="s">
        <v>11</v>
      </c>
      <c r="L305" s="9">
        <f>YEAR(Table1[[#This Row],[ordered_at]])</f>
        <v>2024</v>
      </c>
      <c r="M305" s="9" t="str">
        <f>TEXT(Table1[[#This Row],[ordered_at]],"MMM")</f>
        <v>Jan</v>
      </c>
      <c r="N305">
        <f>VLOOKUP(D305,[1]products!$A$2:$F$2832,6,0)</f>
        <v>14.989999770000001</v>
      </c>
      <c r="O305" s="1">
        <f>Table1[[#This Row],[sale_price]]-Table1[[#This Row],[cost_price]]</f>
        <v>9.2638198120000013</v>
      </c>
      <c r="P305" s="4">
        <f>Table1[[#This Row],[PROFIT]]/Table1[[#This Row],[sale_price]]</f>
        <v>0.61799999694062713</v>
      </c>
      <c r="Q305" t="str">
        <f>"Q"&amp;ROUNDUP(MONTH(Table1[[#This Row],[ordered_at]])/3,0)</f>
        <v>Q1</v>
      </c>
      <c r="R305" t="s">
        <v>32</v>
      </c>
      <c r="S305" t="s">
        <v>47</v>
      </c>
      <c r="T305" s="8"/>
    </row>
    <row r="306" spans="1:20" x14ac:dyDescent="0.3">
      <c r="A306">
        <v>83460</v>
      </c>
      <c r="B306">
        <v>57422</v>
      </c>
      <c r="C306">
        <v>90318</v>
      </c>
      <c r="D306">
        <v>15988</v>
      </c>
      <c r="E306">
        <f>VLOOKUP(D306,[1]products!$A$2:$B$2832,2,0)</f>
        <v>45.670499149999998</v>
      </c>
      <c r="F306">
        <v>225218</v>
      </c>
      <c r="G306" t="s">
        <v>12</v>
      </c>
      <c r="H306" s="2">
        <v>45305.035729166666</v>
      </c>
      <c r="I306" s="2">
        <v>45305.035729166666</v>
      </c>
      <c r="J306" s="2">
        <v>45305.035729166666</v>
      </c>
      <c r="K306" s="2" t="s">
        <v>11</v>
      </c>
      <c r="L306" s="9">
        <f>YEAR(Table1[[#This Row],[ordered_at]])</f>
        <v>2024</v>
      </c>
      <c r="M306" s="9" t="str">
        <f>TEXT(Table1[[#This Row],[ordered_at]],"MMM")</f>
        <v>Jan</v>
      </c>
      <c r="N306">
        <f>VLOOKUP(D306,[1]products!$A$2:$F$2832,6,0)</f>
        <v>101.48999790000001</v>
      </c>
      <c r="O306" s="1">
        <f>Table1[[#This Row],[sale_price]]-Table1[[#This Row],[cost_price]]</f>
        <v>55.819498750000008</v>
      </c>
      <c r="P306" s="4">
        <f>Table1[[#This Row],[PROFIT]]/Table1[[#This Row],[sale_price]]</f>
        <v>0.54999999906394725</v>
      </c>
      <c r="Q306" t="str">
        <f>"Q"&amp;ROUNDUP(MONTH(Table1[[#This Row],[ordered_at]])/3,0)</f>
        <v>Q1</v>
      </c>
      <c r="R306" t="s">
        <v>32</v>
      </c>
      <c r="S306" t="s">
        <v>47</v>
      </c>
      <c r="T306" s="8"/>
    </row>
    <row r="307" spans="1:20" x14ac:dyDescent="0.3">
      <c r="A307">
        <v>49552</v>
      </c>
      <c r="B307">
        <v>34097</v>
      </c>
      <c r="C307">
        <v>33230</v>
      </c>
      <c r="D307">
        <v>28577</v>
      </c>
      <c r="E307">
        <f>VLOOKUP(D307,[1]products!$A$2:$B$2832,2,0)</f>
        <v>20.049270920000001</v>
      </c>
      <c r="F307">
        <v>133658</v>
      </c>
      <c r="G307" t="s">
        <v>13</v>
      </c>
      <c r="H307" s="2">
        <v>45305.001180555555</v>
      </c>
      <c r="I307" s="2">
        <v>45305.001180555555</v>
      </c>
      <c r="J307" s="2" t="s">
        <v>11</v>
      </c>
      <c r="K307" s="2" t="s">
        <v>11</v>
      </c>
      <c r="L307" s="9">
        <f>YEAR(Table1[[#This Row],[ordered_at]])</f>
        <v>2024</v>
      </c>
      <c r="M307" s="9" t="str">
        <f>TEXT(Table1[[#This Row],[ordered_at]],"MMM")</f>
        <v>Jan</v>
      </c>
      <c r="N307">
        <f>VLOOKUP(D307,[1]products!$A$2:$F$2832,6,0)</f>
        <v>34.990001679999999</v>
      </c>
      <c r="O307" s="1">
        <f>Table1[[#This Row],[sale_price]]-Table1[[#This Row],[cost_price]]</f>
        <v>14.940730759999997</v>
      </c>
      <c r="P307" s="4">
        <f>Table1[[#This Row],[PROFIT]]/Table1[[#This Row],[sale_price]]</f>
        <v>0.4270000012186338</v>
      </c>
      <c r="Q307" t="str">
        <f>"Q"&amp;ROUNDUP(MONTH(Table1[[#This Row],[ordered_at]])/3,0)</f>
        <v>Q1</v>
      </c>
      <c r="R307" t="s">
        <v>32</v>
      </c>
      <c r="S307" t="s">
        <v>47</v>
      </c>
      <c r="T307" s="8"/>
    </row>
    <row r="308" spans="1:20" x14ac:dyDescent="0.3">
      <c r="A308">
        <v>39964</v>
      </c>
      <c r="B308">
        <v>27520</v>
      </c>
      <c r="C308">
        <v>59024</v>
      </c>
      <c r="D308">
        <v>13844</v>
      </c>
      <c r="E308">
        <f>VLOOKUP(D308,[1]products!$A$2:$B$2832,2,0)</f>
        <v>12.30000001</v>
      </c>
      <c r="F308">
        <v>107800</v>
      </c>
      <c r="G308" t="s">
        <v>12</v>
      </c>
      <c r="H308" s="2">
        <v>45304.999293981484</v>
      </c>
      <c r="I308" s="2">
        <v>45304.999293981484</v>
      </c>
      <c r="J308" s="2">
        <v>45304.999293981484</v>
      </c>
      <c r="K308" s="2" t="s">
        <v>11</v>
      </c>
      <c r="L308" s="9">
        <f>YEAR(Table1[[#This Row],[ordered_at]])</f>
        <v>2024</v>
      </c>
      <c r="M308" s="9" t="str">
        <f>TEXT(Table1[[#This Row],[ordered_at]],"MMM")</f>
        <v>Jan</v>
      </c>
      <c r="N308">
        <f>VLOOKUP(D308,[1]products!$A$2:$F$2832,6,0)</f>
        <v>25</v>
      </c>
      <c r="O308" s="1">
        <f>Table1[[#This Row],[sale_price]]-Table1[[#This Row],[cost_price]]</f>
        <v>12.69999999</v>
      </c>
      <c r="P308" s="4">
        <f>Table1[[#This Row],[PROFIT]]/Table1[[#This Row],[sale_price]]</f>
        <v>0.50799999959999997</v>
      </c>
      <c r="Q308" t="str">
        <f>"Q"&amp;ROUNDUP(MONTH(Table1[[#This Row],[ordered_at]])/3,0)</f>
        <v>Q1</v>
      </c>
      <c r="R308" t="s">
        <v>32</v>
      </c>
      <c r="S308" t="s">
        <v>47</v>
      </c>
      <c r="T308" s="8"/>
    </row>
    <row r="309" spans="1:20" x14ac:dyDescent="0.3">
      <c r="A309">
        <v>162930</v>
      </c>
      <c r="B309">
        <v>112224</v>
      </c>
      <c r="C309">
        <v>72783</v>
      </c>
      <c r="D309">
        <v>28357</v>
      </c>
      <c r="E309">
        <f>VLOOKUP(D309,[1]products!$A$2:$B$2832,2,0)</f>
        <v>88.130873140000006</v>
      </c>
      <c r="F309">
        <v>439838</v>
      </c>
      <c r="G309" t="s">
        <v>12</v>
      </c>
      <c r="H309" s="2">
        <v>45304.982743055552</v>
      </c>
      <c r="I309" s="2">
        <v>45304.982743055552</v>
      </c>
      <c r="J309" s="2">
        <v>45304.982743055552</v>
      </c>
      <c r="K309" s="2" t="s">
        <v>11</v>
      </c>
      <c r="L309" s="9">
        <f>YEAR(Table1[[#This Row],[ordered_at]])</f>
        <v>2024</v>
      </c>
      <c r="M309" s="9" t="str">
        <f>TEXT(Table1[[#This Row],[ordered_at]],"MMM")</f>
        <v>Jan</v>
      </c>
      <c r="N309">
        <f>VLOOKUP(D309,[1]products!$A$2:$F$2832,6,0)</f>
        <v>147.13000489999999</v>
      </c>
      <c r="O309" s="1">
        <f>Table1[[#This Row],[sale_price]]-Table1[[#This Row],[cost_price]]</f>
        <v>58.999131759999983</v>
      </c>
      <c r="P309" s="4">
        <f>Table1[[#This Row],[PROFIT]]/Table1[[#This Row],[sale_price]]</f>
        <v>0.40099999860735402</v>
      </c>
      <c r="Q309" t="str">
        <f>"Q"&amp;ROUNDUP(MONTH(Table1[[#This Row],[ordered_at]])/3,0)</f>
        <v>Q1</v>
      </c>
      <c r="R309" t="s">
        <v>32</v>
      </c>
      <c r="S309" t="s">
        <v>47</v>
      </c>
      <c r="T309" s="8"/>
    </row>
    <row r="310" spans="1:20" x14ac:dyDescent="0.3">
      <c r="A310">
        <v>36899</v>
      </c>
      <c r="B310">
        <v>25401</v>
      </c>
      <c r="C310">
        <v>33524</v>
      </c>
      <c r="D310">
        <v>13614</v>
      </c>
      <c r="E310">
        <f>VLOOKUP(D310,[1]products!$A$2:$B$2832,2,0)</f>
        <v>12.42681986</v>
      </c>
      <c r="F310">
        <v>99563</v>
      </c>
      <c r="G310" t="s">
        <v>15</v>
      </c>
      <c r="H310" s="2">
        <v>45304.940497685187</v>
      </c>
      <c r="I310" s="2">
        <v>45304.940497685187</v>
      </c>
      <c r="J310" s="2">
        <v>45304.940497685187</v>
      </c>
      <c r="K310" s="2">
        <v>45304.940497685187</v>
      </c>
      <c r="L310" s="9">
        <f>YEAR(Table1[[#This Row],[ordered_at]])</f>
        <v>2024</v>
      </c>
      <c r="M310" s="9" t="str">
        <f>TEXT(Table1[[#This Row],[ordered_at]],"MMM")</f>
        <v>Jan</v>
      </c>
      <c r="N310">
        <f>VLOOKUP(D310,[1]products!$A$2:$F$2832,6,0)</f>
        <v>23.989999770000001</v>
      </c>
      <c r="O310" s="1">
        <f>Table1[[#This Row],[sale_price]]-Table1[[#This Row],[cost_price]]</f>
        <v>11.563179910000001</v>
      </c>
      <c r="P310" s="4">
        <f>Table1[[#This Row],[PROFIT]]/Table1[[#This Row],[sale_price]]</f>
        <v>0.48200000086952899</v>
      </c>
      <c r="Q310" t="str">
        <f>"Q"&amp;ROUNDUP(MONTH(Table1[[#This Row],[ordered_at]])/3,0)</f>
        <v>Q1</v>
      </c>
      <c r="R310" t="s">
        <v>32</v>
      </c>
      <c r="S310" t="s">
        <v>47</v>
      </c>
      <c r="T310" s="8"/>
    </row>
    <row r="311" spans="1:20" x14ac:dyDescent="0.3">
      <c r="A311">
        <v>163857</v>
      </c>
      <c r="B311">
        <v>112851</v>
      </c>
      <c r="C311">
        <v>42227</v>
      </c>
      <c r="D311">
        <v>28885</v>
      </c>
      <c r="E311">
        <f>VLOOKUP(D311,[1]products!$A$2:$B$2832,2,0)</f>
        <v>30.024000040000001</v>
      </c>
      <c r="F311">
        <v>442342</v>
      </c>
      <c r="G311" t="s">
        <v>14</v>
      </c>
      <c r="H311" s="2">
        <v>45304.523912037039</v>
      </c>
      <c r="I311" s="2" t="s">
        <v>11</v>
      </c>
      <c r="J311" s="2" t="s">
        <v>11</v>
      </c>
      <c r="K311" s="2" t="s">
        <v>11</v>
      </c>
      <c r="L311" s="9">
        <f>YEAR(Table1[[#This Row],[ordered_at]])</f>
        <v>2024</v>
      </c>
      <c r="M311" s="9" t="str">
        <f>TEXT(Table1[[#This Row],[ordered_at]],"MMM")</f>
        <v>Jan</v>
      </c>
      <c r="N311">
        <f>VLOOKUP(D311,[1]products!$A$2:$F$2832,6,0)</f>
        <v>54</v>
      </c>
      <c r="O311" s="1">
        <f>Table1[[#This Row],[sale_price]]-Table1[[#This Row],[cost_price]]</f>
        <v>23.975999959999999</v>
      </c>
      <c r="P311" s="4">
        <f>Table1[[#This Row],[PROFIT]]/Table1[[#This Row],[sale_price]]</f>
        <v>0.44399999925925926</v>
      </c>
      <c r="Q311" t="str">
        <f>"Q"&amp;ROUNDUP(MONTH(Table1[[#This Row],[ordered_at]])/3,0)</f>
        <v>Q1</v>
      </c>
      <c r="R311" t="s">
        <v>36</v>
      </c>
      <c r="S311" t="s">
        <v>47</v>
      </c>
      <c r="T311" s="8"/>
    </row>
    <row r="312" spans="1:20" x14ac:dyDescent="0.3">
      <c r="A312">
        <v>95602</v>
      </c>
      <c r="B312">
        <v>65769</v>
      </c>
      <c r="C312">
        <v>61007</v>
      </c>
      <c r="D312">
        <v>9318</v>
      </c>
      <c r="E312">
        <f>VLOOKUP(D312,[1]products!$A$2:$B$2832,2,0)</f>
        <v>6.9302198869999998</v>
      </c>
      <c r="F312">
        <v>258044</v>
      </c>
      <c r="G312" t="s">
        <v>13</v>
      </c>
      <c r="H312" s="2">
        <v>45304.486921296295</v>
      </c>
      <c r="I312" s="2">
        <v>45304.486921296295</v>
      </c>
      <c r="J312" s="2" t="s">
        <v>11</v>
      </c>
      <c r="K312" s="2" t="s">
        <v>11</v>
      </c>
      <c r="L312" s="9">
        <f>YEAR(Table1[[#This Row],[ordered_at]])</f>
        <v>2024</v>
      </c>
      <c r="M312" s="9" t="str">
        <f>TEXT(Table1[[#This Row],[ordered_at]],"MMM")</f>
        <v>Jan</v>
      </c>
      <c r="N312">
        <f>VLOOKUP(D312,[1]products!$A$2:$F$2832,6,0)</f>
        <v>11.989999770000001</v>
      </c>
      <c r="O312" s="1">
        <f>Table1[[#This Row],[sale_price]]-Table1[[#This Row],[cost_price]]</f>
        <v>5.0597798830000009</v>
      </c>
      <c r="P312" s="4">
        <f>Table1[[#This Row],[PROFIT]]/Table1[[#This Row],[sale_price]]</f>
        <v>0.42199999833694746</v>
      </c>
      <c r="Q312" t="str">
        <f>"Q"&amp;ROUNDUP(MONTH(Table1[[#This Row],[ordered_at]])/3,0)</f>
        <v>Q1</v>
      </c>
      <c r="R312" t="s">
        <v>36</v>
      </c>
      <c r="S312" t="s">
        <v>47</v>
      </c>
      <c r="T312" s="8"/>
    </row>
    <row r="313" spans="1:20" x14ac:dyDescent="0.3">
      <c r="A313">
        <v>159790</v>
      </c>
      <c r="B313">
        <v>110050</v>
      </c>
      <c r="C313">
        <v>97537</v>
      </c>
      <c r="D313">
        <v>14225</v>
      </c>
      <c r="E313">
        <f>VLOOKUP(D313,[1]products!$A$2:$B$2832,2,0)</f>
        <v>5.9540398769999996</v>
      </c>
      <c r="F313">
        <v>431376</v>
      </c>
      <c r="G313" t="s">
        <v>13</v>
      </c>
      <c r="H313" s="2">
        <v>45304.452893518515</v>
      </c>
      <c r="I313" s="2">
        <v>45304.452893518515</v>
      </c>
      <c r="J313" s="2" t="s">
        <v>11</v>
      </c>
      <c r="K313" s="2" t="s">
        <v>11</v>
      </c>
      <c r="L313" s="9">
        <f>YEAR(Table1[[#This Row],[ordered_at]])</f>
        <v>2024</v>
      </c>
      <c r="M313" s="9" t="str">
        <f>TEXT(Table1[[#This Row],[ordered_at]],"MMM")</f>
        <v>Jan</v>
      </c>
      <c r="N313">
        <f>VLOOKUP(D313,[1]products!$A$2:$F$2832,6,0)</f>
        <v>9.9899997710000008</v>
      </c>
      <c r="O313" s="1">
        <f>Table1[[#This Row],[sale_price]]-Table1[[#This Row],[cost_price]]</f>
        <v>4.0359598940000012</v>
      </c>
      <c r="P313" s="4">
        <f>Table1[[#This Row],[PROFIT]]/Table1[[#This Row],[sale_price]]</f>
        <v>0.40399999865025032</v>
      </c>
      <c r="Q313" t="str">
        <f>"Q"&amp;ROUNDUP(MONTH(Table1[[#This Row],[ordered_at]])/3,0)</f>
        <v>Q1</v>
      </c>
      <c r="R313" t="s">
        <v>42</v>
      </c>
      <c r="S313" t="s">
        <v>46</v>
      </c>
      <c r="T313" s="8"/>
    </row>
    <row r="314" spans="1:20" x14ac:dyDescent="0.3">
      <c r="A314">
        <v>71420</v>
      </c>
      <c r="B314">
        <v>49112</v>
      </c>
      <c r="C314">
        <v>40487</v>
      </c>
      <c r="D314">
        <v>9352</v>
      </c>
      <c r="E314">
        <f>VLOOKUP(D314,[1]products!$A$2:$B$2832,2,0)</f>
        <v>14.41571978</v>
      </c>
      <c r="F314">
        <v>192694</v>
      </c>
      <c r="G314" t="s">
        <v>13</v>
      </c>
      <c r="H314" s="2">
        <v>45304.336354166669</v>
      </c>
      <c r="I314" s="2">
        <v>45304.336354166669</v>
      </c>
      <c r="J314" s="2" t="s">
        <v>11</v>
      </c>
      <c r="K314" s="2" t="s">
        <v>11</v>
      </c>
      <c r="L314" s="9">
        <f>YEAR(Table1[[#This Row],[ordered_at]])</f>
        <v>2024</v>
      </c>
      <c r="M314" s="9" t="str">
        <f>TEXT(Table1[[#This Row],[ordered_at]],"MMM")</f>
        <v>Jan</v>
      </c>
      <c r="N314">
        <f>VLOOKUP(D314,[1]products!$A$2:$F$2832,6,0)</f>
        <v>29.479999540000001</v>
      </c>
      <c r="O314" s="1">
        <f>Table1[[#This Row],[sale_price]]-Table1[[#This Row],[cost_price]]</f>
        <v>15.064279760000002</v>
      </c>
      <c r="P314" s="4">
        <f>Table1[[#This Row],[PROFIT]]/Table1[[#This Row],[sale_price]]</f>
        <v>0.51099999983242883</v>
      </c>
      <c r="Q314" t="str">
        <f>"Q"&amp;ROUNDUP(MONTH(Table1[[#This Row],[ordered_at]])/3,0)</f>
        <v>Q1</v>
      </c>
      <c r="R314" t="s">
        <v>23</v>
      </c>
      <c r="S314" t="s">
        <v>46</v>
      </c>
      <c r="T314" s="8"/>
    </row>
    <row r="315" spans="1:20" x14ac:dyDescent="0.3">
      <c r="A315">
        <v>74889</v>
      </c>
      <c r="B315">
        <v>51554</v>
      </c>
      <c r="C315">
        <v>47383</v>
      </c>
      <c r="D315">
        <v>28921</v>
      </c>
      <c r="E315">
        <f>VLOOKUP(D315,[1]products!$A$2:$B$2832,2,0)</f>
        <v>28.096198900000001</v>
      </c>
      <c r="F315">
        <v>202077</v>
      </c>
      <c r="G315" t="s">
        <v>13</v>
      </c>
      <c r="H315" s="2">
        <v>45304.3125462963</v>
      </c>
      <c r="I315" s="2">
        <v>45304.3125462963</v>
      </c>
      <c r="J315" s="2" t="s">
        <v>11</v>
      </c>
      <c r="K315" s="2" t="s">
        <v>11</v>
      </c>
      <c r="L315" s="9">
        <f>YEAR(Table1[[#This Row],[ordered_at]])</f>
        <v>2024</v>
      </c>
      <c r="M315" s="9" t="str">
        <f>TEXT(Table1[[#This Row],[ordered_at]],"MMM")</f>
        <v>Jan</v>
      </c>
      <c r="N315">
        <f>VLOOKUP(D315,[1]products!$A$2:$F$2832,6,0)</f>
        <v>70.949996949999999</v>
      </c>
      <c r="O315" s="1">
        <f>Table1[[#This Row],[sale_price]]-Table1[[#This Row],[cost_price]]</f>
        <v>42.853798049999995</v>
      </c>
      <c r="P315" s="4">
        <f>Table1[[#This Row],[PROFIT]]/Table1[[#This Row],[sale_price]]</f>
        <v>0.60399999848062003</v>
      </c>
      <c r="Q315" t="str">
        <f>"Q"&amp;ROUNDUP(MONTH(Table1[[#This Row],[ordered_at]])/3,0)</f>
        <v>Q1</v>
      </c>
      <c r="R315" t="s">
        <v>23</v>
      </c>
      <c r="S315" t="s">
        <v>46</v>
      </c>
      <c r="T315" s="8"/>
    </row>
    <row r="316" spans="1:20" x14ac:dyDescent="0.3">
      <c r="A316">
        <v>171911</v>
      </c>
      <c r="B316">
        <v>118364</v>
      </c>
      <c r="C316">
        <v>80938</v>
      </c>
      <c r="D316">
        <v>12351</v>
      </c>
      <c r="E316">
        <f>VLOOKUP(D316,[1]products!$A$2:$B$2832,2,0)</f>
        <v>16.643999900000001</v>
      </c>
      <c r="F316">
        <v>464120</v>
      </c>
      <c r="G316" t="s">
        <v>14</v>
      </c>
      <c r="H316" s="2">
        <v>45304.29283564815</v>
      </c>
      <c r="I316" s="2" t="s">
        <v>11</v>
      </c>
      <c r="J316" s="2" t="s">
        <v>11</v>
      </c>
      <c r="K316" s="2" t="s">
        <v>11</v>
      </c>
      <c r="L316" s="9">
        <f>YEAR(Table1[[#This Row],[ordered_at]])</f>
        <v>2024</v>
      </c>
      <c r="M316" s="9" t="str">
        <f>TEXT(Table1[[#This Row],[ordered_at]],"MMM")</f>
        <v>Jan</v>
      </c>
      <c r="N316">
        <f>VLOOKUP(D316,[1]products!$A$2:$F$2832,6,0)</f>
        <v>38</v>
      </c>
      <c r="O316" s="1">
        <f>Table1[[#This Row],[sale_price]]-Table1[[#This Row],[cost_price]]</f>
        <v>21.356000099999999</v>
      </c>
      <c r="P316" s="4">
        <f>Table1[[#This Row],[PROFIT]]/Table1[[#This Row],[sale_price]]</f>
        <v>0.5620000026315789</v>
      </c>
      <c r="Q316" t="str">
        <f>"Q"&amp;ROUNDUP(MONTH(Table1[[#This Row],[ordered_at]])/3,0)</f>
        <v>Q1</v>
      </c>
      <c r="R316" t="s">
        <v>38</v>
      </c>
      <c r="S316" t="s">
        <v>47</v>
      </c>
      <c r="T316" s="8"/>
    </row>
    <row r="317" spans="1:20" x14ac:dyDescent="0.3">
      <c r="A317">
        <v>1069</v>
      </c>
      <c r="B317">
        <v>731</v>
      </c>
      <c r="C317">
        <v>79669</v>
      </c>
      <c r="D317">
        <v>9204</v>
      </c>
      <c r="E317">
        <f>VLOOKUP(D317,[1]products!$A$2:$B$2832,2,0)</f>
        <v>11.640959459999999</v>
      </c>
      <c r="F317">
        <v>2932</v>
      </c>
      <c r="G317" t="s">
        <v>10</v>
      </c>
      <c r="H317" s="2">
        <v>45304.257569444446</v>
      </c>
      <c r="I317" s="2" t="s">
        <v>11</v>
      </c>
      <c r="J317" s="2" t="s">
        <v>11</v>
      </c>
      <c r="K317" s="2" t="s">
        <v>11</v>
      </c>
      <c r="L317" s="9">
        <f>YEAR(Table1[[#This Row],[ordered_at]])</f>
        <v>2024</v>
      </c>
      <c r="M317" s="9" t="str">
        <f>TEXT(Table1[[#This Row],[ordered_at]],"MMM")</f>
        <v>Jan</v>
      </c>
      <c r="N317">
        <f>VLOOKUP(D317,[1]products!$A$2:$F$2832,6,0)</f>
        <v>20.209999079999999</v>
      </c>
      <c r="O317" s="1">
        <f>Table1[[#This Row],[sale_price]]-Table1[[#This Row],[cost_price]]</f>
        <v>8.5690396199999999</v>
      </c>
      <c r="P317" s="4">
        <f>Table1[[#This Row],[PROFIT]]/Table1[[#This Row],[sale_price]]</f>
        <v>0.42400000049876302</v>
      </c>
      <c r="Q317" t="str">
        <f>"Q"&amp;ROUNDUP(MONTH(Table1[[#This Row],[ordered_at]])/3,0)</f>
        <v>Q1</v>
      </c>
      <c r="R317" t="s">
        <v>34</v>
      </c>
      <c r="S317" t="s">
        <v>47</v>
      </c>
      <c r="T317" s="8"/>
    </row>
    <row r="318" spans="1:20" x14ac:dyDescent="0.3">
      <c r="A318">
        <v>7817</v>
      </c>
      <c r="B318">
        <v>5425</v>
      </c>
      <c r="C318">
        <v>77660</v>
      </c>
      <c r="D318">
        <v>11029</v>
      </c>
      <c r="E318">
        <f>VLOOKUP(D318,[1]products!$A$2:$B$2832,2,0)</f>
        <v>23.873099549999999</v>
      </c>
      <c r="F318">
        <v>21118</v>
      </c>
      <c r="G318" t="s">
        <v>14</v>
      </c>
      <c r="H318" s="2">
        <v>45304.133715277778</v>
      </c>
      <c r="I318" s="2" t="s">
        <v>11</v>
      </c>
      <c r="J318" s="2" t="s">
        <v>11</v>
      </c>
      <c r="K318" s="2" t="s">
        <v>11</v>
      </c>
      <c r="L318" s="9">
        <f>YEAR(Table1[[#This Row],[ordered_at]])</f>
        <v>2024</v>
      </c>
      <c r="M318" s="9" t="str">
        <f>TEXT(Table1[[#This Row],[ordered_at]],"MMM")</f>
        <v>Jan</v>
      </c>
      <c r="N318">
        <f>VLOOKUP(D318,[1]products!$A$2:$F$2832,6,0)</f>
        <v>45.299999239999998</v>
      </c>
      <c r="O318" s="1">
        <f>Table1[[#This Row],[sale_price]]-Table1[[#This Row],[cost_price]]</f>
        <v>21.426899689999999</v>
      </c>
      <c r="P318" s="4">
        <f>Table1[[#This Row],[PROFIT]]/Table1[[#This Row],[sale_price]]</f>
        <v>0.47300000109227375</v>
      </c>
      <c r="Q318" t="str">
        <f>"Q"&amp;ROUNDUP(MONTH(Table1[[#This Row],[ordered_at]])/3,0)</f>
        <v>Q1</v>
      </c>
      <c r="R318" t="s">
        <v>33</v>
      </c>
      <c r="S318" t="s">
        <v>46</v>
      </c>
      <c r="T318" s="8"/>
    </row>
    <row r="319" spans="1:20" x14ac:dyDescent="0.3">
      <c r="A319">
        <v>94593</v>
      </c>
      <c r="B319">
        <v>65059</v>
      </c>
      <c r="C319">
        <v>15319</v>
      </c>
      <c r="D319">
        <v>14167</v>
      </c>
      <c r="E319">
        <f>VLOOKUP(D319,[1]products!$A$2:$B$2832,2,0)</f>
        <v>14.31331975</v>
      </c>
      <c r="F319">
        <v>255323</v>
      </c>
      <c r="G319" t="s">
        <v>13</v>
      </c>
      <c r="H319" s="2">
        <v>45304.1090625</v>
      </c>
      <c r="I319" s="2">
        <v>45304.1090625</v>
      </c>
      <c r="J319" s="2" t="s">
        <v>11</v>
      </c>
      <c r="K319" s="2" t="s">
        <v>11</v>
      </c>
      <c r="L319" s="9">
        <f>YEAR(Table1[[#This Row],[ordered_at]])</f>
        <v>2024</v>
      </c>
      <c r="M319" s="9" t="str">
        <f>TEXT(Table1[[#This Row],[ordered_at]],"MMM")</f>
        <v>Jan</v>
      </c>
      <c r="N319">
        <f>VLOOKUP(D319,[1]products!$A$2:$F$2832,6,0)</f>
        <v>32.979999540000001</v>
      </c>
      <c r="O319" s="1">
        <f>Table1[[#This Row],[sale_price]]-Table1[[#This Row],[cost_price]]</f>
        <v>18.666679790000003</v>
      </c>
      <c r="P319" s="4">
        <f>Table1[[#This Row],[PROFIT]]/Table1[[#This Row],[sale_price]]</f>
        <v>0.56600000152698615</v>
      </c>
      <c r="Q319" t="str">
        <f>"Q"&amp;ROUNDUP(MONTH(Table1[[#This Row],[ordered_at]])/3,0)</f>
        <v>Q1</v>
      </c>
      <c r="R319" t="s">
        <v>33</v>
      </c>
      <c r="S319" t="s">
        <v>46</v>
      </c>
      <c r="T319" s="8"/>
    </row>
    <row r="320" spans="1:20" x14ac:dyDescent="0.3">
      <c r="A320">
        <v>157699</v>
      </c>
      <c r="B320">
        <v>108582</v>
      </c>
      <c r="C320">
        <v>42040</v>
      </c>
      <c r="D320">
        <v>12691</v>
      </c>
      <c r="E320">
        <f>VLOOKUP(D320,[1]products!$A$2:$B$2832,2,0)</f>
        <v>11.97500001</v>
      </c>
      <c r="F320">
        <v>425730</v>
      </c>
      <c r="G320" t="s">
        <v>12</v>
      </c>
      <c r="H320" s="2">
        <v>45304.057071759256</v>
      </c>
      <c r="I320" s="2">
        <v>45304.057071759256</v>
      </c>
      <c r="J320" s="2">
        <v>45304.057071759256</v>
      </c>
      <c r="K320" s="2" t="s">
        <v>11</v>
      </c>
      <c r="L320" s="9">
        <f>YEAR(Table1[[#This Row],[ordered_at]])</f>
        <v>2024</v>
      </c>
      <c r="M320" s="9" t="str">
        <f>TEXT(Table1[[#This Row],[ordered_at]],"MMM")</f>
        <v>Jan</v>
      </c>
      <c r="N320">
        <f>VLOOKUP(D320,[1]products!$A$2:$F$2832,6,0)</f>
        <v>25</v>
      </c>
      <c r="O320" s="1">
        <f>Table1[[#This Row],[sale_price]]-Table1[[#This Row],[cost_price]]</f>
        <v>13.02499999</v>
      </c>
      <c r="P320" s="4">
        <f>Table1[[#This Row],[PROFIT]]/Table1[[#This Row],[sale_price]]</f>
        <v>0.52099999959999999</v>
      </c>
      <c r="Q320" t="str">
        <f>"Q"&amp;ROUNDUP(MONTH(Table1[[#This Row],[ordered_at]])/3,0)</f>
        <v>Q1</v>
      </c>
      <c r="R320" t="s">
        <v>39</v>
      </c>
      <c r="S320" t="s">
        <v>46</v>
      </c>
      <c r="T320" s="8"/>
    </row>
    <row r="321" spans="1:20" x14ac:dyDescent="0.3">
      <c r="A321">
        <v>31068</v>
      </c>
      <c r="B321">
        <v>21453</v>
      </c>
      <c r="C321">
        <v>1404</v>
      </c>
      <c r="D321">
        <v>28537</v>
      </c>
      <c r="E321">
        <f>VLOOKUP(D321,[1]products!$A$2:$B$2832,2,0)</f>
        <v>15.04000008</v>
      </c>
      <c r="F321">
        <v>83734</v>
      </c>
      <c r="G321" t="s">
        <v>14</v>
      </c>
      <c r="H321" s="2">
        <v>45303.967777777776</v>
      </c>
      <c r="I321" s="2" t="s">
        <v>11</v>
      </c>
      <c r="J321" s="2" t="s">
        <v>11</v>
      </c>
      <c r="K321" s="2" t="s">
        <v>11</v>
      </c>
      <c r="L321" s="9">
        <f>YEAR(Table1[[#This Row],[ordered_at]])</f>
        <v>2024</v>
      </c>
      <c r="M321" s="9" t="str">
        <f>TEXT(Table1[[#This Row],[ordered_at]],"MMM")</f>
        <v>Jan</v>
      </c>
      <c r="N321">
        <f>VLOOKUP(D321,[1]products!$A$2:$F$2832,6,0)</f>
        <v>32</v>
      </c>
      <c r="O321" s="1">
        <f>Table1[[#This Row],[sale_price]]-Table1[[#This Row],[cost_price]]</f>
        <v>16.959999920000001</v>
      </c>
      <c r="P321" s="4">
        <f>Table1[[#This Row],[PROFIT]]/Table1[[#This Row],[sale_price]]</f>
        <v>0.52999999750000004</v>
      </c>
      <c r="Q321" t="str">
        <f>"Q"&amp;ROUNDUP(MONTH(Table1[[#This Row],[ordered_at]])/3,0)</f>
        <v>Q1</v>
      </c>
      <c r="R321" t="s">
        <v>41</v>
      </c>
      <c r="S321" t="s">
        <v>47</v>
      </c>
      <c r="T321" s="8"/>
    </row>
    <row r="322" spans="1:20" x14ac:dyDescent="0.3">
      <c r="A322">
        <v>12417</v>
      </c>
      <c r="B322">
        <v>8613</v>
      </c>
      <c r="C322">
        <v>50264</v>
      </c>
      <c r="D322">
        <v>13629</v>
      </c>
      <c r="E322">
        <f>VLOOKUP(D322,[1]products!$A$2:$B$2832,2,0)</f>
        <v>20.946700440000001</v>
      </c>
      <c r="F322">
        <v>33494</v>
      </c>
      <c r="G322" t="s">
        <v>15</v>
      </c>
      <c r="H322" s="2">
        <v>45303.735462962963</v>
      </c>
      <c r="I322" s="2">
        <v>45303.735462962963</v>
      </c>
      <c r="J322" s="2">
        <v>45303.735462962963</v>
      </c>
      <c r="K322" s="2">
        <v>45303.735462962963</v>
      </c>
      <c r="L322" s="9">
        <f>YEAR(Table1[[#This Row],[ordered_at]])</f>
        <v>2024</v>
      </c>
      <c r="M322" s="9" t="str">
        <f>TEXT(Table1[[#This Row],[ordered_at]],"MMM")</f>
        <v>Jan</v>
      </c>
      <c r="N322">
        <f>VLOOKUP(D322,[1]products!$A$2:$F$2832,6,0)</f>
        <v>44.950000760000002</v>
      </c>
      <c r="O322" s="1">
        <f>Table1[[#This Row],[sale_price]]-Table1[[#This Row],[cost_price]]</f>
        <v>24.003300320000001</v>
      </c>
      <c r="P322" s="4">
        <f>Table1[[#This Row],[PROFIT]]/Table1[[#This Row],[sale_price]]</f>
        <v>0.53399999809032261</v>
      </c>
      <c r="Q322" t="str">
        <f>"Q"&amp;ROUNDUP(MONTH(Table1[[#This Row],[ordered_at]])/3,0)</f>
        <v>Q1</v>
      </c>
      <c r="R322" t="s">
        <v>43</v>
      </c>
      <c r="S322" t="s">
        <v>46</v>
      </c>
      <c r="T322" s="8"/>
    </row>
    <row r="323" spans="1:20" x14ac:dyDescent="0.3">
      <c r="A323">
        <v>141420</v>
      </c>
      <c r="B323">
        <v>97342</v>
      </c>
      <c r="C323">
        <v>73232</v>
      </c>
      <c r="D323">
        <v>24963</v>
      </c>
      <c r="E323">
        <f>VLOOKUP(D323,[1]products!$A$2:$B$2832,2,0)</f>
        <v>36.782098550000001</v>
      </c>
      <c r="F323">
        <v>381772</v>
      </c>
      <c r="G323" t="s">
        <v>13</v>
      </c>
      <c r="H323" s="2">
        <v>45303.698310185187</v>
      </c>
      <c r="I323" s="2">
        <v>45303.698310185187</v>
      </c>
      <c r="J323" s="2" t="s">
        <v>11</v>
      </c>
      <c r="K323" s="2" t="s">
        <v>11</v>
      </c>
      <c r="L323" s="9">
        <f>YEAR(Table1[[#This Row],[ordered_at]])</f>
        <v>2024</v>
      </c>
      <c r="M323" s="9" t="str">
        <f>TEXT(Table1[[#This Row],[ordered_at]],"MMM")</f>
        <v>Jan</v>
      </c>
      <c r="N323">
        <f>VLOOKUP(D323,[1]products!$A$2:$F$2832,6,0)</f>
        <v>76.949996949999999</v>
      </c>
      <c r="O323" s="1">
        <f>Table1[[#This Row],[sale_price]]-Table1[[#This Row],[cost_price]]</f>
        <v>40.167898399999999</v>
      </c>
      <c r="P323" s="4">
        <f>Table1[[#This Row],[PROFIT]]/Table1[[#This Row],[sale_price]]</f>
        <v>0.52199999989733592</v>
      </c>
      <c r="Q323" t="str">
        <f>"Q"&amp;ROUNDUP(MONTH(Table1[[#This Row],[ordered_at]])/3,0)</f>
        <v>Q1</v>
      </c>
      <c r="R323" t="s">
        <v>25</v>
      </c>
      <c r="S323" t="s">
        <v>46</v>
      </c>
      <c r="T323" s="8"/>
    </row>
    <row r="324" spans="1:20" x14ac:dyDescent="0.3">
      <c r="A324">
        <v>126058</v>
      </c>
      <c r="B324">
        <v>86819</v>
      </c>
      <c r="C324">
        <v>90760</v>
      </c>
      <c r="D324">
        <v>28411</v>
      </c>
      <c r="E324">
        <f>VLOOKUP(D324,[1]products!$A$2:$B$2832,2,0)</f>
        <v>14.31404962</v>
      </c>
      <c r="F324">
        <v>340287</v>
      </c>
      <c r="G324" t="s">
        <v>15</v>
      </c>
      <c r="H324" s="2">
        <v>45303.680393518516</v>
      </c>
      <c r="I324" s="2">
        <v>45303.680393518516</v>
      </c>
      <c r="J324" s="2">
        <v>45303.680393518516</v>
      </c>
      <c r="K324" s="2">
        <v>45303.680393518516</v>
      </c>
      <c r="L324" s="9">
        <f>YEAR(Table1[[#This Row],[ordered_at]])</f>
        <v>2024</v>
      </c>
      <c r="M324" s="9" t="str">
        <f>TEXT(Table1[[#This Row],[ordered_at]],"MMM")</f>
        <v>Jan</v>
      </c>
      <c r="N324">
        <f>VLOOKUP(D324,[1]products!$A$2:$F$2832,6,0)</f>
        <v>31.049999239999998</v>
      </c>
      <c r="O324" s="1">
        <f>Table1[[#This Row],[sale_price]]-Table1[[#This Row],[cost_price]]</f>
        <v>16.73594962</v>
      </c>
      <c r="P324" s="4">
        <f>Table1[[#This Row],[PROFIT]]/Table1[[#This Row],[sale_price]]</f>
        <v>0.53900000095458944</v>
      </c>
      <c r="Q324" t="str">
        <f>"Q"&amp;ROUNDUP(MONTH(Table1[[#This Row],[ordered_at]])/3,0)</f>
        <v>Q1</v>
      </c>
      <c r="R324" t="s">
        <v>25</v>
      </c>
      <c r="S324" t="s">
        <v>46</v>
      </c>
      <c r="T324" s="8"/>
    </row>
    <row r="325" spans="1:20" x14ac:dyDescent="0.3">
      <c r="A325">
        <v>105544</v>
      </c>
      <c r="B325">
        <v>72701</v>
      </c>
      <c r="C325">
        <v>51467</v>
      </c>
      <c r="D325">
        <v>13566</v>
      </c>
      <c r="E325">
        <f>VLOOKUP(D325,[1]products!$A$2:$B$2832,2,0)</f>
        <v>14.15527992</v>
      </c>
      <c r="F325">
        <v>284781</v>
      </c>
      <c r="G325" t="s">
        <v>10</v>
      </c>
      <c r="H325" s="2">
        <v>45303.578356481485</v>
      </c>
      <c r="I325" s="2" t="s">
        <v>11</v>
      </c>
      <c r="J325" s="2" t="s">
        <v>11</v>
      </c>
      <c r="K325" s="2" t="s">
        <v>11</v>
      </c>
      <c r="L325" s="9">
        <f>YEAR(Table1[[#This Row],[ordered_at]])</f>
        <v>2024</v>
      </c>
      <c r="M325" s="9" t="str">
        <f>TEXT(Table1[[#This Row],[ordered_at]],"MMM")</f>
        <v>Jan</v>
      </c>
      <c r="N325">
        <f>VLOOKUP(D325,[1]products!$A$2:$F$2832,6,0)</f>
        <v>29.989999770000001</v>
      </c>
      <c r="O325" s="1">
        <f>Table1[[#This Row],[sale_price]]-Table1[[#This Row],[cost_price]]</f>
        <v>15.834719850000001</v>
      </c>
      <c r="P325" s="4">
        <f>Table1[[#This Row],[PROFIT]]/Table1[[#This Row],[sale_price]]</f>
        <v>0.52799999904768258</v>
      </c>
      <c r="Q325" t="str">
        <f>"Q"&amp;ROUNDUP(MONTH(Table1[[#This Row],[ordered_at]])/3,0)</f>
        <v>Q1</v>
      </c>
      <c r="R325" t="s">
        <v>43</v>
      </c>
      <c r="S325" t="s">
        <v>46</v>
      </c>
      <c r="T325" s="8"/>
    </row>
    <row r="326" spans="1:20" x14ac:dyDescent="0.3">
      <c r="A326">
        <v>64328</v>
      </c>
      <c r="B326">
        <v>44284</v>
      </c>
      <c r="C326">
        <v>16132</v>
      </c>
      <c r="D326">
        <v>7279</v>
      </c>
      <c r="E326">
        <f>VLOOKUP(D326,[1]products!$A$2:$B$2832,2,0)</f>
        <v>1.9327599600000001</v>
      </c>
      <c r="F326">
        <v>173554</v>
      </c>
      <c r="G326" t="s">
        <v>13</v>
      </c>
      <c r="H326" s="2">
        <v>45303.355810185189</v>
      </c>
      <c r="I326" s="2">
        <v>45303.355810185189</v>
      </c>
      <c r="J326" s="2" t="s">
        <v>11</v>
      </c>
      <c r="K326" s="2" t="s">
        <v>11</v>
      </c>
      <c r="L326" s="9">
        <f>YEAR(Table1[[#This Row],[ordered_at]])</f>
        <v>2024</v>
      </c>
      <c r="M326" s="9" t="str">
        <f>TEXT(Table1[[#This Row],[ordered_at]],"MMM")</f>
        <v>Jan</v>
      </c>
      <c r="N326">
        <f>VLOOKUP(D326,[1]products!$A$2:$F$2832,6,0)</f>
        <v>4.579999924</v>
      </c>
      <c r="O326" s="1">
        <f>Table1[[#This Row],[sale_price]]-Table1[[#This Row],[cost_price]]</f>
        <v>2.6472399639999997</v>
      </c>
      <c r="P326" s="4">
        <f>Table1[[#This Row],[PROFIT]]/Table1[[#This Row],[sale_price]]</f>
        <v>0.5780000017310043</v>
      </c>
      <c r="Q326" t="str">
        <f>"Q"&amp;ROUNDUP(MONTH(Table1[[#This Row],[ordered_at]])/3,0)</f>
        <v>Q1</v>
      </c>
      <c r="R326" t="s">
        <v>43</v>
      </c>
      <c r="S326" t="s">
        <v>46</v>
      </c>
      <c r="T326" s="8"/>
    </row>
    <row r="327" spans="1:20" x14ac:dyDescent="0.3">
      <c r="A327">
        <v>70697</v>
      </c>
      <c r="B327">
        <v>48609</v>
      </c>
      <c r="C327">
        <v>74335</v>
      </c>
      <c r="D327">
        <v>12612</v>
      </c>
      <c r="E327">
        <f>VLOOKUP(D327,[1]products!$A$2:$B$2832,2,0)</f>
        <v>18.63369969</v>
      </c>
      <c r="F327">
        <v>190778</v>
      </c>
      <c r="G327" t="s">
        <v>14</v>
      </c>
      <c r="H327" s="2">
        <v>45303.31082175926</v>
      </c>
      <c r="I327" s="2" t="s">
        <v>11</v>
      </c>
      <c r="J327" s="2" t="s">
        <v>11</v>
      </c>
      <c r="K327" s="2" t="s">
        <v>11</v>
      </c>
      <c r="L327" s="9">
        <f>YEAR(Table1[[#This Row],[ordered_at]])</f>
        <v>2024</v>
      </c>
      <c r="M327" s="9" t="str">
        <f>TEXT(Table1[[#This Row],[ordered_at]],"MMM")</f>
        <v>Jan</v>
      </c>
      <c r="N327">
        <f>VLOOKUP(D327,[1]products!$A$2:$F$2832,6,0)</f>
        <v>32.979999540000001</v>
      </c>
      <c r="O327" s="1">
        <f>Table1[[#This Row],[sale_price]]-Table1[[#This Row],[cost_price]]</f>
        <v>14.346299850000001</v>
      </c>
      <c r="P327" s="4">
        <f>Table1[[#This Row],[PROFIT]]/Table1[[#This Row],[sale_price]]</f>
        <v>0.43500000151910251</v>
      </c>
      <c r="Q327" t="str">
        <f>"Q"&amp;ROUNDUP(MONTH(Table1[[#This Row],[ordered_at]])/3,0)</f>
        <v>Q1</v>
      </c>
      <c r="R327" t="s">
        <v>26</v>
      </c>
      <c r="S327" t="s">
        <v>46</v>
      </c>
      <c r="T327" s="8"/>
    </row>
    <row r="328" spans="1:20" x14ac:dyDescent="0.3">
      <c r="A328">
        <v>94248</v>
      </c>
      <c r="B328">
        <v>64825</v>
      </c>
      <c r="C328">
        <v>59425</v>
      </c>
      <c r="D328">
        <v>15824</v>
      </c>
      <c r="E328">
        <f>VLOOKUP(D328,[1]products!$A$2:$B$2832,2,0)</f>
        <v>11.173859950000001</v>
      </c>
      <c r="F328">
        <v>254390</v>
      </c>
      <c r="G328" t="s">
        <v>14</v>
      </c>
      <c r="H328" s="2">
        <v>45303.237627314818</v>
      </c>
      <c r="I328" s="2" t="s">
        <v>11</v>
      </c>
      <c r="J328" s="2" t="s">
        <v>11</v>
      </c>
      <c r="K328" s="2" t="s">
        <v>11</v>
      </c>
      <c r="L328" s="9">
        <f>YEAR(Table1[[#This Row],[ordered_at]])</f>
        <v>2024</v>
      </c>
      <c r="M328" s="9" t="str">
        <f>TEXT(Table1[[#This Row],[ordered_at]],"MMM")</f>
        <v>Jan</v>
      </c>
      <c r="N328">
        <f>VLOOKUP(D328,[1]products!$A$2:$F$2832,6,0)</f>
        <v>26.989999770000001</v>
      </c>
      <c r="O328" s="1">
        <f>Table1[[#This Row],[sale_price]]-Table1[[#This Row],[cost_price]]</f>
        <v>15.81613982</v>
      </c>
      <c r="P328" s="4">
        <f>Table1[[#This Row],[PROFIT]]/Table1[[#This Row],[sale_price]]</f>
        <v>0.58599999832456462</v>
      </c>
      <c r="Q328" t="str">
        <f>"Q"&amp;ROUNDUP(MONTH(Table1[[#This Row],[ordered_at]])/3,0)</f>
        <v>Q1</v>
      </c>
      <c r="R328" t="s">
        <v>26</v>
      </c>
      <c r="S328" t="s">
        <v>46</v>
      </c>
      <c r="T328" s="8"/>
    </row>
    <row r="329" spans="1:20" x14ac:dyDescent="0.3">
      <c r="A329">
        <v>146384</v>
      </c>
      <c r="B329">
        <v>100801</v>
      </c>
      <c r="C329">
        <v>66383</v>
      </c>
      <c r="D329">
        <v>5904</v>
      </c>
      <c r="E329">
        <f>VLOOKUP(D329,[1]products!$A$2:$B$2832,2,0)</f>
        <v>31.139419</v>
      </c>
      <c r="F329">
        <v>395225</v>
      </c>
      <c r="G329" t="s">
        <v>14</v>
      </c>
      <c r="H329" s="2">
        <v>45303.046840277777</v>
      </c>
      <c r="I329" s="2" t="s">
        <v>11</v>
      </c>
      <c r="J329" s="2" t="s">
        <v>11</v>
      </c>
      <c r="K329" s="2" t="s">
        <v>11</v>
      </c>
      <c r="L329" s="9">
        <f>YEAR(Table1[[#This Row],[ordered_at]])</f>
        <v>2024</v>
      </c>
      <c r="M329" s="9" t="str">
        <f>TEXT(Table1[[#This Row],[ordered_at]],"MMM")</f>
        <v>Jan</v>
      </c>
      <c r="N329">
        <f>VLOOKUP(D329,[1]products!$A$2:$F$2832,6,0)</f>
        <v>67.989997860000003</v>
      </c>
      <c r="O329" s="1">
        <f>Table1[[#This Row],[sale_price]]-Table1[[#This Row],[cost_price]]</f>
        <v>36.850578859999999</v>
      </c>
      <c r="P329" s="4">
        <f>Table1[[#This Row],[PROFIT]]/Table1[[#This Row],[sale_price]]</f>
        <v>0.54200000029239592</v>
      </c>
      <c r="Q329" t="str">
        <f>"Q"&amp;ROUNDUP(MONTH(Table1[[#This Row],[ordered_at]])/3,0)</f>
        <v>Q1</v>
      </c>
      <c r="R329" t="s">
        <v>29</v>
      </c>
      <c r="S329" t="s">
        <v>46</v>
      </c>
      <c r="T329" s="8"/>
    </row>
    <row r="330" spans="1:20" x14ac:dyDescent="0.3">
      <c r="A330">
        <v>42727</v>
      </c>
      <c r="B330">
        <v>29401</v>
      </c>
      <c r="C330">
        <v>49995</v>
      </c>
      <c r="D330">
        <v>28302</v>
      </c>
      <c r="E330">
        <f>VLOOKUP(D330,[1]products!$A$2:$B$2832,2,0)</f>
        <v>13.54999999</v>
      </c>
      <c r="F330">
        <v>115270</v>
      </c>
      <c r="G330" t="s">
        <v>14</v>
      </c>
      <c r="H330" s="2">
        <v>45302.707083333335</v>
      </c>
      <c r="I330" s="2" t="s">
        <v>11</v>
      </c>
      <c r="J330" s="2" t="s">
        <v>11</v>
      </c>
      <c r="K330" s="2" t="s">
        <v>11</v>
      </c>
      <c r="L330" s="9">
        <f>YEAR(Table1[[#This Row],[ordered_at]])</f>
        <v>2024</v>
      </c>
      <c r="M330" s="9" t="str">
        <f>TEXT(Table1[[#This Row],[ordered_at]],"MMM")</f>
        <v>Jan</v>
      </c>
      <c r="N330">
        <f>VLOOKUP(D330,[1]products!$A$2:$F$2832,6,0)</f>
        <v>25</v>
      </c>
      <c r="O330" s="1">
        <f>Table1[[#This Row],[sale_price]]-Table1[[#This Row],[cost_price]]</f>
        <v>11.45000001</v>
      </c>
      <c r="P330" s="4">
        <f>Table1[[#This Row],[PROFIT]]/Table1[[#This Row],[sale_price]]</f>
        <v>0.4580000004</v>
      </c>
      <c r="Q330" t="str">
        <f>"Q"&amp;ROUNDUP(MONTH(Table1[[#This Row],[ordered_at]])/3,0)</f>
        <v>Q1</v>
      </c>
      <c r="R330" t="s">
        <v>31</v>
      </c>
      <c r="S330" t="s">
        <v>47</v>
      </c>
      <c r="T330" s="8"/>
    </row>
    <row r="331" spans="1:20" x14ac:dyDescent="0.3">
      <c r="A331">
        <v>69086</v>
      </c>
      <c r="B331">
        <v>47492</v>
      </c>
      <c r="C331">
        <v>56735</v>
      </c>
      <c r="D331">
        <v>8935</v>
      </c>
      <c r="E331">
        <f>VLOOKUP(D331,[1]products!$A$2:$B$2832,2,0)</f>
        <v>3.4382598739999999</v>
      </c>
      <c r="F331">
        <v>186394</v>
      </c>
      <c r="G331" t="s">
        <v>13</v>
      </c>
      <c r="H331" s="2">
        <v>45302.700798611113</v>
      </c>
      <c r="I331" s="2">
        <v>45302.700798611113</v>
      </c>
      <c r="J331" s="2" t="s">
        <v>11</v>
      </c>
      <c r="K331" s="2" t="s">
        <v>11</v>
      </c>
      <c r="L331" s="9">
        <f>YEAR(Table1[[#This Row],[ordered_at]])</f>
        <v>2024</v>
      </c>
      <c r="M331" s="9" t="str">
        <f>TEXT(Table1[[#This Row],[ordered_at]],"MMM")</f>
        <v>Jan</v>
      </c>
      <c r="N331">
        <f>VLOOKUP(D331,[1]products!$A$2:$F$2832,6,0)</f>
        <v>5.9899997709999999</v>
      </c>
      <c r="O331" s="1">
        <f>Table1[[#This Row],[sale_price]]-Table1[[#This Row],[cost_price]]</f>
        <v>2.551739897</v>
      </c>
      <c r="P331" s="4">
        <f>Table1[[#This Row],[PROFIT]]/Table1[[#This Row],[sale_price]]</f>
        <v>0.42599999909081798</v>
      </c>
      <c r="Q331" t="str">
        <f>"Q"&amp;ROUNDUP(MONTH(Table1[[#This Row],[ordered_at]])/3,0)</f>
        <v>Q1</v>
      </c>
      <c r="R331" t="s">
        <v>27</v>
      </c>
      <c r="S331" t="s">
        <v>47</v>
      </c>
      <c r="T331" s="8"/>
    </row>
    <row r="332" spans="1:20" x14ac:dyDescent="0.3">
      <c r="A332">
        <v>165010</v>
      </c>
      <c r="B332">
        <v>113670</v>
      </c>
      <c r="C332">
        <v>66418</v>
      </c>
      <c r="D332">
        <v>8876</v>
      </c>
      <c r="E332">
        <f>VLOOKUP(D332,[1]products!$A$2:$B$2832,2,0)</f>
        <v>12.00077986</v>
      </c>
      <c r="F332">
        <v>445441</v>
      </c>
      <c r="G332" t="s">
        <v>12</v>
      </c>
      <c r="H332" s="2">
        <v>45302.662210648145</v>
      </c>
      <c r="I332" s="2">
        <v>45302.662210648145</v>
      </c>
      <c r="J332" s="2">
        <v>45302.662210648145</v>
      </c>
      <c r="K332" s="2" t="s">
        <v>11</v>
      </c>
      <c r="L332" s="9">
        <f>YEAR(Table1[[#This Row],[ordered_at]])</f>
        <v>2024</v>
      </c>
      <c r="M332" s="9" t="str">
        <f>TEXT(Table1[[#This Row],[ordered_at]],"MMM")</f>
        <v>Jan</v>
      </c>
      <c r="N332">
        <f>VLOOKUP(D332,[1]products!$A$2:$F$2832,6,0)</f>
        <v>22.989999770000001</v>
      </c>
      <c r="O332" s="1">
        <f>Table1[[#This Row],[sale_price]]-Table1[[#This Row],[cost_price]]</f>
        <v>10.989219910000001</v>
      </c>
      <c r="P332" s="4">
        <f>Table1[[#This Row],[PROFIT]]/Table1[[#This Row],[sale_price]]</f>
        <v>0.47800000086733369</v>
      </c>
      <c r="Q332" t="str">
        <f>"Q"&amp;ROUNDUP(MONTH(Table1[[#This Row],[ordered_at]])/3,0)</f>
        <v>Q1</v>
      </c>
      <c r="R332" t="s">
        <v>27</v>
      </c>
      <c r="S332" t="s">
        <v>47</v>
      </c>
      <c r="T332" s="8"/>
    </row>
    <row r="333" spans="1:20" x14ac:dyDescent="0.3">
      <c r="A333">
        <v>52826</v>
      </c>
      <c r="B333">
        <v>36307</v>
      </c>
      <c r="C333">
        <v>94902</v>
      </c>
      <c r="D333">
        <v>11783</v>
      </c>
      <c r="E333">
        <f>VLOOKUP(D333,[1]products!$A$2:$B$2832,2,0)</f>
        <v>31.223778979999999</v>
      </c>
      <c r="F333">
        <v>142513</v>
      </c>
      <c r="G333" t="s">
        <v>12</v>
      </c>
      <c r="H333" s="2">
        <v>45302.636377314811</v>
      </c>
      <c r="I333" s="2">
        <v>45302.636377314811</v>
      </c>
      <c r="J333" s="2">
        <v>45302.636377314811</v>
      </c>
      <c r="K333" s="2" t="s">
        <v>11</v>
      </c>
      <c r="L333" s="9">
        <f>YEAR(Table1[[#This Row],[ordered_at]])</f>
        <v>2024</v>
      </c>
      <c r="M333" s="9" t="str">
        <f>TEXT(Table1[[#This Row],[ordered_at]],"MMM")</f>
        <v>Jan</v>
      </c>
      <c r="N333">
        <f>VLOOKUP(D333,[1]products!$A$2:$F$2832,6,0)</f>
        <v>73.989997860000003</v>
      </c>
      <c r="O333" s="1">
        <f>Table1[[#This Row],[sale_price]]-Table1[[#This Row],[cost_price]]</f>
        <v>42.766218880000004</v>
      </c>
      <c r="P333" s="4">
        <f>Table1[[#This Row],[PROFIT]]/Table1[[#This Row],[sale_price]]</f>
        <v>0.57800000158021358</v>
      </c>
      <c r="Q333" t="str">
        <f>"Q"&amp;ROUNDUP(MONTH(Table1[[#This Row],[ordered_at]])/3,0)</f>
        <v>Q1</v>
      </c>
      <c r="R333" t="s">
        <v>27</v>
      </c>
      <c r="S333" t="s">
        <v>47</v>
      </c>
      <c r="T333" s="8"/>
    </row>
    <row r="334" spans="1:20" x14ac:dyDescent="0.3">
      <c r="A334">
        <v>48917</v>
      </c>
      <c r="B334">
        <v>33644</v>
      </c>
      <c r="C334">
        <v>71997</v>
      </c>
      <c r="D334">
        <v>29033</v>
      </c>
      <c r="E334">
        <f>VLOOKUP(D334,[1]products!$A$2:$B$2832,2,0)</f>
        <v>17.301179730000001</v>
      </c>
      <c r="F334">
        <v>131974</v>
      </c>
      <c r="G334" t="s">
        <v>13</v>
      </c>
      <c r="H334" s="2">
        <v>45302.606168981481</v>
      </c>
      <c r="I334" s="2">
        <v>45302.606168981481</v>
      </c>
      <c r="J334" s="2" t="s">
        <v>11</v>
      </c>
      <c r="K334" s="2" t="s">
        <v>11</v>
      </c>
      <c r="L334" s="9">
        <f>YEAR(Table1[[#This Row],[ordered_at]])</f>
        <v>2024</v>
      </c>
      <c r="M334" s="9" t="str">
        <f>TEXT(Table1[[#This Row],[ordered_at]],"MMM")</f>
        <v>Jan</v>
      </c>
      <c r="N334">
        <f>VLOOKUP(D334,[1]products!$A$2:$F$2832,6,0)</f>
        <v>31.979999540000001</v>
      </c>
      <c r="O334" s="1">
        <f>Table1[[#This Row],[sale_price]]-Table1[[#This Row],[cost_price]]</f>
        <v>14.67881981</v>
      </c>
      <c r="P334" s="4">
        <f>Table1[[#This Row],[PROFIT]]/Table1[[#This Row],[sale_price]]</f>
        <v>0.45900000066103813</v>
      </c>
      <c r="Q334" t="str">
        <f>"Q"&amp;ROUNDUP(MONTH(Table1[[#This Row],[ordered_at]])/3,0)</f>
        <v>Q1</v>
      </c>
      <c r="R334" t="s">
        <v>27</v>
      </c>
      <c r="S334" t="s">
        <v>47</v>
      </c>
      <c r="T334" s="8"/>
    </row>
    <row r="335" spans="1:20" x14ac:dyDescent="0.3">
      <c r="A335">
        <v>71645</v>
      </c>
      <c r="B335">
        <v>49279</v>
      </c>
      <c r="C335">
        <v>93696</v>
      </c>
      <c r="D335">
        <v>9442</v>
      </c>
      <c r="E335">
        <f>VLOOKUP(D335,[1]products!$A$2:$B$2832,2,0)</f>
        <v>34.44999996</v>
      </c>
      <c r="F335">
        <v>193287</v>
      </c>
      <c r="G335" t="s">
        <v>14</v>
      </c>
      <c r="H335" s="2">
        <v>45302.588113425925</v>
      </c>
      <c r="I335" s="2" t="s">
        <v>11</v>
      </c>
      <c r="J335" s="2" t="s">
        <v>11</v>
      </c>
      <c r="K335" s="2" t="s">
        <v>11</v>
      </c>
      <c r="L335" s="9">
        <f>YEAR(Table1[[#This Row],[ordered_at]])</f>
        <v>2024</v>
      </c>
      <c r="M335" s="9" t="str">
        <f>TEXT(Table1[[#This Row],[ordered_at]],"MMM")</f>
        <v>Jan</v>
      </c>
      <c r="N335">
        <f>VLOOKUP(D335,[1]products!$A$2:$F$2832,6,0)</f>
        <v>65</v>
      </c>
      <c r="O335" s="1">
        <f>Table1[[#This Row],[sale_price]]-Table1[[#This Row],[cost_price]]</f>
        <v>30.55000004</v>
      </c>
      <c r="P335" s="4">
        <f>Table1[[#This Row],[PROFIT]]/Table1[[#This Row],[sale_price]]</f>
        <v>0.47000000061538461</v>
      </c>
      <c r="Q335" t="str">
        <f>"Q"&amp;ROUNDUP(MONTH(Table1[[#This Row],[ordered_at]])/3,0)</f>
        <v>Q1</v>
      </c>
      <c r="R335" t="s">
        <v>27</v>
      </c>
      <c r="S335" t="s">
        <v>47</v>
      </c>
      <c r="T335" s="8"/>
    </row>
    <row r="336" spans="1:20" x14ac:dyDescent="0.3">
      <c r="A336">
        <v>179498</v>
      </c>
      <c r="B336">
        <v>123633</v>
      </c>
      <c r="C336">
        <v>5527</v>
      </c>
      <c r="D336">
        <v>6791</v>
      </c>
      <c r="E336">
        <f>VLOOKUP(D336,[1]products!$A$2:$B$2832,2,0)</f>
        <v>102.5639998</v>
      </c>
      <c r="F336">
        <v>484605</v>
      </c>
      <c r="G336" t="s">
        <v>13</v>
      </c>
      <c r="H336" s="2">
        <v>45302.453460648147</v>
      </c>
      <c r="I336" s="2">
        <v>45302.453460648147</v>
      </c>
      <c r="J336" s="2" t="s">
        <v>11</v>
      </c>
      <c r="K336" s="2" t="s">
        <v>11</v>
      </c>
      <c r="L336" s="9">
        <f>YEAR(Table1[[#This Row],[ordered_at]])</f>
        <v>2024</v>
      </c>
      <c r="M336" s="9" t="str">
        <f>TEXT(Table1[[#This Row],[ordered_at]],"MMM")</f>
        <v>Jan</v>
      </c>
      <c r="N336">
        <f>VLOOKUP(D336,[1]products!$A$2:$F$2832,6,0)</f>
        <v>198</v>
      </c>
      <c r="O336" s="1">
        <f>Table1[[#This Row],[sale_price]]-Table1[[#This Row],[cost_price]]</f>
        <v>95.436000199999995</v>
      </c>
      <c r="P336" s="4">
        <f>Table1[[#This Row],[PROFIT]]/Table1[[#This Row],[sale_price]]</f>
        <v>0.48200000101010099</v>
      </c>
      <c r="Q336" t="str">
        <f>"Q"&amp;ROUNDUP(MONTH(Table1[[#This Row],[ordered_at]])/3,0)</f>
        <v>Q1</v>
      </c>
      <c r="R336" t="s">
        <v>27</v>
      </c>
      <c r="S336" t="s">
        <v>47</v>
      </c>
      <c r="T336" s="8"/>
    </row>
    <row r="337" spans="1:20" x14ac:dyDescent="0.3">
      <c r="A337">
        <v>164947</v>
      </c>
      <c r="B337">
        <v>113626</v>
      </c>
      <c r="C337">
        <v>96907</v>
      </c>
      <c r="D337">
        <v>13937</v>
      </c>
      <c r="E337">
        <f>VLOOKUP(D337,[1]products!$A$2:$B$2832,2,0)</f>
        <v>29.975000099999999</v>
      </c>
      <c r="F337">
        <v>445279</v>
      </c>
      <c r="G337" t="s">
        <v>15</v>
      </c>
      <c r="H337" s="2">
        <v>45302.274571759262</v>
      </c>
      <c r="I337" s="2">
        <v>45302.274571759262</v>
      </c>
      <c r="J337" s="2">
        <v>45302.274571759262</v>
      </c>
      <c r="K337" s="2">
        <v>45302.274571759262</v>
      </c>
      <c r="L337" s="9">
        <f>YEAR(Table1[[#This Row],[ordered_at]])</f>
        <v>2024</v>
      </c>
      <c r="M337" s="9" t="str">
        <f>TEXT(Table1[[#This Row],[ordered_at]],"MMM")</f>
        <v>Jan</v>
      </c>
      <c r="N337">
        <f>VLOOKUP(D337,[1]products!$A$2:$F$2832,6,0)</f>
        <v>55</v>
      </c>
      <c r="O337" s="1">
        <f>Table1[[#This Row],[sale_price]]-Table1[[#This Row],[cost_price]]</f>
        <v>25.024999900000001</v>
      </c>
      <c r="P337" s="4">
        <f>Table1[[#This Row],[PROFIT]]/Table1[[#This Row],[sale_price]]</f>
        <v>0.45499999818181819</v>
      </c>
      <c r="Q337" t="str">
        <f>"Q"&amp;ROUNDUP(MONTH(Table1[[#This Row],[ordered_at]])/3,0)</f>
        <v>Q1</v>
      </c>
      <c r="R337" t="s">
        <v>32</v>
      </c>
      <c r="S337" t="s">
        <v>47</v>
      </c>
      <c r="T337" s="8"/>
    </row>
    <row r="338" spans="1:20" x14ac:dyDescent="0.3">
      <c r="A338">
        <v>147635</v>
      </c>
      <c r="B338">
        <v>101649</v>
      </c>
      <c r="C338">
        <v>79211</v>
      </c>
      <c r="D338">
        <v>14064</v>
      </c>
      <c r="E338">
        <f>VLOOKUP(D338,[1]products!$A$2:$B$2832,2,0)</f>
        <v>23.43000005</v>
      </c>
      <c r="F338">
        <v>398574</v>
      </c>
      <c r="G338" t="s">
        <v>13</v>
      </c>
      <c r="H338" s="2">
        <v>45302.234097222223</v>
      </c>
      <c r="I338" s="2">
        <v>45302.234097222223</v>
      </c>
      <c r="J338" s="2" t="s">
        <v>11</v>
      </c>
      <c r="K338" s="2" t="s">
        <v>11</v>
      </c>
      <c r="L338" s="9">
        <f>YEAR(Table1[[#This Row],[ordered_at]])</f>
        <v>2024</v>
      </c>
      <c r="M338" s="9" t="str">
        <f>TEXT(Table1[[#This Row],[ordered_at]],"MMM")</f>
        <v>Jan</v>
      </c>
      <c r="N338">
        <f>VLOOKUP(D338,[1]products!$A$2:$F$2832,6,0)</f>
        <v>55</v>
      </c>
      <c r="O338" s="1">
        <f>Table1[[#This Row],[sale_price]]-Table1[[#This Row],[cost_price]]</f>
        <v>31.56999995</v>
      </c>
      <c r="P338" s="4">
        <f>Table1[[#This Row],[PROFIT]]/Table1[[#This Row],[sale_price]]</f>
        <v>0.57399999909090904</v>
      </c>
      <c r="Q338" t="str">
        <f>"Q"&amp;ROUNDUP(MONTH(Table1[[#This Row],[ordered_at]])/3,0)</f>
        <v>Q1</v>
      </c>
      <c r="R338" t="s">
        <v>32</v>
      </c>
      <c r="S338" t="s">
        <v>47</v>
      </c>
      <c r="T338" s="8"/>
    </row>
    <row r="339" spans="1:20" x14ac:dyDescent="0.3">
      <c r="A339">
        <v>117852</v>
      </c>
      <c r="B339">
        <v>81164</v>
      </c>
      <c r="C339">
        <v>41217</v>
      </c>
      <c r="D339">
        <v>11027</v>
      </c>
      <c r="E339">
        <f>VLOOKUP(D339,[1]products!$A$2:$B$2832,2,0)</f>
        <v>11.192909869999999</v>
      </c>
      <c r="F339">
        <v>318034</v>
      </c>
      <c r="G339" t="s">
        <v>14</v>
      </c>
      <c r="H339" s="2">
        <v>45302.176076388889</v>
      </c>
      <c r="I339" s="2" t="s">
        <v>11</v>
      </c>
      <c r="J339" s="2" t="s">
        <v>11</v>
      </c>
      <c r="K339" s="2" t="s">
        <v>11</v>
      </c>
      <c r="L339" s="9">
        <f>YEAR(Table1[[#This Row],[ordered_at]])</f>
        <v>2024</v>
      </c>
      <c r="M339" s="9" t="str">
        <f>TEXT(Table1[[#This Row],[ordered_at]],"MMM")</f>
        <v>Jan</v>
      </c>
      <c r="N339">
        <f>VLOOKUP(D339,[1]products!$A$2:$F$2832,6,0)</f>
        <v>21.989999770000001</v>
      </c>
      <c r="O339" s="1">
        <f>Table1[[#This Row],[sale_price]]-Table1[[#This Row],[cost_price]]</f>
        <v>10.797089900000001</v>
      </c>
      <c r="P339" s="4">
        <f>Table1[[#This Row],[PROFIT]]/Table1[[#This Row],[sale_price]]</f>
        <v>0.49100000058799459</v>
      </c>
      <c r="Q339" t="str">
        <f>"Q"&amp;ROUNDUP(MONTH(Table1[[#This Row],[ordered_at]])/3,0)</f>
        <v>Q1</v>
      </c>
      <c r="R339" t="s">
        <v>32</v>
      </c>
      <c r="S339" t="s">
        <v>47</v>
      </c>
      <c r="T339" s="8"/>
    </row>
    <row r="340" spans="1:20" x14ac:dyDescent="0.3">
      <c r="A340">
        <v>114958</v>
      </c>
      <c r="B340">
        <v>79193</v>
      </c>
      <c r="C340">
        <v>45829</v>
      </c>
      <c r="D340">
        <v>25122</v>
      </c>
      <c r="E340">
        <f>VLOOKUP(D340,[1]products!$A$2:$B$2832,2,0)</f>
        <v>8.4949998860000004</v>
      </c>
      <c r="F340">
        <v>310250</v>
      </c>
      <c r="G340" t="s">
        <v>15</v>
      </c>
      <c r="H340" s="2">
        <v>45302.145069444443</v>
      </c>
      <c r="I340" s="2">
        <v>45302.145069444443</v>
      </c>
      <c r="J340" s="2">
        <v>45302.145069444443</v>
      </c>
      <c r="K340" s="2">
        <v>45302.145069444443</v>
      </c>
      <c r="L340" s="9">
        <f>YEAR(Table1[[#This Row],[ordered_at]])</f>
        <v>2024</v>
      </c>
      <c r="M340" s="9" t="str">
        <f>TEXT(Table1[[#This Row],[ordered_at]],"MMM")</f>
        <v>Jan</v>
      </c>
      <c r="N340">
        <f>VLOOKUP(D340,[1]products!$A$2:$F$2832,6,0)</f>
        <v>16.989999770000001</v>
      </c>
      <c r="O340" s="1">
        <f>Table1[[#This Row],[sale_price]]-Table1[[#This Row],[cost_price]]</f>
        <v>8.4949998840000003</v>
      </c>
      <c r="P340" s="4">
        <f>Table1[[#This Row],[PROFIT]]/Table1[[#This Row],[sale_price]]</f>
        <v>0.49999999994114186</v>
      </c>
      <c r="Q340" t="str">
        <f>"Q"&amp;ROUNDUP(MONTH(Table1[[#This Row],[ordered_at]])/3,0)</f>
        <v>Q1</v>
      </c>
      <c r="R340" t="s">
        <v>34</v>
      </c>
      <c r="S340" t="s">
        <v>47</v>
      </c>
      <c r="T340" s="8"/>
    </row>
    <row r="341" spans="1:20" x14ac:dyDescent="0.3">
      <c r="A341">
        <v>52250</v>
      </c>
      <c r="B341">
        <v>35914</v>
      </c>
      <c r="C341">
        <v>89082</v>
      </c>
      <c r="D341">
        <v>24715</v>
      </c>
      <c r="E341">
        <f>VLOOKUP(D341,[1]products!$A$2:$B$2832,2,0)</f>
        <v>11.074999979999999</v>
      </c>
      <c r="F341">
        <v>140964</v>
      </c>
      <c r="G341" t="s">
        <v>14</v>
      </c>
      <c r="H341" s="2">
        <v>45302.072800925926</v>
      </c>
      <c r="I341" s="2" t="s">
        <v>11</v>
      </c>
      <c r="J341" s="2" t="s">
        <v>11</v>
      </c>
      <c r="K341" s="2" t="s">
        <v>11</v>
      </c>
      <c r="L341" s="9">
        <f>YEAR(Table1[[#This Row],[ordered_at]])</f>
        <v>2024</v>
      </c>
      <c r="M341" s="9" t="str">
        <f>TEXT(Table1[[#This Row],[ordered_at]],"MMM")</f>
        <v>Jan</v>
      </c>
      <c r="N341">
        <f>VLOOKUP(D341,[1]products!$A$2:$F$2832,6,0)</f>
        <v>25</v>
      </c>
      <c r="O341" s="1">
        <f>Table1[[#This Row],[sale_price]]-Table1[[#This Row],[cost_price]]</f>
        <v>13.925000020000001</v>
      </c>
      <c r="P341" s="4">
        <f>Table1[[#This Row],[PROFIT]]/Table1[[#This Row],[sale_price]]</f>
        <v>0.55700000080000001</v>
      </c>
      <c r="Q341" t="str">
        <f>"Q"&amp;ROUNDUP(MONTH(Table1[[#This Row],[ordered_at]])/3,0)</f>
        <v>Q1</v>
      </c>
      <c r="R341" t="s">
        <v>34</v>
      </c>
      <c r="S341" t="s">
        <v>47</v>
      </c>
      <c r="T341" s="8"/>
    </row>
    <row r="342" spans="1:20" x14ac:dyDescent="0.3">
      <c r="A342">
        <v>178934</v>
      </c>
      <c r="B342">
        <v>123252</v>
      </c>
      <c r="C342">
        <v>42382</v>
      </c>
      <c r="D342">
        <v>8979</v>
      </c>
      <c r="E342">
        <f>VLOOKUP(D342,[1]products!$A$2:$B$2832,2,0)</f>
        <v>21.739470789999999</v>
      </c>
      <c r="F342">
        <v>483110</v>
      </c>
      <c r="G342" t="s">
        <v>15</v>
      </c>
      <c r="H342" s="2">
        <v>45302.057222222225</v>
      </c>
      <c r="I342" s="2">
        <v>45302.057222222225</v>
      </c>
      <c r="J342" s="2">
        <v>45302.057222222225</v>
      </c>
      <c r="K342" s="2">
        <v>45302.057222222225</v>
      </c>
      <c r="L342" s="9">
        <f>YEAR(Table1[[#This Row],[ordered_at]])</f>
        <v>2024</v>
      </c>
      <c r="M342" s="9" t="str">
        <f>TEXT(Table1[[#This Row],[ordered_at]],"MMM")</f>
        <v>Jan</v>
      </c>
      <c r="N342">
        <f>VLOOKUP(D342,[1]products!$A$2:$F$2832,6,0)</f>
        <v>47.990001679999999</v>
      </c>
      <c r="O342" s="1">
        <f>Table1[[#This Row],[sale_price]]-Table1[[#This Row],[cost_price]]</f>
        <v>26.25053089</v>
      </c>
      <c r="P342" s="4">
        <f>Table1[[#This Row],[PROFIT]]/Table1[[#This Row],[sale_price]]</f>
        <v>0.54699999939654098</v>
      </c>
      <c r="Q342" t="str">
        <f>"Q"&amp;ROUNDUP(MONTH(Table1[[#This Row],[ordered_at]])/3,0)</f>
        <v>Q1</v>
      </c>
      <c r="R342" t="s">
        <v>34</v>
      </c>
      <c r="S342" t="s">
        <v>47</v>
      </c>
      <c r="T342" s="8"/>
    </row>
    <row r="343" spans="1:20" x14ac:dyDescent="0.3">
      <c r="A343">
        <v>23534</v>
      </c>
      <c r="B343">
        <v>16285</v>
      </c>
      <c r="C343">
        <v>95767</v>
      </c>
      <c r="D343">
        <v>13827</v>
      </c>
      <c r="E343">
        <f>VLOOKUP(D343,[1]products!$A$2:$B$2832,2,0)</f>
        <v>21.77516078</v>
      </c>
      <c r="F343">
        <v>63505</v>
      </c>
      <c r="G343" t="s">
        <v>13</v>
      </c>
      <c r="H343" s="2">
        <v>45301.431122685186</v>
      </c>
      <c r="I343" s="2">
        <v>45301.431122685186</v>
      </c>
      <c r="J343" s="2" t="s">
        <v>11</v>
      </c>
      <c r="K343" s="2" t="s">
        <v>11</v>
      </c>
      <c r="L343" s="9">
        <f>YEAR(Table1[[#This Row],[ordered_at]])</f>
        <v>2024</v>
      </c>
      <c r="M343" s="9" t="str">
        <f>TEXT(Table1[[#This Row],[ordered_at]],"MMM")</f>
        <v>Jan</v>
      </c>
      <c r="N343">
        <f>VLOOKUP(D343,[1]products!$A$2:$F$2832,6,0)</f>
        <v>44.990001679999999</v>
      </c>
      <c r="O343" s="1">
        <f>Table1[[#This Row],[sale_price]]-Table1[[#This Row],[cost_price]]</f>
        <v>23.214840899999999</v>
      </c>
      <c r="P343" s="4">
        <f>Table1[[#This Row],[PROFIT]]/Table1[[#This Row],[sale_price]]</f>
        <v>0.51600000073616359</v>
      </c>
      <c r="Q343" t="str">
        <f>"Q"&amp;ROUNDUP(MONTH(Table1[[#This Row],[ordered_at]])/3,0)</f>
        <v>Q1</v>
      </c>
      <c r="R343" t="s">
        <v>34</v>
      </c>
      <c r="S343" t="s">
        <v>47</v>
      </c>
      <c r="T343" s="8"/>
    </row>
    <row r="344" spans="1:20" x14ac:dyDescent="0.3">
      <c r="A344">
        <v>53285</v>
      </c>
      <c r="B344">
        <v>36627</v>
      </c>
      <c r="C344">
        <v>80334</v>
      </c>
      <c r="D344">
        <v>15844</v>
      </c>
      <c r="E344">
        <f>VLOOKUP(D344,[1]products!$A$2:$B$2832,2,0)</f>
        <v>14.64399998</v>
      </c>
      <c r="F344">
        <v>143742</v>
      </c>
      <c r="G344" t="s">
        <v>12</v>
      </c>
      <c r="H344" s="2">
        <v>45301.381030092591</v>
      </c>
      <c r="I344" s="2">
        <v>45301.381030092591</v>
      </c>
      <c r="J344" s="2">
        <v>45301.381030092591</v>
      </c>
      <c r="K344" s="2" t="s">
        <v>11</v>
      </c>
      <c r="L344" s="9">
        <f>YEAR(Table1[[#This Row],[ordered_at]])</f>
        <v>2024</v>
      </c>
      <c r="M344" s="9" t="str">
        <f>TEXT(Table1[[#This Row],[ordered_at]],"MMM")</f>
        <v>Jan</v>
      </c>
      <c r="N344">
        <f>VLOOKUP(D344,[1]products!$A$2:$F$2832,6,0)</f>
        <v>28</v>
      </c>
      <c r="O344" s="1">
        <f>Table1[[#This Row],[sale_price]]-Table1[[#This Row],[cost_price]]</f>
        <v>13.35600002</v>
      </c>
      <c r="P344" s="4">
        <f>Table1[[#This Row],[PROFIT]]/Table1[[#This Row],[sale_price]]</f>
        <v>0.47700000071428572</v>
      </c>
      <c r="Q344" t="str">
        <f>"Q"&amp;ROUNDUP(MONTH(Table1[[#This Row],[ordered_at]])/3,0)</f>
        <v>Q1</v>
      </c>
      <c r="R344" t="s">
        <v>38</v>
      </c>
      <c r="S344" t="s">
        <v>47</v>
      </c>
      <c r="T344" s="8"/>
    </row>
    <row r="345" spans="1:20" x14ac:dyDescent="0.3">
      <c r="A345">
        <v>154479</v>
      </c>
      <c r="B345">
        <v>106363</v>
      </c>
      <c r="C345">
        <v>89042</v>
      </c>
      <c r="D345">
        <v>18229</v>
      </c>
      <c r="E345">
        <f>VLOOKUP(D345,[1]products!$A$2:$B$2832,2,0)</f>
        <v>97.415999920000004</v>
      </c>
      <c r="F345">
        <v>417019</v>
      </c>
      <c r="G345" t="s">
        <v>13</v>
      </c>
      <c r="H345" s="2">
        <v>45301.36278935185</v>
      </c>
      <c r="I345" s="2">
        <v>45301.36278935185</v>
      </c>
      <c r="J345" s="2" t="s">
        <v>11</v>
      </c>
      <c r="K345" s="2" t="s">
        <v>11</v>
      </c>
      <c r="L345" s="9">
        <f>YEAR(Table1[[#This Row],[ordered_at]])</f>
        <v>2024</v>
      </c>
      <c r="M345" s="9" t="str">
        <f>TEXT(Table1[[#This Row],[ordered_at]],"MMM")</f>
        <v>Jan</v>
      </c>
      <c r="N345">
        <f>VLOOKUP(D345,[1]products!$A$2:$F$2832,6,0)</f>
        <v>198</v>
      </c>
      <c r="O345" s="1">
        <f>Table1[[#This Row],[sale_price]]-Table1[[#This Row],[cost_price]]</f>
        <v>100.58400008</v>
      </c>
      <c r="P345" s="4">
        <f>Table1[[#This Row],[PROFIT]]/Table1[[#This Row],[sale_price]]</f>
        <v>0.50800000040404036</v>
      </c>
      <c r="Q345" t="str">
        <f>"Q"&amp;ROUNDUP(MONTH(Table1[[#This Row],[ordered_at]])/3,0)</f>
        <v>Q1</v>
      </c>
      <c r="R345" t="s">
        <v>38</v>
      </c>
      <c r="S345" t="s">
        <v>47</v>
      </c>
      <c r="T345" s="8"/>
    </row>
    <row r="346" spans="1:20" x14ac:dyDescent="0.3">
      <c r="A346">
        <v>174130</v>
      </c>
      <c r="B346">
        <v>119904</v>
      </c>
      <c r="C346">
        <v>81893</v>
      </c>
      <c r="D346">
        <v>15744</v>
      </c>
      <c r="E346">
        <f>VLOOKUP(D346,[1]products!$A$2:$B$2832,2,0)</f>
        <v>41.479999829999997</v>
      </c>
      <c r="F346">
        <v>470112</v>
      </c>
      <c r="G346" t="s">
        <v>14</v>
      </c>
      <c r="H346" s="2">
        <v>45301.155057870368</v>
      </c>
      <c r="I346" s="2" t="s">
        <v>11</v>
      </c>
      <c r="J346" s="2" t="s">
        <v>11</v>
      </c>
      <c r="K346" s="2" t="s">
        <v>11</v>
      </c>
      <c r="L346" s="9">
        <f>YEAR(Table1[[#This Row],[ordered_at]])</f>
        <v>2024</v>
      </c>
      <c r="M346" s="9" t="str">
        <f>TEXT(Table1[[#This Row],[ordered_at]],"MMM")</f>
        <v>Jan</v>
      </c>
      <c r="N346">
        <f>VLOOKUP(D346,[1]products!$A$2:$F$2832,6,0)</f>
        <v>85</v>
      </c>
      <c r="O346" s="1">
        <f>Table1[[#This Row],[sale_price]]-Table1[[#This Row],[cost_price]]</f>
        <v>43.520000170000003</v>
      </c>
      <c r="P346" s="4">
        <f>Table1[[#This Row],[PROFIT]]/Table1[[#This Row],[sale_price]]</f>
        <v>0.51200000200000007</v>
      </c>
      <c r="Q346" t="str">
        <f>"Q"&amp;ROUNDUP(MONTH(Table1[[#This Row],[ordered_at]])/3,0)</f>
        <v>Q1</v>
      </c>
      <c r="R346" t="s">
        <v>38</v>
      </c>
      <c r="S346" t="s">
        <v>47</v>
      </c>
      <c r="T346" s="8"/>
    </row>
    <row r="347" spans="1:20" x14ac:dyDescent="0.3">
      <c r="A347">
        <v>2490</v>
      </c>
      <c r="B347">
        <v>1695</v>
      </c>
      <c r="C347">
        <v>21758</v>
      </c>
      <c r="D347">
        <v>12702</v>
      </c>
      <c r="E347">
        <f>VLOOKUP(D347,[1]products!$A$2:$B$2832,2,0)</f>
        <v>37.001418100000002</v>
      </c>
      <c r="F347">
        <v>6723</v>
      </c>
      <c r="G347" t="s">
        <v>14</v>
      </c>
      <c r="H347" s="2">
        <v>45301.033530092594</v>
      </c>
      <c r="I347" s="2" t="s">
        <v>11</v>
      </c>
      <c r="J347" s="2" t="s">
        <v>11</v>
      </c>
      <c r="K347" s="2" t="s">
        <v>11</v>
      </c>
      <c r="L347" s="9">
        <f>YEAR(Table1[[#This Row],[ordered_at]])</f>
        <v>2024</v>
      </c>
      <c r="M347" s="9" t="str">
        <f>TEXT(Table1[[#This Row],[ordered_at]],"MMM")</f>
        <v>Jan</v>
      </c>
      <c r="N347">
        <f>VLOOKUP(D347,[1]products!$A$2:$F$2832,6,0)</f>
        <v>71.019996640000002</v>
      </c>
      <c r="O347" s="1">
        <f>Table1[[#This Row],[sale_price]]-Table1[[#This Row],[cost_price]]</f>
        <v>34.01857854</v>
      </c>
      <c r="P347" s="4">
        <f>Table1[[#This Row],[PROFIT]]/Table1[[#This Row],[sale_price]]</f>
        <v>0.47900000210419608</v>
      </c>
      <c r="Q347" t="str">
        <f>"Q"&amp;ROUNDUP(MONTH(Table1[[#This Row],[ordered_at]])/3,0)</f>
        <v>Q1</v>
      </c>
      <c r="R347" t="s">
        <v>38</v>
      </c>
      <c r="S347" t="s">
        <v>47</v>
      </c>
      <c r="T347" s="8"/>
    </row>
    <row r="348" spans="1:20" x14ac:dyDescent="0.3">
      <c r="A348">
        <v>78420</v>
      </c>
      <c r="B348">
        <v>53941</v>
      </c>
      <c r="C348">
        <v>26823</v>
      </c>
      <c r="D348">
        <v>15499</v>
      </c>
      <c r="E348">
        <f>VLOOKUP(D348,[1]products!$A$2:$B$2832,2,0)</f>
        <v>16.644449860000002</v>
      </c>
      <c r="F348">
        <v>211617</v>
      </c>
      <c r="G348" t="s">
        <v>13</v>
      </c>
      <c r="H348" s="2">
        <v>45301.031134259261</v>
      </c>
      <c r="I348" s="2">
        <v>45301.031134259261</v>
      </c>
      <c r="J348" s="2" t="s">
        <v>11</v>
      </c>
      <c r="K348" s="2" t="s">
        <v>11</v>
      </c>
      <c r="L348" s="9">
        <f>YEAR(Table1[[#This Row],[ordered_at]])</f>
        <v>2024</v>
      </c>
      <c r="M348" s="9" t="str">
        <f>TEXT(Table1[[#This Row],[ordered_at]],"MMM")</f>
        <v>Jan</v>
      </c>
      <c r="N348">
        <f>VLOOKUP(D348,[1]products!$A$2:$F$2832,6,0)</f>
        <v>29.989999770000001</v>
      </c>
      <c r="O348" s="1">
        <f>Table1[[#This Row],[sale_price]]-Table1[[#This Row],[cost_price]]</f>
        <v>13.345549909999999</v>
      </c>
      <c r="P348" s="4">
        <f>Table1[[#This Row],[PROFIT]]/Table1[[#This Row],[sale_price]]</f>
        <v>0.44500000041180388</v>
      </c>
      <c r="Q348" t="str">
        <f>"Q"&amp;ROUNDUP(MONTH(Table1[[#This Row],[ordered_at]])/3,0)</f>
        <v>Q1</v>
      </c>
      <c r="R348" t="s">
        <v>38</v>
      </c>
      <c r="S348" t="s">
        <v>47</v>
      </c>
      <c r="T348" s="8"/>
    </row>
    <row r="349" spans="1:20" x14ac:dyDescent="0.3">
      <c r="A349">
        <v>48994</v>
      </c>
      <c r="B349">
        <v>33695</v>
      </c>
      <c r="C349">
        <v>70933</v>
      </c>
      <c r="D349">
        <v>14676</v>
      </c>
      <c r="E349">
        <f>VLOOKUP(D349,[1]products!$A$2:$B$2832,2,0)</f>
        <v>21.40199994</v>
      </c>
      <c r="F349">
        <v>132169</v>
      </c>
      <c r="G349" t="s">
        <v>14</v>
      </c>
      <c r="H349" s="2">
        <v>45300.930312500001</v>
      </c>
      <c r="I349" s="2" t="s">
        <v>11</v>
      </c>
      <c r="J349" s="2" t="s">
        <v>11</v>
      </c>
      <c r="K349" s="2" t="s">
        <v>11</v>
      </c>
      <c r="L349" s="9">
        <f>YEAR(Table1[[#This Row],[ordered_at]])</f>
        <v>2024</v>
      </c>
      <c r="M349" s="9" t="str">
        <f>TEXT(Table1[[#This Row],[ordered_at]],"MMM")</f>
        <v>Jan</v>
      </c>
      <c r="N349">
        <f>VLOOKUP(D349,[1]products!$A$2:$F$2832,6,0)</f>
        <v>58</v>
      </c>
      <c r="O349" s="1">
        <f>Table1[[#This Row],[sale_price]]-Table1[[#This Row],[cost_price]]</f>
        <v>36.598000060000004</v>
      </c>
      <c r="P349" s="4">
        <f>Table1[[#This Row],[PROFIT]]/Table1[[#This Row],[sale_price]]</f>
        <v>0.63100000103448284</v>
      </c>
      <c r="Q349" t="str">
        <f>"Q"&amp;ROUNDUP(MONTH(Table1[[#This Row],[ordered_at]])/3,0)</f>
        <v>Q1</v>
      </c>
      <c r="R349" t="s">
        <v>33</v>
      </c>
      <c r="S349" t="s">
        <v>47</v>
      </c>
      <c r="T349" s="8"/>
    </row>
    <row r="350" spans="1:20" x14ac:dyDescent="0.3">
      <c r="A350">
        <v>123555</v>
      </c>
      <c r="B350">
        <v>85078</v>
      </c>
      <c r="C350">
        <v>79816</v>
      </c>
      <c r="D350">
        <v>6063</v>
      </c>
      <c r="E350">
        <f>VLOOKUP(D350,[1]products!$A$2:$B$2832,2,0)</f>
        <v>20.195960639999999</v>
      </c>
      <c r="F350">
        <v>333507</v>
      </c>
      <c r="G350" t="s">
        <v>10</v>
      </c>
      <c r="H350" s="2">
        <v>45300.622129629628</v>
      </c>
      <c r="I350" s="2" t="s">
        <v>11</v>
      </c>
      <c r="J350" s="2" t="s">
        <v>11</v>
      </c>
      <c r="K350" s="2" t="s">
        <v>11</v>
      </c>
      <c r="L350" s="9">
        <f>YEAR(Table1[[#This Row],[ordered_at]])</f>
        <v>2024</v>
      </c>
      <c r="M350" s="9" t="str">
        <f>TEXT(Table1[[#This Row],[ordered_at]],"MMM")</f>
        <v>Jan</v>
      </c>
      <c r="N350">
        <f>VLOOKUP(D350,[1]products!$A$2:$F$2832,6,0)</f>
        <v>49.990001679999999</v>
      </c>
      <c r="O350" s="1">
        <f>Table1[[#This Row],[sale_price]]-Table1[[#This Row],[cost_price]]</f>
        <v>29.79404104</v>
      </c>
      <c r="P350" s="4">
        <f>Table1[[#This Row],[PROFIT]]/Table1[[#This Row],[sale_price]]</f>
        <v>0.59600000077455484</v>
      </c>
      <c r="Q350" t="str">
        <f>"Q"&amp;ROUNDUP(MONTH(Table1[[#This Row],[ordered_at]])/3,0)</f>
        <v>Q1</v>
      </c>
      <c r="R350" t="s">
        <v>33</v>
      </c>
      <c r="S350" t="s">
        <v>47</v>
      </c>
      <c r="T350" s="8"/>
    </row>
    <row r="351" spans="1:20" x14ac:dyDescent="0.3">
      <c r="A351">
        <v>170660</v>
      </c>
      <c r="B351">
        <v>117521</v>
      </c>
      <c r="C351">
        <v>69300</v>
      </c>
      <c r="D351">
        <v>17004</v>
      </c>
      <c r="E351">
        <f>VLOOKUP(D351,[1]products!$A$2:$B$2832,2,0)</f>
        <v>24.01854084</v>
      </c>
      <c r="F351">
        <v>460734</v>
      </c>
      <c r="G351" t="s">
        <v>14</v>
      </c>
      <c r="H351" s="2">
        <v>45300.603703703702</v>
      </c>
      <c r="I351" s="2" t="s">
        <v>11</v>
      </c>
      <c r="J351" s="2" t="s">
        <v>11</v>
      </c>
      <c r="K351" s="2" t="s">
        <v>11</v>
      </c>
      <c r="L351" s="9">
        <f>YEAR(Table1[[#This Row],[ordered_at]])</f>
        <v>2024</v>
      </c>
      <c r="M351" s="9" t="str">
        <f>TEXT(Table1[[#This Row],[ordered_at]],"MMM")</f>
        <v>Jan</v>
      </c>
      <c r="N351">
        <f>VLOOKUP(D351,[1]products!$A$2:$F$2832,6,0)</f>
        <v>43.990001679999999</v>
      </c>
      <c r="O351" s="1">
        <f>Table1[[#This Row],[sale_price]]-Table1[[#This Row],[cost_price]]</f>
        <v>19.971460839999999</v>
      </c>
      <c r="P351" s="4">
        <f>Table1[[#This Row],[PROFIT]]/Table1[[#This Row],[sale_price]]</f>
        <v>0.45400000175676281</v>
      </c>
      <c r="Q351" t="str">
        <f>"Q"&amp;ROUNDUP(MONTH(Table1[[#This Row],[ordered_at]])/3,0)</f>
        <v>Q1</v>
      </c>
      <c r="R351" t="s">
        <v>33</v>
      </c>
      <c r="S351" t="s">
        <v>47</v>
      </c>
      <c r="T351" s="8"/>
    </row>
    <row r="352" spans="1:20" x14ac:dyDescent="0.3">
      <c r="A352">
        <v>8058</v>
      </c>
      <c r="B352">
        <v>5590</v>
      </c>
      <c r="C352">
        <v>34265</v>
      </c>
      <c r="D352">
        <v>28714</v>
      </c>
      <c r="E352">
        <f>VLOOKUP(D352,[1]products!$A$2:$B$2832,2,0)</f>
        <v>10.925000069999999</v>
      </c>
      <c r="F352">
        <v>21766</v>
      </c>
      <c r="G352" t="s">
        <v>13</v>
      </c>
      <c r="H352" s="2">
        <v>45300.442118055558</v>
      </c>
      <c r="I352" s="2">
        <v>45300.442118055558</v>
      </c>
      <c r="J352" s="2" t="s">
        <v>11</v>
      </c>
      <c r="K352" s="2" t="s">
        <v>11</v>
      </c>
      <c r="L352" s="9">
        <f>YEAR(Table1[[#This Row],[ordered_at]])</f>
        <v>2024</v>
      </c>
      <c r="M352" s="9" t="str">
        <f>TEXT(Table1[[#This Row],[ordered_at]],"MMM")</f>
        <v>Jan</v>
      </c>
      <c r="N352">
        <f>VLOOKUP(D352,[1]products!$A$2:$F$2832,6,0)</f>
        <v>25</v>
      </c>
      <c r="O352" s="1">
        <f>Table1[[#This Row],[sale_price]]-Table1[[#This Row],[cost_price]]</f>
        <v>14.074999930000001</v>
      </c>
      <c r="P352" s="4">
        <f>Table1[[#This Row],[PROFIT]]/Table1[[#This Row],[sale_price]]</f>
        <v>0.56299999720000005</v>
      </c>
      <c r="Q352" t="str">
        <f>"Q"&amp;ROUNDUP(MONTH(Table1[[#This Row],[ordered_at]])/3,0)</f>
        <v>Q1</v>
      </c>
      <c r="R352" t="s">
        <v>33</v>
      </c>
      <c r="S352" t="s">
        <v>47</v>
      </c>
      <c r="T352" s="8"/>
    </row>
    <row r="353" spans="1:20" x14ac:dyDescent="0.3">
      <c r="A353">
        <v>150665</v>
      </c>
      <c r="B353">
        <v>103752</v>
      </c>
      <c r="C353">
        <v>54427</v>
      </c>
      <c r="D353">
        <v>28411</v>
      </c>
      <c r="E353">
        <f>VLOOKUP(D353,[1]products!$A$2:$B$2832,2,0)</f>
        <v>14.31404962</v>
      </c>
      <c r="F353">
        <v>406760</v>
      </c>
      <c r="G353" t="s">
        <v>13</v>
      </c>
      <c r="H353" s="2">
        <v>45300.401631944442</v>
      </c>
      <c r="I353" s="2">
        <v>45300.401631944442</v>
      </c>
      <c r="J353" s="2" t="s">
        <v>11</v>
      </c>
      <c r="K353" s="2" t="s">
        <v>11</v>
      </c>
      <c r="L353" s="9">
        <f>YEAR(Table1[[#This Row],[ordered_at]])</f>
        <v>2024</v>
      </c>
      <c r="M353" s="9" t="str">
        <f>TEXT(Table1[[#This Row],[ordered_at]],"MMM")</f>
        <v>Jan</v>
      </c>
      <c r="N353">
        <f>VLOOKUP(D353,[1]products!$A$2:$F$2832,6,0)</f>
        <v>31.049999239999998</v>
      </c>
      <c r="O353" s="1">
        <f>Table1[[#This Row],[sale_price]]-Table1[[#This Row],[cost_price]]</f>
        <v>16.73594962</v>
      </c>
      <c r="P353" s="4">
        <f>Table1[[#This Row],[PROFIT]]/Table1[[#This Row],[sale_price]]</f>
        <v>0.53900000095458944</v>
      </c>
      <c r="Q353" t="str">
        <f>"Q"&amp;ROUNDUP(MONTH(Table1[[#This Row],[ordered_at]])/3,0)</f>
        <v>Q1</v>
      </c>
      <c r="R353" t="s">
        <v>33</v>
      </c>
      <c r="S353" t="s">
        <v>47</v>
      </c>
      <c r="T353" s="8"/>
    </row>
    <row r="354" spans="1:20" x14ac:dyDescent="0.3">
      <c r="A354">
        <v>164600</v>
      </c>
      <c r="B354">
        <v>113382</v>
      </c>
      <c r="C354">
        <v>6151</v>
      </c>
      <c r="D354">
        <v>13969</v>
      </c>
      <c r="E354">
        <f>VLOOKUP(D354,[1]products!$A$2:$B$2832,2,0)</f>
        <v>27.832000000000001</v>
      </c>
      <c r="F354">
        <v>444339</v>
      </c>
      <c r="G354" t="s">
        <v>14</v>
      </c>
      <c r="H354" s="2">
        <v>45300.368275462963</v>
      </c>
      <c r="I354" s="2" t="s">
        <v>11</v>
      </c>
      <c r="J354" s="2" t="s">
        <v>11</v>
      </c>
      <c r="K354" s="2" t="s">
        <v>11</v>
      </c>
      <c r="L354" s="9">
        <f>YEAR(Table1[[#This Row],[ordered_at]])</f>
        <v>2024</v>
      </c>
      <c r="M354" s="9" t="str">
        <f>TEXT(Table1[[#This Row],[ordered_at]],"MMM")</f>
        <v>Jan</v>
      </c>
      <c r="N354">
        <f>VLOOKUP(D354,[1]products!$A$2:$F$2832,6,0)</f>
        <v>49</v>
      </c>
      <c r="O354" s="1">
        <f>Table1[[#This Row],[sale_price]]-Table1[[#This Row],[cost_price]]</f>
        <v>21.167999999999999</v>
      </c>
      <c r="P354" s="4">
        <f>Table1[[#This Row],[PROFIT]]/Table1[[#This Row],[sale_price]]</f>
        <v>0.432</v>
      </c>
      <c r="Q354" t="str">
        <f>"Q"&amp;ROUNDUP(MONTH(Table1[[#This Row],[ordered_at]])/3,0)</f>
        <v>Q1</v>
      </c>
      <c r="R354" t="s">
        <v>33</v>
      </c>
      <c r="S354" t="s">
        <v>47</v>
      </c>
      <c r="T354" s="8"/>
    </row>
    <row r="355" spans="1:20" x14ac:dyDescent="0.3">
      <c r="A355">
        <v>179319</v>
      </c>
      <c r="B355">
        <v>123502</v>
      </c>
      <c r="C355">
        <v>119</v>
      </c>
      <c r="D355">
        <v>10298</v>
      </c>
      <c r="E355">
        <f>VLOOKUP(D355,[1]products!$A$2:$B$2832,2,0)</f>
        <v>4.0459498910000002</v>
      </c>
      <c r="F355">
        <v>484118</v>
      </c>
      <c r="G355" t="s">
        <v>12</v>
      </c>
      <c r="H355" s="2">
        <v>45300.244641203702</v>
      </c>
      <c r="I355" s="2">
        <v>45300.244641203702</v>
      </c>
      <c r="J355" s="2">
        <v>45300.244641203702</v>
      </c>
      <c r="K355" s="2" t="s">
        <v>11</v>
      </c>
      <c r="L355" s="9">
        <f>YEAR(Table1[[#This Row],[ordered_at]])</f>
        <v>2024</v>
      </c>
      <c r="M355" s="9" t="str">
        <f>TEXT(Table1[[#This Row],[ordered_at]],"MMM")</f>
        <v>Jan</v>
      </c>
      <c r="N355">
        <f>VLOOKUP(D355,[1]products!$A$2:$F$2832,6,0)</f>
        <v>9.9899997710000008</v>
      </c>
      <c r="O355" s="1">
        <f>Table1[[#This Row],[sale_price]]-Table1[[#This Row],[cost_price]]</f>
        <v>5.9440498800000006</v>
      </c>
      <c r="P355" s="4">
        <f>Table1[[#This Row],[PROFIT]]/Table1[[#This Row],[sale_price]]</f>
        <v>0.59500000162712718</v>
      </c>
      <c r="Q355" t="str">
        <f>"Q"&amp;ROUNDUP(MONTH(Table1[[#This Row],[ordered_at]])/3,0)</f>
        <v>Q1</v>
      </c>
      <c r="R355" t="s">
        <v>33</v>
      </c>
      <c r="S355" t="s">
        <v>47</v>
      </c>
      <c r="T355" s="8"/>
    </row>
    <row r="356" spans="1:20" x14ac:dyDescent="0.3">
      <c r="A356">
        <v>90532</v>
      </c>
      <c r="B356">
        <v>62283</v>
      </c>
      <c r="C356">
        <v>71455</v>
      </c>
      <c r="D356">
        <v>13913</v>
      </c>
      <c r="E356">
        <f>VLOOKUP(D356,[1]products!$A$2:$B$2832,2,0)</f>
        <v>29.77524141</v>
      </c>
      <c r="F356">
        <v>244336</v>
      </c>
      <c r="G356" t="s">
        <v>13</v>
      </c>
      <c r="H356" s="2">
        <v>45300.125092592592</v>
      </c>
      <c r="I356" s="2">
        <v>45300.125092592592</v>
      </c>
      <c r="J356" s="2" t="s">
        <v>11</v>
      </c>
      <c r="K356" s="2" t="s">
        <v>11</v>
      </c>
      <c r="L356" s="9">
        <f>YEAR(Table1[[#This Row],[ordered_at]])</f>
        <v>2024</v>
      </c>
      <c r="M356" s="9" t="str">
        <f>TEXT(Table1[[#This Row],[ordered_at]],"MMM")</f>
        <v>Jan</v>
      </c>
      <c r="N356">
        <f>VLOOKUP(D356,[1]products!$A$2:$F$2832,6,0)</f>
        <v>67.980003359999998</v>
      </c>
      <c r="O356" s="1">
        <f>Table1[[#This Row],[sale_price]]-Table1[[#This Row],[cost_price]]</f>
        <v>38.204761949999998</v>
      </c>
      <c r="P356" s="4">
        <f>Table1[[#This Row],[PROFIT]]/Table1[[#This Row],[sale_price]]</f>
        <v>0.5620000009073256</v>
      </c>
      <c r="Q356" t="str">
        <f>"Q"&amp;ROUNDUP(MONTH(Table1[[#This Row],[ordered_at]])/3,0)</f>
        <v>Q1</v>
      </c>
      <c r="R356" t="s">
        <v>33</v>
      </c>
      <c r="S356" t="s">
        <v>47</v>
      </c>
      <c r="T356" s="8"/>
    </row>
    <row r="357" spans="1:20" x14ac:dyDescent="0.3">
      <c r="A357">
        <v>70516</v>
      </c>
      <c r="B357">
        <v>48480</v>
      </c>
      <c r="C357">
        <v>67245</v>
      </c>
      <c r="D357">
        <v>15988</v>
      </c>
      <c r="E357">
        <f>VLOOKUP(D357,[1]products!$A$2:$B$2832,2,0)</f>
        <v>45.670499149999998</v>
      </c>
      <c r="F357">
        <v>190294</v>
      </c>
      <c r="G357" t="s">
        <v>15</v>
      </c>
      <c r="H357" s="2">
        <v>45300.084733796299</v>
      </c>
      <c r="I357" s="2">
        <v>45300.084733796299</v>
      </c>
      <c r="J357" s="2">
        <v>45300.084733796299</v>
      </c>
      <c r="K357" s="2">
        <v>45300.084733796299</v>
      </c>
      <c r="L357" s="9">
        <f>YEAR(Table1[[#This Row],[ordered_at]])</f>
        <v>2024</v>
      </c>
      <c r="M357" s="9" t="str">
        <f>TEXT(Table1[[#This Row],[ordered_at]],"MMM")</f>
        <v>Jan</v>
      </c>
      <c r="N357">
        <f>VLOOKUP(D357,[1]products!$A$2:$F$2832,6,0)</f>
        <v>101.48999790000001</v>
      </c>
      <c r="O357" s="1">
        <f>Table1[[#This Row],[sale_price]]-Table1[[#This Row],[cost_price]]</f>
        <v>55.819498750000008</v>
      </c>
      <c r="P357" s="4">
        <f>Table1[[#This Row],[PROFIT]]/Table1[[#This Row],[sale_price]]</f>
        <v>0.54999999906394725</v>
      </c>
      <c r="Q357" t="str">
        <f>"Q"&amp;ROUNDUP(MONTH(Table1[[#This Row],[ordered_at]])/3,0)</f>
        <v>Q1</v>
      </c>
      <c r="R357" t="s">
        <v>33</v>
      </c>
      <c r="S357" t="s">
        <v>47</v>
      </c>
      <c r="T357" s="8"/>
    </row>
    <row r="358" spans="1:20" x14ac:dyDescent="0.3">
      <c r="A358">
        <v>122654</v>
      </c>
      <c r="B358">
        <v>84468</v>
      </c>
      <c r="C358">
        <v>44330</v>
      </c>
      <c r="D358">
        <v>13696</v>
      </c>
      <c r="E358">
        <f>VLOOKUP(D358,[1]products!$A$2:$B$2832,2,0)</f>
        <v>19.305999920000001</v>
      </c>
      <c r="F358">
        <v>331045</v>
      </c>
      <c r="G358" t="s">
        <v>12</v>
      </c>
      <c r="H358" s="2">
        <v>45300.064155092594</v>
      </c>
      <c r="I358" s="2">
        <v>45300.064155092594</v>
      </c>
      <c r="J358" s="2">
        <v>45300.064155092594</v>
      </c>
      <c r="K358" s="2" t="s">
        <v>11</v>
      </c>
      <c r="L358" s="9">
        <f>YEAR(Table1[[#This Row],[ordered_at]])</f>
        <v>2024</v>
      </c>
      <c r="M358" s="9" t="str">
        <f>TEXT(Table1[[#This Row],[ordered_at]],"MMM")</f>
        <v>Jan</v>
      </c>
      <c r="N358">
        <f>VLOOKUP(D358,[1]products!$A$2:$F$2832,6,0)</f>
        <v>49</v>
      </c>
      <c r="O358" s="1">
        <f>Table1[[#This Row],[sale_price]]-Table1[[#This Row],[cost_price]]</f>
        <v>29.694000079999999</v>
      </c>
      <c r="P358" s="4">
        <f>Table1[[#This Row],[PROFIT]]/Table1[[#This Row],[sale_price]]</f>
        <v>0.606000001632653</v>
      </c>
      <c r="Q358" t="str">
        <f>"Q"&amp;ROUNDUP(MONTH(Table1[[#This Row],[ordered_at]])/3,0)</f>
        <v>Q1</v>
      </c>
      <c r="R358" t="s">
        <v>33</v>
      </c>
      <c r="S358" t="s">
        <v>47</v>
      </c>
      <c r="T358" s="8"/>
    </row>
    <row r="359" spans="1:20" x14ac:dyDescent="0.3">
      <c r="A359">
        <v>42104</v>
      </c>
      <c r="B359">
        <v>28982</v>
      </c>
      <c r="C359">
        <v>47353</v>
      </c>
      <c r="D359">
        <v>15863</v>
      </c>
      <c r="E359">
        <f>VLOOKUP(D359,[1]products!$A$2:$B$2832,2,0)</f>
        <v>28.969000019999999</v>
      </c>
      <c r="F359">
        <v>113607</v>
      </c>
      <c r="G359" t="s">
        <v>14</v>
      </c>
      <c r="H359" s="2">
        <v>45300.057685185187</v>
      </c>
      <c r="I359" s="2" t="s">
        <v>11</v>
      </c>
      <c r="J359" s="2" t="s">
        <v>11</v>
      </c>
      <c r="K359" s="2" t="s">
        <v>11</v>
      </c>
      <c r="L359" s="9">
        <f>YEAR(Table1[[#This Row],[ordered_at]])</f>
        <v>2024</v>
      </c>
      <c r="M359" s="9" t="str">
        <f>TEXT(Table1[[#This Row],[ordered_at]],"MMM")</f>
        <v>Jan</v>
      </c>
      <c r="N359">
        <f>VLOOKUP(D359,[1]products!$A$2:$F$2832,6,0)</f>
        <v>59</v>
      </c>
      <c r="O359" s="1">
        <f>Table1[[#This Row],[sale_price]]-Table1[[#This Row],[cost_price]]</f>
        <v>30.030999980000001</v>
      </c>
      <c r="P359" s="4">
        <f>Table1[[#This Row],[PROFIT]]/Table1[[#This Row],[sale_price]]</f>
        <v>0.50899999966101694</v>
      </c>
      <c r="Q359" t="str">
        <f>"Q"&amp;ROUNDUP(MONTH(Table1[[#This Row],[ordered_at]])/3,0)</f>
        <v>Q1</v>
      </c>
      <c r="R359" t="s">
        <v>33</v>
      </c>
      <c r="S359" t="s">
        <v>47</v>
      </c>
      <c r="T359" s="8"/>
    </row>
    <row r="360" spans="1:20" x14ac:dyDescent="0.3">
      <c r="A360">
        <v>54590</v>
      </c>
      <c r="B360">
        <v>37543</v>
      </c>
      <c r="C360">
        <v>88325</v>
      </c>
      <c r="D360">
        <v>935</v>
      </c>
      <c r="E360">
        <f>VLOOKUP(D360,[1]products!$A$2:$B$2832,2,0)</f>
        <v>61.375599110000003</v>
      </c>
      <c r="F360">
        <v>147294</v>
      </c>
      <c r="G360" t="s">
        <v>12</v>
      </c>
      <c r="H360" s="2">
        <v>45300.045810185184</v>
      </c>
      <c r="I360" s="2">
        <v>45300.045810185184</v>
      </c>
      <c r="J360" s="2">
        <v>45300.045810185184</v>
      </c>
      <c r="K360" s="2" t="s">
        <v>11</v>
      </c>
      <c r="L360" s="9">
        <f>YEAR(Table1[[#This Row],[ordered_at]])</f>
        <v>2024</v>
      </c>
      <c r="M360" s="9" t="str">
        <f>TEXT(Table1[[#This Row],[ordered_at]],"MMM")</f>
        <v>Jan</v>
      </c>
      <c r="N360">
        <f>VLOOKUP(D360,[1]products!$A$2:$F$2832,6,0)</f>
        <v>127.5999985</v>
      </c>
      <c r="O360" s="1">
        <f>Table1[[#This Row],[sale_price]]-Table1[[#This Row],[cost_price]]</f>
        <v>66.224399390000002</v>
      </c>
      <c r="P360" s="4">
        <f>Table1[[#This Row],[PROFIT]]/Table1[[#This Row],[sale_price]]</f>
        <v>0.51900000132053292</v>
      </c>
      <c r="Q360" t="str">
        <f>"Q"&amp;ROUNDUP(MONTH(Table1[[#This Row],[ordered_at]])/3,0)</f>
        <v>Q1</v>
      </c>
      <c r="R360" t="s">
        <v>21</v>
      </c>
      <c r="S360" t="s">
        <v>47</v>
      </c>
      <c r="T360" s="8"/>
    </row>
    <row r="361" spans="1:20" x14ac:dyDescent="0.3">
      <c r="A361">
        <v>27157</v>
      </c>
      <c r="B361">
        <v>18776</v>
      </c>
      <c r="C361">
        <v>96613</v>
      </c>
      <c r="D361">
        <v>28970</v>
      </c>
      <c r="E361">
        <f>VLOOKUP(D361,[1]products!$A$2:$B$2832,2,0)</f>
        <v>9.7950998550000001</v>
      </c>
      <c r="F361">
        <v>73237</v>
      </c>
      <c r="G361" t="s">
        <v>10</v>
      </c>
      <c r="H361" s="2">
        <v>45299.657233796293</v>
      </c>
      <c r="I361" s="2" t="s">
        <v>11</v>
      </c>
      <c r="J361" s="2" t="s">
        <v>11</v>
      </c>
      <c r="K361" s="2" t="s">
        <v>11</v>
      </c>
      <c r="L361" s="9">
        <f>YEAR(Table1[[#This Row],[ordered_at]])</f>
        <v>2024</v>
      </c>
      <c r="M361" s="9" t="str">
        <f>TEXT(Table1[[#This Row],[ordered_at]],"MMM")</f>
        <v>Jan</v>
      </c>
      <c r="N361">
        <f>VLOOKUP(D361,[1]products!$A$2:$F$2832,6,0)</f>
        <v>19.989999770000001</v>
      </c>
      <c r="O361" s="1">
        <f>Table1[[#This Row],[sale_price]]-Table1[[#This Row],[cost_price]]</f>
        <v>10.194899915000001</v>
      </c>
      <c r="P361" s="4">
        <f>Table1[[#This Row],[PROFIT]]/Table1[[#This Row],[sale_price]]</f>
        <v>0.51000000161580794</v>
      </c>
      <c r="Q361" t="str">
        <f>"Q"&amp;ROUNDUP(MONTH(Table1[[#This Row],[ordered_at]])/3,0)</f>
        <v>Q1</v>
      </c>
      <c r="R361" t="s">
        <v>42</v>
      </c>
      <c r="S361" t="s">
        <v>46</v>
      </c>
      <c r="T361" s="8"/>
    </row>
    <row r="362" spans="1:20" x14ac:dyDescent="0.3">
      <c r="A362">
        <v>100714</v>
      </c>
      <c r="B362">
        <v>69327</v>
      </c>
      <c r="C362">
        <v>88346</v>
      </c>
      <c r="D362">
        <v>28595</v>
      </c>
      <c r="E362">
        <f>VLOOKUP(D362,[1]products!$A$2:$B$2832,2,0)</f>
        <v>36.125000059999998</v>
      </c>
      <c r="F362">
        <v>271717</v>
      </c>
      <c r="G362" t="s">
        <v>13</v>
      </c>
      <c r="H362" s="2">
        <v>45299.602800925924</v>
      </c>
      <c r="I362" s="2">
        <v>45299.602800925924</v>
      </c>
      <c r="J362" s="2" t="s">
        <v>11</v>
      </c>
      <c r="K362" s="2" t="s">
        <v>11</v>
      </c>
      <c r="L362" s="9">
        <f>YEAR(Table1[[#This Row],[ordered_at]])</f>
        <v>2024</v>
      </c>
      <c r="M362" s="9" t="str">
        <f>TEXT(Table1[[#This Row],[ordered_at]],"MMM")</f>
        <v>Jan</v>
      </c>
      <c r="N362">
        <f>VLOOKUP(D362,[1]products!$A$2:$F$2832,6,0)</f>
        <v>85</v>
      </c>
      <c r="O362" s="1">
        <f>Table1[[#This Row],[sale_price]]-Table1[[#This Row],[cost_price]]</f>
        <v>48.874999940000002</v>
      </c>
      <c r="P362" s="4">
        <f>Table1[[#This Row],[PROFIT]]/Table1[[#This Row],[sale_price]]</f>
        <v>0.57499999929411771</v>
      </c>
      <c r="Q362" t="str">
        <f>"Q"&amp;ROUNDUP(MONTH(Table1[[#This Row],[ordered_at]])/3,0)</f>
        <v>Q1</v>
      </c>
      <c r="R362" t="s">
        <v>19</v>
      </c>
      <c r="S362" t="s">
        <v>46</v>
      </c>
      <c r="T362" s="8"/>
    </row>
    <row r="363" spans="1:20" x14ac:dyDescent="0.3">
      <c r="A363">
        <v>135364</v>
      </c>
      <c r="B363">
        <v>93161</v>
      </c>
      <c r="C363">
        <v>22214</v>
      </c>
      <c r="D363">
        <v>12545</v>
      </c>
      <c r="E363">
        <f>VLOOKUP(D363,[1]products!$A$2:$B$2832,2,0)</f>
        <v>35.414938730000003</v>
      </c>
      <c r="F363">
        <v>365420</v>
      </c>
      <c r="G363" t="s">
        <v>13</v>
      </c>
      <c r="H363" s="2">
        <v>45299.582835648151</v>
      </c>
      <c r="I363" s="2">
        <v>45299.582835648151</v>
      </c>
      <c r="J363" s="2" t="s">
        <v>11</v>
      </c>
      <c r="K363" s="2" t="s">
        <v>11</v>
      </c>
      <c r="L363" s="9">
        <f>YEAR(Table1[[#This Row],[ordered_at]])</f>
        <v>2024</v>
      </c>
      <c r="M363" s="9" t="str">
        <f>TEXT(Table1[[#This Row],[ordered_at]],"MMM")</f>
        <v>Jan</v>
      </c>
      <c r="N363">
        <f>VLOOKUP(D363,[1]products!$A$2:$F$2832,6,0)</f>
        <v>69.989997860000003</v>
      </c>
      <c r="O363" s="1">
        <f>Table1[[#This Row],[sale_price]]-Table1[[#This Row],[cost_price]]</f>
        <v>34.57505913</v>
      </c>
      <c r="P363" s="4">
        <f>Table1[[#This Row],[PROFIT]]/Table1[[#This Row],[sale_price]]</f>
        <v>0.49400000267409638</v>
      </c>
      <c r="Q363" t="str">
        <f>"Q"&amp;ROUNDUP(MONTH(Table1[[#This Row],[ordered_at]])/3,0)</f>
        <v>Q1</v>
      </c>
      <c r="R363" t="s">
        <v>19</v>
      </c>
      <c r="S363" t="s">
        <v>46</v>
      </c>
      <c r="T363" s="8"/>
    </row>
    <row r="364" spans="1:20" x14ac:dyDescent="0.3">
      <c r="A364">
        <v>36029</v>
      </c>
      <c r="B364">
        <v>24799</v>
      </c>
      <c r="C364">
        <v>23345</v>
      </c>
      <c r="D364">
        <v>6085</v>
      </c>
      <c r="E364">
        <f>VLOOKUP(D364,[1]products!$A$2:$B$2832,2,0)</f>
        <v>23.594100910000002</v>
      </c>
      <c r="F364">
        <v>97214</v>
      </c>
      <c r="G364" t="s">
        <v>13</v>
      </c>
      <c r="H364" s="2">
        <v>45299.416006944448</v>
      </c>
      <c r="I364" s="2">
        <v>45299.416006944448</v>
      </c>
      <c r="J364" s="2" t="s">
        <v>11</v>
      </c>
      <c r="K364" s="2" t="s">
        <v>11</v>
      </c>
      <c r="L364" s="9">
        <f>YEAR(Table1[[#This Row],[ordered_at]])</f>
        <v>2024</v>
      </c>
      <c r="M364" s="9" t="str">
        <f>TEXT(Table1[[#This Row],[ordered_at]],"MMM")</f>
        <v>Jan</v>
      </c>
      <c r="N364">
        <f>VLOOKUP(D364,[1]products!$A$2:$F$2832,6,0)</f>
        <v>39.990001679999999</v>
      </c>
      <c r="O364" s="1">
        <f>Table1[[#This Row],[sale_price]]-Table1[[#This Row],[cost_price]]</f>
        <v>16.395900769999997</v>
      </c>
      <c r="P364" s="4">
        <f>Table1[[#This Row],[PROFIT]]/Table1[[#This Row],[sale_price]]</f>
        <v>0.41000000203050746</v>
      </c>
      <c r="Q364" t="str">
        <f>"Q"&amp;ROUNDUP(MONTH(Table1[[#This Row],[ordered_at]])/3,0)</f>
        <v>Q1</v>
      </c>
      <c r="R364" t="s">
        <v>19</v>
      </c>
      <c r="S364" t="s">
        <v>46</v>
      </c>
      <c r="T364" s="8"/>
    </row>
    <row r="365" spans="1:20" x14ac:dyDescent="0.3">
      <c r="A365">
        <v>27963</v>
      </c>
      <c r="B365">
        <v>19319</v>
      </c>
      <c r="C365">
        <v>20919</v>
      </c>
      <c r="D365">
        <v>9001</v>
      </c>
      <c r="E365">
        <f>VLOOKUP(D365,[1]products!$A$2:$B$2832,2,0)</f>
        <v>26.895</v>
      </c>
      <c r="F365">
        <v>75408</v>
      </c>
      <c r="G365" t="s">
        <v>10</v>
      </c>
      <c r="H365" s="2">
        <v>45299.338877314818</v>
      </c>
      <c r="I365" s="2" t="s">
        <v>11</v>
      </c>
      <c r="J365" s="2" t="s">
        <v>11</v>
      </c>
      <c r="K365" s="2" t="s">
        <v>11</v>
      </c>
      <c r="L365" s="9">
        <f>YEAR(Table1[[#This Row],[ordered_at]])</f>
        <v>2024</v>
      </c>
      <c r="M365" s="9" t="str">
        <f>TEXT(Table1[[#This Row],[ordered_at]],"MMM")</f>
        <v>Jan</v>
      </c>
      <c r="N365">
        <f>VLOOKUP(D365,[1]products!$A$2:$F$2832,6,0)</f>
        <v>55</v>
      </c>
      <c r="O365" s="1">
        <f>Table1[[#This Row],[sale_price]]-Table1[[#This Row],[cost_price]]</f>
        <v>28.105</v>
      </c>
      <c r="P365" s="4">
        <f>Table1[[#This Row],[PROFIT]]/Table1[[#This Row],[sale_price]]</f>
        <v>0.51100000000000001</v>
      </c>
      <c r="Q365" t="str">
        <f>"Q"&amp;ROUNDUP(MONTH(Table1[[#This Row],[ordered_at]])/3,0)</f>
        <v>Q1</v>
      </c>
      <c r="R365" t="s">
        <v>19</v>
      </c>
      <c r="S365" t="s">
        <v>46</v>
      </c>
      <c r="T365" s="8"/>
    </row>
    <row r="366" spans="1:20" x14ac:dyDescent="0.3">
      <c r="A366">
        <v>59382</v>
      </c>
      <c r="B366">
        <v>40907</v>
      </c>
      <c r="C366">
        <v>75905</v>
      </c>
      <c r="D366">
        <v>9254</v>
      </c>
      <c r="E366">
        <f>VLOOKUP(D366,[1]products!$A$2:$B$2832,2,0)</f>
        <v>19.383839559999998</v>
      </c>
      <c r="F366">
        <v>160257</v>
      </c>
      <c r="G366" t="s">
        <v>14</v>
      </c>
      <c r="H366" s="2">
        <v>45299.330127314817</v>
      </c>
      <c r="I366" s="2" t="s">
        <v>11</v>
      </c>
      <c r="J366" s="2" t="s">
        <v>11</v>
      </c>
      <c r="K366" s="2" t="s">
        <v>11</v>
      </c>
      <c r="L366" s="9">
        <f>YEAR(Table1[[#This Row],[ordered_at]])</f>
        <v>2024</v>
      </c>
      <c r="M366" s="9" t="str">
        <f>TEXT(Table1[[#This Row],[ordered_at]],"MMM")</f>
        <v>Jan</v>
      </c>
      <c r="N366">
        <f>VLOOKUP(D366,[1]products!$A$2:$F$2832,6,0)</f>
        <v>38.459999080000003</v>
      </c>
      <c r="O366" s="1">
        <f>Table1[[#This Row],[sale_price]]-Table1[[#This Row],[cost_price]]</f>
        <v>19.076159520000004</v>
      </c>
      <c r="P366" s="4">
        <f>Table1[[#This Row],[PROFIT]]/Table1[[#This Row],[sale_price]]</f>
        <v>0.49599999938429545</v>
      </c>
      <c r="Q366" t="str">
        <f>"Q"&amp;ROUNDUP(MONTH(Table1[[#This Row],[ordered_at]])/3,0)</f>
        <v>Q1</v>
      </c>
      <c r="R366" t="s">
        <v>20</v>
      </c>
      <c r="S366" t="s">
        <v>46</v>
      </c>
      <c r="T366" s="8"/>
    </row>
    <row r="367" spans="1:20" x14ac:dyDescent="0.3">
      <c r="A367">
        <v>71276</v>
      </c>
      <c r="B367">
        <v>49006</v>
      </c>
      <c r="C367">
        <v>58376</v>
      </c>
      <c r="D367">
        <v>6140</v>
      </c>
      <c r="E367">
        <f>VLOOKUP(D367,[1]products!$A$2:$B$2832,2,0)</f>
        <v>5.2182698839999997</v>
      </c>
      <c r="F367">
        <v>192313</v>
      </c>
      <c r="G367" t="s">
        <v>10</v>
      </c>
      <c r="H367" s="2">
        <v>45299.297337962962</v>
      </c>
      <c r="I367" s="2" t="s">
        <v>11</v>
      </c>
      <c r="J367" s="2" t="s">
        <v>11</v>
      </c>
      <c r="K367" s="2" t="s">
        <v>11</v>
      </c>
      <c r="L367" s="9">
        <f>YEAR(Table1[[#This Row],[ordered_at]])</f>
        <v>2024</v>
      </c>
      <c r="M367" s="9" t="str">
        <f>TEXT(Table1[[#This Row],[ordered_at]],"MMM")</f>
        <v>Jan</v>
      </c>
      <c r="N367">
        <f>VLOOKUP(D367,[1]products!$A$2:$F$2832,6,0)</f>
        <v>13.989999770000001</v>
      </c>
      <c r="O367" s="1">
        <f>Table1[[#This Row],[sale_price]]-Table1[[#This Row],[cost_price]]</f>
        <v>8.771729886000001</v>
      </c>
      <c r="P367" s="4">
        <f>Table1[[#This Row],[PROFIT]]/Table1[[#This Row],[sale_price]]</f>
        <v>0.62700000215939966</v>
      </c>
      <c r="Q367" t="str">
        <f>"Q"&amp;ROUNDUP(MONTH(Table1[[#This Row],[ordered_at]])/3,0)</f>
        <v>Q1</v>
      </c>
      <c r="R367" t="s">
        <v>20</v>
      </c>
      <c r="S367" t="s">
        <v>46</v>
      </c>
      <c r="T367" s="8"/>
    </row>
    <row r="368" spans="1:20" x14ac:dyDescent="0.3">
      <c r="A368">
        <v>180524</v>
      </c>
      <c r="B368">
        <v>124354</v>
      </c>
      <c r="C368">
        <v>31703</v>
      </c>
      <c r="D368">
        <v>28712</v>
      </c>
      <c r="E368">
        <f>VLOOKUP(D368,[1]products!$A$2:$B$2832,2,0)</f>
        <v>9.2249999749999994</v>
      </c>
      <c r="F368">
        <v>487409</v>
      </c>
      <c r="G368" t="s">
        <v>13</v>
      </c>
      <c r="H368" s="2">
        <v>45299.262002314812</v>
      </c>
      <c r="I368" s="2">
        <v>45299.262002314812</v>
      </c>
      <c r="J368" s="2" t="s">
        <v>11</v>
      </c>
      <c r="K368" s="2" t="s">
        <v>11</v>
      </c>
      <c r="L368" s="9">
        <f>YEAR(Table1[[#This Row],[ordered_at]])</f>
        <v>2024</v>
      </c>
      <c r="M368" s="9" t="str">
        <f>TEXT(Table1[[#This Row],[ordered_at]],"MMM")</f>
        <v>Jan</v>
      </c>
      <c r="N368">
        <f>VLOOKUP(D368,[1]products!$A$2:$F$2832,6,0)</f>
        <v>25</v>
      </c>
      <c r="O368" s="1">
        <f>Table1[[#This Row],[sale_price]]-Table1[[#This Row],[cost_price]]</f>
        <v>15.775000025000001</v>
      </c>
      <c r="P368" s="4">
        <f>Table1[[#This Row],[PROFIT]]/Table1[[#This Row],[sale_price]]</f>
        <v>0.63100000099999998</v>
      </c>
      <c r="Q368" t="str">
        <f>"Q"&amp;ROUNDUP(MONTH(Table1[[#This Row],[ordered_at]])/3,0)</f>
        <v>Q1</v>
      </c>
      <c r="R368" t="s">
        <v>20</v>
      </c>
      <c r="S368" t="s">
        <v>46</v>
      </c>
      <c r="T368" s="8"/>
    </row>
    <row r="369" spans="1:20" x14ac:dyDescent="0.3">
      <c r="A369">
        <v>168564</v>
      </c>
      <c r="B369">
        <v>116100</v>
      </c>
      <c r="C369">
        <v>43845</v>
      </c>
      <c r="D369">
        <v>24954</v>
      </c>
      <c r="E369">
        <f>VLOOKUP(D369,[1]products!$A$2:$B$2832,2,0)</f>
        <v>6.1407499080000001</v>
      </c>
      <c r="F369">
        <v>455103</v>
      </c>
      <c r="G369" t="s">
        <v>14</v>
      </c>
      <c r="H369" s="2">
        <v>45299.245937500003</v>
      </c>
      <c r="I369" s="2" t="s">
        <v>11</v>
      </c>
      <c r="J369" s="2" t="s">
        <v>11</v>
      </c>
      <c r="K369" s="2" t="s">
        <v>11</v>
      </c>
      <c r="L369" s="9">
        <f>YEAR(Table1[[#This Row],[ordered_at]])</f>
        <v>2024</v>
      </c>
      <c r="M369" s="9" t="str">
        <f>TEXT(Table1[[#This Row],[ordered_at]],"MMM")</f>
        <v>Jan</v>
      </c>
      <c r="N369">
        <f>VLOOKUP(D369,[1]products!$A$2:$F$2832,6,0)</f>
        <v>15.94999981</v>
      </c>
      <c r="O369" s="1">
        <f>Table1[[#This Row],[sale_price]]-Table1[[#This Row],[cost_price]]</f>
        <v>9.8092499019999995</v>
      </c>
      <c r="P369" s="4">
        <f>Table1[[#This Row],[PROFIT]]/Table1[[#This Row],[sale_price]]</f>
        <v>0.61500000118181819</v>
      </c>
      <c r="Q369" t="str">
        <f>"Q"&amp;ROUNDUP(MONTH(Table1[[#This Row],[ordered_at]])/3,0)</f>
        <v>Q1</v>
      </c>
      <c r="R369" t="s">
        <v>39</v>
      </c>
      <c r="S369" t="s">
        <v>46</v>
      </c>
      <c r="T369" s="8"/>
    </row>
    <row r="370" spans="1:20" x14ac:dyDescent="0.3">
      <c r="A370">
        <v>109244</v>
      </c>
      <c r="B370">
        <v>75271</v>
      </c>
      <c r="C370">
        <v>89451</v>
      </c>
      <c r="D370">
        <v>11009</v>
      </c>
      <c r="E370">
        <f>VLOOKUP(D370,[1]products!$A$2:$B$2832,2,0)</f>
        <v>39.950000060000001</v>
      </c>
      <c r="F370">
        <v>294756</v>
      </c>
      <c r="G370" t="s">
        <v>13</v>
      </c>
      <c r="H370" s="2">
        <v>45299.099930555552</v>
      </c>
      <c r="I370" s="2">
        <v>45299.099930555552</v>
      </c>
      <c r="J370" s="2" t="s">
        <v>11</v>
      </c>
      <c r="K370" s="2" t="s">
        <v>11</v>
      </c>
      <c r="L370" s="9">
        <f>YEAR(Table1[[#This Row],[ordered_at]])</f>
        <v>2024</v>
      </c>
      <c r="M370" s="9" t="str">
        <f>TEXT(Table1[[#This Row],[ordered_at]],"MMM")</f>
        <v>Jan</v>
      </c>
      <c r="N370">
        <f>VLOOKUP(D370,[1]products!$A$2:$F$2832,6,0)</f>
        <v>85</v>
      </c>
      <c r="O370" s="1">
        <f>Table1[[#This Row],[sale_price]]-Table1[[#This Row],[cost_price]]</f>
        <v>45.049999939999999</v>
      </c>
      <c r="P370" s="4">
        <f>Table1[[#This Row],[PROFIT]]/Table1[[#This Row],[sale_price]]</f>
        <v>0.52999999929411767</v>
      </c>
      <c r="Q370" t="str">
        <f>"Q"&amp;ROUNDUP(MONTH(Table1[[#This Row],[ordered_at]])/3,0)</f>
        <v>Q1</v>
      </c>
      <c r="R370" t="s">
        <v>39</v>
      </c>
      <c r="S370" t="s">
        <v>46</v>
      </c>
      <c r="T370" s="8"/>
    </row>
    <row r="371" spans="1:20" x14ac:dyDescent="0.3">
      <c r="A371">
        <v>55851</v>
      </c>
      <c r="B371">
        <v>38421</v>
      </c>
      <c r="C371">
        <v>64149</v>
      </c>
      <c r="D371">
        <v>11029</v>
      </c>
      <c r="E371">
        <f>VLOOKUP(D371,[1]products!$A$2:$B$2832,2,0)</f>
        <v>23.873099549999999</v>
      </c>
      <c r="F371">
        <v>150716</v>
      </c>
      <c r="G371" t="s">
        <v>12</v>
      </c>
      <c r="H371" s="2">
        <v>45299.016192129631</v>
      </c>
      <c r="I371" s="2">
        <v>45299.016192129631</v>
      </c>
      <c r="J371" s="2">
        <v>45299.016192129631</v>
      </c>
      <c r="K371" s="2" t="s">
        <v>11</v>
      </c>
      <c r="L371" s="9">
        <f>YEAR(Table1[[#This Row],[ordered_at]])</f>
        <v>2024</v>
      </c>
      <c r="M371" s="9" t="str">
        <f>TEXT(Table1[[#This Row],[ordered_at]],"MMM")</f>
        <v>Jan</v>
      </c>
      <c r="N371">
        <f>VLOOKUP(D371,[1]products!$A$2:$F$2832,6,0)</f>
        <v>45.299999239999998</v>
      </c>
      <c r="O371" s="1">
        <f>Table1[[#This Row],[sale_price]]-Table1[[#This Row],[cost_price]]</f>
        <v>21.426899689999999</v>
      </c>
      <c r="P371" s="4">
        <f>Table1[[#This Row],[PROFIT]]/Table1[[#This Row],[sale_price]]</f>
        <v>0.47300000109227375</v>
      </c>
      <c r="Q371" t="str">
        <f>"Q"&amp;ROUNDUP(MONTH(Table1[[#This Row],[ordered_at]])/3,0)</f>
        <v>Q1</v>
      </c>
      <c r="R371" t="s">
        <v>39</v>
      </c>
      <c r="S371" t="s">
        <v>46</v>
      </c>
      <c r="T371" s="8"/>
    </row>
    <row r="372" spans="1:20" x14ac:dyDescent="0.3">
      <c r="A372">
        <v>146005</v>
      </c>
      <c r="B372">
        <v>100535</v>
      </c>
      <c r="C372">
        <v>15225</v>
      </c>
      <c r="D372">
        <v>11005</v>
      </c>
      <c r="E372">
        <f>VLOOKUP(D372,[1]products!$A$2:$B$2832,2,0)</f>
        <v>18.281600730000001</v>
      </c>
      <c r="F372">
        <v>394195</v>
      </c>
      <c r="G372" t="s">
        <v>12</v>
      </c>
      <c r="H372" s="2">
        <v>45299.003101851849</v>
      </c>
      <c r="I372" s="2">
        <v>45299.003101851849</v>
      </c>
      <c r="J372" s="2">
        <v>45299.003101851849</v>
      </c>
      <c r="K372" s="2" t="s">
        <v>11</v>
      </c>
      <c r="L372" s="9">
        <f>YEAR(Table1[[#This Row],[ordered_at]])</f>
        <v>2024</v>
      </c>
      <c r="M372" s="9" t="str">
        <f>TEXT(Table1[[#This Row],[ordered_at]],"MMM")</f>
        <v>Jan</v>
      </c>
      <c r="N372">
        <f>VLOOKUP(D372,[1]products!$A$2:$F$2832,6,0)</f>
        <v>39.400001529999997</v>
      </c>
      <c r="O372" s="1">
        <f>Table1[[#This Row],[sale_price]]-Table1[[#This Row],[cost_price]]</f>
        <v>21.118400799999996</v>
      </c>
      <c r="P372" s="4">
        <f>Table1[[#This Row],[PROFIT]]/Table1[[#This Row],[sale_price]]</f>
        <v>0.53599999949035526</v>
      </c>
      <c r="Q372" t="str">
        <f>"Q"&amp;ROUNDUP(MONTH(Table1[[#This Row],[ordered_at]])/3,0)</f>
        <v>Q1</v>
      </c>
      <c r="R372" t="s">
        <v>39</v>
      </c>
      <c r="S372" t="s">
        <v>46</v>
      </c>
      <c r="T372" s="8"/>
    </row>
    <row r="373" spans="1:20" x14ac:dyDescent="0.3">
      <c r="A373">
        <v>69641</v>
      </c>
      <c r="B373">
        <v>47894</v>
      </c>
      <c r="C373">
        <v>63352</v>
      </c>
      <c r="D373">
        <v>14159</v>
      </c>
      <c r="E373">
        <f>VLOOKUP(D373,[1]products!$A$2:$B$2832,2,0)</f>
        <v>3.1772999089999998</v>
      </c>
      <c r="F373">
        <v>187914</v>
      </c>
      <c r="G373" t="s">
        <v>13</v>
      </c>
      <c r="H373" s="2">
        <v>45298.962951388887</v>
      </c>
      <c r="I373" s="2">
        <v>45298.962951388887</v>
      </c>
      <c r="J373" s="2" t="s">
        <v>11</v>
      </c>
      <c r="K373" s="2" t="s">
        <v>11</v>
      </c>
      <c r="L373" s="9">
        <f>YEAR(Table1[[#This Row],[ordered_at]])</f>
        <v>2024</v>
      </c>
      <c r="M373" s="9" t="str">
        <f>TEXT(Table1[[#This Row],[ordered_at]],"MMM")</f>
        <v>Jan</v>
      </c>
      <c r="N373">
        <f>VLOOKUP(D373,[1]products!$A$2:$F$2832,6,0)</f>
        <v>5.9499998090000004</v>
      </c>
      <c r="O373" s="1">
        <f>Table1[[#This Row],[sale_price]]-Table1[[#This Row],[cost_price]]</f>
        <v>2.7726999000000006</v>
      </c>
      <c r="P373" s="4">
        <f>Table1[[#This Row],[PROFIT]]/Table1[[#This Row],[sale_price]]</f>
        <v>0.46599999815226889</v>
      </c>
      <c r="Q373" t="str">
        <f>"Q"&amp;ROUNDUP(MONTH(Table1[[#This Row],[ordered_at]])/3,0)</f>
        <v>Q1</v>
      </c>
      <c r="R373" t="s">
        <v>39</v>
      </c>
      <c r="S373" t="s">
        <v>46</v>
      </c>
      <c r="T373" s="8"/>
    </row>
    <row r="374" spans="1:20" x14ac:dyDescent="0.3">
      <c r="A374">
        <v>80293</v>
      </c>
      <c r="B374">
        <v>55244</v>
      </c>
      <c r="C374">
        <v>97789</v>
      </c>
      <c r="D374">
        <v>28491</v>
      </c>
      <c r="E374">
        <f>VLOOKUP(D374,[1]products!$A$2:$B$2832,2,0)</f>
        <v>20.978459780000001</v>
      </c>
      <c r="F374">
        <v>216687</v>
      </c>
      <c r="G374" t="s">
        <v>13</v>
      </c>
      <c r="H374" s="2">
        <v>45298.65084490741</v>
      </c>
      <c r="I374" s="2">
        <v>45298.65084490741</v>
      </c>
      <c r="J374" s="2" t="s">
        <v>11</v>
      </c>
      <c r="K374" s="2" t="s">
        <v>11</v>
      </c>
      <c r="L374" s="9">
        <f>YEAR(Table1[[#This Row],[ordered_at]])</f>
        <v>2024</v>
      </c>
      <c r="M374" s="9" t="str">
        <f>TEXT(Table1[[#This Row],[ordered_at]],"MMM")</f>
        <v>Jan</v>
      </c>
      <c r="N374">
        <f>VLOOKUP(D374,[1]products!$A$2:$F$2832,6,0)</f>
        <v>43.979999540000001</v>
      </c>
      <c r="O374" s="1">
        <f>Table1[[#This Row],[sale_price]]-Table1[[#This Row],[cost_price]]</f>
        <v>23.00153976</v>
      </c>
      <c r="P374" s="4">
        <f>Table1[[#This Row],[PROFIT]]/Table1[[#This Row],[sale_price]]</f>
        <v>0.5230000000131878</v>
      </c>
      <c r="Q374" t="str">
        <f>"Q"&amp;ROUNDUP(MONTH(Table1[[#This Row],[ordered_at]])/3,0)</f>
        <v>Q1</v>
      </c>
      <c r="R374" t="s">
        <v>39</v>
      </c>
      <c r="S374" t="s">
        <v>46</v>
      </c>
      <c r="T374" s="8"/>
    </row>
    <row r="375" spans="1:20" x14ac:dyDescent="0.3">
      <c r="A375">
        <v>32102</v>
      </c>
      <c r="B375">
        <v>22159</v>
      </c>
      <c r="C375">
        <v>41933</v>
      </c>
      <c r="D375">
        <v>9204</v>
      </c>
      <c r="E375">
        <f>VLOOKUP(D375,[1]products!$A$2:$B$2832,2,0)</f>
        <v>11.640959459999999</v>
      </c>
      <c r="F375">
        <v>86568</v>
      </c>
      <c r="G375" t="s">
        <v>13</v>
      </c>
      <c r="H375" s="2">
        <v>45298.512743055559</v>
      </c>
      <c r="I375" s="2">
        <v>45298.512743055559</v>
      </c>
      <c r="J375" s="2" t="s">
        <v>11</v>
      </c>
      <c r="K375" s="2" t="s">
        <v>11</v>
      </c>
      <c r="L375" s="9">
        <f>YEAR(Table1[[#This Row],[ordered_at]])</f>
        <v>2024</v>
      </c>
      <c r="M375" s="9" t="str">
        <f>TEXT(Table1[[#This Row],[ordered_at]],"MMM")</f>
        <v>Jan</v>
      </c>
      <c r="N375">
        <f>VLOOKUP(D375,[1]products!$A$2:$F$2832,6,0)</f>
        <v>20.209999079999999</v>
      </c>
      <c r="O375" s="1">
        <f>Table1[[#This Row],[sale_price]]-Table1[[#This Row],[cost_price]]</f>
        <v>8.5690396199999999</v>
      </c>
      <c r="P375" s="4">
        <f>Table1[[#This Row],[PROFIT]]/Table1[[#This Row],[sale_price]]</f>
        <v>0.42400000049876302</v>
      </c>
      <c r="Q375" t="str">
        <f>"Q"&amp;ROUNDUP(MONTH(Table1[[#This Row],[ordered_at]])/3,0)</f>
        <v>Q1</v>
      </c>
      <c r="R375" t="s">
        <v>39</v>
      </c>
      <c r="S375" t="s">
        <v>46</v>
      </c>
      <c r="T375" s="8"/>
    </row>
    <row r="376" spans="1:20" x14ac:dyDescent="0.3">
      <c r="A376">
        <v>140260</v>
      </c>
      <c r="B376">
        <v>96552</v>
      </c>
      <c r="C376">
        <v>13889</v>
      </c>
      <c r="D376">
        <v>25989</v>
      </c>
      <c r="E376">
        <f>VLOOKUP(D376,[1]products!$A$2:$B$2832,2,0)</f>
        <v>25.789499989999999</v>
      </c>
      <c r="F376">
        <v>378619</v>
      </c>
      <c r="G376" t="s">
        <v>13</v>
      </c>
      <c r="H376" s="2">
        <v>45298.495740740742</v>
      </c>
      <c r="I376" s="2">
        <v>45298.495740740742</v>
      </c>
      <c r="J376" s="2" t="s">
        <v>11</v>
      </c>
      <c r="K376" s="2" t="s">
        <v>11</v>
      </c>
      <c r="L376" s="9">
        <f>YEAR(Table1[[#This Row],[ordered_at]])</f>
        <v>2024</v>
      </c>
      <c r="M376" s="9" t="str">
        <f>TEXT(Table1[[#This Row],[ordered_at]],"MMM")</f>
        <v>Jan</v>
      </c>
      <c r="N376">
        <f>VLOOKUP(D376,[1]products!$A$2:$F$2832,6,0)</f>
        <v>49.5</v>
      </c>
      <c r="O376" s="1">
        <f>Table1[[#This Row],[sale_price]]-Table1[[#This Row],[cost_price]]</f>
        <v>23.710500010000001</v>
      </c>
      <c r="P376" s="4">
        <f>Table1[[#This Row],[PROFIT]]/Table1[[#This Row],[sale_price]]</f>
        <v>0.47900000020202022</v>
      </c>
      <c r="Q376" t="str">
        <f>"Q"&amp;ROUNDUP(MONTH(Table1[[#This Row],[ordered_at]])/3,0)</f>
        <v>Q1</v>
      </c>
      <c r="R376" t="s">
        <v>39</v>
      </c>
      <c r="S376" t="s">
        <v>46</v>
      </c>
      <c r="T376" s="8"/>
    </row>
    <row r="377" spans="1:20" x14ac:dyDescent="0.3">
      <c r="A377">
        <v>136005</v>
      </c>
      <c r="B377">
        <v>93625</v>
      </c>
      <c r="C377">
        <v>26378</v>
      </c>
      <c r="D377">
        <v>16949</v>
      </c>
      <c r="E377">
        <f>VLOOKUP(D377,[1]products!$A$2:$B$2832,2,0)</f>
        <v>25.478750420000001</v>
      </c>
      <c r="F377">
        <v>367141</v>
      </c>
      <c r="G377" t="s">
        <v>10</v>
      </c>
      <c r="H377" s="2">
        <v>45298.483680555553</v>
      </c>
      <c r="I377" s="2" t="s">
        <v>11</v>
      </c>
      <c r="J377" s="2" t="s">
        <v>11</v>
      </c>
      <c r="K377" s="2" t="s">
        <v>11</v>
      </c>
      <c r="L377" s="9">
        <f>YEAR(Table1[[#This Row],[ordered_at]])</f>
        <v>2024</v>
      </c>
      <c r="M377" s="9" t="str">
        <f>TEXT(Table1[[#This Row],[ordered_at]],"MMM")</f>
        <v>Jan</v>
      </c>
      <c r="N377">
        <f>VLOOKUP(D377,[1]products!$A$2:$F$2832,6,0)</f>
        <v>59.950000760000002</v>
      </c>
      <c r="O377" s="1">
        <f>Table1[[#This Row],[sale_price]]-Table1[[#This Row],[cost_price]]</f>
        <v>34.471250339999997</v>
      </c>
      <c r="P377" s="4">
        <f>Table1[[#This Row],[PROFIT]]/Table1[[#This Row],[sale_price]]</f>
        <v>0.5749999983819849</v>
      </c>
      <c r="Q377" t="str">
        <f>"Q"&amp;ROUNDUP(MONTH(Table1[[#This Row],[ordered_at]])/3,0)</f>
        <v>Q1</v>
      </c>
      <c r="R377" t="s">
        <v>39</v>
      </c>
      <c r="S377" t="s">
        <v>46</v>
      </c>
      <c r="T377" s="8"/>
    </row>
    <row r="378" spans="1:20" x14ac:dyDescent="0.3">
      <c r="A378">
        <v>136680</v>
      </c>
      <c r="B378">
        <v>94095</v>
      </c>
      <c r="C378">
        <v>15934</v>
      </c>
      <c r="D378">
        <v>6957</v>
      </c>
      <c r="E378">
        <f>VLOOKUP(D378,[1]products!$A$2:$B$2832,2,0)</f>
        <v>18.623789890000001</v>
      </c>
      <c r="F378">
        <v>368947</v>
      </c>
      <c r="G378" t="s">
        <v>10</v>
      </c>
      <c r="H378" s="2">
        <v>45298.363576388889</v>
      </c>
      <c r="I378" s="2" t="s">
        <v>11</v>
      </c>
      <c r="J378" s="2" t="s">
        <v>11</v>
      </c>
      <c r="K378" s="2" t="s">
        <v>11</v>
      </c>
      <c r="L378" s="9">
        <f>YEAR(Table1[[#This Row],[ordered_at]])</f>
        <v>2024</v>
      </c>
      <c r="M378" s="9" t="str">
        <f>TEXT(Table1[[#This Row],[ordered_at]],"MMM")</f>
        <v>Jan</v>
      </c>
      <c r="N378">
        <f>VLOOKUP(D378,[1]products!$A$2:$F$2832,6,0)</f>
        <v>29.989999770000001</v>
      </c>
      <c r="O378" s="1">
        <f>Table1[[#This Row],[sale_price]]-Table1[[#This Row],[cost_price]]</f>
        <v>11.36620988</v>
      </c>
      <c r="P378" s="4">
        <f>Table1[[#This Row],[PROFIT]]/Table1[[#This Row],[sale_price]]</f>
        <v>0.37899999890530173</v>
      </c>
      <c r="Q378" t="str">
        <f>"Q"&amp;ROUNDUP(MONTH(Table1[[#This Row],[ordered_at]])/3,0)</f>
        <v>Q1</v>
      </c>
      <c r="R378" t="s">
        <v>39</v>
      </c>
      <c r="S378" t="s">
        <v>46</v>
      </c>
      <c r="T378" s="8"/>
    </row>
    <row r="379" spans="1:20" x14ac:dyDescent="0.3">
      <c r="A379">
        <v>167103</v>
      </c>
      <c r="B379">
        <v>115098</v>
      </c>
      <c r="C379">
        <v>39526</v>
      </c>
      <c r="D379">
        <v>6129</v>
      </c>
      <c r="E379">
        <f>VLOOKUP(D379,[1]products!$A$2:$B$2832,2,0)</f>
        <v>8.4843398509999997</v>
      </c>
      <c r="F379">
        <v>451126</v>
      </c>
      <c r="G379" t="s">
        <v>15</v>
      </c>
      <c r="H379" s="2">
        <v>45298.331238425926</v>
      </c>
      <c r="I379" s="2">
        <v>45298.331238425926</v>
      </c>
      <c r="J379" s="2">
        <v>45298.331238425926</v>
      </c>
      <c r="K379" s="2">
        <v>45298.331238425926</v>
      </c>
      <c r="L379" s="9">
        <f>YEAR(Table1[[#This Row],[ordered_at]])</f>
        <v>2024</v>
      </c>
      <c r="M379" s="9" t="str">
        <f>TEXT(Table1[[#This Row],[ordered_at]],"MMM")</f>
        <v>Jan</v>
      </c>
      <c r="N379">
        <f>VLOOKUP(D381,[1]products!$A$2:$F$2832,6,0)</f>
        <v>15.989999770000001</v>
      </c>
      <c r="O379" s="1">
        <f>Table1[[#This Row],[sale_price]]-Table1[[#This Row],[cost_price]]</f>
        <v>7.5056599190000011</v>
      </c>
      <c r="P379" s="4">
        <f>Table1[[#This Row],[PROFIT]]/Table1[[#This Row],[sale_price]]</f>
        <v>0.46939712488813878</v>
      </c>
      <c r="Q379" t="str">
        <f>"Q"&amp;ROUNDUP(MONTH(Table1[[#This Row],[ordered_at]])/3,0)</f>
        <v>Q1</v>
      </c>
      <c r="R379" t="s">
        <v>39</v>
      </c>
      <c r="S379" t="s">
        <v>46</v>
      </c>
      <c r="T379" s="8"/>
    </row>
    <row r="380" spans="1:20" x14ac:dyDescent="0.3">
      <c r="A380">
        <v>32926</v>
      </c>
      <c r="B380">
        <v>22707</v>
      </c>
      <c r="C380">
        <v>46966</v>
      </c>
      <c r="D380">
        <v>13923</v>
      </c>
      <c r="E380">
        <f>VLOOKUP(D380,[1]products!$A$2:$B$2832,2,0)</f>
        <v>23.1617107</v>
      </c>
      <c r="F380">
        <v>88767</v>
      </c>
      <c r="G380" t="s">
        <v>12</v>
      </c>
      <c r="H380" s="2">
        <v>45298.322210648148</v>
      </c>
      <c r="I380" s="2">
        <v>45298.322210648148</v>
      </c>
      <c r="J380" s="2">
        <v>45298.322210648148</v>
      </c>
      <c r="K380" s="2" t="s">
        <v>11</v>
      </c>
      <c r="L380" s="9">
        <f>YEAR(Table1[[#This Row],[ordered_at]])</f>
        <v>2024</v>
      </c>
      <c r="M380" s="9" t="str">
        <f>TEXT(Table1[[#This Row],[ordered_at]],"MMM")</f>
        <v>Jan</v>
      </c>
      <c r="N380">
        <f>VLOOKUP(D380,[1]products!$A$2:$F$2832,6,0)</f>
        <v>53.990001679999999</v>
      </c>
      <c r="O380" s="1">
        <f>Table1[[#This Row],[sale_price]]-Table1[[#This Row],[cost_price]]</f>
        <v>30.828290979999998</v>
      </c>
      <c r="P380" s="4">
        <f>Table1[[#This Row],[PROFIT]]/Table1[[#This Row],[sale_price]]</f>
        <v>0.57100000038377474</v>
      </c>
      <c r="Q380" t="str">
        <f>"Q"&amp;ROUNDUP(MONTH(Table1[[#This Row],[ordered_at]])/3,0)</f>
        <v>Q1</v>
      </c>
      <c r="R380" t="s">
        <v>31</v>
      </c>
      <c r="S380" t="s">
        <v>46</v>
      </c>
      <c r="T380" s="8"/>
    </row>
    <row r="381" spans="1:20" x14ac:dyDescent="0.3">
      <c r="A381">
        <v>3141</v>
      </c>
      <c r="B381">
        <v>2165</v>
      </c>
      <c r="C381">
        <v>10146</v>
      </c>
      <c r="D381">
        <v>28700</v>
      </c>
      <c r="E381">
        <f>VLOOKUP(D381,[1]products!$A$2:$B$2832,2,0)</f>
        <v>6.7957498850000002</v>
      </c>
      <c r="F381">
        <v>8464</v>
      </c>
      <c r="G381" t="s">
        <v>14</v>
      </c>
      <c r="H381" s="2">
        <v>45298.281886574077</v>
      </c>
      <c r="I381" s="2" t="s">
        <v>11</v>
      </c>
      <c r="J381" s="2" t="s">
        <v>11</v>
      </c>
      <c r="K381" s="2" t="s">
        <v>11</v>
      </c>
      <c r="L381" s="9">
        <f>YEAR(Table1[[#This Row],[ordered_at]])</f>
        <v>2024</v>
      </c>
      <c r="M381" s="9" t="str">
        <f>TEXT(Table1[[#This Row],[ordered_at]],"MMM")</f>
        <v>Jan</v>
      </c>
      <c r="N381">
        <f>VLOOKUP(D381,[1]products!$A$2:$F$2832,6,0)</f>
        <v>15.989999770000001</v>
      </c>
      <c r="O381" s="1">
        <f>Table1[[#This Row],[sale_price]]-Table1[[#This Row],[cost_price]]</f>
        <v>9.1942498850000014</v>
      </c>
      <c r="P381" s="4">
        <f>Table1[[#This Row],[PROFIT]]/Table1[[#This Row],[sale_price]]</f>
        <v>0.57500000107879934</v>
      </c>
      <c r="Q381" t="str">
        <f>"Q"&amp;ROUNDUP(MONTH(Table1[[#This Row],[ordered_at]])/3,0)</f>
        <v>Q1</v>
      </c>
      <c r="R381" t="s">
        <v>31</v>
      </c>
      <c r="S381" t="s">
        <v>46</v>
      </c>
      <c r="T381" s="8"/>
    </row>
    <row r="382" spans="1:20" x14ac:dyDescent="0.3">
      <c r="A382">
        <v>56206</v>
      </c>
      <c r="B382">
        <v>38686</v>
      </c>
      <c r="C382">
        <v>25288</v>
      </c>
      <c r="D382">
        <v>9352</v>
      </c>
      <c r="E382">
        <f>VLOOKUP(D382,[1]products!$A$2:$B$2832,2,0)</f>
        <v>14.41571978</v>
      </c>
      <c r="F382">
        <v>151671</v>
      </c>
      <c r="G382" t="s">
        <v>13</v>
      </c>
      <c r="H382" s="2">
        <v>45298.257071759261</v>
      </c>
      <c r="I382" s="2">
        <v>45298.257071759261</v>
      </c>
      <c r="J382" s="2" t="s">
        <v>11</v>
      </c>
      <c r="K382" s="2" t="s">
        <v>11</v>
      </c>
      <c r="L382" s="9">
        <f>YEAR(Table1[[#This Row],[ordered_at]])</f>
        <v>2024</v>
      </c>
      <c r="M382" s="9" t="str">
        <f>TEXT(Table1[[#This Row],[ordered_at]],"MMM")</f>
        <v>Jan</v>
      </c>
      <c r="N382">
        <f>VLOOKUP(D382,[1]products!$A$2:$F$2832,6,0)</f>
        <v>29.479999540000001</v>
      </c>
      <c r="O382" s="1">
        <f>Table1[[#This Row],[sale_price]]-Table1[[#This Row],[cost_price]]</f>
        <v>15.064279760000002</v>
      </c>
      <c r="P382" s="4">
        <f>Table1[[#This Row],[PROFIT]]/Table1[[#This Row],[sale_price]]</f>
        <v>0.51099999983242883</v>
      </c>
      <c r="Q382" t="str">
        <f>"Q"&amp;ROUNDUP(MONTH(Table1[[#This Row],[ordered_at]])/3,0)</f>
        <v>Q1</v>
      </c>
      <c r="R382" t="s">
        <v>31</v>
      </c>
      <c r="S382" t="s">
        <v>46</v>
      </c>
      <c r="T382" s="8"/>
    </row>
    <row r="383" spans="1:20" x14ac:dyDescent="0.3">
      <c r="A383">
        <v>30666</v>
      </c>
      <c r="B383">
        <v>21184</v>
      </c>
      <c r="C383">
        <v>10806</v>
      </c>
      <c r="D383">
        <v>8960</v>
      </c>
      <c r="E383">
        <f>VLOOKUP(D383,[1]products!$A$2:$B$2832,2,0)</f>
        <v>11.97500001</v>
      </c>
      <c r="F383">
        <v>82637</v>
      </c>
      <c r="G383" t="s">
        <v>14</v>
      </c>
      <c r="H383" s="2">
        <v>45298.129004629627</v>
      </c>
      <c r="I383" s="2" t="s">
        <v>11</v>
      </c>
      <c r="J383" s="2" t="s">
        <v>11</v>
      </c>
      <c r="K383" s="2" t="s">
        <v>11</v>
      </c>
      <c r="L383" s="9">
        <f>YEAR(Table1[[#This Row],[ordered_at]])</f>
        <v>2024</v>
      </c>
      <c r="M383" s="9" t="str">
        <f>TEXT(Table1[[#This Row],[ordered_at]],"MMM")</f>
        <v>Jan</v>
      </c>
      <c r="N383">
        <f>VLOOKUP(D383,[1]products!$A$2:$F$2832,6,0)</f>
        <v>25</v>
      </c>
      <c r="O383" s="1">
        <f>Table1[[#This Row],[sale_price]]-Table1[[#This Row],[cost_price]]</f>
        <v>13.02499999</v>
      </c>
      <c r="P383" s="4">
        <f>Table1[[#This Row],[PROFIT]]/Table1[[#This Row],[sale_price]]</f>
        <v>0.52099999959999999</v>
      </c>
      <c r="Q383" t="str">
        <f>"Q"&amp;ROUNDUP(MONTH(Table1[[#This Row],[ordered_at]])/3,0)</f>
        <v>Q1</v>
      </c>
      <c r="R383" t="s">
        <v>31</v>
      </c>
      <c r="S383" t="s">
        <v>46</v>
      </c>
      <c r="T383" s="8"/>
    </row>
    <row r="384" spans="1:20" x14ac:dyDescent="0.3">
      <c r="A384">
        <v>153019</v>
      </c>
      <c r="B384">
        <v>105372</v>
      </c>
      <c r="C384">
        <v>73469</v>
      </c>
      <c r="D384">
        <v>12602</v>
      </c>
      <c r="E384">
        <f>VLOOKUP(D384,[1]products!$A$2:$B$2832,2,0)</f>
        <v>22.134000029999999</v>
      </c>
      <c r="F384">
        <v>413082</v>
      </c>
      <c r="G384" t="s">
        <v>13</v>
      </c>
      <c r="H384" s="2">
        <v>45298.06</v>
      </c>
      <c r="I384" s="2">
        <v>45298.06</v>
      </c>
      <c r="J384" s="2" t="s">
        <v>11</v>
      </c>
      <c r="K384" s="2" t="s">
        <v>11</v>
      </c>
      <c r="L384" s="9">
        <f>YEAR(Table1[[#This Row],[ordered_at]])</f>
        <v>2024</v>
      </c>
      <c r="M384" s="9" t="str">
        <f>TEXT(Table1[[#This Row],[ordered_at]],"MMM")</f>
        <v>Jan</v>
      </c>
      <c r="N384">
        <f>VLOOKUP(D384,[1]products!$A$2:$F$2832,6,0)</f>
        <v>42</v>
      </c>
      <c r="O384" s="1">
        <f>Table1[[#This Row],[sale_price]]-Table1[[#This Row],[cost_price]]</f>
        <v>19.865999970000001</v>
      </c>
      <c r="P384" s="4">
        <f>Table1[[#This Row],[PROFIT]]/Table1[[#This Row],[sale_price]]</f>
        <v>0.47299999928571429</v>
      </c>
      <c r="Q384" t="str">
        <f>"Q"&amp;ROUNDUP(MONTH(Table1[[#This Row],[ordered_at]])/3,0)</f>
        <v>Q1</v>
      </c>
      <c r="R384" t="s">
        <v>31</v>
      </c>
      <c r="S384" t="s">
        <v>46</v>
      </c>
      <c r="T384" s="8"/>
    </row>
    <row r="385" spans="1:20" x14ac:dyDescent="0.3">
      <c r="A385">
        <v>122652</v>
      </c>
      <c r="B385">
        <v>84468</v>
      </c>
      <c r="C385">
        <v>77070</v>
      </c>
      <c r="D385">
        <v>12565</v>
      </c>
      <c r="E385">
        <f>VLOOKUP(D385,[1]products!$A$2:$B$2832,2,0)</f>
        <v>14.5483004</v>
      </c>
      <c r="F385">
        <v>331038</v>
      </c>
      <c r="G385" t="s">
        <v>12</v>
      </c>
      <c r="H385" s="2">
        <v>45297.977870370371</v>
      </c>
      <c r="I385" s="2">
        <v>45297.977870370371</v>
      </c>
      <c r="J385" s="2">
        <v>45297.977870370371</v>
      </c>
      <c r="K385" s="2" t="s">
        <v>11</v>
      </c>
      <c r="L385" s="9">
        <f>YEAR(Table1[[#This Row],[ordered_at]])</f>
        <v>2024</v>
      </c>
      <c r="M385" s="9" t="str">
        <f>TEXT(Table1[[#This Row],[ordered_at]],"MMM")</f>
        <v>Jan</v>
      </c>
      <c r="N385">
        <f>VLOOKUP(D385,[1]products!$A$2:$F$2832,6,0)</f>
        <v>29.450000760000002</v>
      </c>
      <c r="O385" s="1">
        <f>Table1[[#This Row],[sale_price]]-Table1[[#This Row],[cost_price]]</f>
        <v>14.901700360000001</v>
      </c>
      <c r="P385" s="4">
        <f>Table1[[#This Row],[PROFIT]]/Table1[[#This Row],[sale_price]]</f>
        <v>0.50599999916604421</v>
      </c>
      <c r="Q385" t="str">
        <f>"Q"&amp;ROUNDUP(MONTH(Table1[[#This Row],[ordered_at]])/3,0)</f>
        <v>Q1</v>
      </c>
      <c r="R385" t="s">
        <v>31</v>
      </c>
      <c r="S385" t="s">
        <v>46</v>
      </c>
      <c r="T385" s="8"/>
    </row>
    <row r="386" spans="1:20" x14ac:dyDescent="0.3">
      <c r="A386">
        <v>87033</v>
      </c>
      <c r="B386">
        <v>59877</v>
      </c>
      <c r="C386">
        <v>74192</v>
      </c>
      <c r="D386">
        <v>14042</v>
      </c>
      <c r="E386">
        <f>VLOOKUP(D386,[1]products!$A$2:$B$2832,2,0)</f>
        <v>7.4400000129999997</v>
      </c>
      <c r="F386">
        <v>234890</v>
      </c>
      <c r="G386" t="s">
        <v>15</v>
      </c>
      <c r="H386" s="2">
        <v>45297.974814814814</v>
      </c>
      <c r="I386" s="2">
        <v>45297.974814814814</v>
      </c>
      <c r="J386" s="2">
        <v>45297.974814814814</v>
      </c>
      <c r="K386" s="2">
        <v>45297.974814814814</v>
      </c>
      <c r="L386" s="9">
        <f>YEAR(Table1[[#This Row],[ordered_at]])</f>
        <v>2024</v>
      </c>
      <c r="M386" s="9" t="str">
        <f>TEXT(Table1[[#This Row],[ordered_at]],"MMM")</f>
        <v>Jan</v>
      </c>
      <c r="N386">
        <f>VLOOKUP(D386,[1]products!$A$2:$F$2832,6,0)</f>
        <v>12</v>
      </c>
      <c r="O386" s="1">
        <f>Table1[[#This Row],[sale_price]]-Table1[[#This Row],[cost_price]]</f>
        <v>4.5599999870000003</v>
      </c>
      <c r="P386" s="4">
        <f>Table1[[#This Row],[PROFIT]]/Table1[[#This Row],[sale_price]]</f>
        <v>0.37999999891666669</v>
      </c>
      <c r="Q386" t="str">
        <f>"Q"&amp;ROUNDUP(MONTH(Table1[[#This Row],[ordered_at]])/3,0)</f>
        <v>Q1</v>
      </c>
      <c r="R386" t="s">
        <v>31</v>
      </c>
      <c r="S386" t="s">
        <v>46</v>
      </c>
      <c r="T386" s="8"/>
    </row>
    <row r="387" spans="1:20" x14ac:dyDescent="0.3">
      <c r="A387">
        <v>13275</v>
      </c>
      <c r="B387">
        <v>9198</v>
      </c>
      <c r="C387">
        <v>54854</v>
      </c>
      <c r="D387">
        <v>28595</v>
      </c>
      <c r="E387">
        <f>VLOOKUP(D387,[1]products!$A$2:$B$2832,2,0)</f>
        <v>36.125000059999998</v>
      </c>
      <c r="F387">
        <v>35827</v>
      </c>
      <c r="G387" t="s">
        <v>10</v>
      </c>
      <c r="H387" s="2">
        <v>45297.913923611108</v>
      </c>
      <c r="I387" s="2" t="s">
        <v>11</v>
      </c>
      <c r="J387" s="2" t="s">
        <v>11</v>
      </c>
      <c r="K387" s="2" t="s">
        <v>11</v>
      </c>
      <c r="L387" s="9">
        <f>YEAR(Table1[[#This Row],[ordered_at]])</f>
        <v>2024</v>
      </c>
      <c r="M387" s="9" t="str">
        <f>TEXT(Table1[[#This Row],[ordered_at]],"MMM")</f>
        <v>Jan</v>
      </c>
      <c r="N387">
        <f>VLOOKUP(D387,[1]products!$A$2:$F$2832,6,0)</f>
        <v>85</v>
      </c>
      <c r="O387" s="1">
        <f>Table1[[#This Row],[sale_price]]-Table1[[#This Row],[cost_price]]</f>
        <v>48.874999940000002</v>
      </c>
      <c r="P387" s="4">
        <f>Table1[[#This Row],[PROFIT]]/Table1[[#This Row],[sale_price]]</f>
        <v>0.57499999929411771</v>
      </c>
      <c r="Q387" t="str">
        <f>"Q"&amp;ROUNDUP(MONTH(Table1[[#This Row],[ordered_at]])/3,0)</f>
        <v>Q1</v>
      </c>
      <c r="R387" t="s">
        <v>31</v>
      </c>
      <c r="S387" t="s">
        <v>46</v>
      </c>
      <c r="T387" s="8"/>
    </row>
    <row r="388" spans="1:20" x14ac:dyDescent="0.3">
      <c r="A388">
        <v>26095</v>
      </c>
      <c r="B388">
        <v>18050</v>
      </c>
      <c r="C388">
        <v>45692</v>
      </c>
      <c r="D388">
        <v>15958</v>
      </c>
      <c r="E388">
        <f>VLOOKUP(D388,[1]products!$A$2:$B$2832,2,0)</f>
        <v>81.488000159999999</v>
      </c>
      <c r="F388">
        <v>70386</v>
      </c>
      <c r="G388" t="s">
        <v>14</v>
      </c>
      <c r="H388" s="2">
        <v>45297.596886574072</v>
      </c>
      <c r="I388" s="2" t="s">
        <v>11</v>
      </c>
      <c r="J388" s="2" t="s">
        <v>11</v>
      </c>
      <c r="K388" s="2" t="s">
        <v>11</v>
      </c>
      <c r="L388" s="9">
        <f>YEAR(Table1[[#This Row],[ordered_at]])</f>
        <v>2024</v>
      </c>
      <c r="M388" s="9" t="str">
        <f>TEXT(Table1[[#This Row],[ordered_at]],"MMM")</f>
        <v>Jan</v>
      </c>
      <c r="N388">
        <f>VLOOKUP(D388,[1]products!$A$2:$F$2832,6,0)</f>
        <v>176</v>
      </c>
      <c r="O388" s="1">
        <f>Table1[[#This Row],[sale_price]]-Table1[[#This Row],[cost_price]]</f>
        <v>94.511999840000001</v>
      </c>
      <c r="P388" s="4">
        <f>Table1[[#This Row],[PROFIT]]/Table1[[#This Row],[sale_price]]</f>
        <v>0.53699999909090912</v>
      </c>
      <c r="Q388" t="str">
        <f>"Q"&amp;ROUNDUP(MONTH(Table1[[#This Row],[ordered_at]])/3,0)</f>
        <v>Q1</v>
      </c>
      <c r="R388" t="s">
        <v>31</v>
      </c>
      <c r="S388" t="s">
        <v>46</v>
      </c>
      <c r="T388" s="8"/>
    </row>
    <row r="389" spans="1:20" x14ac:dyDescent="0.3">
      <c r="A389">
        <v>21555</v>
      </c>
      <c r="B389">
        <v>14921</v>
      </c>
      <c r="C389">
        <v>8453</v>
      </c>
      <c r="D389">
        <v>13796</v>
      </c>
      <c r="E389">
        <f>VLOOKUP(D389,[1]products!$A$2:$B$2832,2,0)</f>
        <v>4.2560000120000003</v>
      </c>
      <c r="F389">
        <v>58200</v>
      </c>
      <c r="G389" t="s">
        <v>13</v>
      </c>
      <c r="H389" s="2">
        <v>45297.58252314815</v>
      </c>
      <c r="I389" s="2">
        <v>45297.58252314815</v>
      </c>
      <c r="J389" s="2" t="s">
        <v>11</v>
      </c>
      <c r="K389" s="2" t="s">
        <v>11</v>
      </c>
      <c r="L389" s="9">
        <f>YEAR(Table1[[#This Row],[ordered_at]])</f>
        <v>2024</v>
      </c>
      <c r="M389" s="9" t="str">
        <f>TEXT(Table1[[#This Row],[ordered_at]],"MMM")</f>
        <v>Jan</v>
      </c>
      <c r="N389">
        <f>VLOOKUP(D389,[1]products!$A$2:$F$2832,6,0)</f>
        <v>8</v>
      </c>
      <c r="O389" s="1">
        <f>Table1[[#This Row],[sale_price]]-Table1[[#This Row],[cost_price]]</f>
        <v>3.7439999879999997</v>
      </c>
      <c r="P389" s="4">
        <f>Table1[[#This Row],[PROFIT]]/Table1[[#This Row],[sale_price]]</f>
        <v>0.46799999849999996</v>
      </c>
      <c r="Q389" t="str">
        <f>"Q"&amp;ROUNDUP(MONTH(Table1[[#This Row],[ordered_at]])/3,0)</f>
        <v>Q1</v>
      </c>
      <c r="R389" t="s">
        <v>31</v>
      </c>
      <c r="S389" t="s">
        <v>46</v>
      </c>
      <c r="T389" s="8"/>
    </row>
    <row r="390" spans="1:20" x14ac:dyDescent="0.3">
      <c r="A390">
        <v>30331</v>
      </c>
      <c r="B390">
        <v>20962</v>
      </c>
      <c r="C390">
        <v>26902</v>
      </c>
      <c r="D390">
        <v>12539</v>
      </c>
      <c r="E390">
        <f>VLOOKUP(D390,[1]products!$A$2:$B$2832,2,0)</f>
        <v>40.494999919999998</v>
      </c>
      <c r="F390">
        <v>81736</v>
      </c>
      <c r="G390" t="s">
        <v>14</v>
      </c>
      <c r="H390" s="2">
        <v>45297.537511574075</v>
      </c>
      <c r="I390" s="2" t="s">
        <v>11</v>
      </c>
      <c r="J390" s="2" t="s">
        <v>11</v>
      </c>
      <c r="K390" s="2" t="s">
        <v>11</v>
      </c>
      <c r="L390" s="9">
        <f>YEAR(Table1[[#This Row],[ordered_at]])</f>
        <v>2024</v>
      </c>
      <c r="M390" s="9" t="str">
        <f>TEXT(Table1[[#This Row],[ordered_at]],"MMM")</f>
        <v>Jan</v>
      </c>
      <c r="N390">
        <f>VLOOKUP(D390,[1]products!$A$2:$F$2832,6,0)</f>
        <v>89</v>
      </c>
      <c r="O390" s="1">
        <f>Table1[[#This Row],[sale_price]]-Table1[[#This Row],[cost_price]]</f>
        <v>48.505000080000002</v>
      </c>
      <c r="P390" s="4">
        <f>Table1[[#This Row],[PROFIT]]/Table1[[#This Row],[sale_price]]</f>
        <v>0.54500000089887646</v>
      </c>
      <c r="Q390" t="str">
        <f>"Q"&amp;ROUNDUP(MONTH(Table1[[#This Row],[ordered_at]])/3,0)</f>
        <v>Q1</v>
      </c>
      <c r="R390" t="s">
        <v>31</v>
      </c>
      <c r="S390" t="s">
        <v>46</v>
      </c>
      <c r="T390" s="8"/>
    </row>
    <row r="391" spans="1:20" x14ac:dyDescent="0.3">
      <c r="A391">
        <v>100647</v>
      </c>
      <c r="B391">
        <v>69282</v>
      </c>
      <c r="C391">
        <v>65132</v>
      </c>
      <c r="D391">
        <v>9118</v>
      </c>
      <c r="E391">
        <f>VLOOKUP(D391,[1]products!$A$2:$B$2832,2,0)</f>
        <v>19.114000019999999</v>
      </c>
      <c r="F391">
        <v>271543</v>
      </c>
      <c r="G391" t="s">
        <v>13</v>
      </c>
      <c r="H391" s="2">
        <v>45297.508275462962</v>
      </c>
      <c r="I391" s="2">
        <v>45297.508275462962</v>
      </c>
      <c r="J391" s="2" t="s">
        <v>11</v>
      </c>
      <c r="K391" s="2" t="s">
        <v>11</v>
      </c>
      <c r="L391" s="9">
        <f>YEAR(Table1[[#This Row],[ordered_at]])</f>
        <v>2024</v>
      </c>
      <c r="M391" s="9" t="str">
        <f>TEXT(Table1[[#This Row],[ordered_at]],"MMM")</f>
        <v>Jan</v>
      </c>
      <c r="N391">
        <f>VLOOKUP(D391,[1]products!$A$2:$F$2832,6,0)</f>
        <v>38</v>
      </c>
      <c r="O391" s="1">
        <f>Table1[[#This Row],[sale_price]]-Table1[[#This Row],[cost_price]]</f>
        <v>18.885999980000001</v>
      </c>
      <c r="P391" s="4">
        <f>Table1[[#This Row],[PROFIT]]/Table1[[#This Row],[sale_price]]</f>
        <v>0.49699999947368423</v>
      </c>
      <c r="Q391" t="str">
        <f>"Q"&amp;ROUNDUP(MONTH(Table1[[#This Row],[ordered_at]])/3,0)</f>
        <v>Q1</v>
      </c>
      <c r="R391" t="s">
        <v>31</v>
      </c>
      <c r="S391" t="s">
        <v>46</v>
      </c>
      <c r="T391" s="8"/>
    </row>
    <row r="392" spans="1:20" x14ac:dyDescent="0.3">
      <c r="A392">
        <v>73809</v>
      </c>
      <c r="B392">
        <v>50794</v>
      </c>
      <c r="C392">
        <v>53033</v>
      </c>
      <c r="D392">
        <v>14327</v>
      </c>
      <c r="E392">
        <f>VLOOKUP(D392,[1]products!$A$2:$B$2832,2,0)</f>
        <v>20.492999099999999</v>
      </c>
      <c r="F392">
        <v>199149</v>
      </c>
      <c r="G392" t="s">
        <v>15</v>
      </c>
      <c r="H392" s="2">
        <v>45297.411134259259</v>
      </c>
      <c r="I392" s="2">
        <v>45297.411134259259</v>
      </c>
      <c r="J392" s="2">
        <v>45297.411134259259</v>
      </c>
      <c r="K392" s="2">
        <v>45297.411134259259</v>
      </c>
      <c r="L392" s="9">
        <f>YEAR(Table1[[#This Row],[ordered_at]])</f>
        <v>2024</v>
      </c>
      <c r="M392" s="9" t="str">
        <f>TEXT(Table1[[#This Row],[ordered_at]],"MMM")</f>
        <v>Jan</v>
      </c>
      <c r="N392">
        <f>VLOOKUP(D392,[1]products!$A$2:$F$2832,6,0)</f>
        <v>37.259998320000001</v>
      </c>
      <c r="O392" s="1">
        <f>Table1[[#This Row],[sale_price]]-Table1[[#This Row],[cost_price]]</f>
        <v>16.766999220000002</v>
      </c>
      <c r="P392" s="4">
        <f>Table1[[#This Row],[PROFIT]]/Table1[[#This Row],[sale_price]]</f>
        <v>0.44999999935587764</v>
      </c>
      <c r="Q392" t="str">
        <f>"Q"&amp;ROUNDUP(MONTH(Table1[[#This Row],[ordered_at]])/3,0)</f>
        <v>Q1</v>
      </c>
      <c r="R392" t="s">
        <v>31</v>
      </c>
      <c r="S392" t="s">
        <v>46</v>
      </c>
      <c r="T392" s="8"/>
    </row>
    <row r="393" spans="1:20" x14ac:dyDescent="0.3">
      <c r="A393">
        <v>125870</v>
      </c>
      <c r="B393">
        <v>86700</v>
      </c>
      <c r="C393">
        <v>79293</v>
      </c>
      <c r="D393">
        <v>12689</v>
      </c>
      <c r="E393">
        <f>VLOOKUP(D393,[1]products!$A$2:$B$2832,2,0)</f>
        <v>28.380000070000001</v>
      </c>
      <c r="F393">
        <v>339772</v>
      </c>
      <c r="G393" t="s">
        <v>13</v>
      </c>
      <c r="H393" s="2">
        <v>45297.328356481485</v>
      </c>
      <c r="I393" s="2">
        <v>45297.328356481485</v>
      </c>
      <c r="J393" s="2" t="s">
        <v>11</v>
      </c>
      <c r="K393" s="2" t="s">
        <v>11</v>
      </c>
      <c r="L393" s="9">
        <f>YEAR(Table1[[#This Row],[ordered_at]])</f>
        <v>2024</v>
      </c>
      <c r="M393" s="9" t="str">
        <f>TEXT(Table1[[#This Row],[ordered_at]],"MMM")</f>
        <v>Jan</v>
      </c>
      <c r="N393">
        <f>VLOOKUP(D393,[1]products!$A$2:$F$2832,6,0)</f>
        <v>60</v>
      </c>
      <c r="O393" s="1">
        <f>Table1[[#This Row],[sale_price]]-Table1[[#This Row],[cost_price]]</f>
        <v>31.619999929999999</v>
      </c>
      <c r="P393" s="4">
        <f>Table1[[#This Row],[PROFIT]]/Table1[[#This Row],[sale_price]]</f>
        <v>0.52699999883333326</v>
      </c>
      <c r="Q393" t="str">
        <f>"Q"&amp;ROUNDUP(MONTH(Table1[[#This Row],[ordered_at]])/3,0)</f>
        <v>Q1</v>
      </c>
      <c r="R393" t="s">
        <v>31</v>
      </c>
      <c r="S393" t="s">
        <v>46</v>
      </c>
      <c r="T393" s="8"/>
    </row>
    <row r="394" spans="1:20" x14ac:dyDescent="0.3">
      <c r="A394">
        <v>73807</v>
      </c>
      <c r="B394">
        <v>50794</v>
      </c>
      <c r="C394">
        <v>73385</v>
      </c>
      <c r="D394">
        <v>10690</v>
      </c>
      <c r="E394">
        <f>VLOOKUP(D394,[1]products!$A$2:$B$2832,2,0)</f>
        <v>22.525950380000001</v>
      </c>
      <c r="F394">
        <v>199143</v>
      </c>
      <c r="G394" t="s">
        <v>15</v>
      </c>
      <c r="H394" s="2">
        <v>45297.312858796293</v>
      </c>
      <c r="I394" s="2">
        <v>45297.312858796293</v>
      </c>
      <c r="J394" s="2">
        <v>45297.312858796293</v>
      </c>
      <c r="K394" s="2">
        <v>45297.312858796293</v>
      </c>
      <c r="L394" s="9">
        <f>YEAR(Table1[[#This Row],[ordered_at]])</f>
        <v>2024</v>
      </c>
      <c r="M394" s="9" t="str">
        <f>TEXT(Table1[[#This Row],[ordered_at]],"MMM")</f>
        <v>Jan</v>
      </c>
      <c r="N394">
        <f>VLOOKUP(D394,[1]products!$A$2:$F$2832,6,0)</f>
        <v>39.450000760000002</v>
      </c>
      <c r="O394" s="1">
        <f>Table1[[#This Row],[sale_price]]-Table1[[#This Row],[cost_price]]</f>
        <v>16.924050380000001</v>
      </c>
      <c r="P394" s="4">
        <f>Table1[[#This Row],[PROFIT]]/Table1[[#This Row],[sale_price]]</f>
        <v>0.4290000013678073</v>
      </c>
      <c r="Q394" t="str">
        <f>"Q"&amp;ROUNDUP(MONTH(Table1[[#This Row],[ordered_at]])/3,0)</f>
        <v>Q1</v>
      </c>
      <c r="R394" t="s">
        <v>31</v>
      </c>
      <c r="S394" t="s">
        <v>46</v>
      </c>
      <c r="T394" s="8"/>
    </row>
    <row r="395" spans="1:20" x14ac:dyDescent="0.3">
      <c r="A395">
        <v>85427</v>
      </c>
      <c r="B395">
        <v>58772</v>
      </c>
      <c r="C395">
        <v>59992</v>
      </c>
      <c r="D395">
        <v>13973</v>
      </c>
      <c r="E395">
        <f>VLOOKUP(D395,[1]products!$A$2:$B$2832,2,0)</f>
        <v>10.39999999</v>
      </c>
      <c r="F395">
        <v>230519</v>
      </c>
      <c r="G395" t="s">
        <v>13</v>
      </c>
      <c r="H395" s="2">
        <v>45297.284803240742</v>
      </c>
      <c r="I395" s="2">
        <v>45297.284803240742</v>
      </c>
      <c r="J395" s="2" t="s">
        <v>11</v>
      </c>
      <c r="K395" s="2" t="s">
        <v>11</v>
      </c>
      <c r="L395" s="9">
        <f>YEAR(Table1[[#This Row],[ordered_at]])</f>
        <v>2024</v>
      </c>
      <c r="M395" s="9" t="str">
        <f>TEXT(Table1[[#This Row],[ordered_at]],"MMM")</f>
        <v>Jan</v>
      </c>
      <c r="N395">
        <f>VLOOKUP(D395,[1]products!$A$2:$F$2832,6,0)</f>
        <v>20</v>
      </c>
      <c r="O395" s="1">
        <f>Table1[[#This Row],[sale_price]]-Table1[[#This Row],[cost_price]]</f>
        <v>9.6000000100000005</v>
      </c>
      <c r="P395" s="4">
        <f>Table1[[#This Row],[PROFIT]]/Table1[[#This Row],[sale_price]]</f>
        <v>0.48000000050000002</v>
      </c>
      <c r="Q395" t="str">
        <f>"Q"&amp;ROUNDUP(MONTH(Table1[[#This Row],[ordered_at]])/3,0)</f>
        <v>Q1</v>
      </c>
      <c r="R395" t="s">
        <v>31</v>
      </c>
      <c r="S395" t="s">
        <v>46</v>
      </c>
      <c r="T395" s="8"/>
    </row>
    <row r="396" spans="1:20" x14ac:dyDescent="0.3">
      <c r="A396">
        <v>144212</v>
      </c>
      <c r="B396">
        <v>99301</v>
      </c>
      <c r="C396">
        <v>17130</v>
      </c>
      <c r="D396">
        <v>28826</v>
      </c>
      <c r="E396">
        <f>VLOOKUP(D396,[1]products!$A$2:$B$2832,2,0)</f>
        <v>31.82549852</v>
      </c>
      <c r="F396">
        <v>389322</v>
      </c>
      <c r="G396" t="s">
        <v>14</v>
      </c>
      <c r="H396" s="2">
        <v>45297.014837962961</v>
      </c>
      <c r="I396" s="2" t="s">
        <v>11</v>
      </c>
      <c r="J396" s="2" t="s">
        <v>11</v>
      </c>
      <c r="K396" s="2" t="s">
        <v>11</v>
      </c>
      <c r="L396" s="9">
        <f>YEAR(Table1[[#This Row],[ordered_at]])</f>
        <v>2024</v>
      </c>
      <c r="M396" s="9" t="str">
        <f>TEXT(Table1[[#This Row],[ordered_at]],"MMM")</f>
        <v>Jan</v>
      </c>
      <c r="N396">
        <f>VLOOKUP(D396,[1]products!$A$2:$F$2832,6,0)</f>
        <v>64.949996949999999</v>
      </c>
      <c r="O396" s="1">
        <f>Table1[[#This Row],[sale_price]]-Table1[[#This Row],[cost_price]]</f>
        <v>33.124498430000003</v>
      </c>
      <c r="P396" s="4">
        <f>Table1[[#This Row],[PROFIT]]/Table1[[#This Row],[sale_price]]</f>
        <v>0.50999999977675137</v>
      </c>
      <c r="Q396" t="str">
        <f>"Q"&amp;ROUNDUP(MONTH(Table1[[#This Row],[ordered_at]])/3,0)</f>
        <v>Q1</v>
      </c>
      <c r="R396" t="s">
        <v>31</v>
      </c>
      <c r="S396" t="s">
        <v>46</v>
      </c>
      <c r="T396" s="8"/>
    </row>
    <row r="397" spans="1:20" x14ac:dyDescent="0.3">
      <c r="A397">
        <v>66215</v>
      </c>
      <c r="B397">
        <v>45562</v>
      </c>
      <c r="C397">
        <v>87248</v>
      </c>
      <c r="D397">
        <v>346</v>
      </c>
      <c r="E397">
        <f>VLOOKUP(D397,[1]products!$A$2:$B$2832,2,0)</f>
        <v>14.82576038</v>
      </c>
      <c r="F397">
        <v>178664</v>
      </c>
      <c r="G397" t="s">
        <v>13</v>
      </c>
      <c r="H397" s="2">
        <v>45296.902233796296</v>
      </c>
      <c r="I397" s="2">
        <v>45296.902233796296</v>
      </c>
      <c r="J397" s="2" t="s">
        <v>11</v>
      </c>
      <c r="K397" s="2" t="s">
        <v>11</v>
      </c>
      <c r="L397" s="9">
        <f>YEAR(Table1[[#This Row],[ordered_at]])</f>
        <v>2024</v>
      </c>
      <c r="M397" s="9" t="str">
        <f>TEXT(Table1[[#This Row],[ordered_at]],"MMM")</f>
        <v>Jan</v>
      </c>
      <c r="N397">
        <f>VLOOKUP(D397,[1]products!$A$2:$F$2832,6,0)</f>
        <v>36.880001069999999</v>
      </c>
      <c r="O397" s="1">
        <f>Table1[[#This Row],[sale_price]]-Table1[[#This Row],[cost_price]]</f>
        <v>22.05424069</v>
      </c>
      <c r="P397" s="4">
        <f>Table1[[#This Row],[PROFIT]]/Table1[[#This Row],[sale_price]]</f>
        <v>0.59800000135954445</v>
      </c>
      <c r="Q397" t="str">
        <f>"Q"&amp;ROUNDUP(MONTH(Table1[[#This Row],[ordered_at]])/3,0)</f>
        <v>Q1</v>
      </c>
      <c r="R397" t="s">
        <v>31</v>
      </c>
      <c r="S397" t="s">
        <v>46</v>
      </c>
      <c r="T397" s="8"/>
    </row>
    <row r="398" spans="1:20" x14ac:dyDescent="0.3">
      <c r="A398">
        <v>15371</v>
      </c>
      <c r="B398">
        <v>10645</v>
      </c>
      <c r="C398">
        <v>5817</v>
      </c>
      <c r="D398">
        <v>14258</v>
      </c>
      <c r="E398">
        <f>VLOOKUP(D398,[1]products!$A$2:$B$2832,2,0)</f>
        <v>11.67999998</v>
      </c>
      <c r="F398">
        <v>41509</v>
      </c>
      <c r="G398" t="s">
        <v>10</v>
      </c>
      <c r="H398" s="2">
        <v>45296.669108796297</v>
      </c>
      <c r="I398" s="2" t="s">
        <v>11</v>
      </c>
      <c r="J398" s="2" t="s">
        <v>11</v>
      </c>
      <c r="K398" s="2" t="s">
        <v>11</v>
      </c>
      <c r="L398" s="9">
        <f>YEAR(Table1[[#This Row],[ordered_at]])</f>
        <v>2024</v>
      </c>
      <c r="M398" s="9" t="str">
        <f>TEXT(Table1[[#This Row],[ordered_at]],"MMM")</f>
        <v>Jan</v>
      </c>
      <c r="N398">
        <f>VLOOKUP(D398,[1]products!$A$2:$F$2832,6,0)</f>
        <v>20</v>
      </c>
      <c r="O398" s="1">
        <f>Table1[[#This Row],[sale_price]]-Table1[[#This Row],[cost_price]]</f>
        <v>8.3200000200000002</v>
      </c>
      <c r="P398" s="4">
        <f>Table1[[#This Row],[PROFIT]]/Table1[[#This Row],[sale_price]]</f>
        <v>0.41600000100000001</v>
      </c>
      <c r="Q398" t="str">
        <f>"Q"&amp;ROUNDUP(MONTH(Table1[[#This Row],[ordered_at]])/3,0)</f>
        <v>Q1</v>
      </c>
      <c r="R398" t="s">
        <v>31</v>
      </c>
      <c r="S398" t="s">
        <v>46</v>
      </c>
      <c r="T398" s="8"/>
    </row>
    <row r="399" spans="1:20" x14ac:dyDescent="0.3">
      <c r="A399">
        <v>100410</v>
      </c>
      <c r="B399">
        <v>69120</v>
      </c>
      <c r="C399">
        <v>59526</v>
      </c>
      <c r="D399">
        <v>9392</v>
      </c>
      <c r="E399">
        <f>VLOOKUP(D399,[1]products!$A$2:$B$2832,2,0)</f>
        <v>36.544000029999999</v>
      </c>
      <c r="F399">
        <v>270914</v>
      </c>
      <c r="G399" t="s">
        <v>12</v>
      </c>
      <c r="H399" s="2">
        <v>45296.52851851852</v>
      </c>
      <c r="I399" s="2">
        <v>45296.52851851852</v>
      </c>
      <c r="J399" s="2">
        <v>45296.52851851852</v>
      </c>
      <c r="K399" s="2" t="s">
        <v>11</v>
      </c>
      <c r="L399" s="9">
        <f>YEAR(Table1[[#This Row],[ordered_at]])</f>
        <v>2024</v>
      </c>
      <c r="M399" s="9" t="str">
        <f>TEXT(Table1[[#This Row],[ordered_at]],"MMM")</f>
        <v>Jan</v>
      </c>
      <c r="N399">
        <f>VLOOKUP(D399,[1]products!$A$2:$F$2832,6,0)</f>
        <v>64</v>
      </c>
      <c r="O399" s="1">
        <f>Table1[[#This Row],[sale_price]]-Table1[[#This Row],[cost_price]]</f>
        <v>27.455999970000001</v>
      </c>
      <c r="P399" s="4">
        <f>Table1[[#This Row],[PROFIT]]/Table1[[#This Row],[sale_price]]</f>
        <v>0.42899999953125001</v>
      </c>
      <c r="Q399" t="str">
        <f>"Q"&amp;ROUNDUP(MONTH(Table1[[#This Row],[ordered_at]])/3,0)</f>
        <v>Q1</v>
      </c>
      <c r="R399" t="s">
        <v>31</v>
      </c>
      <c r="S399" t="s">
        <v>46</v>
      </c>
      <c r="T399" s="8"/>
    </row>
    <row r="400" spans="1:20" x14ac:dyDescent="0.3">
      <c r="A400">
        <v>60161</v>
      </c>
      <c r="B400">
        <v>41426</v>
      </c>
      <c r="C400">
        <v>44528</v>
      </c>
      <c r="D400">
        <v>28951</v>
      </c>
      <c r="E400">
        <f>VLOOKUP(D400,[1]products!$A$2:$B$2832,2,0)</f>
        <v>21.201390910000001</v>
      </c>
      <c r="F400">
        <v>162364</v>
      </c>
      <c r="G400" t="s">
        <v>12</v>
      </c>
      <c r="H400" s="2">
        <v>45296.520069444443</v>
      </c>
      <c r="I400" s="2">
        <v>45296.520069444443</v>
      </c>
      <c r="J400" s="2">
        <v>45296.520069444443</v>
      </c>
      <c r="K400" s="2" t="s">
        <v>11</v>
      </c>
      <c r="L400" s="9">
        <f>YEAR(Table1[[#This Row],[ordered_at]])</f>
        <v>2024</v>
      </c>
      <c r="M400" s="9" t="str">
        <f>TEXT(Table1[[#This Row],[ordered_at]],"MMM")</f>
        <v>Jan</v>
      </c>
      <c r="N400">
        <f>VLOOKUP(D400,[1]products!$A$2:$F$2832,6,0)</f>
        <v>45.990001679999999</v>
      </c>
      <c r="O400" s="1">
        <f>Table1[[#This Row],[sale_price]]-Table1[[#This Row],[cost_price]]</f>
        <v>24.788610769999998</v>
      </c>
      <c r="P400" s="4">
        <f>Table1[[#This Row],[PROFIT]]/Table1[[#This Row],[sale_price]]</f>
        <v>0.53899999705327251</v>
      </c>
      <c r="Q400" t="str">
        <f>"Q"&amp;ROUNDUP(MONTH(Table1[[#This Row],[ordered_at]])/3,0)</f>
        <v>Q1</v>
      </c>
      <c r="R400" t="s">
        <v>31</v>
      </c>
      <c r="S400" t="s">
        <v>46</v>
      </c>
      <c r="T400" s="8"/>
    </row>
    <row r="401" spans="1:20" x14ac:dyDescent="0.3">
      <c r="A401">
        <v>174461</v>
      </c>
      <c r="B401">
        <v>120134</v>
      </c>
      <c r="C401">
        <v>12025</v>
      </c>
      <c r="D401">
        <v>28544</v>
      </c>
      <c r="E401">
        <f>VLOOKUP(D401,[1]products!$A$2:$B$2832,2,0)</f>
        <v>9.7219198460000005</v>
      </c>
      <c r="F401">
        <v>471006</v>
      </c>
      <c r="G401" t="s">
        <v>12</v>
      </c>
      <c r="H401" s="2">
        <v>45296.481608796297</v>
      </c>
      <c r="I401" s="2">
        <v>45296.481608796297</v>
      </c>
      <c r="J401" s="2">
        <v>45296.481608796297</v>
      </c>
      <c r="K401" s="2" t="s">
        <v>11</v>
      </c>
      <c r="L401" s="9">
        <f>YEAR(Table1[[#This Row],[ordered_at]])</f>
        <v>2024</v>
      </c>
      <c r="M401" s="9" t="str">
        <f>TEXT(Table1[[#This Row],[ordered_at]],"MMM")</f>
        <v>Jan</v>
      </c>
      <c r="N401">
        <f>VLOOKUP(D401,[1]products!$A$2:$F$2832,6,0)</f>
        <v>15.989999770000001</v>
      </c>
      <c r="O401" s="1">
        <f>Table1[[#This Row],[sale_price]]-Table1[[#This Row],[cost_price]]</f>
        <v>6.2680799240000002</v>
      </c>
      <c r="P401" s="4">
        <f>Table1[[#This Row],[PROFIT]]/Table1[[#This Row],[sale_price]]</f>
        <v>0.39200000088555348</v>
      </c>
      <c r="Q401" t="str">
        <f>"Q"&amp;ROUNDUP(MONTH(Table1[[#This Row],[ordered_at]])/3,0)</f>
        <v>Q1</v>
      </c>
      <c r="R401" t="s">
        <v>31</v>
      </c>
      <c r="S401" t="s">
        <v>46</v>
      </c>
      <c r="T401" s="8"/>
    </row>
    <row r="402" spans="1:20" x14ac:dyDescent="0.3">
      <c r="A402">
        <v>75946</v>
      </c>
      <c r="B402">
        <v>52270</v>
      </c>
      <c r="C402">
        <v>80445</v>
      </c>
      <c r="D402">
        <v>25006</v>
      </c>
      <c r="E402">
        <f>VLOOKUP(D402,[1]products!$A$2:$B$2832,2,0)</f>
        <v>43.34999998</v>
      </c>
      <c r="F402">
        <v>204928</v>
      </c>
      <c r="G402" t="s">
        <v>13</v>
      </c>
      <c r="H402" s="2">
        <v>45296.330694444441</v>
      </c>
      <c r="I402" s="2">
        <v>45296.330694444441</v>
      </c>
      <c r="J402" s="2" t="s">
        <v>11</v>
      </c>
      <c r="K402" s="2" t="s">
        <v>11</v>
      </c>
      <c r="L402" s="9">
        <f>YEAR(Table1[[#This Row],[ordered_at]])</f>
        <v>2024</v>
      </c>
      <c r="M402" s="9" t="str">
        <f>TEXT(Table1[[#This Row],[ordered_at]],"MMM")</f>
        <v>Jan</v>
      </c>
      <c r="N402">
        <f>VLOOKUP(D402,[1]products!$A$2:$F$2832,6,0)</f>
        <v>75</v>
      </c>
      <c r="O402" s="1">
        <f>Table1[[#This Row],[sale_price]]-Table1[[#This Row],[cost_price]]</f>
        <v>31.65000002</v>
      </c>
      <c r="P402" s="4">
        <f>Table1[[#This Row],[PROFIT]]/Table1[[#This Row],[sale_price]]</f>
        <v>0.42200000026666667</v>
      </c>
      <c r="Q402" t="str">
        <f>"Q"&amp;ROUNDUP(MONTH(Table1[[#This Row],[ordered_at]])/3,0)</f>
        <v>Q1</v>
      </c>
      <c r="R402" t="s">
        <v>31</v>
      </c>
      <c r="S402" t="s">
        <v>46</v>
      </c>
      <c r="T402" s="8"/>
    </row>
    <row r="403" spans="1:20" x14ac:dyDescent="0.3">
      <c r="A403">
        <v>55793</v>
      </c>
      <c r="B403">
        <v>38379</v>
      </c>
      <c r="C403">
        <v>21456</v>
      </c>
      <c r="D403">
        <v>29071</v>
      </c>
      <c r="E403">
        <f>VLOOKUP(D403,[1]products!$A$2:$B$2832,2,0)</f>
        <v>39.575909080000002</v>
      </c>
      <c r="F403">
        <v>150554</v>
      </c>
      <c r="G403" t="s">
        <v>13</v>
      </c>
      <c r="H403" s="2">
        <v>45296.238287037035</v>
      </c>
      <c r="I403" s="2">
        <v>45296.238287037035</v>
      </c>
      <c r="J403" s="2" t="s">
        <v>11</v>
      </c>
      <c r="K403" s="2" t="s">
        <v>11</v>
      </c>
      <c r="L403" s="9">
        <f>YEAR(Table1[[#This Row],[ordered_at]])</f>
        <v>2024</v>
      </c>
      <c r="M403" s="9" t="str">
        <f>TEXT(Table1[[#This Row],[ordered_at]],"MMM")</f>
        <v>Jan</v>
      </c>
      <c r="N403">
        <f>VLOOKUP(D403,[1]products!$A$2:$F$2832,6,0)</f>
        <v>83.66999817</v>
      </c>
      <c r="O403" s="1">
        <f>Table1[[#This Row],[sale_price]]-Table1[[#This Row],[cost_price]]</f>
        <v>44.094089089999997</v>
      </c>
      <c r="P403" s="4">
        <f>Table1[[#This Row],[PROFIT]]/Table1[[#This Row],[sale_price]]</f>
        <v>0.52700000065029284</v>
      </c>
      <c r="Q403" t="str">
        <f>"Q"&amp;ROUNDUP(MONTH(Table1[[#This Row],[ordered_at]])/3,0)</f>
        <v>Q1</v>
      </c>
      <c r="R403" t="s">
        <v>31</v>
      </c>
      <c r="S403" t="s">
        <v>46</v>
      </c>
      <c r="T403" s="8"/>
    </row>
    <row r="404" spans="1:20" x14ac:dyDescent="0.3">
      <c r="A404">
        <v>87579</v>
      </c>
      <c r="B404">
        <v>60245</v>
      </c>
      <c r="C404">
        <v>93437</v>
      </c>
      <c r="D404">
        <v>13988</v>
      </c>
      <c r="E404">
        <f>VLOOKUP(D404,[1]products!$A$2:$B$2832,2,0)</f>
        <v>6.9781798940000002</v>
      </c>
      <c r="F404">
        <v>236367</v>
      </c>
      <c r="G404" t="s">
        <v>14</v>
      </c>
      <c r="H404" s="2">
        <v>45296.198263888888</v>
      </c>
      <c r="I404" s="2" t="s">
        <v>11</v>
      </c>
      <c r="J404" s="2" t="s">
        <v>11</v>
      </c>
      <c r="K404" s="2" t="s">
        <v>11</v>
      </c>
      <c r="L404" s="9">
        <f>YEAR(Table1[[#This Row],[ordered_at]])</f>
        <v>2024</v>
      </c>
      <c r="M404" s="9" t="str">
        <f>TEXT(Table1[[#This Row],[ordered_at]],"MMM")</f>
        <v>Jan</v>
      </c>
      <c r="N404">
        <f>VLOOKUP(D404,[1]products!$A$2:$F$2832,6,0)</f>
        <v>11.989999770000001</v>
      </c>
      <c r="O404" s="1">
        <f>Table1[[#This Row],[sale_price]]-Table1[[#This Row],[cost_price]]</f>
        <v>5.0118198760000006</v>
      </c>
      <c r="P404" s="4">
        <f>Table1[[#This Row],[PROFIT]]/Table1[[#This Row],[sale_price]]</f>
        <v>0.41799999767639695</v>
      </c>
      <c r="Q404" t="str">
        <f>"Q"&amp;ROUNDUP(MONTH(Table1[[#This Row],[ordered_at]])/3,0)</f>
        <v>Q1</v>
      </c>
      <c r="R404" t="s">
        <v>31</v>
      </c>
      <c r="S404" t="s">
        <v>46</v>
      </c>
      <c r="T404" s="8"/>
    </row>
    <row r="405" spans="1:20" x14ac:dyDescent="0.3">
      <c r="A405">
        <v>14076</v>
      </c>
      <c r="B405">
        <v>9755</v>
      </c>
      <c r="C405">
        <v>12345</v>
      </c>
      <c r="D405">
        <v>24832</v>
      </c>
      <c r="E405">
        <f>VLOOKUP(D405,[1]products!$A$2:$B$2832,2,0)</f>
        <v>33.329350920000003</v>
      </c>
      <c r="F405">
        <v>37998</v>
      </c>
      <c r="G405" t="s">
        <v>14</v>
      </c>
      <c r="H405" s="2">
        <v>45296.058680555558</v>
      </c>
      <c r="I405" s="2" t="s">
        <v>11</v>
      </c>
      <c r="J405" s="2" t="s">
        <v>11</v>
      </c>
      <c r="K405" s="2" t="s">
        <v>11</v>
      </c>
      <c r="L405" s="9">
        <f>YEAR(Table1[[#This Row],[ordered_at]])</f>
        <v>2024</v>
      </c>
      <c r="M405" s="9" t="str">
        <f>TEXT(Table1[[#This Row],[ordered_at]],"MMM")</f>
        <v>Jan</v>
      </c>
      <c r="N405">
        <f>VLOOKUP(D405,[1]products!$A$2:$F$2832,6,0)</f>
        <v>58.990001679999999</v>
      </c>
      <c r="O405" s="1">
        <f>Table1[[#This Row],[sale_price]]-Table1[[#This Row],[cost_price]]</f>
        <v>25.660650759999996</v>
      </c>
      <c r="P405" s="4">
        <f>Table1[[#This Row],[PROFIT]]/Table1[[#This Row],[sale_price]]</f>
        <v>0.4350000004949991</v>
      </c>
      <c r="Q405" t="str">
        <f>"Q"&amp;ROUNDUP(MONTH(Table1[[#This Row],[ordered_at]])/3,0)</f>
        <v>Q1</v>
      </c>
      <c r="R405" t="s">
        <v>31</v>
      </c>
      <c r="S405" t="s">
        <v>46</v>
      </c>
      <c r="T405" s="8"/>
    </row>
    <row r="406" spans="1:20" x14ac:dyDescent="0.3">
      <c r="A406">
        <v>47175</v>
      </c>
      <c r="B406">
        <v>32466</v>
      </c>
      <c r="C406">
        <v>53459</v>
      </c>
      <c r="D406">
        <v>10836</v>
      </c>
      <c r="E406">
        <f>VLOOKUP(D406,[1]products!$A$2:$B$2832,2,0)</f>
        <v>17.46752086</v>
      </c>
      <c r="F406">
        <v>127266</v>
      </c>
      <c r="G406" t="s">
        <v>12</v>
      </c>
      <c r="H406" s="2">
        <v>45295.930381944447</v>
      </c>
      <c r="I406" s="2">
        <v>45295.930381944447</v>
      </c>
      <c r="J406" s="2">
        <v>45295.930381944447</v>
      </c>
      <c r="K406" s="2" t="s">
        <v>11</v>
      </c>
      <c r="L406" s="9">
        <f>YEAR(Table1[[#This Row],[ordered_at]])</f>
        <v>2024</v>
      </c>
      <c r="M406" s="9" t="str">
        <f>TEXT(Table1[[#This Row],[ordered_at]],"MMM")</f>
        <v>Jan</v>
      </c>
      <c r="N406">
        <f>VLOOKUP(D408,[1]products!$A$2:$F$2832,6,0)</f>
        <v>59.990001679999999</v>
      </c>
      <c r="O406" s="1">
        <f>Table1[[#This Row],[sale_price]]-Table1[[#This Row],[cost_price]]</f>
        <v>42.522480819999998</v>
      </c>
      <c r="P406" s="4">
        <f>Table1[[#This Row],[PROFIT]]/Table1[[#This Row],[sale_price]]</f>
        <v>0.70882613150811968</v>
      </c>
      <c r="Q406" t="str">
        <f>"Q"&amp;ROUNDUP(MONTH(Table1[[#This Row],[ordered_at]])/3,0)</f>
        <v>Q1</v>
      </c>
      <c r="R406" t="s">
        <v>31</v>
      </c>
      <c r="S406" t="s">
        <v>46</v>
      </c>
      <c r="T406" s="8"/>
    </row>
    <row r="407" spans="1:20" x14ac:dyDescent="0.3">
      <c r="A407">
        <v>137600</v>
      </c>
      <c r="B407">
        <v>94726</v>
      </c>
      <c r="C407">
        <v>66874</v>
      </c>
      <c r="D407">
        <v>13690</v>
      </c>
      <c r="E407">
        <f>VLOOKUP(D407,[1]products!$A$2:$B$2832,2,0)</f>
        <v>16.139789889999999</v>
      </c>
      <c r="F407">
        <v>371416</v>
      </c>
      <c r="G407" t="s">
        <v>10</v>
      </c>
      <c r="H407" s="2">
        <v>45295.534247685187</v>
      </c>
      <c r="I407" s="2" t="s">
        <v>11</v>
      </c>
      <c r="J407" s="2" t="s">
        <v>11</v>
      </c>
      <c r="K407" s="2" t="s">
        <v>11</v>
      </c>
      <c r="L407" s="9">
        <f>YEAR(Table1[[#This Row],[ordered_at]])</f>
        <v>2024</v>
      </c>
      <c r="M407" s="9" t="str">
        <f>TEXT(Table1[[#This Row],[ordered_at]],"MMM")</f>
        <v>Jan</v>
      </c>
      <c r="N407">
        <f>VLOOKUP(D407,[1]products!$A$2:$F$2832,6,0)</f>
        <v>25.989999770000001</v>
      </c>
      <c r="O407" s="1">
        <f>Table1[[#This Row],[sale_price]]-Table1[[#This Row],[cost_price]]</f>
        <v>9.8502098800000013</v>
      </c>
      <c r="P407" s="4">
        <f>Table1[[#This Row],[PROFIT]]/Table1[[#This Row],[sale_price]]</f>
        <v>0.37899999873682189</v>
      </c>
      <c r="Q407" t="str">
        <f>"Q"&amp;ROUNDUP(MONTH(Table1[[#This Row],[ordered_at]])/3,0)</f>
        <v>Q1</v>
      </c>
      <c r="R407" t="s">
        <v>31</v>
      </c>
      <c r="S407" t="s">
        <v>46</v>
      </c>
      <c r="T407" s="8"/>
    </row>
    <row r="408" spans="1:20" x14ac:dyDescent="0.3">
      <c r="A408">
        <v>171184</v>
      </c>
      <c r="B408">
        <v>117875</v>
      </c>
      <c r="C408">
        <v>53868</v>
      </c>
      <c r="D408">
        <v>10935</v>
      </c>
      <c r="E408">
        <f>VLOOKUP(D408,[1]products!$A$2:$B$2832,2,0)</f>
        <v>23.096150739999999</v>
      </c>
      <c r="F408">
        <v>462163</v>
      </c>
      <c r="G408" t="s">
        <v>13</v>
      </c>
      <c r="H408" s="2">
        <v>45295.458587962959</v>
      </c>
      <c r="I408" s="2">
        <v>45295.458587962959</v>
      </c>
      <c r="J408" s="2" t="s">
        <v>11</v>
      </c>
      <c r="K408" s="2" t="s">
        <v>11</v>
      </c>
      <c r="L408" s="9">
        <f>YEAR(Table1[[#This Row],[ordered_at]])</f>
        <v>2024</v>
      </c>
      <c r="M408" s="9" t="str">
        <f>TEXT(Table1[[#This Row],[ordered_at]],"MMM")</f>
        <v>Jan</v>
      </c>
      <c r="N408">
        <f>VLOOKUP(D408,[1]products!$A$2:$F$2832,6,0)</f>
        <v>59.990001679999999</v>
      </c>
      <c r="O408" s="1">
        <f>Table1[[#This Row],[sale_price]]-Table1[[#This Row],[cost_price]]</f>
        <v>36.89385094</v>
      </c>
      <c r="P408" s="4">
        <f>Table1[[#This Row],[PROFIT]]/Table1[[#This Row],[sale_price]]</f>
        <v>0.61499999844640774</v>
      </c>
      <c r="Q408" t="str">
        <f>"Q"&amp;ROUNDUP(MONTH(Table1[[#This Row],[ordered_at]])/3,0)</f>
        <v>Q1</v>
      </c>
      <c r="R408" t="s">
        <v>31</v>
      </c>
      <c r="S408" t="s">
        <v>46</v>
      </c>
      <c r="T408" s="8"/>
    </row>
    <row r="409" spans="1:20" x14ac:dyDescent="0.3">
      <c r="A409">
        <v>17940</v>
      </c>
      <c r="B409">
        <v>12415</v>
      </c>
      <c r="C409">
        <v>53868</v>
      </c>
      <c r="D409">
        <v>25276</v>
      </c>
      <c r="E409">
        <f>VLOOKUP(D409,[1]products!$A$2:$B$2832,2,0)</f>
        <v>11.78606986</v>
      </c>
      <c r="F409">
        <v>48436</v>
      </c>
      <c r="G409" t="s">
        <v>14</v>
      </c>
      <c r="H409" s="2">
        <v>45295.445555555554</v>
      </c>
      <c r="I409" s="2" t="s">
        <v>11</v>
      </c>
      <c r="J409" s="2" t="s">
        <v>11</v>
      </c>
      <c r="K409" s="2" t="s">
        <v>11</v>
      </c>
      <c r="L409" s="9">
        <f>YEAR(Table1[[#This Row],[ordered_at]])</f>
        <v>2024</v>
      </c>
      <c r="M409" s="9" t="str">
        <f>TEXT(Table1[[#This Row],[ordered_at]],"MMM")</f>
        <v>Jan</v>
      </c>
      <c r="N409">
        <f>VLOOKUP(D409,[1]products!$A$2:$F$2832,6,0)</f>
        <v>29.989999770000001</v>
      </c>
      <c r="O409" s="1">
        <f>Table1[[#This Row],[sale_price]]-Table1[[#This Row],[cost_price]]</f>
        <v>18.203929909999999</v>
      </c>
      <c r="P409" s="4">
        <f>Table1[[#This Row],[PROFIT]]/Table1[[#This Row],[sale_price]]</f>
        <v>0.60700000165421808</v>
      </c>
      <c r="Q409" t="str">
        <f>"Q"&amp;ROUNDUP(MONTH(Table1[[#This Row],[ordered_at]])/3,0)</f>
        <v>Q1</v>
      </c>
      <c r="R409" t="s">
        <v>31</v>
      </c>
      <c r="S409" t="s">
        <v>46</v>
      </c>
      <c r="T409" s="8"/>
    </row>
    <row r="410" spans="1:20" x14ac:dyDescent="0.3">
      <c r="A410">
        <v>171064</v>
      </c>
      <c r="B410">
        <v>117796</v>
      </c>
      <c r="C410">
        <v>53868</v>
      </c>
      <c r="D410">
        <v>9024</v>
      </c>
      <c r="E410">
        <f>VLOOKUP(D410,[1]products!$A$2:$B$2832,2,0)</f>
        <v>15.40000006</v>
      </c>
      <c r="F410">
        <v>461843</v>
      </c>
      <c r="G410" t="s">
        <v>13</v>
      </c>
      <c r="H410" s="2">
        <v>45295.431620370371</v>
      </c>
      <c r="I410" s="2">
        <v>45295.431620370371</v>
      </c>
      <c r="J410" s="2" t="s">
        <v>11</v>
      </c>
      <c r="K410" s="2" t="s">
        <v>11</v>
      </c>
      <c r="L410" s="9">
        <f>YEAR(Table1[[#This Row],[ordered_at]])</f>
        <v>2024</v>
      </c>
      <c r="M410" s="9" t="str">
        <f>TEXT(Table1[[#This Row],[ordered_at]],"MMM")</f>
        <v>Jan</v>
      </c>
      <c r="N410">
        <f>VLOOKUP(D410,[1]products!$A$2:$F$2832,6,0)</f>
        <v>25</v>
      </c>
      <c r="O410" s="1">
        <f>Table1[[#This Row],[sale_price]]-Table1[[#This Row],[cost_price]]</f>
        <v>9.59999994</v>
      </c>
      <c r="P410" s="4">
        <f>Table1[[#This Row],[PROFIT]]/Table1[[#This Row],[sale_price]]</f>
        <v>0.38399999759999998</v>
      </c>
      <c r="Q410" t="str">
        <f>"Q"&amp;ROUNDUP(MONTH(Table1[[#This Row],[ordered_at]])/3,0)</f>
        <v>Q1</v>
      </c>
      <c r="R410" t="s">
        <v>31</v>
      </c>
      <c r="S410" t="s">
        <v>46</v>
      </c>
      <c r="T410" s="8"/>
    </row>
    <row r="411" spans="1:20" x14ac:dyDescent="0.3">
      <c r="A411">
        <v>6132</v>
      </c>
      <c r="B411">
        <v>4257</v>
      </c>
      <c r="C411">
        <v>53868</v>
      </c>
      <c r="D411">
        <v>24856</v>
      </c>
      <c r="E411">
        <f>VLOOKUP(D411,[1]products!$A$2:$B$2832,2,0)</f>
        <v>23.946600289999999</v>
      </c>
      <c r="F411">
        <v>16616</v>
      </c>
      <c r="G411" t="s">
        <v>15</v>
      </c>
      <c r="H411" s="2">
        <v>45295.385416666664</v>
      </c>
      <c r="I411" s="2">
        <v>45295.385416666664</v>
      </c>
      <c r="J411" s="2">
        <v>45295.385416666664</v>
      </c>
      <c r="K411" s="2">
        <v>45295.385416666664</v>
      </c>
      <c r="L411" s="9">
        <f>YEAR(Table1[[#This Row],[ordered_at]])</f>
        <v>2024</v>
      </c>
      <c r="M411" s="9" t="str">
        <f>TEXT(Table1[[#This Row],[ordered_at]],"MMM")</f>
        <v>Jan</v>
      </c>
      <c r="N411">
        <f>VLOOKUP(D411,[1]products!$A$2:$F$2832,6,0)</f>
        <v>55.950000760000002</v>
      </c>
      <c r="O411" s="1">
        <f>Table1[[#This Row],[sale_price]]-Table1[[#This Row],[cost_price]]</f>
        <v>32.003400470000003</v>
      </c>
      <c r="P411" s="4">
        <f>Table1[[#This Row],[PROFIT]]/Table1[[#This Row],[sale_price]]</f>
        <v>0.572000000630563</v>
      </c>
      <c r="Q411" t="str">
        <f>"Q"&amp;ROUNDUP(MONTH(Table1[[#This Row],[ordered_at]])/3,0)</f>
        <v>Q1</v>
      </c>
      <c r="R411" t="s">
        <v>31</v>
      </c>
      <c r="S411" t="s">
        <v>46</v>
      </c>
      <c r="T411" s="8"/>
    </row>
    <row r="412" spans="1:20" x14ac:dyDescent="0.3">
      <c r="A412">
        <v>155448</v>
      </c>
      <c r="B412">
        <v>107033</v>
      </c>
      <c r="C412">
        <v>53868</v>
      </c>
      <c r="D412">
        <v>5845</v>
      </c>
      <c r="E412">
        <f>VLOOKUP(D412,[1]products!$A$2:$B$2832,2,0)</f>
        <v>41.860000079999999</v>
      </c>
      <c r="F412">
        <v>419630</v>
      </c>
      <c r="G412" t="s">
        <v>13</v>
      </c>
      <c r="H412" s="2">
        <v>45295.328506944446</v>
      </c>
      <c r="I412" s="2">
        <v>45295.328506944446</v>
      </c>
      <c r="J412" s="2" t="s">
        <v>11</v>
      </c>
      <c r="K412" s="2" t="s">
        <v>11</v>
      </c>
      <c r="L412" s="9">
        <f>YEAR(Table1[[#This Row],[ordered_at]])</f>
        <v>2024</v>
      </c>
      <c r="M412" s="9" t="str">
        <f>TEXT(Table1[[#This Row],[ordered_at]],"MMM")</f>
        <v>Jan</v>
      </c>
      <c r="N412">
        <f>VLOOKUP(D412,[1]products!$A$2:$F$2832,6,0)</f>
        <v>65</v>
      </c>
      <c r="O412" s="1">
        <f>Table1[[#This Row],[sale_price]]-Table1[[#This Row],[cost_price]]</f>
        <v>23.139999920000001</v>
      </c>
      <c r="P412" s="4">
        <f>Table1[[#This Row],[PROFIT]]/Table1[[#This Row],[sale_price]]</f>
        <v>0.35599999876923077</v>
      </c>
      <c r="Q412" t="str">
        <f>"Q"&amp;ROUNDUP(MONTH(Table1[[#This Row],[ordered_at]])/3,0)</f>
        <v>Q1</v>
      </c>
      <c r="R412" t="s">
        <v>31</v>
      </c>
      <c r="S412" t="s">
        <v>46</v>
      </c>
      <c r="T412" s="8"/>
    </row>
    <row r="413" spans="1:20" x14ac:dyDescent="0.3">
      <c r="A413">
        <v>55622</v>
      </c>
      <c r="B413">
        <v>38265</v>
      </c>
      <c r="C413">
        <v>53868</v>
      </c>
      <c r="D413">
        <v>5917</v>
      </c>
      <c r="E413">
        <f>VLOOKUP(D413,[1]products!$A$2:$B$2832,2,0)</f>
        <v>28.544999969999999</v>
      </c>
      <c r="F413">
        <v>150093</v>
      </c>
      <c r="G413" t="s">
        <v>14</v>
      </c>
      <c r="H413" s="2">
        <v>45295.282881944448</v>
      </c>
      <c r="I413" s="2" t="s">
        <v>11</v>
      </c>
      <c r="J413" s="2" t="s">
        <v>11</v>
      </c>
      <c r="K413" s="2" t="s">
        <v>11</v>
      </c>
      <c r="L413" s="9">
        <f>YEAR(Table1[[#This Row],[ordered_at]])</f>
        <v>2024</v>
      </c>
      <c r="M413" s="9" t="str">
        <f>TEXT(Table1[[#This Row],[ordered_at]],"MMM")</f>
        <v>Jan</v>
      </c>
      <c r="N413">
        <f>VLOOKUP(D413,[1]products!$A$2:$F$2832,6,0)</f>
        <v>55</v>
      </c>
      <c r="O413" s="1">
        <f>Table1[[#This Row],[sale_price]]-Table1[[#This Row],[cost_price]]</f>
        <v>26.455000030000001</v>
      </c>
      <c r="P413" s="4">
        <f>Table1[[#This Row],[PROFIT]]/Table1[[#This Row],[sale_price]]</f>
        <v>0.48100000054545455</v>
      </c>
      <c r="Q413" t="str">
        <f>"Q"&amp;ROUNDUP(MONTH(Table1[[#This Row],[ordered_at]])/3,0)</f>
        <v>Q1</v>
      </c>
      <c r="R413" t="s">
        <v>31</v>
      </c>
      <c r="S413" t="s">
        <v>46</v>
      </c>
      <c r="T413" s="8"/>
    </row>
    <row r="414" spans="1:20" x14ac:dyDescent="0.3">
      <c r="A414">
        <v>79563</v>
      </c>
      <c r="B414">
        <v>54751</v>
      </c>
      <c r="C414">
        <v>60284</v>
      </c>
      <c r="D414">
        <v>9161</v>
      </c>
      <c r="E414">
        <f>VLOOKUP(D414,[1]products!$A$2:$B$2832,2,0)</f>
        <v>85.741000049999997</v>
      </c>
      <c r="F414">
        <v>214730</v>
      </c>
      <c r="G414" t="s">
        <v>10</v>
      </c>
      <c r="H414" s="2">
        <v>45295.064004629632</v>
      </c>
      <c r="I414" s="2" t="s">
        <v>11</v>
      </c>
      <c r="J414" s="2" t="s">
        <v>11</v>
      </c>
      <c r="K414" s="2" t="s">
        <v>11</v>
      </c>
      <c r="L414" s="9">
        <f>YEAR(Table1[[#This Row],[ordered_at]])</f>
        <v>2024</v>
      </c>
      <c r="M414" s="9" t="str">
        <f>TEXT(Table1[[#This Row],[ordered_at]],"MMM")</f>
        <v>Jan</v>
      </c>
      <c r="N414">
        <f>VLOOKUP(D414,[1]products!$A$2:$F$2832,6,0)</f>
        <v>179</v>
      </c>
      <c r="O414" s="1">
        <f>Table1[[#This Row],[sale_price]]-Table1[[#This Row],[cost_price]]</f>
        <v>93.258999950000003</v>
      </c>
      <c r="P414" s="4">
        <f>Table1[[#This Row],[PROFIT]]/Table1[[#This Row],[sale_price]]</f>
        <v>0.52099999972067046</v>
      </c>
      <c r="Q414" t="str">
        <f>"Q"&amp;ROUNDUP(MONTH(Table1[[#This Row],[ordered_at]])/3,0)</f>
        <v>Q1</v>
      </c>
      <c r="R414" t="s">
        <v>31</v>
      </c>
      <c r="S414" t="s">
        <v>46</v>
      </c>
      <c r="T414" s="8"/>
    </row>
    <row r="415" spans="1:20" x14ac:dyDescent="0.3">
      <c r="A415">
        <v>134285</v>
      </c>
      <c r="B415">
        <v>92423</v>
      </c>
      <c r="C415">
        <v>91846</v>
      </c>
      <c r="D415">
        <v>13973</v>
      </c>
      <c r="E415">
        <f>VLOOKUP(D415,[1]products!$A$2:$B$2832,2,0)</f>
        <v>10.39999999</v>
      </c>
      <c r="F415">
        <v>362537</v>
      </c>
      <c r="G415" t="s">
        <v>13</v>
      </c>
      <c r="H415" s="2">
        <v>45294.701898148145</v>
      </c>
      <c r="I415" s="2">
        <v>45294.701898148145</v>
      </c>
      <c r="J415" s="2" t="s">
        <v>11</v>
      </c>
      <c r="K415" s="2" t="s">
        <v>11</v>
      </c>
      <c r="L415" s="9">
        <f>YEAR(Table1[[#This Row],[ordered_at]])</f>
        <v>2024</v>
      </c>
      <c r="M415" s="9" t="str">
        <f>TEXT(Table1[[#This Row],[ordered_at]],"MMM")</f>
        <v>Jan</v>
      </c>
      <c r="N415">
        <f>VLOOKUP(D415,[1]products!$A$2:$F$2832,6,0)</f>
        <v>20</v>
      </c>
      <c r="O415" s="1">
        <f>Table1[[#This Row],[sale_price]]-Table1[[#This Row],[cost_price]]</f>
        <v>9.6000000100000005</v>
      </c>
      <c r="P415" s="4">
        <f>Table1[[#This Row],[PROFIT]]/Table1[[#This Row],[sale_price]]</f>
        <v>0.48000000050000002</v>
      </c>
      <c r="Q415" t="str">
        <f>"Q"&amp;ROUNDUP(MONTH(Table1[[#This Row],[ordered_at]])/3,0)</f>
        <v>Q1</v>
      </c>
      <c r="R415" t="s">
        <v>31</v>
      </c>
      <c r="S415" t="s">
        <v>46</v>
      </c>
      <c r="T415" s="8"/>
    </row>
    <row r="416" spans="1:20" x14ac:dyDescent="0.3">
      <c r="A416">
        <v>1511</v>
      </c>
      <c r="B416">
        <v>1032</v>
      </c>
      <c r="C416">
        <v>56108</v>
      </c>
      <c r="D416">
        <v>28790</v>
      </c>
      <c r="E416">
        <f>VLOOKUP(D416,[1]products!$A$2:$B$2832,2,0)</f>
        <v>10.07600001</v>
      </c>
      <c r="F416">
        <v>4118</v>
      </c>
      <c r="G416" t="s">
        <v>13</v>
      </c>
      <c r="H416" s="2">
        <v>45294.613923611112</v>
      </c>
      <c r="I416" s="2">
        <v>45294.613923611112</v>
      </c>
      <c r="J416" s="2" t="s">
        <v>11</v>
      </c>
      <c r="K416" s="2" t="s">
        <v>11</v>
      </c>
      <c r="L416" s="9">
        <f>YEAR(Table1[[#This Row],[ordered_at]])</f>
        <v>2024</v>
      </c>
      <c r="M416" s="9" t="str">
        <f>TEXT(Table1[[#This Row],[ordered_at]],"MMM")</f>
        <v>Jan</v>
      </c>
      <c r="N416">
        <f>VLOOKUP(D416,[1]products!$A$2:$F$2832,6,0)</f>
        <v>22</v>
      </c>
      <c r="O416" s="1">
        <f>Table1[[#This Row],[sale_price]]-Table1[[#This Row],[cost_price]]</f>
        <v>11.92399999</v>
      </c>
      <c r="P416" s="4">
        <f>Table1[[#This Row],[PROFIT]]/Table1[[#This Row],[sale_price]]</f>
        <v>0.54199999954545452</v>
      </c>
      <c r="Q416" t="str">
        <f>"Q"&amp;ROUNDUP(MONTH(Table1[[#This Row],[ordered_at]])/3,0)</f>
        <v>Q1</v>
      </c>
      <c r="R416" t="s">
        <v>31</v>
      </c>
      <c r="S416" t="s">
        <v>46</v>
      </c>
      <c r="T416" s="8"/>
    </row>
    <row r="417" spans="1:20" x14ac:dyDescent="0.3">
      <c r="A417">
        <v>7893</v>
      </c>
      <c r="B417">
        <v>5481</v>
      </c>
      <c r="C417">
        <v>41886</v>
      </c>
      <c r="D417">
        <v>13601</v>
      </c>
      <c r="E417">
        <f>VLOOKUP(D417,[1]products!$A$2:$B$2832,2,0)</f>
        <v>25.984000049999999</v>
      </c>
      <c r="F417">
        <v>21314</v>
      </c>
      <c r="G417" t="s">
        <v>10</v>
      </c>
      <c r="H417" s="2">
        <v>45294.547731481478</v>
      </c>
      <c r="I417" s="2" t="s">
        <v>11</v>
      </c>
      <c r="J417" s="2" t="s">
        <v>11</v>
      </c>
      <c r="K417" s="2" t="s">
        <v>11</v>
      </c>
      <c r="L417" s="9">
        <f>YEAR(Table1[[#This Row],[ordered_at]])</f>
        <v>2024</v>
      </c>
      <c r="M417" s="9" t="str">
        <f>TEXT(Table1[[#This Row],[ordered_at]],"MMM")</f>
        <v>Jan</v>
      </c>
      <c r="N417">
        <f>VLOOKUP(D417,[1]products!$A$2:$F$2832,6,0)</f>
        <v>58</v>
      </c>
      <c r="O417" s="1">
        <f>Table1[[#This Row],[sale_price]]-Table1[[#This Row],[cost_price]]</f>
        <v>32.015999950000001</v>
      </c>
      <c r="P417" s="4">
        <f>Table1[[#This Row],[PROFIT]]/Table1[[#This Row],[sale_price]]</f>
        <v>0.55199999913793107</v>
      </c>
      <c r="Q417" t="str">
        <f>"Q"&amp;ROUNDUP(MONTH(Table1[[#This Row],[ordered_at]])/3,0)</f>
        <v>Q1</v>
      </c>
      <c r="R417" t="s">
        <v>31</v>
      </c>
      <c r="S417" t="s">
        <v>46</v>
      </c>
      <c r="T417" s="8"/>
    </row>
    <row r="418" spans="1:20" x14ac:dyDescent="0.3">
      <c r="A418">
        <v>125178</v>
      </c>
      <c r="B418">
        <v>86219</v>
      </c>
      <c r="C418">
        <v>4198</v>
      </c>
      <c r="D418">
        <v>14280</v>
      </c>
      <c r="E418">
        <f>VLOOKUP(D418,[1]products!$A$2:$B$2832,2,0)</f>
        <v>21.54541979</v>
      </c>
      <c r="F418">
        <v>337898</v>
      </c>
      <c r="G418" t="s">
        <v>10</v>
      </c>
      <c r="H418" s="2">
        <v>45294.470150462963</v>
      </c>
      <c r="I418" s="2" t="s">
        <v>11</v>
      </c>
      <c r="J418" s="2" t="s">
        <v>11</v>
      </c>
      <c r="K418" s="2" t="s">
        <v>11</v>
      </c>
      <c r="L418" s="9">
        <f>YEAR(Table1[[#This Row],[ordered_at]])</f>
        <v>2024</v>
      </c>
      <c r="M418" s="9" t="str">
        <f>TEXT(Table1[[#This Row],[ordered_at]],"MMM")</f>
        <v>Jan</v>
      </c>
      <c r="N418">
        <f>VLOOKUP(D418,[1]products!$A$2:$F$2832,6,0)</f>
        <v>44.979999540000001</v>
      </c>
      <c r="O418" s="1">
        <f>Table1[[#This Row],[sale_price]]-Table1[[#This Row],[cost_price]]</f>
        <v>23.434579750000001</v>
      </c>
      <c r="P418" s="4">
        <f>Table1[[#This Row],[PROFIT]]/Table1[[#This Row],[sale_price]]</f>
        <v>0.52099999977012001</v>
      </c>
      <c r="Q418" t="str">
        <f>"Q"&amp;ROUNDUP(MONTH(Table1[[#This Row],[ordered_at]])/3,0)</f>
        <v>Q1</v>
      </c>
      <c r="R418" t="s">
        <v>31</v>
      </c>
      <c r="S418" t="s">
        <v>46</v>
      </c>
      <c r="T418" s="8"/>
    </row>
    <row r="419" spans="1:20" x14ac:dyDescent="0.3">
      <c r="A419">
        <v>40018</v>
      </c>
      <c r="B419">
        <v>27551</v>
      </c>
      <c r="C419">
        <v>93087</v>
      </c>
      <c r="D419">
        <v>28509</v>
      </c>
      <c r="E419">
        <f>VLOOKUP(D419,[1]products!$A$2:$B$2832,2,0)</f>
        <v>14.599999970000001</v>
      </c>
      <c r="F419">
        <v>107949</v>
      </c>
      <c r="G419" t="s">
        <v>10</v>
      </c>
      <c r="H419" s="2">
        <v>45294.402106481481</v>
      </c>
      <c r="I419" s="2" t="s">
        <v>11</v>
      </c>
      <c r="J419" s="2" t="s">
        <v>11</v>
      </c>
      <c r="K419" s="2" t="s">
        <v>11</v>
      </c>
      <c r="L419" s="9">
        <f>YEAR(Table1[[#This Row],[ordered_at]])</f>
        <v>2024</v>
      </c>
      <c r="M419" s="9" t="str">
        <f>TEXT(Table1[[#This Row],[ordered_at]],"MMM")</f>
        <v>Jan</v>
      </c>
      <c r="N419">
        <f>VLOOKUP(D419,[1]products!$A$2:$F$2832,6,0)</f>
        <v>25</v>
      </c>
      <c r="O419" s="1">
        <f>Table1[[#This Row],[sale_price]]-Table1[[#This Row],[cost_price]]</f>
        <v>10.400000029999999</v>
      </c>
      <c r="P419" s="4">
        <f>Table1[[#This Row],[PROFIT]]/Table1[[#This Row],[sale_price]]</f>
        <v>0.41600000119999997</v>
      </c>
      <c r="Q419" t="str">
        <f>"Q"&amp;ROUNDUP(MONTH(Table1[[#This Row],[ordered_at]])/3,0)</f>
        <v>Q1</v>
      </c>
      <c r="R419" t="s">
        <v>31</v>
      </c>
      <c r="S419" t="s">
        <v>46</v>
      </c>
      <c r="T419" s="8"/>
    </row>
    <row r="420" spans="1:20" x14ac:dyDescent="0.3">
      <c r="A420">
        <v>1636</v>
      </c>
      <c r="B420">
        <v>1118</v>
      </c>
      <c r="C420">
        <v>13161</v>
      </c>
      <c r="D420">
        <v>17043</v>
      </c>
      <c r="E420">
        <f>VLOOKUP(D420,[1]products!$A$2:$B$2832,2,0)</f>
        <v>12.02590039</v>
      </c>
      <c r="F420">
        <v>4455</v>
      </c>
      <c r="G420" t="s">
        <v>10</v>
      </c>
      <c r="H420" s="2">
        <v>45294.326168981483</v>
      </c>
      <c r="I420" s="2" t="s">
        <v>11</v>
      </c>
      <c r="J420" s="2" t="s">
        <v>11</v>
      </c>
      <c r="K420" s="2" t="s">
        <v>11</v>
      </c>
      <c r="L420" s="9">
        <f>YEAR(Table1[[#This Row],[ordered_at]])</f>
        <v>2024</v>
      </c>
      <c r="M420" s="9" t="str">
        <f>TEXT(Table1[[#This Row],[ordered_at]],"MMM")</f>
        <v>Jan</v>
      </c>
      <c r="N420">
        <f>VLOOKUP(D420,[1]products!$A$2:$F$2832,6,0)</f>
        <v>24.950000760000002</v>
      </c>
      <c r="O420" s="1">
        <f>Table1[[#This Row],[sale_price]]-Table1[[#This Row],[cost_price]]</f>
        <v>12.924100370000001</v>
      </c>
      <c r="P420" s="4">
        <f>Table1[[#This Row],[PROFIT]]/Table1[[#This Row],[sale_price]]</f>
        <v>0.51799999905090188</v>
      </c>
      <c r="Q420" t="str">
        <f>"Q"&amp;ROUNDUP(MONTH(Table1[[#This Row],[ordered_at]])/3,0)</f>
        <v>Q1</v>
      </c>
      <c r="R420" t="s">
        <v>31</v>
      </c>
      <c r="S420" t="s">
        <v>46</v>
      </c>
      <c r="T420" s="8"/>
    </row>
    <row r="421" spans="1:20" x14ac:dyDescent="0.3">
      <c r="A421">
        <v>101008</v>
      </c>
      <c r="B421">
        <v>69534</v>
      </c>
      <c r="C421">
        <v>69607</v>
      </c>
      <c r="D421">
        <v>11453</v>
      </c>
      <c r="E421">
        <f>VLOOKUP(D421,[1]products!$A$2:$B$2832,2,0)</f>
        <v>19.343659410000001</v>
      </c>
      <c r="F421">
        <v>272504</v>
      </c>
      <c r="G421" t="s">
        <v>14</v>
      </c>
      <c r="H421" s="2">
        <v>45293.738530092596</v>
      </c>
      <c r="I421" s="2" t="s">
        <v>11</v>
      </c>
      <c r="J421" s="2" t="s">
        <v>11</v>
      </c>
      <c r="K421" s="2" t="s">
        <v>11</v>
      </c>
      <c r="L421" s="9">
        <f>YEAR(Table1[[#This Row],[ordered_at]])</f>
        <v>2024</v>
      </c>
      <c r="M421" s="9" t="str">
        <f>TEXT(Table1[[#This Row],[ordered_at]],"MMM")</f>
        <v>Jan</v>
      </c>
      <c r="N421">
        <f>VLOOKUP(D421,[1]products!$A$2:$F$2832,6,0)</f>
        <v>32.619998930000001</v>
      </c>
      <c r="O421" s="1">
        <f>Table1[[#This Row],[sale_price]]-Table1[[#This Row],[cost_price]]</f>
        <v>13.276339520000001</v>
      </c>
      <c r="P421" s="4">
        <f>Table1[[#This Row],[PROFIT]]/Table1[[#This Row],[sale_price]]</f>
        <v>0.40699999863549963</v>
      </c>
      <c r="Q421" t="str">
        <f>"Q"&amp;ROUNDUP(MONTH(Table1[[#This Row],[ordered_at]])/3,0)</f>
        <v>Q1</v>
      </c>
      <c r="R421" t="s">
        <v>31</v>
      </c>
      <c r="S421" t="s">
        <v>46</v>
      </c>
      <c r="T421" s="8"/>
    </row>
    <row r="422" spans="1:20" x14ac:dyDescent="0.3">
      <c r="A422">
        <v>43894</v>
      </c>
      <c r="B422">
        <v>30208</v>
      </c>
      <c r="C422">
        <v>13504</v>
      </c>
      <c r="D422">
        <v>25265</v>
      </c>
      <c r="E422">
        <f>VLOOKUP(D422,[1]products!$A$2:$B$2832,2,0)</f>
        <v>11.41428984</v>
      </c>
      <c r="F422">
        <v>118394</v>
      </c>
      <c r="G422" t="s">
        <v>13</v>
      </c>
      <c r="H422" s="2">
        <v>45293.699837962966</v>
      </c>
      <c r="I422" s="2">
        <v>45293.699837962966</v>
      </c>
      <c r="J422" s="2" t="s">
        <v>11</v>
      </c>
      <c r="K422" s="2" t="s">
        <v>11</v>
      </c>
      <c r="L422" s="9">
        <f>YEAR(Table1[[#This Row],[ordered_at]])</f>
        <v>2024</v>
      </c>
      <c r="M422" s="9" t="str">
        <f>TEXT(Table1[[#This Row],[ordered_at]],"MMM")</f>
        <v>Jan</v>
      </c>
      <c r="N422">
        <f>VLOOKUP(D422,[1]products!$A$2:$F$2832,6,0)</f>
        <v>19.989999770000001</v>
      </c>
      <c r="O422" s="1">
        <f>Table1[[#This Row],[sale_price]]-Table1[[#This Row],[cost_price]]</f>
        <v>8.5757099300000004</v>
      </c>
      <c r="P422" s="4">
        <f>Table1[[#This Row],[PROFIT]]/Table1[[#This Row],[sale_price]]</f>
        <v>0.42900000143421713</v>
      </c>
      <c r="Q422" t="str">
        <f>"Q"&amp;ROUNDUP(MONTH(Table1[[#This Row],[ordered_at]])/3,0)</f>
        <v>Q1</v>
      </c>
      <c r="R422" t="s">
        <v>31</v>
      </c>
      <c r="S422" t="s">
        <v>46</v>
      </c>
      <c r="T422" s="8"/>
    </row>
    <row r="423" spans="1:20" x14ac:dyDescent="0.3">
      <c r="A423">
        <v>21493</v>
      </c>
      <c r="B423">
        <v>14875</v>
      </c>
      <c r="C423">
        <v>17153</v>
      </c>
      <c r="D423">
        <v>28537</v>
      </c>
      <c r="E423">
        <f>VLOOKUP(D423,[1]products!$A$2:$B$2832,2,0)</f>
        <v>15.04000008</v>
      </c>
      <c r="F423">
        <v>58034</v>
      </c>
      <c r="G423" t="s">
        <v>13</v>
      </c>
      <c r="H423" s="2">
        <v>45293.464803240742</v>
      </c>
      <c r="I423" s="2">
        <v>45293.464803240742</v>
      </c>
      <c r="J423" s="2" t="s">
        <v>11</v>
      </c>
      <c r="K423" s="2" t="s">
        <v>11</v>
      </c>
      <c r="L423" s="9">
        <f>YEAR(Table1[[#This Row],[ordered_at]])</f>
        <v>2024</v>
      </c>
      <c r="M423" s="9" t="str">
        <f>TEXT(Table1[[#This Row],[ordered_at]],"MMM")</f>
        <v>Jan</v>
      </c>
      <c r="N423">
        <f>VLOOKUP(D423,[1]products!$A$2:$F$2832,6,0)</f>
        <v>32</v>
      </c>
      <c r="O423" s="1">
        <f>Table1[[#This Row],[sale_price]]-Table1[[#This Row],[cost_price]]</f>
        <v>16.959999920000001</v>
      </c>
      <c r="P423" s="4">
        <f>Table1[[#This Row],[PROFIT]]/Table1[[#This Row],[sale_price]]</f>
        <v>0.52999999750000004</v>
      </c>
      <c r="Q423" t="str">
        <f>"Q"&amp;ROUNDUP(MONTH(Table1[[#This Row],[ordered_at]])/3,0)</f>
        <v>Q1</v>
      </c>
      <c r="R423" t="s">
        <v>31</v>
      </c>
      <c r="S423" t="s">
        <v>46</v>
      </c>
      <c r="T423" s="8"/>
    </row>
    <row r="424" spans="1:20" x14ac:dyDescent="0.3">
      <c r="A424">
        <v>61763</v>
      </c>
      <c r="B424">
        <v>42551</v>
      </c>
      <c r="C424">
        <v>27186</v>
      </c>
      <c r="D424">
        <v>29033</v>
      </c>
      <c r="E424">
        <f>VLOOKUP(D424,[1]products!$A$2:$B$2832,2,0)</f>
        <v>17.301179730000001</v>
      </c>
      <c r="F424">
        <v>166669</v>
      </c>
      <c r="G424" t="s">
        <v>15</v>
      </c>
      <c r="H424" s="2">
        <v>45293.360590277778</v>
      </c>
      <c r="I424" s="2">
        <v>45293.360590277778</v>
      </c>
      <c r="J424" s="2">
        <v>45293.360590277778</v>
      </c>
      <c r="K424" s="2">
        <v>45293.360590277778</v>
      </c>
      <c r="L424" s="9">
        <f>YEAR(Table1[[#This Row],[ordered_at]])</f>
        <v>2024</v>
      </c>
      <c r="M424" s="9" t="str">
        <f>TEXT(Table1[[#This Row],[ordered_at]],"MMM")</f>
        <v>Jan</v>
      </c>
      <c r="N424">
        <f>VLOOKUP(D424,[1]products!$A$2:$F$2832,6,0)</f>
        <v>31.979999540000001</v>
      </c>
      <c r="O424" s="1">
        <f>Table1[[#This Row],[sale_price]]-Table1[[#This Row],[cost_price]]</f>
        <v>14.67881981</v>
      </c>
      <c r="P424" s="4">
        <f>Table1[[#This Row],[PROFIT]]/Table1[[#This Row],[sale_price]]</f>
        <v>0.45900000066103813</v>
      </c>
      <c r="Q424" t="str">
        <f>"Q"&amp;ROUNDUP(MONTH(Table1[[#This Row],[ordered_at]])/3,0)</f>
        <v>Q1</v>
      </c>
      <c r="R424" t="s">
        <v>31</v>
      </c>
      <c r="S424" t="s">
        <v>46</v>
      </c>
      <c r="T424" s="8"/>
    </row>
    <row r="425" spans="1:20" x14ac:dyDescent="0.3">
      <c r="A425">
        <v>136102</v>
      </c>
      <c r="B425">
        <v>93688</v>
      </c>
      <c r="C425">
        <v>60107</v>
      </c>
      <c r="D425">
        <v>25896</v>
      </c>
      <c r="E425">
        <f>VLOOKUP(D425,[1]products!$A$2:$B$2832,2,0)</f>
        <v>25.48399998</v>
      </c>
      <c r="F425">
        <v>367395</v>
      </c>
      <c r="G425" t="s">
        <v>13</v>
      </c>
      <c r="H425" s="2">
        <v>45293.35292824074</v>
      </c>
      <c r="I425" s="2">
        <v>45293.35292824074</v>
      </c>
      <c r="J425" s="2" t="s">
        <v>11</v>
      </c>
      <c r="K425" s="2" t="s">
        <v>11</v>
      </c>
      <c r="L425" s="9">
        <f>YEAR(Table1[[#This Row],[ordered_at]])</f>
        <v>2024</v>
      </c>
      <c r="M425" s="9" t="str">
        <f>TEXT(Table1[[#This Row],[ordered_at]],"MMM")</f>
        <v>Jan</v>
      </c>
      <c r="N425">
        <f>VLOOKUP(D425,[1]products!$A$2:$F$2832,6,0)</f>
        <v>46</v>
      </c>
      <c r="O425" s="1">
        <f>Table1[[#This Row],[sale_price]]-Table1[[#This Row],[cost_price]]</f>
        <v>20.51600002</v>
      </c>
      <c r="P425" s="4">
        <f>Table1[[#This Row],[PROFIT]]/Table1[[#This Row],[sale_price]]</f>
        <v>0.44600000043478261</v>
      </c>
      <c r="Q425" t="str">
        <f>"Q"&amp;ROUNDUP(MONTH(Table1[[#This Row],[ordered_at]])/3,0)</f>
        <v>Q1</v>
      </c>
      <c r="R425" t="s">
        <v>31</v>
      </c>
      <c r="S425" t="s">
        <v>46</v>
      </c>
      <c r="T425" s="8"/>
    </row>
    <row r="426" spans="1:20" x14ac:dyDescent="0.3">
      <c r="A426">
        <v>18199</v>
      </c>
      <c r="B426">
        <v>12576</v>
      </c>
      <c r="C426">
        <v>70820</v>
      </c>
      <c r="D426">
        <v>14216</v>
      </c>
      <c r="E426">
        <f>VLOOKUP(D426,[1]products!$A$2:$B$2832,2,0)</f>
        <v>23.68485085</v>
      </c>
      <c r="F426">
        <v>49146</v>
      </c>
      <c r="G426" t="s">
        <v>12</v>
      </c>
      <c r="H426" s="2">
        <v>45292.976053240738</v>
      </c>
      <c r="I426" s="2">
        <v>45292.976053240738</v>
      </c>
      <c r="J426" s="2">
        <v>45292.976053240738</v>
      </c>
      <c r="K426" s="2" t="s">
        <v>11</v>
      </c>
      <c r="L426" s="9">
        <f>YEAR(Table1[[#This Row],[ordered_at]])</f>
        <v>2024</v>
      </c>
      <c r="M426" s="9" t="str">
        <f>TEXT(Table1[[#This Row],[ordered_at]],"MMM")</f>
        <v>Jan</v>
      </c>
      <c r="N426">
        <f>VLOOKUP(D426,[1]products!$A$2:$F$2832,6,0)</f>
        <v>45.990001679999999</v>
      </c>
      <c r="O426" s="1">
        <f>Table1[[#This Row],[sale_price]]-Table1[[#This Row],[cost_price]]</f>
        <v>22.305150829999999</v>
      </c>
      <c r="P426" s="4">
        <f>Table1[[#This Row],[PROFIT]]/Table1[[#This Row],[sale_price]]</f>
        <v>0.48500000033050661</v>
      </c>
      <c r="Q426" t="str">
        <f>"Q"&amp;ROUNDUP(MONTH(Table1[[#This Row],[ordered_at]])/3,0)</f>
        <v>Q1</v>
      </c>
      <c r="R426" t="s">
        <v>31</v>
      </c>
      <c r="S426" t="s">
        <v>46</v>
      </c>
      <c r="T426" s="8"/>
    </row>
    <row r="427" spans="1:20" x14ac:dyDescent="0.3">
      <c r="A427">
        <v>124590</v>
      </c>
      <c r="B427">
        <v>85794</v>
      </c>
      <c r="C427">
        <v>87139</v>
      </c>
      <c r="D427">
        <v>15816</v>
      </c>
      <c r="E427">
        <f>VLOOKUP(D427,[1]products!$A$2:$B$2832,2,0)</f>
        <v>14.607100579999999</v>
      </c>
      <c r="F427">
        <v>336323</v>
      </c>
      <c r="G427" t="s">
        <v>12</v>
      </c>
      <c r="H427" s="2">
        <v>45292.607546296298</v>
      </c>
      <c r="I427" s="2">
        <v>45292.607546296298</v>
      </c>
      <c r="J427" s="2">
        <v>45292.607546296298</v>
      </c>
      <c r="K427" s="2" t="s">
        <v>11</v>
      </c>
      <c r="L427" s="9">
        <f>YEAR(Table1[[#This Row],[ordered_at]])</f>
        <v>2024</v>
      </c>
      <c r="M427" s="9" t="str">
        <f>TEXT(Table1[[#This Row],[ordered_at]],"MMM")</f>
        <v>Jan</v>
      </c>
      <c r="N427">
        <f>VLOOKUP(D427,[1]products!$A$2:$F$2832,6,0)</f>
        <v>33.97000122</v>
      </c>
      <c r="O427" s="1">
        <f>Table1[[#This Row],[sale_price]]-Table1[[#This Row],[cost_price]]</f>
        <v>19.362900639999999</v>
      </c>
      <c r="P427" s="4">
        <f>Table1[[#This Row],[PROFIT]]/Table1[[#This Row],[sale_price]]</f>
        <v>0.56999999836914927</v>
      </c>
      <c r="Q427" t="str">
        <f>"Q"&amp;ROUNDUP(MONTH(Table1[[#This Row],[ordered_at]])/3,0)</f>
        <v>Q1</v>
      </c>
      <c r="R427" t="s">
        <v>32</v>
      </c>
      <c r="S427" t="s">
        <v>46</v>
      </c>
      <c r="T427" s="8"/>
    </row>
    <row r="428" spans="1:20" x14ac:dyDescent="0.3">
      <c r="A428">
        <v>33451</v>
      </c>
      <c r="B428">
        <v>23048</v>
      </c>
      <c r="C428">
        <v>62751</v>
      </c>
      <c r="D428">
        <v>28548</v>
      </c>
      <c r="E428">
        <f>VLOOKUP(D428,[1]products!$A$2:$B$2832,2,0)</f>
        <v>21.1680694</v>
      </c>
      <c r="F428">
        <v>90229</v>
      </c>
      <c r="G428" t="s">
        <v>12</v>
      </c>
      <c r="H428" s="2">
        <v>45292.58971064815</v>
      </c>
      <c r="I428" s="2">
        <v>45292.58971064815</v>
      </c>
      <c r="J428" s="2">
        <v>45292.58971064815</v>
      </c>
      <c r="K428" s="2" t="s">
        <v>11</v>
      </c>
      <c r="L428" s="9">
        <f>YEAR(Table1[[#This Row],[ordered_at]])</f>
        <v>2024</v>
      </c>
      <c r="M428" s="9" t="str">
        <f>TEXT(Table1[[#This Row],[ordered_at]],"MMM")</f>
        <v>Jan</v>
      </c>
      <c r="N428">
        <f>VLOOKUP(D428,[1]products!$A$2:$F$2832,6,0)</f>
        <v>52.009998320000001</v>
      </c>
      <c r="O428" s="1">
        <f>Table1[[#This Row],[sale_price]]-Table1[[#This Row],[cost_price]]</f>
        <v>30.841928920000001</v>
      </c>
      <c r="P428" s="4">
        <f>Table1[[#This Row],[PROFIT]]/Table1[[#This Row],[sale_price]]</f>
        <v>0.59299999838954043</v>
      </c>
      <c r="Q428" t="str">
        <f>"Q"&amp;ROUNDUP(MONTH(Table1[[#This Row],[ordered_at]])/3,0)</f>
        <v>Q1</v>
      </c>
      <c r="R428" t="s">
        <v>32</v>
      </c>
      <c r="S428" t="s">
        <v>46</v>
      </c>
      <c r="T428" s="8"/>
    </row>
    <row r="429" spans="1:20" x14ac:dyDescent="0.3">
      <c r="A429">
        <v>115559</v>
      </c>
      <c r="B429">
        <v>79614</v>
      </c>
      <c r="C429">
        <v>38091</v>
      </c>
      <c r="D429">
        <v>9202</v>
      </c>
      <c r="E429">
        <f>VLOOKUP(D429,[1]products!$A$2:$B$2832,2,0)</f>
        <v>14.993999990000001</v>
      </c>
      <c r="F429">
        <v>311871</v>
      </c>
      <c r="G429" t="s">
        <v>10</v>
      </c>
      <c r="H429" s="2">
        <v>45292.571296296293</v>
      </c>
      <c r="I429" s="2" t="s">
        <v>11</v>
      </c>
      <c r="J429" s="2" t="s">
        <v>11</v>
      </c>
      <c r="K429" s="2" t="s">
        <v>11</v>
      </c>
      <c r="L429" s="9">
        <f>YEAR(Table1[[#This Row],[ordered_at]])</f>
        <v>2024</v>
      </c>
      <c r="M429" s="9" t="str">
        <f>TEXT(Table1[[#This Row],[ordered_at]],"MMM")</f>
        <v>Jan</v>
      </c>
      <c r="N429">
        <f>VLOOKUP(D429,[1]products!$A$2:$F$2832,6,0)</f>
        <v>31.5</v>
      </c>
      <c r="O429" s="1">
        <f>Table1[[#This Row],[sale_price]]-Table1[[#This Row],[cost_price]]</f>
        <v>16.506000010000001</v>
      </c>
      <c r="P429" s="4">
        <f>Table1[[#This Row],[PROFIT]]/Table1[[#This Row],[sale_price]]</f>
        <v>0.5240000003174603</v>
      </c>
      <c r="Q429" t="str">
        <f>"Q"&amp;ROUNDUP(MONTH(Table1[[#This Row],[ordered_at]])/3,0)</f>
        <v>Q1</v>
      </c>
      <c r="R429" t="s">
        <v>32</v>
      </c>
      <c r="S429" t="s">
        <v>46</v>
      </c>
      <c r="T429" s="8"/>
    </row>
    <row r="430" spans="1:20" x14ac:dyDescent="0.3">
      <c r="A430">
        <v>84216</v>
      </c>
      <c r="B430">
        <v>57931</v>
      </c>
      <c r="C430">
        <v>9189</v>
      </c>
      <c r="D430">
        <v>25256</v>
      </c>
      <c r="E430">
        <f>VLOOKUP(D430,[1]products!$A$2:$B$2832,2,0)</f>
        <v>3.0282099040000001</v>
      </c>
      <c r="F430">
        <v>227278</v>
      </c>
      <c r="G430" t="s">
        <v>14</v>
      </c>
      <c r="H430" s="2">
        <v>45292.513148148151</v>
      </c>
      <c r="I430" s="2" t="s">
        <v>11</v>
      </c>
      <c r="J430" s="2" t="s">
        <v>11</v>
      </c>
      <c r="K430" s="2" t="s">
        <v>11</v>
      </c>
      <c r="L430" s="9">
        <f>YEAR(Table1[[#This Row],[ordered_at]])</f>
        <v>2024</v>
      </c>
      <c r="M430" s="9" t="str">
        <f>TEXT(Table1[[#This Row],[ordered_at]],"MMM")</f>
        <v>Jan</v>
      </c>
      <c r="N430">
        <f>VLOOKUP(D430,[1]products!$A$2:$F$2832,6,0)</f>
        <v>7.9899997709999999</v>
      </c>
      <c r="O430" s="1">
        <f>Table1[[#This Row],[sale_price]]-Table1[[#This Row],[cost_price]]</f>
        <v>4.9617898670000002</v>
      </c>
      <c r="P430" s="4">
        <f>Table1[[#This Row],[PROFIT]]/Table1[[#This Row],[sale_price]]</f>
        <v>0.62100000115256582</v>
      </c>
      <c r="Q430" t="str">
        <f>"Q"&amp;ROUNDUP(MONTH(Table1[[#This Row],[ordered_at]])/3,0)</f>
        <v>Q1</v>
      </c>
      <c r="R430" t="s">
        <v>32</v>
      </c>
      <c r="S430" t="s">
        <v>46</v>
      </c>
      <c r="T430" s="8"/>
    </row>
    <row r="431" spans="1:20" x14ac:dyDescent="0.3">
      <c r="A431">
        <v>173949</v>
      </c>
      <c r="B431">
        <v>119775</v>
      </c>
      <c r="C431">
        <v>49724</v>
      </c>
      <c r="D431">
        <v>5799</v>
      </c>
      <c r="E431">
        <f>VLOOKUP(D431,[1]products!$A$2:$B$2832,2,0)</f>
        <v>9.6128499210000005</v>
      </c>
      <c r="F431">
        <v>469635</v>
      </c>
      <c r="G431" t="s">
        <v>15</v>
      </c>
      <c r="H431" s="2">
        <v>45292.262499999997</v>
      </c>
      <c r="I431" s="2">
        <v>45292.262499999997</v>
      </c>
      <c r="J431" s="2">
        <v>45292.262499999997</v>
      </c>
      <c r="K431" s="2">
        <v>45292.262499999997</v>
      </c>
      <c r="L431" s="9">
        <f>YEAR(Table1[[#This Row],[ordered_at]])</f>
        <v>2024</v>
      </c>
      <c r="M431" s="9" t="str">
        <f>TEXT(Table1[[#This Row],[ordered_at]],"MMM")</f>
        <v>Jan</v>
      </c>
      <c r="N431">
        <f>VLOOKUP(D431,[1]products!$A$2:$F$2832,6,0)</f>
        <v>14.94999981</v>
      </c>
      <c r="O431" s="1">
        <f>Table1[[#This Row],[sale_price]]-Table1[[#This Row],[cost_price]]</f>
        <v>5.3371498889999991</v>
      </c>
      <c r="P431" s="4">
        <f>Table1[[#This Row],[PROFIT]]/Table1[[#This Row],[sale_price]]</f>
        <v>0.35699999711237451</v>
      </c>
      <c r="Q431" t="str">
        <f>"Q"&amp;ROUNDUP(MONTH(Table1[[#This Row],[ordered_at]])/3,0)</f>
        <v>Q1</v>
      </c>
      <c r="R431" t="s">
        <v>32</v>
      </c>
      <c r="S431" t="s">
        <v>46</v>
      </c>
      <c r="T431" s="8"/>
    </row>
    <row r="432" spans="1:20" x14ac:dyDescent="0.3">
      <c r="A432">
        <v>157133</v>
      </c>
      <c r="B432">
        <v>108182</v>
      </c>
      <c r="C432">
        <v>35694</v>
      </c>
      <c r="D432">
        <v>17004</v>
      </c>
      <c r="E432">
        <f>VLOOKUP(D432,[1]products!$A$2:$B$2832,2,0)</f>
        <v>24.01854084</v>
      </c>
      <c r="F432">
        <v>424206</v>
      </c>
      <c r="G432" t="s">
        <v>14</v>
      </c>
      <c r="H432" s="2">
        <v>45292.235173611109</v>
      </c>
      <c r="I432" s="2" t="s">
        <v>11</v>
      </c>
      <c r="J432" s="2" t="s">
        <v>11</v>
      </c>
      <c r="K432" s="2" t="s">
        <v>11</v>
      </c>
      <c r="L432" s="9">
        <f>YEAR(Table1[[#This Row],[ordered_at]])</f>
        <v>2024</v>
      </c>
      <c r="M432" s="9" t="str">
        <f>TEXT(Table1[[#This Row],[ordered_at]],"MMM")</f>
        <v>Jan</v>
      </c>
      <c r="N432">
        <f>VLOOKUP(D432,[1]products!$A$2:$F$2832,6,0)</f>
        <v>43.990001679999999</v>
      </c>
      <c r="O432" s="1">
        <f>Table1[[#This Row],[sale_price]]-Table1[[#This Row],[cost_price]]</f>
        <v>19.971460839999999</v>
      </c>
      <c r="P432" s="4">
        <f>Table1[[#This Row],[PROFIT]]/Table1[[#This Row],[sale_price]]</f>
        <v>0.45400000175676281</v>
      </c>
      <c r="Q432" t="str">
        <f>"Q"&amp;ROUNDUP(MONTH(Table1[[#This Row],[ordered_at]])/3,0)</f>
        <v>Q1</v>
      </c>
      <c r="R432" t="s">
        <v>32</v>
      </c>
      <c r="S432" t="s">
        <v>46</v>
      </c>
      <c r="T432" s="8"/>
    </row>
    <row r="433" spans="1:20" x14ac:dyDescent="0.3">
      <c r="A433">
        <v>41853</v>
      </c>
      <c r="B433">
        <v>28807</v>
      </c>
      <c r="C433">
        <v>30365</v>
      </c>
      <c r="D433">
        <v>13921</v>
      </c>
      <c r="E433">
        <f>VLOOKUP(D433,[1]products!$A$2:$B$2832,2,0)</f>
        <v>10.65272989</v>
      </c>
      <c r="F433">
        <v>112911</v>
      </c>
      <c r="G433" t="s">
        <v>13</v>
      </c>
      <c r="H433" s="2">
        <v>45291.969699074078</v>
      </c>
      <c r="I433" s="2">
        <v>45291.969699074078</v>
      </c>
      <c r="J433" s="2" t="s">
        <v>11</v>
      </c>
      <c r="K433" s="2" t="s">
        <v>11</v>
      </c>
      <c r="L433" s="9">
        <f>YEAR(Table1[[#This Row],[ordered_at]])</f>
        <v>2023</v>
      </c>
      <c r="M433" s="9" t="str">
        <f>TEXT(Table1[[#This Row],[ordered_at]],"MMM")</f>
        <v>Dec</v>
      </c>
      <c r="N433">
        <f>VLOOKUP(D433,[1]products!$A$2:$F$2832,6,0)</f>
        <v>16.989999770000001</v>
      </c>
      <c r="O433" s="1">
        <f>Table1[[#This Row],[sale_price]]-Table1[[#This Row],[cost_price]]</f>
        <v>6.3372698800000009</v>
      </c>
      <c r="P433" s="4">
        <f>Table1[[#This Row],[PROFIT]]/Table1[[#This Row],[sale_price]]</f>
        <v>0.37299999798646266</v>
      </c>
      <c r="Q433" t="str">
        <f>"Q"&amp;ROUNDUP(MONTH(Table1[[#This Row],[ordered_at]])/3,0)</f>
        <v>Q4</v>
      </c>
      <c r="R433" t="s">
        <v>32</v>
      </c>
      <c r="S433" t="s">
        <v>46</v>
      </c>
      <c r="T433" s="8"/>
    </row>
    <row r="434" spans="1:20" x14ac:dyDescent="0.3">
      <c r="A434">
        <v>122480</v>
      </c>
      <c r="B434">
        <v>84351</v>
      </c>
      <c r="C434">
        <v>97534</v>
      </c>
      <c r="D434">
        <v>28921</v>
      </c>
      <c r="E434">
        <f>VLOOKUP(D434,[1]products!$A$2:$B$2832,2,0)</f>
        <v>28.096198900000001</v>
      </c>
      <c r="F434">
        <v>330591</v>
      </c>
      <c r="G434" t="s">
        <v>12</v>
      </c>
      <c r="H434" s="2">
        <v>45291.722233796296</v>
      </c>
      <c r="I434" s="2">
        <v>45291.722233796296</v>
      </c>
      <c r="J434" s="2">
        <v>45291.722233796296</v>
      </c>
      <c r="K434" s="2" t="s">
        <v>11</v>
      </c>
      <c r="L434" s="9">
        <f>YEAR(Table1[[#This Row],[ordered_at]])</f>
        <v>2023</v>
      </c>
      <c r="M434" s="9" t="str">
        <f>TEXT(Table1[[#This Row],[ordered_at]],"MMM")</f>
        <v>Dec</v>
      </c>
      <c r="N434">
        <f>VLOOKUP(D434,[1]products!$A$2:$F$2832,6,0)</f>
        <v>70.949996949999999</v>
      </c>
      <c r="O434" s="1">
        <f>Table1[[#This Row],[sale_price]]-Table1[[#This Row],[cost_price]]</f>
        <v>42.853798049999995</v>
      </c>
      <c r="P434" s="4">
        <f>Table1[[#This Row],[PROFIT]]/Table1[[#This Row],[sale_price]]</f>
        <v>0.60399999848062003</v>
      </c>
      <c r="Q434" t="str">
        <f>"Q"&amp;ROUNDUP(MONTH(Table1[[#This Row],[ordered_at]])/3,0)</f>
        <v>Q4</v>
      </c>
      <c r="R434" t="s">
        <v>32</v>
      </c>
      <c r="S434" t="s">
        <v>46</v>
      </c>
      <c r="T434" s="8"/>
    </row>
    <row r="435" spans="1:20" x14ac:dyDescent="0.3">
      <c r="A435">
        <v>89090</v>
      </c>
      <c r="B435">
        <v>61287</v>
      </c>
      <c r="C435">
        <v>21831</v>
      </c>
      <c r="D435">
        <v>27270</v>
      </c>
      <c r="E435">
        <f>VLOOKUP(D435,[1]products!$A$2:$B$2832,2,0)</f>
        <v>15.62400001</v>
      </c>
      <c r="F435">
        <v>240437</v>
      </c>
      <c r="G435" t="s">
        <v>15</v>
      </c>
      <c r="H435" s="2">
        <v>45291.579282407409</v>
      </c>
      <c r="I435" s="2">
        <v>45291.579282407409</v>
      </c>
      <c r="J435" s="2">
        <v>45291.579282407409</v>
      </c>
      <c r="K435" s="2">
        <v>45291.579282407409</v>
      </c>
      <c r="L435" s="9">
        <f>YEAR(Table1[[#This Row],[ordered_at]])</f>
        <v>2023</v>
      </c>
      <c r="M435" s="9" t="str">
        <f>TEXT(Table1[[#This Row],[ordered_at]],"MMM")</f>
        <v>Dec</v>
      </c>
      <c r="N435">
        <f>VLOOKUP(D435,[1]products!$A$2:$F$2832,6,0)</f>
        <v>28</v>
      </c>
      <c r="O435" s="1">
        <f>Table1[[#This Row],[sale_price]]-Table1[[#This Row],[cost_price]]</f>
        <v>12.37599999</v>
      </c>
      <c r="P435" s="4">
        <f>Table1[[#This Row],[PROFIT]]/Table1[[#This Row],[sale_price]]</f>
        <v>0.44199999964285713</v>
      </c>
      <c r="Q435" t="str">
        <f>"Q"&amp;ROUNDUP(MONTH(Table1[[#This Row],[ordered_at]])/3,0)</f>
        <v>Q4</v>
      </c>
      <c r="R435" t="s">
        <v>32</v>
      </c>
      <c r="S435" t="s">
        <v>46</v>
      </c>
      <c r="T435" s="8"/>
    </row>
    <row r="436" spans="1:20" x14ac:dyDescent="0.3">
      <c r="A436">
        <v>170333</v>
      </c>
      <c r="B436">
        <v>117308</v>
      </c>
      <c r="C436">
        <v>66332</v>
      </c>
      <c r="D436">
        <v>14086</v>
      </c>
      <c r="E436">
        <f>VLOOKUP(D436,[1]products!$A$2:$B$2832,2,0)</f>
        <v>25.315780610000001</v>
      </c>
      <c r="F436">
        <v>459849</v>
      </c>
      <c r="G436" t="s">
        <v>10</v>
      </c>
      <c r="H436" s="2">
        <v>45291.578657407408</v>
      </c>
      <c r="I436" s="2" t="s">
        <v>11</v>
      </c>
      <c r="J436" s="2" t="s">
        <v>11</v>
      </c>
      <c r="K436" s="2" t="s">
        <v>11</v>
      </c>
      <c r="L436" s="9">
        <f>YEAR(Table1[[#This Row],[ordered_at]])</f>
        <v>2023</v>
      </c>
      <c r="M436" s="9" t="str">
        <f>TEXT(Table1[[#This Row],[ordered_at]],"MMM")</f>
        <v>Dec</v>
      </c>
      <c r="N436">
        <f>VLOOKUP(D436,[1]products!$A$2:$F$2832,6,0)</f>
        <v>59.990001679999999</v>
      </c>
      <c r="O436" s="1">
        <f>Table1[[#This Row],[sale_price]]-Table1[[#This Row],[cost_price]]</f>
        <v>34.674221070000002</v>
      </c>
      <c r="P436" s="4">
        <f>Table1[[#This Row],[PROFIT]]/Table1[[#This Row],[sale_price]]</f>
        <v>0.5780000016496083</v>
      </c>
      <c r="Q436" t="str">
        <f>"Q"&amp;ROUNDUP(MONTH(Table1[[#This Row],[ordered_at]])/3,0)</f>
        <v>Q4</v>
      </c>
      <c r="R436" t="s">
        <v>32</v>
      </c>
      <c r="S436" t="s">
        <v>46</v>
      </c>
      <c r="T436" s="8"/>
    </row>
    <row r="437" spans="1:20" x14ac:dyDescent="0.3">
      <c r="A437">
        <v>79905</v>
      </c>
      <c r="B437">
        <v>54987</v>
      </c>
      <c r="C437">
        <v>40596</v>
      </c>
      <c r="D437">
        <v>24793</v>
      </c>
      <c r="E437">
        <f>VLOOKUP(D437,[1]products!$A$2:$B$2832,2,0)</f>
        <v>15.795000050000001</v>
      </c>
      <c r="F437">
        <v>215633</v>
      </c>
      <c r="G437" t="s">
        <v>12</v>
      </c>
      <c r="H437" s="2">
        <v>45291.529930555553</v>
      </c>
      <c r="I437" s="2">
        <v>45291.529930555553</v>
      </c>
      <c r="J437" s="2">
        <v>45291.529930555553</v>
      </c>
      <c r="K437" s="2" t="s">
        <v>11</v>
      </c>
      <c r="L437" s="9">
        <f>YEAR(Table1[[#This Row],[ordered_at]])</f>
        <v>2023</v>
      </c>
      <c r="M437" s="9" t="str">
        <f>TEXT(Table1[[#This Row],[ordered_at]],"MMM")</f>
        <v>Dec</v>
      </c>
      <c r="N437">
        <f>VLOOKUP(D437,[1]products!$A$2:$F$2832,6,0)</f>
        <v>39</v>
      </c>
      <c r="O437" s="1">
        <f>Table1[[#This Row],[sale_price]]-Table1[[#This Row],[cost_price]]</f>
        <v>23.204999950000001</v>
      </c>
      <c r="P437" s="4">
        <f>Table1[[#This Row],[PROFIT]]/Table1[[#This Row],[sale_price]]</f>
        <v>0.59499999871794873</v>
      </c>
      <c r="Q437" t="str">
        <f>"Q"&amp;ROUNDUP(MONTH(Table1[[#This Row],[ordered_at]])/3,0)</f>
        <v>Q4</v>
      </c>
      <c r="R437" t="s">
        <v>32</v>
      </c>
      <c r="S437" t="s">
        <v>46</v>
      </c>
      <c r="T437" s="8"/>
    </row>
    <row r="438" spans="1:20" x14ac:dyDescent="0.3">
      <c r="A438">
        <v>150389</v>
      </c>
      <c r="B438">
        <v>103569</v>
      </c>
      <c r="C438">
        <v>38209</v>
      </c>
      <c r="D438">
        <v>15330</v>
      </c>
      <c r="E438">
        <f>VLOOKUP(D438,[1]products!$A$2:$B$2832,2,0)</f>
        <v>4.0611898819999999</v>
      </c>
      <c r="F438">
        <v>406008</v>
      </c>
      <c r="G438" t="s">
        <v>12</v>
      </c>
      <c r="H438" s="2">
        <v>45291.269270833334</v>
      </c>
      <c r="I438" s="2">
        <v>45291.269270833334</v>
      </c>
      <c r="J438" s="2">
        <v>45291.269270833334</v>
      </c>
      <c r="K438" s="2" t="s">
        <v>11</v>
      </c>
      <c r="L438" s="9">
        <f>YEAR(Table1[[#This Row],[ordered_at]])</f>
        <v>2023</v>
      </c>
      <c r="M438" s="9" t="str">
        <f>TEXT(Table1[[#This Row],[ordered_at]],"MMM")</f>
        <v>Dec</v>
      </c>
      <c r="N438">
        <f>VLOOKUP(D438,[1]products!$A$2:$F$2832,6,0)</f>
        <v>6.9899997709999999</v>
      </c>
      <c r="O438" s="1">
        <f>Table1[[#This Row],[sale_price]]-Table1[[#This Row],[cost_price]]</f>
        <v>2.9288098890000001</v>
      </c>
      <c r="P438" s="4">
        <f>Table1[[#This Row],[PROFIT]]/Table1[[#This Row],[sale_price]]</f>
        <v>0.41899999784706721</v>
      </c>
      <c r="Q438" t="str">
        <f>"Q"&amp;ROUNDUP(MONTH(Table1[[#This Row],[ordered_at]])/3,0)</f>
        <v>Q4</v>
      </c>
      <c r="R438" t="s">
        <v>32</v>
      </c>
      <c r="S438" t="s">
        <v>46</v>
      </c>
      <c r="T438" s="8"/>
    </row>
    <row r="439" spans="1:20" x14ac:dyDescent="0.3">
      <c r="A439">
        <v>124114</v>
      </c>
      <c r="B439">
        <v>85447</v>
      </c>
      <c r="C439">
        <v>36555</v>
      </c>
      <c r="D439">
        <v>26142</v>
      </c>
      <c r="E439">
        <f>VLOOKUP(D439,[1]products!$A$2:$B$2832,2,0)</f>
        <v>124.7999999</v>
      </c>
      <c r="F439">
        <v>335026</v>
      </c>
      <c r="G439" t="s">
        <v>13</v>
      </c>
      <c r="H439" s="2">
        <v>45291.004143518519</v>
      </c>
      <c r="I439" s="2">
        <v>45291.004143518519</v>
      </c>
      <c r="J439" s="2" t="s">
        <v>11</v>
      </c>
      <c r="K439" s="2" t="s">
        <v>11</v>
      </c>
      <c r="L439" s="9">
        <f>YEAR(Table1[[#This Row],[ordered_at]])</f>
        <v>2023</v>
      </c>
      <c r="M439" s="9" t="str">
        <f>TEXT(Table1[[#This Row],[ordered_at]],"MMM")</f>
        <v>Dec</v>
      </c>
      <c r="N439">
        <f>VLOOKUP(D439,[1]products!$A$2:$F$2832,6,0)</f>
        <v>240</v>
      </c>
      <c r="O439" s="1">
        <f>Table1[[#This Row],[sale_price]]-Table1[[#This Row],[cost_price]]</f>
        <v>115.2000001</v>
      </c>
      <c r="P439" s="4">
        <f>Table1[[#This Row],[PROFIT]]/Table1[[#This Row],[sale_price]]</f>
        <v>0.48000000041666663</v>
      </c>
      <c r="Q439" t="str">
        <f>"Q"&amp;ROUNDUP(MONTH(Table1[[#This Row],[ordered_at]])/3,0)</f>
        <v>Q4</v>
      </c>
      <c r="R439" t="s">
        <v>32</v>
      </c>
      <c r="S439" t="s">
        <v>46</v>
      </c>
      <c r="T439" s="8"/>
    </row>
    <row r="440" spans="1:20" x14ac:dyDescent="0.3">
      <c r="A440">
        <v>54285</v>
      </c>
      <c r="B440">
        <v>37330</v>
      </c>
      <c r="C440">
        <v>93339</v>
      </c>
      <c r="D440">
        <v>15864</v>
      </c>
      <c r="E440">
        <f>VLOOKUP(D440,[1]products!$A$2:$B$2832,2,0)</f>
        <v>29.815739019999999</v>
      </c>
      <c r="F440">
        <v>146478</v>
      </c>
      <c r="G440" t="s">
        <v>13</v>
      </c>
      <c r="H440" s="2">
        <v>45290.935578703706</v>
      </c>
      <c r="I440" s="2">
        <v>45290.935578703706</v>
      </c>
      <c r="J440" s="2" t="s">
        <v>11</v>
      </c>
      <c r="K440" s="2" t="s">
        <v>11</v>
      </c>
      <c r="L440" s="9">
        <f>YEAR(Table1[[#This Row],[ordered_at]])</f>
        <v>2023</v>
      </c>
      <c r="M440" s="9" t="str">
        <f>TEXT(Table1[[#This Row],[ordered_at]],"MMM")</f>
        <v>Dec</v>
      </c>
      <c r="N440">
        <f>VLOOKUP(D440,[1]products!$A$2:$F$2832,6,0)</f>
        <v>69.989997860000003</v>
      </c>
      <c r="O440" s="1">
        <f>Table1[[#This Row],[sale_price]]-Table1[[#This Row],[cost_price]]</f>
        <v>40.174258840000007</v>
      </c>
      <c r="P440" s="4">
        <f>Table1[[#This Row],[PROFIT]]/Table1[[#This Row],[sale_price]]</f>
        <v>0.57400000097671111</v>
      </c>
      <c r="Q440" t="str">
        <f>"Q"&amp;ROUNDUP(MONTH(Table1[[#This Row],[ordered_at]])/3,0)</f>
        <v>Q4</v>
      </c>
      <c r="R440" t="s">
        <v>32</v>
      </c>
      <c r="S440" t="s">
        <v>46</v>
      </c>
      <c r="T440" s="8"/>
    </row>
    <row r="441" spans="1:20" x14ac:dyDescent="0.3">
      <c r="A441">
        <v>124112</v>
      </c>
      <c r="B441">
        <v>85447</v>
      </c>
      <c r="C441">
        <v>34838</v>
      </c>
      <c r="D441">
        <v>28384</v>
      </c>
      <c r="E441">
        <f>VLOOKUP(D441,[1]products!$A$2:$B$2832,2,0)</f>
        <v>20.1845</v>
      </c>
      <c r="F441">
        <v>335022</v>
      </c>
      <c r="G441" t="s">
        <v>13</v>
      </c>
      <c r="H441" s="2">
        <v>45290.920127314814</v>
      </c>
      <c r="I441" s="2">
        <v>45290.920127314814</v>
      </c>
      <c r="J441" s="2" t="s">
        <v>11</v>
      </c>
      <c r="K441" s="2" t="s">
        <v>11</v>
      </c>
      <c r="L441" s="9">
        <f>YEAR(Table1[[#This Row],[ordered_at]])</f>
        <v>2023</v>
      </c>
      <c r="M441" s="9" t="str">
        <f>TEXT(Table1[[#This Row],[ordered_at]],"MMM")</f>
        <v>Dec</v>
      </c>
      <c r="N441">
        <f>VLOOKUP(D441,[1]products!$A$2:$F$2832,6,0)</f>
        <v>39.5</v>
      </c>
      <c r="O441" s="1">
        <f>Table1[[#This Row],[sale_price]]-Table1[[#This Row],[cost_price]]</f>
        <v>19.3155</v>
      </c>
      <c r="P441" s="4">
        <f>Table1[[#This Row],[PROFIT]]/Table1[[#This Row],[sale_price]]</f>
        <v>0.48899999999999999</v>
      </c>
      <c r="Q441" t="str">
        <f>"Q"&amp;ROUNDUP(MONTH(Table1[[#This Row],[ordered_at]])/3,0)</f>
        <v>Q4</v>
      </c>
      <c r="R441" t="s">
        <v>32</v>
      </c>
      <c r="S441" t="s">
        <v>46</v>
      </c>
      <c r="T441" s="8"/>
    </row>
    <row r="442" spans="1:20" x14ac:dyDescent="0.3">
      <c r="A442">
        <v>23601</v>
      </c>
      <c r="B442">
        <v>16331</v>
      </c>
      <c r="C442">
        <v>20175</v>
      </c>
      <c r="D442">
        <v>28418</v>
      </c>
      <c r="E442">
        <f>VLOOKUP(D442,[1]products!$A$2:$B$2832,2,0)</f>
        <v>10.75000004</v>
      </c>
      <c r="F442">
        <v>63680</v>
      </c>
      <c r="G442" t="s">
        <v>12</v>
      </c>
      <c r="H442" s="2">
        <v>45290.915659722225</v>
      </c>
      <c r="I442" s="2">
        <v>45290.915659722225</v>
      </c>
      <c r="J442" s="2">
        <v>45290.915659722225</v>
      </c>
      <c r="K442" s="2" t="s">
        <v>11</v>
      </c>
      <c r="L442" s="9">
        <f>YEAR(Table1[[#This Row],[ordered_at]])</f>
        <v>2023</v>
      </c>
      <c r="M442" s="9" t="str">
        <f>TEXT(Table1[[#This Row],[ordered_at]],"MMM")</f>
        <v>Dec</v>
      </c>
      <c r="N442">
        <f>VLOOKUP(D442,[1]products!$A$2:$F$2832,6,0)</f>
        <v>25</v>
      </c>
      <c r="O442" s="1">
        <f>Table1[[#This Row],[sale_price]]-Table1[[#This Row],[cost_price]]</f>
        <v>14.24999996</v>
      </c>
      <c r="P442" s="4">
        <f>Table1[[#This Row],[PROFIT]]/Table1[[#This Row],[sale_price]]</f>
        <v>0.56999999840000004</v>
      </c>
      <c r="Q442" t="str">
        <f>"Q"&amp;ROUNDUP(MONTH(Table1[[#This Row],[ordered_at]])/3,0)</f>
        <v>Q4</v>
      </c>
      <c r="R442" t="s">
        <v>32</v>
      </c>
      <c r="S442" t="s">
        <v>46</v>
      </c>
      <c r="T442" s="8"/>
    </row>
    <row r="443" spans="1:20" x14ac:dyDescent="0.3">
      <c r="A443">
        <v>67873</v>
      </c>
      <c r="B443">
        <v>46695</v>
      </c>
      <c r="C443">
        <v>92914</v>
      </c>
      <c r="D443">
        <v>13943</v>
      </c>
      <c r="E443">
        <f>VLOOKUP(D443,[1]products!$A$2:$B$2832,2,0)</f>
        <v>14.25000002</v>
      </c>
      <c r="F443">
        <v>183148</v>
      </c>
      <c r="G443" t="s">
        <v>12</v>
      </c>
      <c r="H443" s="2">
        <v>45290.380497685182</v>
      </c>
      <c r="I443" s="2">
        <v>45290.380497685182</v>
      </c>
      <c r="J443" s="2">
        <v>45290.380497685182</v>
      </c>
      <c r="K443" s="2" t="s">
        <v>11</v>
      </c>
      <c r="L443" s="9">
        <f>YEAR(Table1[[#This Row],[ordered_at]])</f>
        <v>2023</v>
      </c>
      <c r="M443" s="9" t="str">
        <f>TEXT(Table1[[#This Row],[ordered_at]],"MMM")</f>
        <v>Dec</v>
      </c>
      <c r="N443">
        <f>VLOOKUP(D443,[1]products!$A$2:$F$2832,6,0)</f>
        <v>30</v>
      </c>
      <c r="O443" s="1">
        <f>Table1[[#This Row],[sale_price]]-Table1[[#This Row],[cost_price]]</f>
        <v>15.74999998</v>
      </c>
      <c r="P443" s="4">
        <f>Table1[[#This Row],[PROFIT]]/Table1[[#This Row],[sale_price]]</f>
        <v>0.5249999993333333</v>
      </c>
      <c r="Q443" t="str">
        <f>"Q"&amp;ROUNDUP(MONTH(Table1[[#This Row],[ordered_at]])/3,0)</f>
        <v>Q4</v>
      </c>
      <c r="R443" t="s">
        <v>32</v>
      </c>
      <c r="S443" t="s">
        <v>46</v>
      </c>
      <c r="T443" s="8"/>
    </row>
    <row r="444" spans="1:20" x14ac:dyDescent="0.3">
      <c r="A444">
        <v>173006</v>
      </c>
      <c r="B444">
        <v>119113</v>
      </c>
      <c r="C444">
        <v>95344</v>
      </c>
      <c r="D444">
        <v>15704</v>
      </c>
      <c r="E444">
        <f>VLOOKUP(D444,[1]products!$A$2:$B$2832,2,0)</f>
        <v>6.0675998260000004</v>
      </c>
      <c r="F444">
        <v>467101</v>
      </c>
      <c r="G444" t="s">
        <v>12</v>
      </c>
      <c r="H444" s="2">
        <v>45290.099270833336</v>
      </c>
      <c r="I444" s="2">
        <v>45290.099270833336</v>
      </c>
      <c r="J444" s="2">
        <v>45290.099270833336</v>
      </c>
      <c r="K444" s="2" t="s">
        <v>11</v>
      </c>
      <c r="L444" s="9">
        <f>YEAR(Table1[[#This Row],[ordered_at]])</f>
        <v>2023</v>
      </c>
      <c r="M444" s="9" t="str">
        <f>TEXT(Table1[[#This Row],[ordered_at]],"MMM")</f>
        <v>Dec</v>
      </c>
      <c r="N444">
        <f>VLOOKUP(D444,[1]products!$A$2:$F$2832,6,0)</f>
        <v>15.399999619999999</v>
      </c>
      <c r="O444" s="1">
        <f>Table1[[#This Row],[sale_price]]-Table1[[#This Row],[cost_price]]</f>
        <v>9.3323997939999987</v>
      </c>
      <c r="P444" s="4">
        <f>Table1[[#This Row],[PROFIT]]/Table1[[#This Row],[sale_price]]</f>
        <v>0.60600000157662337</v>
      </c>
      <c r="Q444" t="str">
        <f>"Q"&amp;ROUNDUP(MONTH(Table1[[#This Row],[ordered_at]])/3,0)</f>
        <v>Q4</v>
      </c>
      <c r="R444" t="s">
        <v>32</v>
      </c>
      <c r="S444" t="s">
        <v>46</v>
      </c>
      <c r="T444" s="8"/>
    </row>
    <row r="445" spans="1:20" x14ac:dyDescent="0.3">
      <c r="A445">
        <v>111628</v>
      </c>
      <c r="B445">
        <v>76924</v>
      </c>
      <c r="C445">
        <v>74943</v>
      </c>
      <c r="D445">
        <v>25923</v>
      </c>
      <c r="E445">
        <f>VLOOKUP(D445,[1]products!$A$2:$B$2832,2,0)</f>
        <v>13.161600050000001</v>
      </c>
      <c r="F445">
        <v>301203</v>
      </c>
      <c r="G445" t="s">
        <v>13</v>
      </c>
      <c r="H445" s="2">
        <v>45290.088379629633</v>
      </c>
      <c r="I445" s="2">
        <v>45290.088379629633</v>
      </c>
      <c r="J445" s="2" t="s">
        <v>11</v>
      </c>
      <c r="K445" s="2" t="s">
        <v>11</v>
      </c>
      <c r="L445" s="9">
        <f>YEAR(Table1[[#This Row],[ordered_at]])</f>
        <v>2023</v>
      </c>
      <c r="M445" s="9" t="str">
        <f>TEXT(Table1[[#This Row],[ordered_at]],"MMM")</f>
        <v>Dec</v>
      </c>
      <c r="N445">
        <f>VLOOKUP(D445,[1]products!$A$2:$F$2832,6,0)</f>
        <v>27.420000080000001</v>
      </c>
      <c r="O445" s="1">
        <f>Table1[[#This Row],[sale_price]]-Table1[[#This Row],[cost_price]]</f>
        <v>14.258400030000001</v>
      </c>
      <c r="P445" s="4">
        <f>Table1[[#This Row],[PROFIT]]/Table1[[#This Row],[sale_price]]</f>
        <v>0.51999999957695109</v>
      </c>
      <c r="Q445" t="str">
        <f>"Q"&amp;ROUNDUP(MONTH(Table1[[#This Row],[ordered_at]])/3,0)</f>
        <v>Q4</v>
      </c>
      <c r="R445" t="s">
        <v>32</v>
      </c>
      <c r="S445" t="s">
        <v>46</v>
      </c>
      <c r="T445" s="8"/>
    </row>
    <row r="446" spans="1:20" x14ac:dyDescent="0.3">
      <c r="A446">
        <v>52900</v>
      </c>
      <c r="B446">
        <v>36354</v>
      </c>
      <c r="C446">
        <v>85212</v>
      </c>
      <c r="D446">
        <v>14225</v>
      </c>
      <c r="E446">
        <f>VLOOKUP(D446,[1]products!$A$2:$B$2832,2,0)</f>
        <v>5.9540398769999996</v>
      </c>
      <c r="F446">
        <v>142711</v>
      </c>
      <c r="G446" t="s">
        <v>13</v>
      </c>
      <c r="H446" s="2">
        <v>45290.023587962962</v>
      </c>
      <c r="I446" s="2">
        <v>45290.023587962962</v>
      </c>
      <c r="J446" s="2" t="s">
        <v>11</v>
      </c>
      <c r="K446" s="2" t="s">
        <v>11</v>
      </c>
      <c r="L446" s="9">
        <f>YEAR(Table1[[#This Row],[ordered_at]])</f>
        <v>2023</v>
      </c>
      <c r="M446" s="9" t="str">
        <f>TEXT(Table1[[#This Row],[ordered_at]],"MMM")</f>
        <v>Dec</v>
      </c>
      <c r="N446">
        <f>VLOOKUP(D446,[1]products!$A$2:$F$2832,6,0)</f>
        <v>9.9899997710000008</v>
      </c>
      <c r="O446" s="1">
        <f>Table1[[#This Row],[sale_price]]-Table1[[#This Row],[cost_price]]</f>
        <v>4.0359598940000012</v>
      </c>
      <c r="P446" s="4">
        <f>Table1[[#This Row],[PROFIT]]/Table1[[#This Row],[sale_price]]</f>
        <v>0.40399999865025032</v>
      </c>
      <c r="Q446" t="str">
        <f>"Q"&amp;ROUNDUP(MONTH(Table1[[#This Row],[ordered_at]])/3,0)</f>
        <v>Q4</v>
      </c>
      <c r="R446" t="s">
        <v>32</v>
      </c>
      <c r="S446" t="s">
        <v>46</v>
      </c>
      <c r="T446" s="8"/>
    </row>
    <row r="447" spans="1:20" x14ac:dyDescent="0.3">
      <c r="A447">
        <v>128218</v>
      </c>
      <c r="B447">
        <v>88296</v>
      </c>
      <c r="C447">
        <v>47860</v>
      </c>
      <c r="D447">
        <v>9164</v>
      </c>
      <c r="E447">
        <f>VLOOKUP(D447,[1]products!$A$2:$B$2832,2,0)</f>
        <v>20.85126077</v>
      </c>
      <c r="F447">
        <v>346103</v>
      </c>
      <c r="G447" t="s">
        <v>10</v>
      </c>
      <c r="H447" s="2">
        <v>45290.017453703702</v>
      </c>
      <c r="I447" s="2" t="s">
        <v>11</v>
      </c>
      <c r="J447" s="2" t="s">
        <v>11</v>
      </c>
      <c r="K447" s="2" t="s">
        <v>11</v>
      </c>
      <c r="L447" s="9">
        <f>YEAR(Table1[[#This Row],[ordered_at]])</f>
        <v>2023</v>
      </c>
      <c r="M447" s="9" t="str">
        <f>TEXT(Table1[[#This Row],[ordered_at]],"MMM")</f>
        <v>Dec</v>
      </c>
      <c r="N447">
        <f>VLOOKUP(D447,[1]products!$A$2:$F$2832,6,0)</f>
        <v>43.990001679999999</v>
      </c>
      <c r="O447" s="1">
        <f>Table1[[#This Row],[sale_price]]-Table1[[#This Row],[cost_price]]</f>
        <v>23.138740909999999</v>
      </c>
      <c r="P447" s="4">
        <f>Table1[[#This Row],[PROFIT]]/Table1[[#This Row],[sale_price]]</f>
        <v>0.52600000059831775</v>
      </c>
      <c r="Q447" t="str">
        <f>"Q"&amp;ROUNDUP(MONTH(Table1[[#This Row],[ordered_at]])/3,0)</f>
        <v>Q4</v>
      </c>
      <c r="R447" t="s">
        <v>32</v>
      </c>
      <c r="S447" t="s">
        <v>46</v>
      </c>
      <c r="T447" s="8"/>
    </row>
    <row r="448" spans="1:20" x14ac:dyDescent="0.3">
      <c r="A448">
        <v>162955</v>
      </c>
      <c r="B448">
        <v>112236</v>
      </c>
      <c r="C448">
        <v>81633</v>
      </c>
      <c r="D448">
        <v>8876</v>
      </c>
      <c r="E448">
        <f>VLOOKUP(D448,[1]products!$A$2:$B$2832,2,0)</f>
        <v>12.00077986</v>
      </c>
      <c r="F448">
        <v>439906</v>
      </c>
      <c r="G448" t="s">
        <v>13</v>
      </c>
      <c r="H448" s="2">
        <v>45289.979456018518</v>
      </c>
      <c r="I448" s="2">
        <v>45289.979456018518</v>
      </c>
      <c r="J448" s="2" t="s">
        <v>11</v>
      </c>
      <c r="K448" s="2" t="s">
        <v>11</v>
      </c>
      <c r="L448" s="9">
        <f>YEAR(Table1[[#This Row],[ordered_at]])</f>
        <v>2023</v>
      </c>
      <c r="M448" s="9" t="str">
        <f>TEXT(Table1[[#This Row],[ordered_at]],"MMM")</f>
        <v>Dec</v>
      </c>
      <c r="N448">
        <f>VLOOKUP(D448,[1]products!$A$2:$F$2832,6,0)</f>
        <v>22.989999770000001</v>
      </c>
      <c r="O448" s="1">
        <f>Table1[[#This Row],[sale_price]]-Table1[[#This Row],[cost_price]]</f>
        <v>10.989219910000001</v>
      </c>
      <c r="P448" s="4">
        <f>Table1[[#This Row],[PROFIT]]/Table1[[#This Row],[sale_price]]</f>
        <v>0.47800000086733369</v>
      </c>
      <c r="Q448" t="str">
        <f>"Q"&amp;ROUNDUP(MONTH(Table1[[#This Row],[ordered_at]])/3,0)</f>
        <v>Q4</v>
      </c>
      <c r="R448" t="s">
        <v>32</v>
      </c>
      <c r="S448" t="s">
        <v>46</v>
      </c>
      <c r="T448" s="8"/>
    </row>
    <row r="449" spans="1:20" x14ac:dyDescent="0.3">
      <c r="A449">
        <v>93740</v>
      </c>
      <c r="B449">
        <v>64488</v>
      </c>
      <c r="C449">
        <v>99954</v>
      </c>
      <c r="D449">
        <v>12445</v>
      </c>
      <c r="E449">
        <f>VLOOKUP(D449,[1]products!$A$2:$B$2832,2,0)</f>
        <v>26.21536059</v>
      </c>
      <c r="F449">
        <v>253010</v>
      </c>
      <c r="G449" t="s">
        <v>12</v>
      </c>
      <c r="H449" s="2">
        <v>45289.65353009259</v>
      </c>
      <c r="I449" s="2">
        <v>45289.65353009259</v>
      </c>
      <c r="J449" s="2">
        <v>45289.65353009259</v>
      </c>
      <c r="K449" s="2" t="s">
        <v>11</v>
      </c>
      <c r="L449" s="9">
        <f>YEAR(Table1[[#This Row],[ordered_at]])</f>
        <v>2023</v>
      </c>
      <c r="M449" s="9" t="str">
        <f>TEXT(Table1[[#This Row],[ordered_at]],"MMM")</f>
        <v>Dec</v>
      </c>
      <c r="N449">
        <f>VLOOKUP(D449,[1]products!$A$2:$F$2832,6,0)</f>
        <v>53.72000122</v>
      </c>
      <c r="O449" s="1">
        <f>Table1[[#This Row],[sale_price]]-Table1[[#This Row],[cost_price]]</f>
        <v>27.504640630000001</v>
      </c>
      <c r="P449" s="4">
        <f>Table1[[#This Row],[PROFIT]]/Table1[[#This Row],[sale_price]]</f>
        <v>0.51200000009977664</v>
      </c>
      <c r="Q449" t="str">
        <f>"Q"&amp;ROUNDUP(MONTH(Table1[[#This Row],[ordered_at]])/3,0)</f>
        <v>Q4</v>
      </c>
      <c r="R449" t="s">
        <v>32</v>
      </c>
      <c r="S449" t="s">
        <v>46</v>
      </c>
      <c r="T449" s="8"/>
    </row>
    <row r="450" spans="1:20" x14ac:dyDescent="0.3">
      <c r="A450">
        <v>72916</v>
      </c>
      <c r="B450">
        <v>50162</v>
      </c>
      <c r="C450">
        <v>10867</v>
      </c>
      <c r="D450">
        <v>28992</v>
      </c>
      <c r="E450">
        <f>VLOOKUP(D450,[1]products!$A$2:$B$2832,2,0)</f>
        <v>25.898400389999999</v>
      </c>
      <c r="F450">
        <v>196755</v>
      </c>
      <c r="G450" t="s">
        <v>15</v>
      </c>
      <c r="H450" s="2">
        <v>45289.308148148149</v>
      </c>
      <c r="I450" s="2">
        <v>45289.308148148149</v>
      </c>
      <c r="J450" s="2">
        <v>45289.308148148149</v>
      </c>
      <c r="K450" s="2">
        <v>45289.308148148149</v>
      </c>
      <c r="L450" s="9">
        <f>YEAR(Table1[[#This Row],[ordered_at]])</f>
        <v>2023</v>
      </c>
      <c r="M450" s="9" t="str">
        <f>TEXT(Table1[[#This Row],[ordered_at]],"MMM")</f>
        <v>Dec</v>
      </c>
      <c r="N450">
        <f>VLOOKUP(D450,[1]products!$A$2:$F$2832,6,0)</f>
        <v>59.950000760000002</v>
      </c>
      <c r="O450" s="1">
        <f>Table1[[#This Row],[sale_price]]-Table1[[#This Row],[cost_price]]</f>
        <v>34.051600370000003</v>
      </c>
      <c r="P450" s="4">
        <f>Table1[[#This Row],[PROFIT]]/Table1[[#This Row],[sale_price]]</f>
        <v>0.56799999897114262</v>
      </c>
      <c r="Q450" t="str">
        <f>"Q"&amp;ROUNDUP(MONTH(Table1[[#This Row],[ordered_at]])/3,0)</f>
        <v>Q4</v>
      </c>
      <c r="R450" t="s">
        <v>32</v>
      </c>
      <c r="S450" t="s">
        <v>46</v>
      </c>
      <c r="T450" s="8"/>
    </row>
    <row r="451" spans="1:20" x14ac:dyDescent="0.3">
      <c r="A451">
        <v>120470</v>
      </c>
      <c r="B451">
        <v>82952</v>
      </c>
      <c r="C451">
        <v>88189</v>
      </c>
      <c r="D451">
        <v>14000</v>
      </c>
      <c r="E451">
        <f>VLOOKUP(D451,[1]products!$A$2:$B$2832,2,0)</f>
        <v>4.0052698739999997</v>
      </c>
      <c r="F451">
        <v>325152</v>
      </c>
      <c r="G451" t="s">
        <v>14</v>
      </c>
      <c r="H451" s="2">
        <v>45289.152650462966</v>
      </c>
      <c r="I451" s="2" t="s">
        <v>11</v>
      </c>
      <c r="J451" s="2" t="s">
        <v>11</v>
      </c>
      <c r="K451" s="2" t="s">
        <v>11</v>
      </c>
      <c r="L451" s="9">
        <f>YEAR(Table1[[#This Row],[ordered_at]])</f>
        <v>2023</v>
      </c>
      <c r="M451" s="9" t="str">
        <f>TEXT(Table1[[#This Row],[ordered_at]],"MMM")</f>
        <v>Dec</v>
      </c>
      <c r="N451">
        <f>VLOOKUP(D451,[1]products!$A$2:$F$2832,6,0)</f>
        <v>6.9899997709999999</v>
      </c>
      <c r="O451" s="1">
        <f>Table1[[#This Row],[sale_price]]-Table1[[#This Row],[cost_price]]</f>
        <v>2.9847298970000002</v>
      </c>
      <c r="P451" s="4">
        <f>Table1[[#This Row],[PROFIT]]/Table1[[#This Row],[sale_price]]</f>
        <v>0.42699999925364807</v>
      </c>
      <c r="Q451" t="str">
        <f>"Q"&amp;ROUNDUP(MONTH(Table1[[#This Row],[ordered_at]])/3,0)</f>
        <v>Q4</v>
      </c>
      <c r="R451" t="s">
        <v>32</v>
      </c>
      <c r="S451" t="s">
        <v>46</v>
      </c>
      <c r="T451" s="8"/>
    </row>
    <row r="452" spans="1:20" x14ac:dyDescent="0.3">
      <c r="A452">
        <v>169388</v>
      </c>
      <c r="B452">
        <v>116669</v>
      </c>
      <c r="C452">
        <v>34783</v>
      </c>
      <c r="D452">
        <v>28370</v>
      </c>
      <c r="E452">
        <f>VLOOKUP(D452,[1]products!$A$2:$B$2832,2,0)</f>
        <v>14.49723036</v>
      </c>
      <c r="F452">
        <v>457341</v>
      </c>
      <c r="G452" t="s">
        <v>14</v>
      </c>
      <c r="H452" s="2">
        <v>45289.030439814815</v>
      </c>
      <c r="I452" s="2" t="s">
        <v>11</v>
      </c>
      <c r="J452" s="2" t="s">
        <v>11</v>
      </c>
      <c r="K452" s="2" t="s">
        <v>11</v>
      </c>
      <c r="L452" s="9">
        <f>YEAR(Table1[[#This Row],[ordered_at]])</f>
        <v>2023</v>
      </c>
      <c r="M452" s="9" t="str">
        <f>TEXT(Table1[[#This Row],[ordered_at]],"MMM")</f>
        <v>Dec</v>
      </c>
      <c r="N452">
        <f>VLOOKUP(D452,[1]products!$A$2:$F$2832,6,0)</f>
        <v>24.530000690000001</v>
      </c>
      <c r="O452" s="1">
        <f>Table1[[#This Row],[sale_price]]-Table1[[#This Row],[cost_price]]</f>
        <v>10.032770330000002</v>
      </c>
      <c r="P452" s="4">
        <f>Table1[[#This Row],[PROFIT]]/Table1[[#This Row],[sale_price]]</f>
        <v>0.40900000194822667</v>
      </c>
      <c r="Q452" t="str">
        <f>"Q"&amp;ROUNDUP(MONTH(Table1[[#This Row],[ordered_at]])/3,0)</f>
        <v>Q4</v>
      </c>
      <c r="R452" t="s">
        <v>32</v>
      </c>
      <c r="S452" t="s">
        <v>46</v>
      </c>
      <c r="T452" s="8"/>
    </row>
    <row r="453" spans="1:20" x14ac:dyDescent="0.3">
      <c r="A453">
        <v>178911</v>
      </c>
      <c r="B453">
        <v>123235</v>
      </c>
      <c r="C453">
        <v>47297</v>
      </c>
      <c r="D453">
        <v>24963</v>
      </c>
      <c r="E453">
        <f>VLOOKUP(D453,[1]products!$A$2:$B$2832,2,0)</f>
        <v>36.782098550000001</v>
      </c>
      <c r="F453">
        <v>483048</v>
      </c>
      <c r="G453" t="s">
        <v>14</v>
      </c>
      <c r="H453" s="2">
        <v>45289.021099537036</v>
      </c>
      <c r="I453" s="2" t="s">
        <v>11</v>
      </c>
      <c r="J453" s="2" t="s">
        <v>11</v>
      </c>
      <c r="K453" s="2" t="s">
        <v>11</v>
      </c>
      <c r="L453" s="9">
        <f>YEAR(Table1[[#This Row],[ordered_at]])</f>
        <v>2023</v>
      </c>
      <c r="M453" s="9" t="str">
        <f>TEXT(Table1[[#This Row],[ordered_at]],"MMM")</f>
        <v>Dec</v>
      </c>
      <c r="N453">
        <f>VLOOKUP(D453,[1]products!$A$2:$F$2832,6,0)</f>
        <v>76.949996949999999</v>
      </c>
      <c r="O453" s="1">
        <f>Table1[[#This Row],[sale_price]]-Table1[[#This Row],[cost_price]]</f>
        <v>40.167898399999999</v>
      </c>
      <c r="P453" s="4">
        <f>Table1[[#This Row],[PROFIT]]/Table1[[#This Row],[sale_price]]</f>
        <v>0.52199999989733592</v>
      </c>
      <c r="Q453" t="str">
        <f>"Q"&amp;ROUNDUP(MONTH(Table1[[#This Row],[ordered_at]])/3,0)</f>
        <v>Q4</v>
      </c>
      <c r="R453" t="s">
        <v>32</v>
      </c>
      <c r="S453" t="s">
        <v>46</v>
      </c>
      <c r="T453" s="8"/>
    </row>
    <row r="454" spans="1:20" x14ac:dyDescent="0.3">
      <c r="A454">
        <v>59074</v>
      </c>
      <c r="B454">
        <v>40685</v>
      </c>
      <c r="C454">
        <v>81161</v>
      </c>
      <c r="D454">
        <v>15784</v>
      </c>
      <c r="E454">
        <f>VLOOKUP(D454,[1]products!$A$2:$B$2832,2,0)</f>
        <v>30.772000120000001</v>
      </c>
      <c r="F454">
        <v>159463</v>
      </c>
      <c r="G454" t="s">
        <v>14</v>
      </c>
      <c r="H454" s="2">
        <v>45288.964629629627</v>
      </c>
      <c r="I454" s="2" t="s">
        <v>11</v>
      </c>
      <c r="J454" s="2" t="s">
        <v>11</v>
      </c>
      <c r="K454" s="2" t="s">
        <v>11</v>
      </c>
      <c r="L454" s="9">
        <f>YEAR(Table1[[#This Row],[ordered_at]])</f>
        <v>2023</v>
      </c>
      <c r="M454" s="9" t="str">
        <f>TEXT(Table1[[#This Row],[ordered_at]],"MMM")</f>
        <v>Dec</v>
      </c>
      <c r="N454">
        <f>VLOOKUP(D454,[1]products!$A$2:$F$2832,6,0)</f>
        <v>49</v>
      </c>
      <c r="O454" s="1">
        <f>Table1[[#This Row],[sale_price]]-Table1[[#This Row],[cost_price]]</f>
        <v>18.227999879999999</v>
      </c>
      <c r="P454" s="4">
        <f>Table1[[#This Row],[PROFIT]]/Table1[[#This Row],[sale_price]]</f>
        <v>0.37199999755102037</v>
      </c>
      <c r="Q454" t="str">
        <f>"Q"&amp;ROUNDUP(MONTH(Table1[[#This Row],[ordered_at]])/3,0)</f>
        <v>Q4</v>
      </c>
      <c r="R454" t="s">
        <v>32</v>
      </c>
      <c r="S454" t="s">
        <v>46</v>
      </c>
      <c r="T454" s="8"/>
    </row>
    <row r="455" spans="1:20" x14ac:dyDescent="0.3">
      <c r="A455">
        <v>67745</v>
      </c>
      <c r="B455">
        <v>46606</v>
      </c>
      <c r="C455">
        <v>28186</v>
      </c>
      <c r="D455">
        <v>28391</v>
      </c>
      <c r="E455">
        <f>VLOOKUP(D455,[1]products!$A$2:$B$2832,2,0)</f>
        <v>36.240000100000003</v>
      </c>
      <c r="F455">
        <v>182809</v>
      </c>
      <c r="G455" t="s">
        <v>12</v>
      </c>
      <c r="H455" s="2">
        <v>45288.771840277775</v>
      </c>
      <c r="I455" s="2">
        <v>45288.771840277775</v>
      </c>
      <c r="J455" s="2">
        <v>45288.771840277775</v>
      </c>
      <c r="K455" s="2" t="s">
        <v>11</v>
      </c>
      <c r="L455" s="9">
        <f>YEAR(Table1[[#This Row],[ordered_at]])</f>
        <v>2023</v>
      </c>
      <c r="M455" s="9" t="str">
        <f>TEXT(Table1[[#This Row],[ordered_at]],"MMM")</f>
        <v>Dec</v>
      </c>
      <c r="N455">
        <f>VLOOKUP(D455,[1]products!$A$2:$F$2832,6,0)</f>
        <v>60</v>
      </c>
      <c r="O455" s="1">
        <f>Table1[[#This Row],[sale_price]]-Table1[[#This Row],[cost_price]]</f>
        <v>23.759999899999997</v>
      </c>
      <c r="P455" s="4">
        <f>Table1[[#This Row],[PROFIT]]/Table1[[#This Row],[sale_price]]</f>
        <v>0.39599999833333327</v>
      </c>
      <c r="Q455" t="str">
        <f>"Q"&amp;ROUNDUP(MONTH(Table1[[#This Row],[ordered_at]])/3,0)</f>
        <v>Q4</v>
      </c>
      <c r="R455" t="s">
        <v>32</v>
      </c>
      <c r="S455" t="s">
        <v>46</v>
      </c>
      <c r="T455" s="8"/>
    </row>
    <row r="456" spans="1:20" x14ac:dyDescent="0.3">
      <c r="A456">
        <v>4506</v>
      </c>
      <c r="B456">
        <v>3108</v>
      </c>
      <c r="C456">
        <v>72680</v>
      </c>
      <c r="D456">
        <v>11834</v>
      </c>
      <c r="E456">
        <f>VLOOKUP(D456,[1]products!$A$2:$B$2832,2,0)</f>
        <v>49.679999930000001</v>
      </c>
      <c r="F456">
        <v>12191</v>
      </c>
      <c r="G456" t="s">
        <v>12</v>
      </c>
      <c r="H456" s="2">
        <v>45288.496180555558</v>
      </c>
      <c r="I456" s="2">
        <v>45288.496180555558</v>
      </c>
      <c r="J456" s="2">
        <v>45288.496180555558</v>
      </c>
      <c r="K456" s="2" t="s">
        <v>11</v>
      </c>
      <c r="L456" s="9">
        <f>YEAR(Table1[[#This Row],[ordered_at]])</f>
        <v>2023</v>
      </c>
      <c r="M456" s="9" t="str">
        <f>TEXT(Table1[[#This Row],[ordered_at]],"MMM")</f>
        <v>Dec</v>
      </c>
      <c r="N456">
        <f>VLOOKUP(D456,[1]products!$A$2:$F$2832,6,0)</f>
        <v>90</v>
      </c>
      <c r="O456" s="1">
        <f>Table1[[#This Row],[sale_price]]-Table1[[#This Row],[cost_price]]</f>
        <v>40.320000069999999</v>
      </c>
      <c r="P456" s="4">
        <f>Table1[[#This Row],[PROFIT]]/Table1[[#This Row],[sale_price]]</f>
        <v>0.44800000077777774</v>
      </c>
      <c r="Q456" t="str">
        <f>"Q"&amp;ROUNDUP(MONTH(Table1[[#This Row],[ordered_at]])/3,0)</f>
        <v>Q4</v>
      </c>
      <c r="R456" t="s">
        <v>27</v>
      </c>
      <c r="S456" t="s">
        <v>46</v>
      </c>
      <c r="T456" s="8"/>
    </row>
    <row r="457" spans="1:20" x14ac:dyDescent="0.3">
      <c r="A457">
        <v>42302</v>
      </c>
      <c r="B457">
        <v>29110</v>
      </c>
      <c r="C457">
        <v>46164</v>
      </c>
      <c r="D457">
        <v>13972</v>
      </c>
      <c r="E457">
        <f>VLOOKUP(D457,[1]products!$A$2:$B$2832,2,0)</f>
        <v>34.91399981</v>
      </c>
      <c r="F457">
        <v>114133</v>
      </c>
      <c r="G457" t="s">
        <v>10</v>
      </c>
      <c r="H457" s="2">
        <v>45288.489050925928</v>
      </c>
      <c r="I457" s="2" t="s">
        <v>11</v>
      </c>
      <c r="J457" s="2" t="s">
        <v>11</v>
      </c>
      <c r="K457" s="2" t="s">
        <v>11</v>
      </c>
      <c r="L457" s="9">
        <f>YEAR(Table1[[#This Row],[ordered_at]])</f>
        <v>2023</v>
      </c>
      <c r="M457" s="9" t="str">
        <f>TEXT(Table1[[#This Row],[ordered_at]],"MMM")</f>
        <v>Dec</v>
      </c>
      <c r="N457">
        <f>VLOOKUP(D457,[1]products!$A$2:$F$2832,6,0)</f>
        <v>69</v>
      </c>
      <c r="O457" s="1">
        <f>Table1[[#This Row],[sale_price]]-Table1[[#This Row],[cost_price]]</f>
        <v>34.08600019</v>
      </c>
      <c r="P457" s="4">
        <f>Table1[[#This Row],[PROFIT]]/Table1[[#This Row],[sale_price]]</f>
        <v>0.49400000275362321</v>
      </c>
      <c r="Q457" t="str">
        <f>"Q"&amp;ROUNDUP(MONTH(Table1[[#This Row],[ordered_at]])/3,0)</f>
        <v>Q4</v>
      </c>
      <c r="R457" t="s">
        <v>25</v>
      </c>
      <c r="S457" t="s">
        <v>46</v>
      </c>
      <c r="T457" s="8"/>
    </row>
    <row r="458" spans="1:20" x14ac:dyDescent="0.3">
      <c r="A458">
        <v>68606</v>
      </c>
      <c r="B458">
        <v>47189</v>
      </c>
      <c r="C458">
        <v>34783</v>
      </c>
      <c r="D458">
        <v>24922</v>
      </c>
      <c r="E458">
        <f>VLOOKUP(D458,[1]products!$A$2:$B$2832,2,0)</f>
        <v>11.055000189999999</v>
      </c>
      <c r="F458">
        <v>185112</v>
      </c>
      <c r="G458" t="s">
        <v>14</v>
      </c>
      <c r="H458" s="2">
        <v>45288.445694444446</v>
      </c>
      <c r="I458" s="2" t="s">
        <v>11</v>
      </c>
      <c r="J458" s="2" t="s">
        <v>11</v>
      </c>
      <c r="K458" s="2" t="s">
        <v>11</v>
      </c>
      <c r="L458" s="9">
        <f>YEAR(Table1[[#This Row],[ordered_at]])</f>
        <v>2023</v>
      </c>
      <c r="M458" s="9" t="str">
        <f>TEXT(Table1[[#This Row],[ordered_at]],"MMM")</f>
        <v>Dec</v>
      </c>
      <c r="N458">
        <f>VLOOKUP(D458,[1]products!$A$2:$F$2832,6,0)</f>
        <v>20.100000380000001</v>
      </c>
      <c r="O458" s="1">
        <f>Table1[[#This Row],[sale_price]]-Table1[[#This Row],[cost_price]]</f>
        <v>9.0450001900000014</v>
      </c>
      <c r="P458" s="4">
        <f>Table1[[#This Row],[PROFIT]]/Table1[[#This Row],[sale_price]]</f>
        <v>0.45000000094527365</v>
      </c>
      <c r="Q458" t="str">
        <f>"Q"&amp;ROUNDUP(MONTH(Table1[[#This Row],[ordered_at]])/3,0)</f>
        <v>Q4</v>
      </c>
      <c r="R458" t="s">
        <v>25</v>
      </c>
      <c r="S458" t="s">
        <v>46</v>
      </c>
      <c r="T458" s="8"/>
    </row>
    <row r="459" spans="1:20" x14ac:dyDescent="0.3">
      <c r="A459">
        <v>8012</v>
      </c>
      <c r="B459">
        <v>5561</v>
      </c>
      <c r="C459">
        <v>56384</v>
      </c>
      <c r="D459">
        <v>25242</v>
      </c>
      <c r="E459">
        <f>VLOOKUP(D459,[1]products!$A$2:$B$2832,2,0)</f>
        <v>23.478520570000001</v>
      </c>
      <c r="F459">
        <v>21643</v>
      </c>
      <c r="G459" t="s">
        <v>13</v>
      </c>
      <c r="H459" s="2">
        <v>45288.444548611114</v>
      </c>
      <c r="I459" s="2">
        <v>45288.444548611114</v>
      </c>
      <c r="J459" s="2" t="s">
        <v>11</v>
      </c>
      <c r="K459" s="2" t="s">
        <v>11</v>
      </c>
      <c r="L459" s="9">
        <f>YEAR(Table1[[#This Row],[ordered_at]])</f>
        <v>2023</v>
      </c>
      <c r="M459" s="9" t="str">
        <f>TEXT(Table1[[#This Row],[ordered_at]],"MMM")</f>
        <v>Dec</v>
      </c>
      <c r="N459">
        <f>VLOOKUP(D459,[1]products!$A$2:$F$2832,6,0)</f>
        <v>42.380001069999999</v>
      </c>
      <c r="O459" s="1">
        <f>Table1[[#This Row],[sale_price]]-Table1[[#This Row],[cost_price]]</f>
        <v>18.901480499999998</v>
      </c>
      <c r="P459" s="4">
        <f>Table1[[#This Row],[PROFIT]]/Table1[[#This Row],[sale_price]]</f>
        <v>0.44600000053751765</v>
      </c>
      <c r="Q459" t="str">
        <f>"Q"&amp;ROUNDUP(MONTH(Table1[[#This Row],[ordered_at]])/3,0)</f>
        <v>Q4</v>
      </c>
      <c r="R459" t="s">
        <v>25</v>
      </c>
      <c r="S459" t="s">
        <v>46</v>
      </c>
      <c r="T459" s="8"/>
    </row>
    <row r="460" spans="1:20" x14ac:dyDescent="0.3">
      <c r="A460">
        <v>127761</v>
      </c>
      <c r="B460">
        <v>87976</v>
      </c>
      <c r="C460">
        <v>80654</v>
      </c>
      <c r="D460">
        <v>12439</v>
      </c>
      <c r="E460">
        <f>VLOOKUP(D460,[1]products!$A$2:$B$2832,2,0)</f>
        <v>5.6984902430000002</v>
      </c>
      <c r="F460">
        <v>344894</v>
      </c>
      <c r="G460" t="s">
        <v>12</v>
      </c>
      <c r="H460" s="2">
        <v>45288.295937499999</v>
      </c>
      <c r="I460" s="2">
        <v>45288.295937499999</v>
      </c>
      <c r="J460" s="2">
        <v>45288.295937499999</v>
      </c>
      <c r="K460" s="2" t="s">
        <v>11</v>
      </c>
      <c r="L460" s="9">
        <f>YEAR(Table1[[#This Row],[ordered_at]])</f>
        <v>2023</v>
      </c>
      <c r="M460" s="9" t="str">
        <f>TEXT(Table1[[#This Row],[ordered_at]],"MMM")</f>
        <v>Dec</v>
      </c>
      <c r="N460">
        <f>VLOOKUP(D460,[1]products!$A$2:$F$2832,6,0)</f>
        <v>8.8900003430000005</v>
      </c>
      <c r="O460" s="1">
        <f>Table1[[#This Row],[sale_price]]-Table1[[#This Row],[cost_price]]</f>
        <v>3.1915101000000003</v>
      </c>
      <c r="P460" s="4">
        <f>Table1[[#This Row],[PROFIT]]/Table1[[#This Row],[sale_price]]</f>
        <v>0.35899999739741295</v>
      </c>
      <c r="Q460" t="str">
        <f>"Q"&amp;ROUNDUP(MONTH(Table1[[#This Row],[ordered_at]])/3,0)</f>
        <v>Q4</v>
      </c>
      <c r="R460" t="s">
        <v>25</v>
      </c>
      <c r="S460" t="s">
        <v>46</v>
      </c>
      <c r="T460" s="8"/>
    </row>
    <row r="461" spans="1:20" x14ac:dyDescent="0.3">
      <c r="A461">
        <v>33472</v>
      </c>
      <c r="B461">
        <v>23061</v>
      </c>
      <c r="C461">
        <v>66097</v>
      </c>
      <c r="D461">
        <v>15499</v>
      </c>
      <c r="E461">
        <f>VLOOKUP(D461,[1]products!$A$2:$B$2832,2,0)</f>
        <v>16.644449860000002</v>
      </c>
      <c r="F461">
        <v>90287</v>
      </c>
      <c r="G461" t="s">
        <v>13</v>
      </c>
      <c r="H461" s="2">
        <v>45288.278368055559</v>
      </c>
      <c r="I461" s="2">
        <v>45288.278368055559</v>
      </c>
      <c r="J461" s="2" t="s">
        <v>11</v>
      </c>
      <c r="K461" s="2" t="s">
        <v>11</v>
      </c>
      <c r="L461" s="9">
        <f>YEAR(Table1[[#This Row],[ordered_at]])</f>
        <v>2023</v>
      </c>
      <c r="M461" s="9" t="str">
        <f>TEXT(Table1[[#This Row],[ordered_at]],"MMM")</f>
        <v>Dec</v>
      </c>
      <c r="N461">
        <f>VLOOKUP(D461,[1]products!$A$2:$F$2832,6,0)</f>
        <v>29.989999770000001</v>
      </c>
      <c r="O461" s="1">
        <f>Table1[[#This Row],[sale_price]]-Table1[[#This Row],[cost_price]]</f>
        <v>13.345549909999999</v>
      </c>
      <c r="P461" s="4">
        <f>Table1[[#This Row],[PROFIT]]/Table1[[#This Row],[sale_price]]</f>
        <v>0.44500000041180388</v>
      </c>
      <c r="Q461" t="str">
        <f>"Q"&amp;ROUNDUP(MONTH(Table1[[#This Row],[ordered_at]])/3,0)</f>
        <v>Q4</v>
      </c>
      <c r="R461" t="s">
        <v>25</v>
      </c>
      <c r="S461" t="s">
        <v>46</v>
      </c>
      <c r="T461" s="8"/>
    </row>
    <row r="462" spans="1:20" x14ac:dyDescent="0.3">
      <c r="A462">
        <v>120362</v>
      </c>
      <c r="B462">
        <v>82884</v>
      </c>
      <c r="C462">
        <v>92303</v>
      </c>
      <c r="D462">
        <v>6250</v>
      </c>
      <c r="E462">
        <f>VLOOKUP(D462,[1]products!$A$2:$B$2832,2,0)</f>
        <v>50.24999983</v>
      </c>
      <c r="F462">
        <v>324847</v>
      </c>
      <c r="G462" t="s">
        <v>14</v>
      </c>
      <c r="H462" s="2">
        <v>45288.168842592589</v>
      </c>
      <c r="I462" s="2" t="s">
        <v>11</v>
      </c>
      <c r="J462" s="2" t="s">
        <v>11</v>
      </c>
      <c r="K462" s="2" t="s">
        <v>11</v>
      </c>
      <c r="L462" s="9">
        <f>YEAR(Table1[[#This Row],[ordered_at]])</f>
        <v>2023</v>
      </c>
      <c r="M462" s="9" t="str">
        <f>TEXT(Table1[[#This Row],[ordered_at]],"MMM")</f>
        <v>Dec</v>
      </c>
      <c r="N462">
        <f>VLOOKUP(D462,[1]products!$A$2:$F$2832,6,0)</f>
        <v>125</v>
      </c>
      <c r="O462" s="1">
        <f>Table1[[#This Row],[sale_price]]-Table1[[#This Row],[cost_price]]</f>
        <v>74.750000169999993</v>
      </c>
      <c r="P462" s="4">
        <f>Table1[[#This Row],[PROFIT]]/Table1[[#This Row],[sale_price]]</f>
        <v>0.59800000135999998</v>
      </c>
      <c r="Q462" t="str">
        <f>"Q"&amp;ROUNDUP(MONTH(Table1[[#This Row],[ordered_at]])/3,0)</f>
        <v>Q4</v>
      </c>
      <c r="R462" t="s">
        <v>25</v>
      </c>
      <c r="S462" t="s">
        <v>46</v>
      </c>
      <c r="T462" s="8"/>
    </row>
    <row r="463" spans="1:20" x14ac:dyDescent="0.3">
      <c r="A463">
        <v>66875</v>
      </c>
      <c r="B463">
        <v>46015</v>
      </c>
      <c r="C463">
        <v>91012</v>
      </c>
      <c r="D463">
        <v>9621</v>
      </c>
      <c r="E463">
        <f>VLOOKUP(D463,[1]products!$A$2:$B$2832,2,0)</f>
        <v>17.099999950000001</v>
      </c>
      <c r="F463">
        <v>180480</v>
      </c>
      <c r="G463" t="s">
        <v>10</v>
      </c>
      <c r="H463" s="2">
        <v>45288.092766203707</v>
      </c>
      <c r="I463" s="2" t="s">
        <v>11</v>
      </c>
      <c r="J463" s="2" t="s">
        <v>11</v>
      </c>
      <c r="K463" s="2" t="s">
        <v>11</v>
      </c>
      <c r="L463" s="9">
        <f>YEAR(Table1[[#This Row],[ordered_at]])</f>
        <v>2023</v>
      </c>
      <c r="M463" s="9" t="str">
        <f>TEXT(Table1[[#This Row],[ordered_at]],"MMM")</f>
        <v>Dec</v>
      </c>
      <c r="N463">
        <f>VLOOKUP(D463,[1]products!$A$2:$F$2832,6,0)</f>
        <v>45</v>
      </c>
      <c r="O463" s="1">
        <f>Table1[[#This Row],[sale_price]]-Table1[[#This Row],[cost_price]]</f>
        <v>27.900000049999999</v>
      </c>
      <c r="P463" s="4">
        <f>Table1[[#This Row],[PROFIT]]/Table1[[#This Row],[sale_price]]</f>
        <v>0.62000000111111109</v>
      </c>
      <c r="Q463" t="str">
        <f>"Q"&amp;ROUNDUP(MONTH(Table1[[#This Row],[ordered_at]])/3,0)</f>
        <v>Q4</v>
      </c>
      <c r="R463" t="s">
        <v>25</v>
      </c>
      <c r="S463" t="s">
        <v>46</v>
      </c>
      <c r="T463" s="8"/>
    </row>
    <row r="464" spans="1:20" x14ac:dyDescent="0.3">
      <c r="A464">
        <v>15758</v>
      </c>
      <c r="B464">
        <v>10900</v>
      </c>
      <c r="C464">
        <v>83533</v>
      </c>
      <c r="D464">
        <v>13604</v>
      </c>
      <c r="E464">
        <f>VLOOKUP(D464,[1]products!$A$2:$B$2832,2,0)</f>
        <v>86.400000079999998</v>
      </c>
      <c r="F464">
        <v>42550</v>
      </c>
      <c r="G464" t="s">
        <v>12</v>
      </c>
      <c r="H464" s="2">
        <v>45287.701064814813</v>
      </c>
      <c r="I464" s="2">
        <v>45287.701064814813</v>
      </c>
      <c r="J464" s="2">
        <v>45287.701064814813</v>
      </c>
      <c r="K464" s="2" t="s">
        <v>11</v>
      </c>
      <c r="L464" s="9">
        <f>YEAR(Table1[[#This Row],[ordered_at]])</f>
        <v>2023</v>
      </c>
      <c r="M464" s="9" t="str">
        <f>TEXT(Table1[[#This Row],[ordered_at]],"MMM")</f>
        <v>Dec</v>
      </c>
      <c r="N464">
        <f>VLOOKUP(D464,[1]products!$A$2:$F$2832,6,0)</f>
        <v>180</v>
      </c>
      <c r="O464" s="1">
        <f>Table1[[#This Row],[sale_price]]-Table1[[#This Row],[cost_price]]</f>
        <v>93.599999920000002</v>
      </c>
      <c r="P464" s="4">
        <f>Table1[[#This Row],[PROFIT]]/Table1[[#This Row],[sale_price]]</f>
        <v>0.51999999955555554</v>
      </c>
      <c r="Q464" t="str">
        <f>"Q"&amp;ROUNDUP(MONTH(Table1[[#This Row],[ordered_at]])/3,0)</f>
        <v>Q4</v>
      </c>
      <c r="R464" t="s">
        <v>25</v>
      </c>
      <c r="S464" t="s">
        <v>46</v>
      </c>
      <c r="T464" s="8"/>
    </row>
    <row r="465" spans="1:20" x14ac:dyDescent="0.3">
      <c r="A465">
        <v>156172</v>
      </c>
      <c r="B465">
        <v>107524</v>
      </c>
      <c r="C465">
        <v>73187</v>
      </c>
      <c r="D465">
        <v>15088</v>
      </c>
      <c r="E465">
        <f>VLOOKUP(D465,[1]products!$A$2:$B$2832,2,0)</f>
        <v>41.819999979999999</v>
      </c>
      <c r="F465">
        <v>421591</v>
      </c>
      <c r="G465" t="s">
        <v>12</v>
      </c>
      <c r="H465" s="2">
        <v>45287.653807870367</v>
      </c>
      <c r="I465" s="2">
        <v>45287.653807870367</v>
      </c>
      <c r="J465" s="2">
        <v>45287.653807870367</v>
      </c>
      <c r="K465" s="2" t="s">
        <v>11</v>
      </c>
      <c r="L465" s="9">
        <f>YEAR(Table1[[#This Row],[ordered_at]])</f>
        <v>2023</v>
      </c>
      <c r="M465" s="9" t="str">
        <f>TEXT(Table1[[#This Row],[ordered_at]],"MMM")</f>
        <v>Dec</v>
      </c>
      <c r="N465">
        <f>VLOOKUP(D465,[1]products!$A$2:$F$2832,6,0)</f>
        <v>82</v>
      </c>
      <c r="O465" s="1">
        <f>Table1[[#This Row],[sale_price]]-Table1[[#This Row],[cost_price]]</f>
        <v>40.180000020000001</v>
      </c>
      <c r="P465" s="4">
        <f>Table1[[#This Row],[PROFIT]]/Table1[[#This Row],[sale_price]]</f>
        <v>0.49000000024390244</v>
      </c>
      <c r="Q465" t="str">
        <f>"Q"&amp;ROUNDUP(MONTH(Table1[[#This Row],[ordered_at]])/3,0)</f>
        <v>Q4</v>
      </c>
      <c r="R465" t="s">
        <v>25</v>
      </c>
      <c r="S465" t="s">
        <v>46</v>
      </c>
      <c r="T465" s="8"/>
    </row>
    <row r="466" spans="1:20" x14ac:dyDescent="0.3">
      <c r="A466">
        <v>111881</v>
      </c>
      <c r="B466">
        <v>77104</v>
      </c>
      <c r="C466">
        <v>54426</v>
      </c>
      <c r="D466">
        <v>9303</v>
      </c>
      <c r="E466">
        <f>VLOOKUP(D466,[1]products!$A$2:$B$2832,2,0)</f>
        <v>7.4899999890000002</v>
      </c>
      <c r="F466">
        <v>301882</v>
      </c>
      <c r="G466" t="s">
        <v>12</v>
      </c>
      <c r="H466" s="2">
        <v>45287.641145833331</v>
      </c>
      <c r="I466" s="2">
        <v>45287.641145833331</v>
      </c>
      <c r="J466" s="2">
        <v>45287.641145833331</v>
      </c>
      <c r="K466" s="2" t="s">
        <v>11</v>
      </c>
      <c r="L466" s="9">
        <f>YEAR(Table1[[#This Row],[ordered_at]])</f>
        <v>2023</v>
      </c>
      <c r="M466" s="9" t="str">
        <f>TEXT(Table1[[#This Row],[ordered_at]],"MMM")</f>
        <v>Dec</v>
      </c>
      <c r="N466">
        <f>VLOOKUP(D466,[1]products!$A$2:$F$2832,6,0)</f>
        <v>14</v>
      </c>
      <c r="O466" s="1">
        <f>Table1[[#This Row],[sale_price]]-Table1[[#This Row],[cost_price]]</f>
        <v>6.5100000109999998</v>
      </c>
      <c r="P466" s="4">
        <f>Table1[[#This Row],[PROFIT]]/Table1[[#This Row],[sale_price]]</f>
        <v>0.4650000007857143</v>
      </c>
      <c r="Q466" t="str">
        <f>"Q"&amp;ROUNDUP(MONTH(Table1[[#This Row],[ordered_at]])/3,0)</f>
        <v>Q4</v>
      </c>
      <c r="R466" t="s">
        <v>25</v>
      </c>
      <c r="S466" t="s">
        <v>46</v>
      </c>
      <c r="T466" s="8"/>
    </row>
    <row r="467" spans="1:20" x14ac:dyDescent="0.3">
      <c r="A467">
        <v>45156</v>
      </c>
      <c r="B467">
        <v>31073</v>
      </c>
      <c r="C467">
        <v>51020</v>
      </c>
      <c r="D467">
        <v>28378</v>
      </c>
      <c r="E467">
        <f>VLOOKUP(D467,[1]products!$A$2:$B$2832,2,0)</f>
        <v>22.70240046</v>
      </c>
      <c r="F467">
        <v>121813</v>
      </c>
      <c r="G467" t="s">
        <v>14</v>
      </c>
      <c r="H467" s="2">
        <v>45287.432812500003</v>
      </c>
      <c r="I467" s="2" t="s">
        <v>11</v>
      </c>
      <c r="J467" s="2" t="s">
        <v>11</v>
      </c>
      <c r="K467" s="2" t="s">
        <v>11</v>
      </c>
      <c r="L467" s="9">
        <f>YEAR(Table1[[#This Row],[ordered_at]])</f>
        <v>2023</v>
      </c>
      <c r="M467" s="9" t="str">
        <f>TEXT(Table1[[#This Row],[ordered_at]],"MMM")</f>
        <v>Dec</v>
      </c>
      <c r="N467">
        <f>VLOOKUP(D467,[1]products!$A$2:$F$2832,6,0)</f>
        <v>40.540000919999997</v>
      </c>
      <c r="O467" s="1">
        <f>Table1[[#This Row],[sale_price]]-Table1[[#This Row],[cost_price]]</f>
        <v>17.837600459999997</v>
      </c>
      <c r="P467" s="4">
        <f>Table1[[#This Row],[PROFIT]]/Table1[[#This Row],[sale_price]]</f>
        <v>0.4400000013616181</v>
      </c>
      <c r="Q467" t="str">
        <f>"Q"&amp;ROUNDUP(MONTH(Table1[[#This Row],[ordered_at]])/3,0)</f>
        <v>Q4</v>
      </c>
      <c r="R467" t="s">
        <v>25</v>
      </c>
      <c r="S467" t="s">
        <v>46</v>
      </c>
      <c r="T467" s="8"/>
    </row>
    <row r="468" spans="1:20" x14ac:dyDescent="0.3">
      <c r="A468">
        <v>149129</v>
      </c>
      <c r="B468">
        <v>102694</v>
      </c>
      <c r="C468">
        <v>42530</v>
      </c>
      <c r="D468">
        <v>28815</v>
      </c>
      <c r="E468">
        <f>VLOOKUP(D468,[1]products!$A$2:$B$2832,2,0)</f>
        <v>8.2649999859999994</v>
      </c>
      <c r="F468">
        <v>402624</v>
      </c>
      <c r="G468" t="s">
        <v>14</v>
      </c>
      <c r="H468" s="2">
        <v>45287.312962962962</v>
      </c>
      <c r="I468" s="2" t="s">
        <v>11</v>
      </c>
      <c r="J468" s="2" t="s">
        <v>11</v>
      </c>
      <c r="K468" s="2" t="s">
        <v>11</v>
      </c>
      <c r="L468" s="9">
        <f>YEAR(Table1[[#This Row],[ordered_at]])</f>
        <v>2023</v>
      </c>
      <c r="M468" s="9" t="str">
        <f>TEXT(Table1[[#This Row],[ordered_at]],"MMM")</f>
        <v>Dec</v>
      </c>
      <c r="N468">
        <f>VLOOKUP(D468,[1]products!$A$2:$F$2832,6,0)</f>
        <v>15</v>
      </c>
      <c r="O468" s="1">
        <f>Table1[[#This Row],[sale_price]]-Table1[[#This Row],[cost_price]]</f>
        <v>6.7350000140000006</v>
      </c>
      <c r="P468" s="4">
        <f>Table1[[#This Row],[PROFIT]]/Table1[[#This Row],[sale_price]]</f>
        <v>0.44900000093333337</v>
      </c>
      <c r="Q468" t="str">
        <f>"Q"&amp;ROUNDUP(MONTH(Table1[[#This Row],[ordered_at]])/3,0)</f>
        <v>Q4</v>
      </c>
      <c r="R468" t="s">
        <v>25</v>
      </c>
      <c r="S468" t="s">
        <v>46</v>
      </c>
      <c r="T468" s="8"/>
    </row>
    <row r="469" spans="1:20" x14ac:dyDescent="0.3">
      <c r="A469">
        <v>55092</v>
      </c>
      <c r="B469">
        <v>37892</v>
      </c>
      <c r="C469">
        <v>29200</v>
      </c>
      <c r="D469">
        <v>28462</v>
      </c>
      <c r="E469">
        <f>VLOOKUP(D469,[1]products!$A$2:$B$2832,2,0)</f>
        <v>24.010000009999999</v>
      </c>
      <c r="F469">
        <v>148656</v>
      </c>
      <c r="G469" t="s">
        <v>13</v>
      </c>
      <c r="H469" s="2">
        <v>45287.23337962963</v>
      </c>
      <c r="I469" s="2">
        <v>45287.23337962963</v>
      </c>
      <c r="J469" s="2" t="s">
        <v>11</v>
      </c>
      <c r="K469" s="2" t="s">
        <v>11</v>
      </c>
      <c r="L469" s="9">
        <f>YEAR(Table1[[#This Row],[ordered_at]])</f>
        <v>2023</v>
      </c>
      <c r="M469" s="9" t="str">
        <f>TEXT(Table1[[#This Row],[ordered_at]],"MMM")</f>
        <v>Dec</v>
      </c>
      <c r="N469">
        <f>VLOOKUP(D469,[1]products!$A$2:$F$2832,6,0)</f>
        <v>49</v>
      </c>
      <c r="O469" s="1">
        <f>Table1[[#This Row],[sale_price]]-Table1[[#This Row],[cost_price]]</f>
        <v>24.989999990000001</v>
      </c>
      <c r="P469" s="4">
        <f>Table1[[#This Row],[PROFIT]]/Table1[[#This Row],[sale_price]]</f>
        <v>0.50999999979591837</v>
      </c>
      <c r="Q469" t="str">
        <f>"Q"&amp;ROUNDUP(MONTH(Table1[[#This Row],[ordered_at]])/3,0)</f>
        <v>Q4</v>
      </c>
      <c r="R469" t="s">
        <v>25</v>
      </c>
      <c r="S469" t="s">
        <v>46</v>
      </c>
      <c r="T469" s="8"/>
    </row>
    <row r="470" spans="1:20" x14ac:dyDescent="0.3">
      <c r="A470">
        <v>158369</v>
      </c>
      <c r="B470">
        <v>109051</v>
      </c>
      <c r="C470">
        <v>36647</v>
      </c>
      <c r="D470">
        <v>28803</v>
      </c>
      <c r="E470">
        <f>VLOOKUP(D470,[1]products!$A$2:$B$2832,2,0)</f>
        <v>27.555</v>
      </c>
      <c r="F470">
        <v>427555</v>
      </c>
      <c r="G470" t="s">
        <v>14</v>
      </c>
      <c r="H470" s="2">
        <v>45286.888344907406</v>
      </c>
      <c r="I470" s="2" t="s">
        <v>11</v>
      </c>
      <c r="J470" s="2" t="s">
        <v>11</v>
      </c>
      <c r="K470" s="2" t="s">
        <v>11</v>
      </c>
      <c r="L470" s="9">
        <f>YEAR(Table1[[#This Row],[ordered_at]])</f>
        <v>2023</v>
      </c>
      <c r="M470" s="9" t="str">
        <f>TEXT(Table1[[#This Row],[ordered_at]],"MMM")</f>
        <v>Dec</v>
      </c>
      <c r="N470">
        <f>VLOOKUP(D470,[1]products!$A$2:$F$2832,6,0)</f>
        <v>55</v>
      </c>
      <c r="O470" s="1">
        <f>Table1[[#This Row],[sale_price]]-Table1[[#This Row],[cost_price]]</f>
        <v>27.445</v>
      </c>
      <c r="P470" s="4">
        <f>Table1[[#This Row],[PROFIT]]/Table1[[#This Row],[sale_price]]</f>
        <v>0.499</v>
      </c>
      <c r="Q470" t="str">
        <f>"Q"&amp;ROUNDUP(MONTH(Table1[[#This Row],[ordered_at]])/3,0)</f>
        <v>Q4</v>
      </c>
      <c r="R470" t="s">
        <v>25</v>
      </c>
      <c r="S470" t="s">
        <v>46</v>
      </c>
      <c r="T470" s="8"/>
    </row>
    <row r="471" spans="1:20" x14ac:dyDescent="0.3">
      <c r="A471">
        <v>159265</v>
      </c>
      <c r="B471">
        <v>109679</v>
      </c>
      <c r="C471">
        <v>22859</v>
      </c>
      <c r="D471">
        <v>9505</v>
      </c>
      <c r="E471">
        <f>VLOOKUP(D471,[1]products!$A$2:$B$2832,2,0)</f>
        <v>52.331999949999997</v>
      </c>
      <c r="F471">
        <v>429953</v>
      </c>
      <c r="G471" t="s">
        <v>12</v>
      </c>
      <c r="H471" s="2">
        <v>45286.681655092594</v>
      </c>
      <c r="I471" s="2">
        <v>45286.681655092594</v>
      </c>
      <c r="J471" s="2">
        <v>45286.681655092594</v>
      </c>
      <c r="K471" s="2" t="s">
        <v>11</v>
      </c>
      <c r="L471" s="9">
        <f>YEAR(Table1[[#This Row],[ordered_at]])</f>
        <v>2023</v>
      </c>
      <c r="M471" s="9" t="str">
        <f>TEXT(Table1[[#This Row],[ordered_at]],"MMM")</f>
        <v>Dec</v>
      </c>
      <c r="N471">
        <f>VLOOKUP(D471,[1]products!$A$2:$F$2832,6,0)</f>
        <v>98</v>
      </c>
      <c r="O471" s="1">
        <f>Table1[[#This Row],[sale_price]]-Table1[[#This Row],[cost_price]]</f>
        <v>45.668000050000003</v>
      </c>
      <c r="P471" s="4">
        <f>Table1[[#This Row],[PROFIT]]/Table1[[#This Row],[sale_price]]</f>
        <v>0.46600000051020413</v>
      </c>
      <c r="Q471" t="str">
        <f>"Q"&amp;ROUNDUP(MONTH(Table1[[#This Row],[ordered_at]])/3,0)</f>
        <v>Q4</v>
      </c>
      <c r="R471" t="s">
        <v>25</v>
      </c>
      <c r="S471" t="s">
        <v>46</v>
      </c>
      <c r="T471" s="8"/>
    </row>
    <row r="472" spans="1:20" x14ac:dyDescent="0.3">
      <c r="A472">
        <v>73930</v>
      </c>
      <c r="B472">
        <v>50881</v>
      </c>
      <c r="C472">
        <v>43631</v>
      </c>
      <c r="D472">
        <v>25989</v>
      </c>
      <c r="E472">
        <f>VLOOKUP(D472,[1]products!$A$2:$B$2832,2,0)</f>
        <v>25.789499989999999</v>
      </c>
      <c r="F472">
        <v>199472</v>
      </c>
      <c r="G472" t="s">
        <v>13</v>
      </c>
      <c r="H472" s="2">
        <v>45286.678518518522</v>
      </c>
      <c r="I472" s="2">
        <v>45286.678518518522</v>
      </c>
      <c r="J472" s="2" t="s">
        <v>11</v>
      </c>
      <c r="K472" s="2" t="s">
        <v>11</v>
      </c>
      <c r="L472" s="9">
        <f>YEAR(Table1[[#This Row],[ordered_at]])</f>
        <v>2023</v>
      </c>
      <c r="M472" s="9" t="str">
        <f>TEXT(Table1[[#This Row],[ordered_at]],"MMM")</f>
        <v>Dec</v>
      </c>
      <c r="N472">
        <f>VLOOKUP(D472,[1]products!$A$2:$F$2832,6,0)</f>
        <v>49.5</v>
      </c>
      <c r="O472" s="1">
        <f>Table1[[#This Row],[sale_price]]-Table1[[#This Row],[cost_price]]</f>
        <v>23.710500010000001</v>
      </c>
      <c r="P472" s="4">
        <f>Table1[[#This Row],[PROFIT]]/Table1[[#This Row],[sale_price]]</f>
        <v>0.47900000020202022</v>
      </c>
      <c r="Q472" t="str">
        <f>"Q"&amp;ROUNDUP(MONTH(Table1[[#This Row],[ordered_at]])/3,0)</f>
        <v>Q4</v>
      </c>
      <c r="R472" t="s">
        <v>25</v>
      </c>
      <c r="S472" t="s">
        <v>46</v>
      </c>
      <c r="T472" s="8"/>
    </row>
    <row r="473" spans="1:20" x14ac:dyDescent="0.3">
      <c r="A473">
        <v>83700</v>
      </c>
      <c r="B473">
        <v>57596</v>
      </c>
      <c r="C473">
        <v>73720</v>
      </c>
      <c r="D473">
        <v>12588</v>
      </c>
      <c r="E473">
        <f>VLOOKUP(D473,[1]products!$A$2:$B$2832,2,0)</f>
        <v>20.052</v>
      </c>
      <c r="F473">
        <v>225876</v>
      </c>
      <c r="G473" t="s">
        <v>15</v>
      </c>
      <c r="H473" s="2">
        <v>45286.562986111108</v>
      </c>
      <c r="I473" s="2">
        <v>45286.562986111108</v>
      </c>
      <c r="J473" s="2">
        <v>45286.562986111108</v>
      </c>
      <c r="K473" s="2">
        <v>45286.562986111108</v>
      </c>
      <c r="L473" s="9">
        <f>YEAR(Table1[[#This Row],[ordered_at]])</f>
        <v>2023</v>
      </c>
      <c r="M473" s="9" t="str">
        <f>TEXT(Table1[[#This Row],[ordered_at]],"MMM")</f>
        <v>Dec</v>
      </c>
      <c r="N473">
        <f>VLOOKUP(D473,[1]products!$A$2:$F$2832,6,0)</f>
        <v>36</v>
      </c>
      <c r="O473" s="1">
        <f>Table1[[#This Row],[sale_price]]-Table1[[#This Row],[cost_price]]</f>
        <v>15.948</v>
      </c>
      <c r="P473" s="4">
        <f>Table1[[#This Row],[PROFIT]]/Table1[[#This Row],[sale_price]]</f>
        <v>0.443</v>
      </c>
      <c r="Q473" t="str">
        <f>"Q"&amp;ROUNDUP(MONTH(Table1[[#This Row],[ordered_at]])/3,0)</f>
        <v>Q4</v>
      </c>
      <c r="R473" t="s">
        <v>25</v>
      </c>
      <c r="S473" t="s">
        <v>46</v>
      </c>
      <c r="T473" s="8"/>
    </row>
    <row r="474" spans="1:20" x14ac:dyDescent="0.3">
      <c r="A474">
        <v>320</v>
      </c>
      <c r="B474">
        <v>218</v>
      </c>
      <c r="C474">
        <v>81990</v>
      </c>
      <c r="D474">
        <v>6795</v>
      </c>
      <c r="E474">
        <f>VLOOKUP(D474,[1]products!$A$2:$B$2832,2,0)</f>
        <v>33.067759279999997</v>
      </c>
      <c r="F474">
        <v>890</v>
      </c>
      <c r="G474" t="s">
        <v>12</v>
      </c>
      <c r="H474" s="2">
        <v>45286.536932870367</v>
      </c>
      <c r="I474" s="2">
        <v>45286.536932870367</v>
      </c>
      <c r="J474" s="2">
        <v>45286.536932870367</v>
      </c>
      <c r="K474" s="2" t="s">
        <v>11</v>
      </c>
      <c r="L474" s="9">
        <f>YEAR(Table1[[#This Row],[ordered_at]])</f>
        <v>2023</v>
      </c>
      <c r="M474" s="9" t="str">
        <f>TEXT(Table1[[#This Row],[ordered_at]],"MMM")</f>
        <v>Dec</v>
      </c>
      <c r="N474">
        <f>VLOOKUP(D474,[1]products!$A$2:$F$2832,6,0)</f>
        <v>77.989997860000003</v>
      </c>
      <c r="O474" s="1">
        <f>Table1[[#This Row],[sale_price]]-Table1[[#This Row],[cost_price]]</f>
        <v>44.922238580000005</v>
      </c>
      <c r="P474" s="4">
        <f>Table1[[#This Row],[PROFIT]]/Table1[[#This Row],[sale_price]]</f>
        <v>0.57599999759764076</v>
      </c>
      <c r="Q474" t="str">
        <f>"Q"&amp;ROUNDUP(MONTH(Table1[[#This Row],[ordered_at]])/3,0)</f>
        <v>Q4</v>
      </c>
      <c r="R474" t="s">
        <v>25</v>
      </c>
      <c r="S474" t="s">
        <v>46</v>
      </c>
      <c r="T474" s="8"/>
    </row>
    <row r="475" spans="1:20" x14ac:dyDescent="0.3">
      <c r="A475">
        <v>119141</v>
      </c>
      <c r="B475">
        <v>82073</v>
      </c>
      <c r="C475">
        <v>26208</v>
      </c>
      <c r="D475">
        <v>6085</v>
      </c>
      <c r="E475">
        <f>VLOOKUP(D475,[1]products!$A$2:$B$2832,2,0)</f>
        <v>23.594100910000002</v>
      </c>
      <c r="F475">
        <v>321536</v>
      </c>
      <c r="G475" t="s">
        <v>13</v>
      </c>
      <c r="H475" s="2">
        <v>45286.20511574074</v>
      </c>
      <c r="I475" s="2">
        <v>45286.20511574074</v>
      </c>
      <c r="J475" s="2" t="s">
        <v>11</v>
      </c>
      <c r="K475" s="2" t="s">
        <v>11</v>
      </c>
      <c r="L475" s="9">
        <f>YEAR(Table1[[#This Row],[ordered_at]])</f>
        <v>2023</v>
      </c>
      <c r="M475" s="9" t="str">
        <f>TEXT(Table1[[#This Row],[ordered_at]],"MMM")</f>
        <v>Dec</v>
      </c>
      <c r="N475">
        <f>VLOOKUP(D475,[1]products!$A$2:$F$2832,6,0)</f>
        <v>39.990001679999999</v>
      </c>
      <c r="O475" s="1">
        <f>Table1[[#This Row],[sale_price]]-Table1[[#This Row],[cost_price]]</f>
        <v>16.395900769999997</v>
      </c>
      <c r="P475" s="4">
        <f>Table1[[#This Row],[PROFIT]]/Table1[[#This Row],[sale_price]]</f>
        <v>0.41000000203050746</v>
      </c>
      <c r="Q475" t="str">
        <f>"Q"&amp;ROUNDUP(MONTH(Table1[[#This Row],[ordered_at]])/3,0)</f>
        <v>Q4</v>
      </c>
      <c r="R475" t="s">
        <v>25</v>
      </c>
      <c r="S475" t="s">
        <v>46</v>
      </c>
      <c r="T475" s="8"/>
    </row>
    <row r="476" spans="1:20" x14ac:dyDescent="0.3">
      <c r="A476">
        <v>89059</v>
      </c>
      <c r="B476">
        <v>61268</v>
      </c>
      <c r="C476">
        <v>46480</v>
      </c>
      <c r="D476">
        <v>15547</v>
      </c>
      <c r="E476">
        <f>VLOOKUP(D476,[1]products!$A$2:$B$2832,2,0)</f>
        <v>29.890000010000001</v>
      </c>
      <c r="F476">
        <v>240353</v>
      </c>
      <c r="G476" t="s">
        <v>10</v>
      </c>
      <c r="H476" s="2">
        <v>45286.176377314812</v>
      </c>
      <c r="I476" s="2" t="s">
        <v>11</v>
      </c>
      <c r="J476" s="2" t="s">
        <v>11</v>
      </c>
      <c r="K476" s="2" t="s">
        <v>11</v>
      </c>
      <c r="L476" s="9">
        <f>YEAR(Table1[[#This Row],[ordered_at]])</f>
        <v>2023</v>
      </c>
      <c r="M476" s="9" t="str">
        <f>TEXT(Table1[[#This Row],[ordered_at]],"MMM")</f>
        <v>Dec</v>
      </c>
      <c r="N476">
        <f>VLOOKUP(D476,[1]products!$A$2:$F$2832,6,0)</f>
        <v>61</v>
      </c>
      <c r="O476" s="1">
        <f>Table1[[#This Row],[sale_price]]-Table1[[#This Row],[cost_price]]</f>
        <v>31.109999989999999</v>
      </c>
      <c r="P476" s="4">
        <f>Table1[[#This Row],[PROFIT]]/Table1[[#This Row],[sale_price]]</f>
        <v>0.50999999983606559</v>
      </c>
      <c r="Q476" t="str">
        <f>"Q"&amp;ROUNDUP(MONTH(Table1[[#This Row],[ordered_at]])/3,0)</f>
        <v>Q4</v>
      </c>
      <c r="R476" t="s">
        <v>25</v>
      </c>
      <c r="S476" t="s">
        <v>46</v>
      </c>
      <c r="T476" s="8"/>
    </row>
    <row r="477" spans="1:20" x14ac:dyDescent="0.3">
      <c r="A477">
        <v>4242</v>
      </c>
      <c r="B477">
        <v>2932</v>
      </c>
      <c r="C477">
        <v>73498</v>
      </c>
      <c r="D477">
        <v>15455</v>
      </c>
      <c r="E477">
        <f>VLOOKUP(D477,[1]products!$A$2:$B$2832,2,0)</f>
        <v>27.610000119999999</v>
      </c>
      <c r="F477">
        <v>11471</v>
      </c>
      <c r="G477" t="s">
        <v>13</v>
      </c>
      <c r="H477" s="2">
        <v>45286.125763888886</v>
      </c>
      <c r="I477" s="2">
        <v>45286.125763888886</v>
      </c>
      <c r="J477" s="2" t="s">
        <v>11</v>
      </c>
      <c r="K477" s="2" t="s">
        <v>11</v>
      </c>
      <c r="L477" s="9">
        <f>YEAR(Table1[[#This Row],[ordered_at]])</f>
        <v>2023</v>
      </c>
      <c r="M477" s="9" t="str">
        <f>TEXT(Table1[[#This Row],[ordered_at]],"MMM")</f>
        <v>Dec</v>
      </c>
      <c r="N477">
        <f>VLOOKUP(D477,[1]products!$A$2:$F$2832,6,0)</f>
        <v>55</v>
      </c>
      <c r="O477" s="1">
        <f>Table1[[#This Row],[sale_price]]-Table1[[#This Row],[cost_price]]</f>
        <v>27.389999880000001</v>
      </c>
      <c r="P477" s="4">
        <f>Table1[[#This Row],[PROFIT]]/Table1[[#This Row],[sale_price]]</f>
        <v>0.49799999781818183</v>
      </c>
      <c r="Q477" t="str">
        <f>"Q"&amp;ROUNDUP(MONTH(Table1[[#This Row],[ordered_at]])/3,0)</f>
        <v>Q4</v>
      </c>
      <c r="R477" t="s">
        <v>25</v>
      </c>
      <c r="S477" t="s">
        <v>46</v>
      </c>
      <c r="T477" s="8"/>
    </row>
    <row r="478" spans="1:20" x14ac:dyDescent="0.3">
      <c r="A478">
        <v>10920</v>
      </c>
      <c r="B478">
        <v>7528</v>
      </c>
      <c r="C478">
        <v>89908</v>
      </c>
      <c r="D478">
        <v>9185</v>
      </c>
      <c r="E478">
        <f>VLOOKUP(D478,[1]products!$A$2:$B$2832,2,0)</f>
        <v>18.15624085</v>
      </c>
      <c r="F478">
        <v>29440</v>
      </c>
      <c r="G478" t="s">
        <v>14</v>
      </c>
      <c r="H478" s="2">
        <v>45285.250162037039</v>
      </c>
      <c r="I478" s="2" t="s">
        <v>11</v>
      </c>
      <c r="J478" s="2" t="s">
        <v>11</v>
      </c>
      <c r="K478" s="2" t="s">
        <v>11</v>
      </c>
      <c r="L478" s="9">
        <f>YEAR(Table1[[#This Row],[ordered_at]])</f>
        <v>2023</v>
      </c>
      <c r="M478" s="9" t="str">
        <f>TEXT(Table1[[#This Row],[ordered_at]],"MMM")</f>
        <v>Dec</v>
      </c>
      <c r="N478">
        <f>VLOOKUP(D478,[1]products!$A$2:$F$2832,6,0)</f>
        <v>36.240001679999999</v>
      </c>
      <c r="O478" s="1">
        <f>Table1[[#This Row],[sale_price]]-Table1[[#This Row],[cost_price]]</f>
        <v>18.083760829999999</v>
      </c>
      <c r="P478" s="4">
        <f>Table1[[#This Row],[PROFIT]]/Table1[[#This Row],[sale_price]]</f>
        <v>0.49899999977041942</v>
      </c>
      <c r="Q478" t="str">
        <f>"Q"&amp;ROUNDUP(MONTH(Table1[[#This Row],[ordered_at]])/3,0)</f>
        <v>Q4</v>
      </c>
      <c r="R478" t="s">
        <v>25</v>
      </c>
      <c r="S478" t="s">
        <v>46</v>
      </c>
      <c r="T478" s="8"/>
    </row>
    <row r="479" spans="1:20" x14ac:dyDescent="0.3">
      <c r="A479">
        <v>152108</v>
      </c>
      <c r="B479">
        <v>104721</v>
      </c>
      <c r="C479">
        <v>22589</v>
      </c>
      <c r="D479">
        <v>8935</v>
      </c>
      <c r="E479">
        <f>VLOOKUP(D479,[1]products!$A$2:$B$2832,2,0)</f>
        <v>3.4382598739999999</v>
      </c>
      <c r="F479">
        <v>410614</v>
      </c>
      <c r="G479" t="s">
        <v>13</v>
      </c>
      <c r="H479" s="2">
        <v>45285.080682870372</v>
      </c>
      <c r="I479" s="2">
        <v>45285.080682870372</v>
      </c>
      <c r="J479" s="2" t="s">
        <v>11</v>
      </c>
      <c r="K479" s="2" t="s">
        <v>11</v>
      </c>
      <c r="L479" s="9">
        <f>YEAR(Table1[[#This Row],[ordered_at]])</f>
        <v>2023</v>
      </c>
      <c r="M479" s="9" t="str">
        <f>TEXT(Table1[[#This Row],[ordered_at]],"MMM")</f>
        <v>Dec</v>
      </c>
      <c r="N479">
        <f>VLOOKUP(D479,[1]products!$A$2:$F$2832,6,0)</f>
        <v>5.9899997709999999</v>
      </c>
      <c r="O479" s="1">
        <f>Table1[[#This Row],[sale_price]]-Table1[[#This Row],[cost_price]]</f>
        <v>2.551739897</v>
      </c>
      <c r="P479" s="4">
        <f>Table1[[#This Row],[PROFIT]]/Table1[[#This Row],[sale_price]]</f>
        <v>0.42599999909081798</v>
      </c>
      <c r="Q479" t="str">
        <f>"Q"&amp;ROUNDUP(MONTH(Table1[[#This Row],[ordered_at]])/3,0)</f>
        <v>Q4</v>
      </c>
      <c r="R479" t="s">
        <v>40</v>
      </c>
      <c r="S479" t="s">
        <v>46</v>
      </c>
      <c r="T479" s="8"/>
    </row>
    <row r="480" spans="1:20" x14ac:dyDescent="0.3">
      <c r="A480">
        <v>125394</v>
      </c>
      <c r="B480">
        <v>86380</v>
      </c>
      <c r="C480">
        <v>71418</v>
      </c>
      <c r="D480">
        <v>5917</v>
      </c>
      <c r="E480">
        <f>VLOOKUP(D480,[1]products!$A$2:$B$2832,2,0)</f>
        <v>28.544999969999999</v>
      </c>
      <c r="F480">
        <v>338486</v>
      </c>
      <c r="G480" t="s">
        <v>14</v>
      </c>
      <c r="H480" s="2">
        <v>45284.746550925927</v>
      </c>
      <c r="I480" s="2" t="s">
        <v>11</v>
      </c>
      <c r="J480" s="2" t="s">
        <v>11</v>
      </c>
      <c r="K480" s="2" t="s">
        <v>11</v>
      </c>
      <c r="L480" s="9">
        <f>YEAR(Table1[[#This Row],[ordered_at]])</f>
        <v>2023</v>
      </c>
      <c r="M480" s="9" t="str">
        <f>TEXT(Table1[[#This Row],[ordered_at]],"MMM")</f>
        <v>Dec</v>
      </c>
      <c r="N480">
        <f>VLOOKUP(D480,[1]products!$A$2:$F$2832,6,0)</f>
        <v>55</v>
      </c>
      <c r="O480" s="1">
        <f>Table1[[#This Row],[sale_price]]-Table1[[#This Row],[cost_price]]</f>
        <v>26.455000030000001</v>
      </c>
      <c r="P480" s="4">
        <f>Table1[[#This Row],[PROFIT]]/Table1[[#This Row],[sale_price]]</f>
        <v>0.48100000054545455</v>
      </c>
      <c r="Q480" t="str">
        <f>"Q"&amp;ROUNDUP(MONTH(Table1[[#This Row],[ordered_at]])/3,0)</f>
        <v>Q4</v>
      </c>
      <c r="R480" t="s">
        <v>40</v>
      </c>
      <c r="S480" t="s">
        <v>46</v>
      </c>
      <c r="T480" s="8"/>
    </row>
    <row r="481" spans="1:20" x14ac:dyDescent="0.3">
      <c r="A481">
        <v>113728</v>
      </c>
      <c r="B481">
        <v>78358</v>
      </c>
      <c r="C481">
        <v>17045</v>
      </c>
      <c r="D481">
        <v>28668</v>
      </c>
      <c r="E481">
        <f>VLOOKUP(D481,[1]products!$A$2:$B$2832,2,0)</f>
        <v>24.5999999</v>
      </c>
      <c r="F481">
        <v>306888</v>
      </c>
      <c r="G481" t="s">
        <v>12</v>
      </c>
      <c r="H481" s="2">
        <v>45284.630266203705</v>
      </c>
      <c r="I481" s="2">
        <v>45284.630266203705</v>
      </c>
      <c r="J481" s="2">
        <v>45284.630266203705</v>
      </c>
      <c r="K481" s="2" t="s">
        <v>11</v>
      </c>
      <c r="L481" s="9">
        <f>YEAR(Table1[[#This Row],[ordered_at]])</f>
        <v>2023</v>
      </c>
      <c r="M481" s="9" t="str">
        <f>TEXT(Table1[[#This Row],[ordered_at]],"MMM")</f>
        <v>Dec</v>
      </c>
      <c r="N481">
        <f>VLOOKUP(D481,[1]products!$A$2:$F$2832,6,0)</f>
        <v>60</v>
      </c>
      <c r="O481" s="1">
        <f>Table1[[#This Row],[sale_price]]-Table1[[#This Row],[cost_price]]</f>
        <v>35.4000001</v>
      </c>
      <c r="P481" s="4">
        <f>Table1[[#This Row],[PROFIT]]/Table1[[#This Row],[sale_price]]</f>
        <v>0.59000000166666666</v>
      </c>
      <c r="Q481" t="str">
        <f>"Q"&amp;ROUNDUP(MONTH(Table1[[#This Row],[ordered_at]])/3,0)</f>
        <v>Q4</v>
      </c>
      <c r="R481" t="s">
        <v>40</v>
      </c>
      <c r="S481" t="s">
        <v>46</v>
      </c>
      <c r="T481" s="8"/>
    </row>
    <row r="482" spans="1:20" x14ac:dyDescent="0.3">
      <c r="A482">
        <v>94240</v>
      </c>
      <c r="B482">
        <v>64819</v>
      </c>
      <c r="C482">
        <v>7727</v>
      </c>
      <c r="D482">
        <v>15600</v>
      </c>
      <c r="E482">
        <f>VLOOKUP(D482,[1]products!$A$2:$B$2832,2,0)</f>
        <v>28.38240128</v>
      </c>
      <c r="F482">
        <v>254366</v>
      </c>
      <c r="G482" t="s">
        <v>15</v>
      </c>
      <c r="H482" s="2">
        <v>45284.53496527778</v>
      </c>
      <c r="I482" s="2">
        <v>45284.53496527778</v>
      </c>
      <c r="J482" s="2">
        <v>45284.53496527778</v>
      </c>
      <c r="K482" s="2">
        <v>45284.53496527778</v>
      </c>
      <c r="L482" s="9">
        <f>YEAR(Table1[[#This Row],[ordered_at]])</f>
        <v>2023</v>
      </c>
      <c r="M482" s="9" t="str">
        <f>TEXT(Table1[[#This Row],[ordered_at]],"MMM")</f>
        <v>Dec</v>
      </c>
      <c r="N482">
        <f>VLOOKUP(D482,[1]products!$A$2:$F$2832,6,0)</f>
        <v>64.800003050000001</v>
      </c>
      <c r="O482" s="1">
        <f>Table1[[#This Row],[sale_price]]-Table1[[#This Row],[cost_price]]</f>
        <v>36.417601770000005</v>
      </c>
      <c r="P482" s="4">
        <f>Table1[[#This Row],[PROFIT]]/Table1[[#This Row],[sale_price]]</f>
        <v>0.56200000086265434</v>
      </c>
      <c r="Q482" t="str">
        <f>"Q"&amp;ROUNDUP(MONTH(Table1[[#This Row],[ordered_at]])/3,0)</f>
        <v>Q4</v>
      </c>
      <c r="R482" t="s">
        <v>39</v>
      </c>
      <c r="S482" t="s">
        <v>46</v>
      </c>
      <c r="T482" s="8"/>
    </row>
    <row r="483" spans="1:20" x14ac:dyDescent="0.3">
      <c r="A483">
        <v>6840</v>
      </c>
      <c r="B483">
        <v>4736</v>
      </c>
      <c r="C483">
        <v>64485</v>
      </c>
      <c r="D483">
        <v>5726</v>
      </c>
      <c r="E483">
        <f>VLOOKUP(D483,[1]products!$A$2:$B$2832,2,0)</f>
        <v>17.237219719999999</v>
      </c>
      <c r="F483">
        <v>18499</v>
      </c>
      <c r="G483" t="s">
        <v>10</v>
      </c>
      <c r="H483" s="2">
        <v>45284.489733796298</v>
      </c>
      <c r="I483" s="2" t="s">
        <v>11</v>
      </c>
      <c r="J483" s="2" t="s">
        <v>11</v>
      </c>
      <c r="K483" s="2" t="s">
        <v>11</v>
      </c>
      <c r="L483" s="9">
        <f>YEAR(Table1[[#This Row],[ordered_at]])</f>
        <v>2023</v>
      </c>
      <c r="M483" s="9" t="str">
        <f>TEXT(Table1[[#This Row],[ordered_at]],"MMM")</f>
        <v>Dec</v>
      </c>
      <c r="N483">
        <f>VLOOKUP(D483,[1]products!$A$2:$F$2832,6,0)</f>
        <v>31.979999540000001</v>
      </c>
      <c r="O483" s="1">
        <f>Table1[[#This Row],[sale_price]]-Table1[[#This Row],[cost_price]]</f>
        <v>14.742779820000003</v>
      </c>
      <c r="P483" s="4">
        <f>Table1[[#This Row],[PROFIT]]/Table1[[#This Row],[sale_price]]</f>
        <v>0.46100000100250166</v>
      </c>
      <c r="Q483" t="str">
        <f>"Q"&amp;ROUNDUP(MONTH(Table1[[#This Row],[ordered_at]])/3,0)</f>
        <v>Q4</v>
      </c>
      <c r="R483" t="s">
        <v>35</v>
      </c>
      <c r="S483" t="s">
        <v>46</v>
      </c>
      <c r="T483" s="8"/>
    </row>
    <row r="484" spans="1:20" x14ac:dyDescent="0.3">
      <c r="A484">
        <v>112978</v>
      </c>
      <c r="B484">
        <v>77852</v>
      </c>
      <c r="C484">
        <v>76651</v>
      </c>
      <c r="D484">
        <v>28873</v>
      </c>
      <c r="E484">
        <f>VLOOKUP(D484,[1]products!$A$2:$B$2832,2,0)</f>
        <v>18.897539699999999</v>
      </c>
      <c r="F484">
        <v>304829</v>
      </c>
      <c r="G484" t="s">
        <v>12</v>
      </c>
      <c r="H484" s="2">
        <v>45284.476597222223</v>
      </c>
      <c r="I484" s="2">
        <v>45284.476597222223</v>
      </c>
      <c r="J484" s="2">
        <v>45284.476597222223</v>
      </c>
      <c r="K484" s="2" t="s">
        <v>11</v>
      </c>
      <c r="L484" s="9">
        <f>YEAR(Table1[[#This Row],[ordered_at]])</f>
        <v>2023</v>
      </c>
      <c r="M484" s="9" t="str">
        <f>TEXT(Table1[[#This Row],[ordered_at]],"MMM")</f>
        <v>Dec</v>
      </c>
      <c r="N484">
        <f>VLOOKUP(D484,[1]products!$A$2:$F$2832,6,0)</f>
        <v>32.979999540000001</v>
      </c>
      <c r="O484" s="1">
        <f>Table1[[#This Row],[sale_price]]-Table1[[#This Row],[cost_price]]</f>
        <v>14.082459840000002</v>
      </c>
      <c r="P484" s="4">
        <f>Table1[[#This Row],[PROFIT]]/Table1[[#This Row],[sale_price]]</f>
        <v>0.42700000110430569</v>
      </c>
      <c r="Q484" t="str">
        <f>"Q"&amp;ROUNDUP(MONTH(Table1[[#This Row],[ordered_at]])/3,0)</f>
        <v>Q4</v>
      </c>
      <c r="R484" t="s">
        <v>35</v>
      </c>
      <c r="S484" t="s">
        <v>46</v>
      </c>
      <c r="T484" s="8"/>
    </row>
    <row r="485" spans="1:20" x14ac:dyDescent="0.3">
      <c r="A485">
        <v>176656</v>
      </c>
      <c r="B485">
        <v>121654</v>
      </c>
      <c r="C485">
        <v>24558</v>
      </c>
      <c r="D485">
        <v>13797</v>
      </c>
      <c r="E485">
        <f>VLOOKUP(D485,[1]products!$A$2:$B$2832,2,0)</f>
        <v>27.540001220000001</v>
      </c>
      <c r="F485">
        <v>476936</v>
      </c>
      <c r="G485" t="s">
        <v>12</v>
      </c>
      <c r="H485" s="2">
        <v>45284.351203703707</v>
      </c>
      <c r="I485" s="2">
        <v>45284.351203703707</v>
      </c>
      <c r="J485" s="2">
        <v>45284.351203703707</v>
      </c>
      <c r="K485" s="2" t="s">
        <v>11</v>
      </c>
      <c r="L485" s="9">
        <f>YEAR(Table1[[#This Row],[ordered_at]])</f>
        <v>2023</v>
      </c>
      <c r="M485" s="9" t="str">
        <f>TEXT(Table1[[#This Row],[ordered_at]],"MMM")</f>
        <v>Dec</v>
      </c>
      <c r="N485">
        <f>VLOOKUP(D485,[1]products!$A$2:$F$2832,6,0)</f>
        <v>64.800003050000001</v>
      </c>
      <c r="O485" s="1">
        <f>Table1[[#This Row],[sale_price]]-Table1[[#This Row],[cost_price]]</f>
        <v>37.26000183</v>
      </c>
      <c r="P485" s="4">
        <f>Table1[[#This Row],[PROFIT]]/Table1[[#This Row],[sale_price]]</f>
        <v>0.57500000117669747</v>
      </c>
      <c r="Q485" t="str">
        <f>"Q"&amp;ROUNDUP(MONTH(Table1[[#This Row],[ordered_at]])/3,0)</f>
        <v>Q4</v>
      </c>
      <c r="R485" t="s">
        <v>35</v>
      </c>
      <c r="S485" t="s">
        <v>46</v>
      </c>
      <c r="T485" s="8"/>
    </row>
    <row r="486" spans="1:20" x14ac:dyDescent="0.3">
      <c r="A486">
        <v>79526</v>
      </c>
      <c r="B486">
        <v>54727</v>
      </c>
      <c r="C486">
        <v>53555</v>
      </c>
      <c r="D486">
        <v>28785</v>
      </c>
      <c r="E486">
        <f>VLOOKUP(D486,[1]products!$A$2:$B$2832,2,0)</f>
        <v>27.299999889999999</v>
      </c>
      <c r="F486">
        <v>214625</v>
      </c>
      <c r="G486" t="s">
        <v>15</v>
      </c>
      <c r="H486" s="2">
        <v>45284.224999999999</v>
      </c>
      <c r="I486" s="2">
        <v>45284.224999999999</v>
      </c>
      <c r="J486" s="2">
        <v>45284.224999999999</v>
      </c>
      <c r="K486" s="2">
        <v>45284.224999999999</v>
      </c>
      <c r="L486" s="9">
        <f>YEAR(Table1[[#This Row],[ordered_at]])</f>
        <v>2023</v>
      </c>
      <c r="M486" s="9" t="str">
        <f>TEXT(Table1[[#This Row],[ordered_at]],"MMM")</f>
        <v>Dec</v>
      </c>
      <c r="N486">
        <f>VLOOKUP(D486,[1]products!$A$2:$F$2832,6,0)</f>
        <v>60</v>
      </c>
      <c r="O486" s="1">
        <f>Table1[[#This Row],[sale_price]]-Table1[[#This Row],[cost_price]]</f>
        <v>32.700000110000005</v>
      </c>
      <c r="P486" s="4">
        <f>Table1[[#This Row],[PROFIT]]/Table1[[#This Row],[sale_price]]</f>
        <v>0.54500000183333341</v>
      </c>
      <c r="Q486" t="str">
        <f>"Q"&amp;ROUNDUP(MONTH(Table1[[#This Row],[ordered_at]])/3,0)</f>
        <v>Q4</v>
      </c>
      <c r="R486" t="s">
        <v>19</v>
      </c>
      <c r="S486" t="s">
        <v>47</v>
      </c>
      <c r="T486" s="8"/>
    </row>
    <row r="487" spans="1:20" x14ac:dyDescent="0.3">
      <c r="A487">
        <v>101806</v>
      </c>
      <c r="B487">
        <v>70099</v>
      </c>
      <c r="C487">
        <v>56741</v>
      </c>
      <c r="D487">
        <v>12691</v>
      </c>
      <c r="E487">
        <f>VLOOKUP(D487,[1]products!$A$2:$B$2832,2,0)</f>
        <v>11.97500001</v>
      </c>
      <c r="F487">
        <v>274627</v>
      </c>
      <c r="G487" t="s">
        <v>13</v>
      </c>
      <c r="H487" s="2">
        <v>45284.111655092594</v>
      </c>
      <c r="I487" s="2">
        <v>45284.111655092594</v>
      </c>
      <c r="J487" s="2" t="s">
        <v>11</v>
      </c>
      <c r="K487" s="2" t="s">
        <v>11</v>
      </c>
      <c r="L487" s="9">
        <f>YEAR(Table1[[#This Row],[ordered_at]])</f>
        <v>2023</v>
      </c>
      <c r="M487" s="9" t="str">
        <f>TEXT(Table1[[#This Row],[ordered_at]],"MMM")</f>
        <v>Dec</v>
      </c>
      <c r="N487">
        <f>VLOOKUP(D487,[1]products!$A$2:$F$2832,6,0)</f>
        <v>25</v>
      </c>
      <c r="O487" s="1">
        <f>Table1[[#This Row],[sale_price]]-Table1[[#This Row],[cost_price]]</f>
        <v>13.02499999</v>
      </c>
      <c r="P487" s="4">
        <f>Table1[[#This Row],[PROFIT]]/Table1[[#This Row],[sale_price]]</f>
        <v>0.52099999959999999</v>
      </c>
      <c r="Q487" t="str">
        <f>"Q"&amp;ROUNDUP(MONTH(Table1[[#This Row],[ordered_at]])/3,0)</f>
        <v>Q4</v>
      </c>
      <c r="R487" t="s">
        <v>19</v>
      </c>
      <c r="S487" t="s">
        <v>47</v>
      </c>
      <c r="T487" s="8"/>
    </row>
    <row r="488" spans="1:20" x14ac:dyDescent="0.3">
      <c r="A488">
        <v>133690</v>
      </c>
      <c r="B488">
        <v>92014</v>
      </c>
      <c r="C488">
        <v>84452</v>
      </c>
      <c r="D488">
        <v>15988</v>
      </c>
      <c r="E488">
        <f>VLOOKUP(D488,[1]products!$A$2:$B$2832,2,0)</f>
        <v>45.670499149999998</v>
      </c>
      <c r="F488">
        <v>360911</v>
      </c>
      <c r="G488" t="s">
        <v>13</v>
      </c>
      <c r="H488" s="2">
        <v>45283.884513888886</v>
      </c>
      <c r="I488" s="2">
        <v>45283.884513888886</v>
      </c>
      <c r="J488" s="2" t="s">
        <v>11</v>
      </c>
      <c r="K488" s="2" t="s">
        <v>11</v>
      </c>
      <c r="L488" s="9">
        <f>YEAR(Table1[[#This Row],[ordered_at]])</f>
        <v>2023</v>
      </c>
      <c r="M488" s="9" t="str">
        <f>TEXT(Table1[[#This Row],[ordered_at]],"MMM")</f>
        <v>Dec</v>
      </c>
      <c r="N488">
        <f>VLOOKUP(D488,[1]products!$A$2:$F$2832,6,0)</f>
        <v>101.48999790000001</v>
      </c>
      <c r="O488" s="1">
        <f>Table1[[#This Row],[sale_price]]-Table1[[#This Row],[cost_price]]</f>
        <v>55.819498750000008</v>
      </c>
      <c r="P488" s="4">
        <f>Table1[[#This Row],[PROFIT]]/Table1[[#This Row],[sale_price]]</f>
        <v>0.54999999906394725</v>
      </c>
      <c r="Q488" t="str">
        <f>"Q"&amp;ROUNDUP(MONTH(Table1[[#This Row],[ordered_at]])/3,0)</f>
        <v>Q4</v>
      </c>
      <c r="R488" t="s">
        <v>24</v>
      </c>
      <c r="S488" t="s">
        <v>47</v>
      </c>
      <c r="T488" s="8"/>
    </row>
    <row r="489" spans="1:20" x14ac:dyDescent="0.3">
      <c r="A489">
        <v>83453</v>
      </c>
      <c r="B489">
        <v>57417</v>
      </c>
      <c r="C489">
        <v>50520</v>
      </c>
      <c r="D489">
        <v>13973</v>
      </c>
      <c r="E489">
        <f>VLOOKUP(D489,[1]products!$A$2:$B$2832,2,0)</f>
        <v>10.39999999</v>
      </c>
      <c r="F489">
        <v>225202</v>
      </c>
      <c r="G489" t="s">
        <v>13</v>
      </c>
      <c r="H489" s="2">
        <v>45283.477384259262</v>
      </c>
      <c r="I489" s="2">
        <v>45283.477384259262</v>
      </c>
      <c r="J489" s="2" t="s">
        <v>11</v>
      </c>
      <c r="K489" s="2" t="s">
        <v>11</v>
      </c>
      <c r="L489" s="9">
        <f>YEAR(Table1[[#This Row],[ordered_at]])</f>
        <v>2023</v>
      </c>
      <c r="M489" s="9" t="str">
        <f>TEXT(Table1[[#This Row],[ordered_at]],"MMM")</f>
        <v>Dec</v>
      </c>
      <c r="N489">
        <f>VLOOKUP(D489,[1]products!$A$2:$F$2832,6,0)</f>
        <v>20</v>
      </c>
      <c r="O489" s="1">
        <f>Table1[[#This Row],[sale_price]]-Table1[[#This Row],[cost_price]]</f>
        <v>9.6000000100000005</v>
      </c>
      <c r="P489" s="4">
        <f>Table1[[#This Row],[PROFIT]]/Table1[[#This Row],[sale_price]]</f>
        <v>0.48000000050000002</v>
      </c>
      <c r="Q489" t="str">
        <f>"Q"&amp;ROUNDUP(MONTH(Table1[[#This Row],[ordered_at]])/3,0)</f>
        <v>Q4</v>
      </c>
      <c r="R489" t="s">
        <v>24</v>
      </c>
      <c r="S489" t="s">
        <v>47</v>
      </c>
      <c r="T489" s="8"/>
    </row>
    <row r="490" spans="1:20" x14ac:dyDescent="0.3">
      <c r="A490">
        <v>149339</v>
      </c>
      <c r="B490">
        <v>102841</v>
      </c>
      <c r="C490">
        <v>47685</v>
      </c>
      <c r="D490">
        <v>9017</v>
      </c>
      <c r="E490">
        <f>VLOOKUP(D490,[1]products!$A$2:$B$2832,2,0)</f>
        <v>23.671559389999999</v>
      </c>
      <c r="F490">
        <v>403181</v>
      </c>
      <c r="G490" t="s">
        <v>14</v>
      </c>
      <c r="H490" s="2">
        <v>45283.446284722224</v>
      </c>
      <c r="I490" s="2" t="s">
        <v>11</v>
      </c>
      <c r="J490" s="2" t="s">
        <v>11</v>
      </c>
      <c r="K490" s="2" t="s">
        <v>11</v>
      </c>
      <c r="L490" s="9">
        <f>YEAR(Table1[[#This Row],[ordered_at]])</f>
        <v>2023</v>
      </c>
      <c r="M490" s="9" t="str">
        <f>TEXT(Table1[[#This Row],[ordered_at]],"MMM")</f>
        <v>Dec</v>
      </c>
      <c r="N490">
        <f>VLOOKUP(D490,[1]products!$A$2:$F$2832,6,0)</f>
        <v>49.939998629999998</v>
      </c>
      <c r="O490" s="1">
        <f>Table1[[#This Row],[sale_price]]-Table1[[#This Row],[cost_price]]</f>
        <v>26.268439239999999</v>
      </c>
      <c r="P490" s="4">
        <f>Table1[[#This Row],[PROFIT]]/Table1[[#This Row],[sale_price]]</f>
        <v>0.52599999921145368</v>
      </c>
      <c r="Q490" t="str">
        <f>"Q"&amp;ROUNDUP(MONTH(Table1[[#This Row],[ordered_at]])/3,0)</f>
        <v>Q4</v>
      </c>
      <c r="R490" t="s">
        <v>34</v>
      </c>
      <c r="S490" t="s">
        <v>46</v>
      </c>
      <c r="T490" s="8"/>
    </row>
    <row r="491" spans="1:20" x14ac:dyDescent="0.3">
      <c r="A491">
        <v>41102</v>
      </c>
      <c r="B491">
        <v>28282</v>
      </c>
      <c r="C491">
        <v>3841</v>
      </c>
      <c r="D491">
        <v>28370</v>
      </c>
      <c r="E491">
        <f>VLOOKUP(D491,[1]products!$A$2:$B$2832,2,0)</f>
        <v>14.49723036</v>
      </c>
      <c r="F491">
        <v>110882</v>
      </c>
      <c r="G491" t="s">
        <v>13</v>
      </c>
      <c r="H491" s="2">
        <v>45283.314780092594</v>
      </c>
      <c r="I491" s="2">
        <v>45283.314780092594</v>
      </c>
      <c r="J491" s="2" t="s">
        <v>11</v>
      </c>
      <c r="K491" s="2" t="s">
        <v>11</v>
      </c>
      <c r="L491" s="9">
        <f>YEAR(Table1[[#This Row],[ordered_at]])</f>
        <v>2023</v>
      </c>
      <c r="M491" s="9" t="str">
        <f>TEXT(Table1[[#This Row],[ordered_at]],"MMM")</f>
        <v>Dec</v>
      </c>
      <c r="N491">
        <f>VLOOKUP(D491,[1]products!$A$2:$F$2832,6,0)</f>
        <v>24.530000690000001</v>
      </c>
      <c r="O491" s="1">
        <f>Table1[[#This Row],[sale_price]]-Table1[[#This Row],[cost_price]]</f>
        <v>10.032770330000002</v>
      </c>
      <c r="P491" s="4">
        <f>Table1[[#This Row],[PROFIT]]/Table1[[#This Row],[sale_price]]</f>
        <v>0.40900000194822667</v>
      </c>
      <c r="Q491" t="str">
        <f>"Q"&amp;ROUNDUP(MONTH(Table1[[#This Row],[ordered_at]])/3,0)</f>
        <v>Q4</v>
      </c>
      <c r="R491" t="s">
        <v>34</v>
      </c>
      <c r="S491" t="s">
        <v>46</v>
      </c>
      <c r="T491" s="8"/>
    </row>
    <row r="492" spans="1:20" x14ac:dyDescent="0.3">
      <c r="A492">
        <v>127461</v>
      </c>
      <c r="B492">
        <v>87757</v>
      </c>
      <c r="C492">
        <v>88704</v>
      </c>
      <c r="D492">
        <v>11016</v>
      </c>
      <c r="E492">
        <f>VLOOKUP(D492,[1]products!$A$2:$B$2832,2,0)</f>
        <v>21.065100910000002</v>
      </c>
      <c r="F492">
        <v>344076</v>
      </c>
      <c r="G492" t="s">
        <v>13</v>
      </c>
      <c r="H492" s="2">
        <v>45283.176192129627</v>
      </c>
      <c r="I492" s="2">
        <v>45283.176192129627</v>
      </c>
      <c r="J492" s="2" t="s">
        <v>11</v>
      </c>
      <c r="K492" s="2" t="s">
        <v>11</v>
      </c>
      <c r="L492" s="9">
        <f>YEAR(Table1[[#This Row],[ordered_at]])</f>
        <v>2023</v>
      </c>
      <c r="M492" s="9" t="str">
        <f>TEXT(Table1[[#This Row],[ordered_at]],"MMM")</f>
        <v>Dec</v>
      </c>
      <c r="N492">
        <f>VLOOKUP(D492,[1]products!$A$2:$F$2832,6,0)</f>
        <v>42.990001679999999</v>
      </c>
      <c r="O492" s="1">
        <f>Table1[[#This Row],[sale_price]]-Table1[[#This Row],[cost_price]]</f>
        <v>21.924900769999997</v>
      </c>
      <c r="P492" s="4">
        <f>Table1[[#This Row],[PROFIT]]/Table1[[#This Row],[sale_price]]</f>
        <v>0.50999999798092577</v>
      </c>
      <c r="Q492" t="str">
        <f>"Q"&amp;ROUNDUP(MONTH(Table1[[#This Row],[ordered_at]])/3,0)</f>
        <v>Q4</v>
      </c>
      <c r="R492" t="s">
        <v>27</v>
      </c>
      <c r="S492" t="s">
        <v>46</v>
      </c>
      <c r="T492" s="8"/>
    </row>
    <row r="493" spans="1:20" x14ac:dyDescent="0.3">
      <c r="A493">
        <v>156476</v>
      </c>
      <c r="B493">
        <v>107736</v>
      </c>
      <c r="C493">
        <v>49193</v>
      </c>
      <c r="D493">
        <v>10504</v>
      </c>
      <c r="E493">
        <f>VLOOKUP(D493,[1]products!$A$2:$B$2832,2,0)</f>
        <v>12.88699997</v>
      </c>
      <c r="F493">
        <v>422404</v>
      </c>
      <c r="G493" t="s">
        <v>14</v>
      </c>
      <c r="H493" s="2">
        <v>45282.892511574071</v>
      </c>
      <c r="I493" s="2" t="s">
        <v>11</v>
      </c>
      <c r="J493" s="2" t="s">
        <v>11</v>
      </c>
      <c r="K493" s="2" t="s">
        <v>11</v>
      </c>
      <c r="L493" s="9">
        <f>YEAR(Table1[[#This Row],[ordered_at]])</f>
        <v>2023</v>
      </c>
      <c r="M493" s="9" t="str">
        <f>TEXT(Table1[[#This Row],[ordered_at]],"MMM")</f>
        <v>Dec</v>
      </c>
      <c r="N493">
        <f>VLOOKUP(D493,[1]products!$A$2:$F$2832,6,0)</f>
        <v>24.5</v>
      </c>
      <c r="O493" s="1">
        <f>Table1[[#This Row],[sale_price]]-Table1[[#This Row],[cost_price]]</f>
        <v>11.61300003</v>
      </c>
      <c r="P493" s="4">
        <f>Table1[[#This Row],[PROFIT]]/Table1[[#This Row],[sale_price]]</f>
        <v>0.47400000122448982</v>
      </c>
      <c r="Q493" t="str">
        <f>"Q"&amp;ROUNDUP(MONTH(Table1[[#This Row],[ordered_at]])/3,0)</f>
        <v>Q4</v>
      </c>
      <c r="R493" t="s">
        <v>32</v>
      </c>
      <c r="S493" t="s">
        <v>47</v>
      </c>
      <c r="T493" s="8"/>
    </row>
    <row r="494" spans="1:20" x14ac:dyDescent="0.3">
      <c r="A494">
        <v>36717</v>
      </c>
      <c r="B494">
        <v>25278</v>
      </c>
      <c r="C494">
        <v>457</v>
      </c>
      <c r="D494">
        <v>14235</v>
      </c>
      <c r="E494">
        <f>VLOOKUP(D494,[1]products!$A$2:$B$2832,2,0)</f>
        <v>2.518749991</v>
      </c>
      <c r="F494">
        <v>99072</v>
      </c>
      <c r="G494" t="s">
        <v>13</v>
      </c>
      <c r="H494" s="2">
        <v>45282.866886574076</v>
      </c>
      <c r="I494" s="2">
        <v>45282.866886574076</v>
      </c>
      <c r="J494" s="2" t="s">
        <v>11</v>
      </c>
      <c r="K494" s="2" t="s">
        <v>11</v>
      </c>
      <c r="L494" s="9">
        <f>YEAR(Table1[[#This Row],[ordered_at]])</f>
        <v>2023</v>
      </c>
      <c r="M494" s="9" t="str">
        <f>TEXT(Table1[[#This Row],[ordered_at]],"MMM")</f>
        <v>Dec</v>
      </c>
      <c r="N494">
        <f>VLOOKUP(D494,[1]products!$A$2:$F$2832,6,0)</f>
        <v>6.25</v>
      </c>
      <c r="O494" s="1">
        <f>Table1[[#This Row],[sale_price]]-Table1[[#This Row],[cost_price]]</f>
        <v>3.731250009</v>
      </c>
      <c r="P494" s="4">
        <f>Table1[[#This Row],[PROFIT]]/Table1[[#This Row],[sale_price]]</f>
        <v>0.59700000143999998</v>
      </c>
      <c r="Q494" t="str">
        <f>"Q"&amp;ROUNDUP(MONTH(Table1[[#This Row],[ordered_at]])/3,0)</f>
        <v>Q4</v>
      </c>
      <c r="R494" t="s">
        <v>24</v>
      </c>
      <c r="S494" t="s">
        <v>47</v>
      </c>
      <c r="T494" s="8"/>
    </row>
    <row r="495" spans="1:20" x14ac:dyDescent="0.3">
      <c r="A495">
        <v>21083</v>
      </c>
      <c r="B495">
        <v>14609</v>
      </c>
      <c r="C495">
        <v>12936</v>
      </c>
      <c r="D495">
        <v>14489</v>
      </c>
      <c r="E495">
        <f>VLOOKUP(D495,[1]products!$A$2:$B$2832,2,0)</f>
        <v>15.419689419999999</v>
      </c>
      <c r="F495">
        <v>56897</v>
      </c>
      <c r="G495" t="s">
        <v>13</v>
      </c>
      <c r="H495" s="2">
        <v>45282.612696759257</v>
      </c>
      <c r="I495" s="2">
        <v>45282.612696759257</v>
      </c>
      <c r="J495" s="2" t="s">
        <v>11</v>
      </c>
      <c r="K495" s="2" t="s">
        <v>11</v>
      </c>
      <c r="L495" s="9">
        <f>YEAR(Table1[[#This Row],[ordered_at]])</f>
        <v>2023</v>
      </c>
      <c r="M495" s="9" t="str">
        <f>TEXT(Table1[[#This Row],[ordered_at]],"MMM")</f>
        <v>Dec</v>
      </c>
      <c r="N495">
        <f>VLOOKUP(D495,[1]products!$A$2:$F$2832,6,0)</f>
        <v>34.189998629999998</v>
      </c>
      <c r="O495" s="1">
        <f>Table1[[#This Row],[sale_price]]-Table1[[#This Row],[cost_price]]</f>
        <v>18.770309210000001</v>
      </c>
      <c r="P495" s="4">
        <f>Table1[[#This Row],[PROFIT]]/Table1[[#This Row],[sale_price]]</f>
        <v>0.54899999889236617</v>
      </c>
      <c r="Q495" t="str">
        <f>"Q"&amp;ROUNDUP(MONTH(Table1[[#This Row],[ordered_at]])/3,0)</f>
        <v>Q4</v>
      </c>
      <c r="R495" t="s">
        <v>24</v>
      </c>
      <c r="S495" t="s">
        <v>47</v>
      </c>
      <c r="T495" s="8"/>
    </row>
    <row r="496" spans="1:20" x14ac:dyDescent="0.3">
      <c r="A496">
        <v>128702</v>
      </c>
      <c r="B496">
        <v>88620</v>
      </c>
      <c r="C496">
        <v>32240</v>
      </c>
      <c r="D496">
        <v>12684</v>
      </c>
      <c r="E496">
        <f>VLOOKUP(D496,[1]products!$A$2:$B$2832,2,0)</f>
        <v>20.084260929999999</v>
      </c>
      <c r="F496">
        <v>347442</v>
      </c>
      <c r="G496" t="s">
        <v>10</v>
      </c>
      <c r="H496" s="2">
        <v>45282.456192129626</v>
      </c>
      <c r="I496" s="2" t="s">
        <v>11</v>
      </c>
      <c r="J496" s="2" t="s">
        <v>11</v>
      </c>
      <c r="K496" s="2" t="s">
        <v>11</v>
      </c>
      <c r="L496" s="9">
        <f>YEAR(Table1[[#This Row],[ordered_at]])</f>
        <v>2023</v>
      </c>
      <c r="M496" s="9" t="str">
        <f>TEXT(Table1[[#This Row],[ordered_at]],"MMM")</f>
        <v>Dec</v>
      </c>
      <c r="N496">
        <f>VLOOKUP(D496,[1]products!$A$2:$F$2832,6,0)</f>
        <v>34.990001679999999</v>
      </c>
      <c r="O496" s="1">
        <f>Table1[[#This Row],[sale_price]]-Table1[[#This Row],[cost_price]]</f>
        <v>14.90574075</v>
      </c>
      <c r="P496" s="4">
        <f>Table1[[#This Row],[PROFIT]]/Table1[[#This Row],[sale_price]]</f>
        <v>0.42600000098085161</v>
      </c>
      <c r="Q496" t="str">
        <f>"Q"&amp;ROUNDUP(MONTH(Table1[[#This Row],[ordered_at]])/3,0)</f>
        <v>Q4</v>
      </c>
      <c r="R496" t="s">
        <v>24</v>
      </c>
      <c r="S496" t="s">
        <v>47</v>
      </c>
      <c r="T496" s="8"/>
    </row>
    <row r="497" spans="1:20" x14ac:dyDescent="0.3">
      <c r="A497">
        <v>68234</v>
      </c>
      <c r="B497">
        <v>46940</v>
      </c>
      <c r="C497">
        <v>89099</v>
      </c>
      <c r="D497">
        <v>11315</v>
      </c>
      <c r="E497">
        <f>VLOOKUP(D497,[1]products!$A$2:$B$2832,2,0)</f>
        <v>12.44999999</v>
      </c>
      <c r="F497">
        <v>184131</v>
      </c>
      <c r="G497" t="s">
        <v>14</v>
      </c>
      <c r="H497" s="2">
        <v>45282.393657407411</v>
      </c>
      <c r="I497" s="2" t="s">
        <v>11</v>
      </c>
      <c r="J497" s="2" t="s">
        <v>11</v>
      </c>
      <c r="K497" s="2" t="s">
        <v>11</v>
      </c>
      <c r="L497" s="9">
        <f>YEAR(Table1[[#This Row],[ordered_at]])</f>
        <v>2023</v>
      </c>
      <c r="M497" s="9" t="str">
        <f>TEXT(Table1[[#This Row],[ordered_at]],"MMM")</f>
        <v>Dec</v>
      </c>
      <c r="N497">
        <f>VLOOKUP(D497,[1]products!$A$2:$F$2832,6,0)</f>
        <v>25</v>
      </c>
      <c r="O497" s="1">
        <f>Table1[[#This Row],[sale_price]]-Table1[[#This Row],[cost_price]]</f>
        <v>12.55000001</v>
      </c>
      <c r="P497" s="4">
        <f>Table1[[#This Row],[PROFIT]]/Table1[[#This Row],[sale_price]]</f>
        <v>0.50200000040000003</v>
      </c>
      <c r="Q497" t="str">
        <f>"Q"&amp;ROUNDUP(MONTH(Table1[[#This Row],[ordered_at]])/3,0)</f>
        <v>Q4</v>
      </c>
      <c r="R497" t="s">
        <v>27</v>
      </c>
      <c r="S497" t="s">
        <v>46</v>
      </c>
      <c r="T497" s="8"/>
    </row>
    <row r="498" spans="1:20" x14ac:dyDescent="0.3">
      <c r="A498">
        <v>63354</v>
      </c>
      <c r="B498">
        <v>43625</v>
      </c>
      <c r="C498">
        <v>41144</v>
      </c>
      <c r="D498">
        <v>9414</v>
      </c>
      <c r="E498">
        <f>VLOOKUP(D498,[1]products!$A$2:$B$2832,2,0)</f>
        <v>29.55535042</v>
      </c>
      <c r="F498">
        <v>170923</v>
      </c>
      <c r="G498" t="s">
        <v>12</v>
      </c>
      <c r="H498" s="2">
        <v>45282.356539351851</v>
      </c>
      <c r="I498" s="2">
        <v>45282.356539351851</v>
      </c>
      <c r="J498" s="2">
        <v>45282.356539351851</v>
      </c>
      <c r="K498" s="2" t="s">
        <v>11</v>
      </c>
      <c r="L498" s="9">
        <f>YEAR(Table1[[#This Row],[ordered_at]])</f>
        <v>2023</v>
      </c>
      <c r="M498" s="9" t="str">
        <f>TEXT(Table1[[#This Row],[ordered_at]],"MMM")</f>
        <v>Dec</v>
      </c>
      <c r="N498">
        <f>VLOOKUP(D498,[1]products!$A$2:$F$2832,6,0)</f>
        <v>59.950000760000002</v>
      </c>
      <c r="O498" s="1">
        <f>Table1[[#This Row],[sale_price]]-Table1[[#This Row],[cost_price]]</f>
        <v>30.394650340000002</v>
      </c>
      <c r="P498" s="4">
        <f>Table1[[#This Row],[PROFIT]]/Table1[[#This Row],[sale_price]]</f>
        <v>0.50699999924403671</v>
      </c>
      <c r="Q498" t="str">
        <f>"Q"&amp;ROUNDUP(MONTH(Table1[[#This Row],[ordered_at]])/3,0)</f>
        <v>Q4</v>
      </c>
      <c r="R498" t="s">
        <v>22</v>
      </c>
      <c r="S498" t="s">
        <v>46</v>
      </c>
      <c r="T498" s="8"/>
    </row>
    <row r="499" spans="1:20" x14ac:dyDescent="0.3">
      <c r="A499">
        <v>713</v>
      </c>
      <c r="B499">
        <v>480</v>
      </c>
      <c r="C499">
        <v>4821</v>
      </c>
      <c r="D499">
        <v>15864</v>
      </c>
      <c r="E499">
        <f>VLOOKUP(D499,[1]products!$A$2:$B$2832,2,0)</f>
        <v>29.815739019999999</v>
      </c>
      <c r="F499">
        <v>1963</v>
      </c>
      <c r="G499" t="s">
        <v>12</v>
      </c>
      <c r="H499" s="2">
        <v>45282.185729166667</v>
      </c>
      <c r="I499" s="2">
        <v>45282.185729166667</v>
      </c>
      <c r="J499" s="2">
        <v>45282.185729166667</v>
      </c>
      <c r="K499" s="2" t="s">
        <v>11</v>
      </c>
      <c r="L499" s="9">
        <f>YEAR(Table1[[#This Row],[ordered_at]])</f>
        <v>2023</v>
      </c>
      <c r="M499" s="9" t="str">
        <f>TEXT(Table1[[#This Row],[ordered_at]],"MMM")</f>
        <v>Dec</v>
      </c>
      <c r="N499">
        <f>VLOOKUP(D499,[1]products!$A$2:$F$2832,6,0)</f>
        <v>69.989997860000003</v>
      </c>
      <c r="O499" s="1">
        <f>Table1[[#This Row],[sale_price]]-Table1[[#This Row],[cost_price]]</f>
        <v>40.174258840000007</v>
      </c>
      <c r="P499" s="4">
        <f>Table1[[#This Row],[PROFIT]]/Table1[[#This Row],[sale_price]]</f>
        <v>0.57400000097671111</v>
      </c>
      <c r="Q499" t="str">
        <f>"Q"&amp;ROUNDUP(MONTH(Table1[[#This Row],[ordered_at]])/3,0)</f>
        <v>Q4</v>
      </c>
      <c r="R499" t="s">
        <v>22</v>
      </c>
      <c r="S499" t="s">
        <v>46</v>
      </c>
      <c r="T499" s="8"/>
    </row>
    <row r="500" spans="1:20" x14ac:dyDescent="0.3">
      <c r="A500">
        <v>67180</v>
      </c>
      <c r="B500">
        <v>46229</v>
      </c>
      <c r="C500">
        <v>32037</v>
      </c>
      <c r="D500">
        <v>9419</v>
      </c>
      <c r="E500">
        <f>VLOOKUP(D500,[1]products!$A$2:$B$2832,2,0)</f>
        <v>3.9003999340000002</v>
      </c>
      <c r="F500">
        <v>181308</v>
      </c>
      <c r="G500" t="s">
        <v>13</v>
      </c>
      <c r="H500" s="2">
        <v>45282.062210648146</v>
      </c>
      <c r="I500" s="2">
        <v>45282.062210648146</v>
      </c>
      <c r="J500" s="2" t="s">
        <v>11</v>
      </c>
      <c r="K500" s="2" t="s">
        <v>11</v>
      </c>
      <c r="L500" s="9">
        <f>YEAR(Table1[[#This Row],[ordered_at]])</f>
        <v>2023</v>
      </c>
      <c r="M500" s="9" t="str">
        <f>TEXT(Table1[[#This Row],[ordered_at]],"MMM")</f>
        <v>Dec</v>
      </c>
      <c r="N500">
        <f>VLOOKUP(D500,[1]products!$A$2:$F$2832,6,0)</f>
        <v>9.9499998089999995</v>
      </c>
      <c r="O500" s="1">
        <f>Table1[[#This Row],[sale_price]]-Table1[[#This Row],[cost_price]]</f>
        <v>6.0495998749999993</v>
      </c>
      <c r="P500" s="4">
        <f>Table1[[#This Row],[PROFIT]]/Table1[[#This Row],[sale_price]]</f>
        <v>0.60799999910834168</v>
      </c>
      <c r="Q500" t="str">
        <f>"Q"&amp;ROUNDUP(MONTH(Table1[[#This Row],[ordered_at]])/3,0)</f>
        <v>Q4</v>
      </c>
      <c r="R500" t="s">
        <v>22</v>
      </c>
      <c r="S500" t="s">
        <v>47</v>
      </c>
      <c r="T500" s="8"/>
    </row>
    <row r="501" spans="1:20" x14ac:dyDescent="0.3">
      <c r="A501">
        <v>172143</v>
      </c>
      <c r="B501">
        <v>118524</v>
      </c>
      <c r="C501">
        <v>12178</v>
      </c>
      <c r="D501">
        <v>13796</v>
      </c>
      <c r="E501">
        <f>VLOOKUP(D501,[1]products!$A$2:$B$2832,2,0)</f>
        <v>4.2560000120000003</v>
      </c>
      <c r="F501">
        <v>464743</v>
      </c>
      <c r="G501" t="s">
        <v>13</v>
      </c>
      <c r="H501" s="2">
        <v>45281.549641203703</v>
      </c>
      <c r="I501" s="2">
        <v>45281.549641203703</v>
      </c>
      <c r="J501" s="2" t="s">
        <v>11</v>
      </c>
      <c r="K501" s="2" t="s">
        <v>11</v>
      </c>
      <c r="L501" s="9">
        <f>YEAR(Table1[[#This Row],[ordered_at]])</f>
        <v>2023</v>
      </c>
      <c r="M501" s="9" t="str">
        <f>TEXT(Table1[[#This Row],[ordered_at]],"MMM")</f>
        <v>Dec</v>
      </c>
      <c r="N501">
        <f>VLOOKUP(D501,[1]products!$A$2:$F$2832,6,0)</f>
        <v>8</v>
      </c>
      <c r="O501" s="1">
        <f>Table1[[#This Row],[sale_price]]-Table1[[#This Row],[cost_price]]</f>
        <v>3.7439999879999997</v>
      </c>
      <c r="P501" s="4">
        <f>Table1[[#This Row],[PROFIT]]/Table1[[#This Row],[sale_price]]</f>
        <v>0.46799999849999996</v>
      </c>
      <c r="Q501" t="str">
        <f>"Q"&amp;ROUNDUP(MONTH(Table1[[#This Row],[ordered_at]])/3,0)</f>
        <v>Q4</v>
      </c>
      <c r="R501" t="s">
        <v>22</v>
      </c>
      <c r="S501" t="s">
        <v>47</v>
      </c>
      <c r="T501" s="8"/>
    </row>
    <row r="502" spans="1:20" x14ac:dyDescent="0.3">
      <c r="A502">
        <v>91684</v>
      </c>
      <c r="B502">
        <v>63082</v>
      </c>
      <c r="C502">
        <v>45078</v>
      </c>
      <c r="D502">
        <v>14258</v>
      </c>
      <c r="E502">
        <f>VLOOKUP(D502,[1]products!$A$2:$B$2832,2,0)</f>
        <v>11.67999998</v>
      </c>
      <c r="F502">
        <v>247458</v>
      </c>
      <c r="G502" t="s">
        <v>12</v>
      </c>
      <c r="H502" s="2">
        <v>45281.440046296295</v>
      </c>
      <c r="I502" s="2">
        <v>45281.440046296295</v>
      </c>
      <c r="J502" s="2">
        <v>45281.440046296295</v>
      </c>
      <c r="K502" s="2" t="s">
        <v>11</v>
      </c>
      <c r="L502" s="9">
        <f>YEAR(Table1[[#This Row],[ordered_at]])</f>
        <v>2023</v>
      </c>
      <c r="M502" s="9" t="str">
        <f>TEXT(Table1[[#This Row],[ordered_at]],"MMM")</f>
        <v>Dec</v>
      </c>
      <c r="N502">
        <f>VLOOKUP(D502,[1]products!$A$2:$F$2832,6,0)</f>
        <v>20</v>
      </c>
      <c r="O502" s="1">
        <f>Table1[[#This Row],[sale_price]]-Table1[[#This Row],[cost_price]]</f>
        <v>8.3200000200000002</v>
      </c>
      <c r="P502" s="4">
        <f>Table1[[#This Row],[PROFIT]]/Table1[[#This Row],[sale_price]]</f>
        <v>0.41600000100000001</v>
      </c>
      <c r="Q502" t="str">
        <f>"Q"&amp;ROUNDUP(MONTH(Table1[[#This Row],[ordered_at]])/3,0)</f>
        <v>Q4</v>
      </c>
      <c r="R502" t="s">
        <v>22</v>
      </c>
      <c r="S502" t="s">
        <v>47</v>
      </c>
      <c r="T502" s="8"/>
    </row>
    <row r="503" spans="1:20" x14ac:dyDescent="0.3">
      <c r="A503">
        <v>156794</v>
      </c>
      <c r="B503">
        <v>107949</v>
      </c>
      <c r="C503">
        <v>42354</v>
      </c>
      <c r="D503">
        <v>25323</v>
      </c>
      <c r="E503">
        <f>VLOOKUP(D503,[1]products!$A$2:$B$2832,2,0)</f>
        <v>69.361999890000007</v>
      </c>
      <c r="F503">
        <v>423266</v>
      </c>
      <c r="G503" t="s">
        <v>14</v>
      </c>
      <c r="H503" s="2">
        <v>45281.297743055555</v>
      </c>
      <c r="I503" s="2" t="s">
        <v>11</v>
      </c>
      <c r="J503" s="2" t="s">
        <v>11</v>
      </c>
      <c r="K503" s="2" t="s">
        <v>11</v>
      </c>
      <c r="L503" s="9">
        <f>YEAR(Table1[[#This Row],[ordered_at]])</f>
        <v>2023</v>
      </c>
      <c r="M503" s="9" t="str">
        <f>TEXT(Table1[[#This Row],[ordered_at]],"MMM")</f>
        <v>Dec</v>
      </c>
      <c r="N503">
        <f>VLOOKUP(D503,[1]products!$A$2:$F$2832,6,0)</f>
        <v>158</v>
      </c>
      <c r="O503" s="1">
        <f>Table1[[#This Row],[sale_price]]-Table1[[#This Row],[cost_price]]</f>
        <v>88.638000109999993</v>
      </c>
      <c r="P503" s="4">
        <f>Table1[[#This Row],[PROFIT]]/Table1[[#This Row],[sale_price]]</f>
        <v>0.56100000069620248</v>
      </c>
      <c r="Q503" t="str">
        <f>"Q"&amp;ROUNDUP(MONTH(Table1[[#This Row],[ordered_at]])/3,0)</f>
        <v>Q4</v>
      </c>
      <c r="R503" t="s">
        <v>22</v>
      </c>
      <c r="S503" t="s">
        <v>47</v>
      </c>
      <c r="T503" s="8"/>
    </row>
    <row r="504" spans="1:20" x14ac:dyDescent="0.3">
      <c r="A504">
        <v>132638</v>
      </c>
      <c r="B504">
        <v>91301</v>
      </c>
      <c r="C504">
        <v>13227</v>
      </c>
      <c r="D504">
        <v>9058</v>
      </c>
      <c r="E504">
        <f>VLOOKUP(D504,[1]products!$A$2:$B$2832,2,0)</f>
        <v>48.117999859999998</v>
      </c>
      <c r="F504">
        <v>358076</v>
      </c>
      <c r="G504" t="s">
        <v>13</v>
      </c>
      <c r="H504" s="2">
        <v>45281.188877314817</v>
      </c>
      <c r="I504" s="2">
        <v>45281.188877314817</v>
      </c>
      <c r="J504" s="2" t="s">
        <v>11</v>
      </c>
      <c r="K504" s="2" t="s">
        <v>11</v>
      </c>
      <c r="L504" s="9">
        <f>YEAR(Table1[[#This Row],[ordered_at]])</f>
        <v>2023</v>
      </c>
      <c r="M504" s="9" t="str">
        <f>TEXT(Table1[[#This Row],[ordered_at]],"MMM")</f>
        <v>Dec</v>
      </c>
      <c r="N504">
        <f>VLOOKUP(D504,[1]products!$A$2:$F$2832,6,0)</f>
        <v>98</v>
      </c>
      <c r="O504" s="1">
        <f>Table1[[#This Row],[sale_price]]-Table1[[#This Row],[cost_price]]</f>
        <v>49.882000140000002</v>
      </c>
      <c r="P504" s="4">
        <f>Table1[[#This Row],[PROFIT]]/Table1[[#This Row],[sale_price]]</f>
        <v>0.50900000142857149</v>
      </c>
      <c r="Q504" t="str">
        <f>"Q"&amp;ROUNDUP(MONTH(Table1[[#This Row],[ordered_at]])/3,0)</f>
        <v>Q4</v>
      </c>
      <c r="R504" t="s">
        <v>22</v>
      </c>
      <c r="S504" t="s">
        <v>47</v>
      </c>
      <c r="T504" s="8"/>
    </row>
    <row r="505" spans="1:20" x14ac:dyDescent="0.3">
      <c r="A505">
        <v>29450</v>
      </c>
      <c r="B505">
        <v>20358</v>
      </c>
      <c r="C505">
        <v>135</v>
      </c>
      <c r="D505">
        <v>5732</v>
      </c>
      <c r="E505">
        <f>VLOOKUP(D505,[1]products!$A$2:$B$2832,2,0)</f>
        <v>16.501679729999999</v>
      </c>
      <c r="F505">
        <v>79387</v>
      </c>
      <c r="G505" t="s">
        <v>15</v>
      </c>
      <c r="H505" s="2">
        <v>45281.081342592595</v>
      </c>
      <c r="I505" s="2">
        <v>45281.081342592595</v>
      </c>
      <c r="J505" s="2">
        <v>45281.081342592595</v>
      </c>
      <c r="K505" s="2">
        <v>45281.081342592595</v>
      </c>
      <c r="L505" s="9">
        <f>YEAR(Table1[[#This Row],[ordered_at]])</f>
        <v>2023</v>
      </c>
      <c r="M505" s="9" t="str">
        <f>TEXT(Table1[[#This Row],[ordered_at]],"MMM")</f>
        <v>Dec</v>
      </c>
      <c r="N505">
        <f>VLOOKUP(D505,[1]products!$A$2:$F$2832,6,0)</f>
        <v>31.979999540000001</v>
      </c>
      <c r="O505" s="1">
        <f>Table1[[#This Row],[sale_price]]-Table1[[#This Row],[cost_price]]</f>
        <v>15.478319810000002</v>
      </c>
      <c r="P505" s="4">
        <f>Table1[[#This Row],[PROFIT]]/Table1[[#This Row],[sale_price]]</f>
        <v>0.48400000102063795</v>
      </c>
      <c r="Q505" t="str">
        <f>"Q"&amp;ROUNDUP(MONTH(Table1[[#This Row],[ordered_at]])/3,0)</f>
        <v>Q4</v>
      </c>
      <c r="R505" t="s">
        <v>23</v>
      </c>
      <c r="S505" t="s">
        <v>46</v>
      </c>
      <c r="T505" s="8"/>
    </row>
    <row r="506" spans="1:20" x14ac:dyDescent="0.3">
      <c r="A506">
        <v>152208</v>
      </c>
      <c r="B506">
        <v>104792</v>
      </c>
      <c r="C506">
        <v>75037</v>
      </c>
      <c r="D506">
        <v>15499</v>
      </c>
      <c r="E506">
        <f>VLOOKUP(D506,[1]products!$A$2:$B$2832,2,0)</f>
        <v>16.644449860000002</v>
      </c>
      <c r="F506">
        <v>410894</v>
      </c>
      <c r="G506" t="s">
        <v>13</v>
      </c>
      <c r="H506" s="2">
        <v>45280.905034722222</v>
      </c>
      <c r="I506" s="2">
        <v>45280.905034722222</v>
      </c>
      <c r="J506" s="2" t="s">
        <v>11</v>
      </c>
      <c r="K506" s="2" t="s">
        <v>11</v>
      </c>
      <c r="L506" s="9">
        <f>YEAR(Table1[[#This Row],[ordered_at]])</f>
        <v>2023</v>
      </c>
      <c r="M506" s="9" t="str">
        <f>TEXT(Table1[[#This Row],[ordered_at]],"MMM")</f>
        <v>Dec</v>
      </c>
      <c r="N506">
        <f>VLOOKUP(D506,[1]products!$A$2:$F$2832,6,0)</f>
        <v>29.989999770000001</v>
      </c>
      <c r="O506" s="1">
        <f>Table1[[#This Row],[sale_price]]-Table1[[#This Row],[cost_price]]</f>
        <v>13.345549909999999</v>
      </c>
      <c r="P506" s="4">
        <f>Table1[[#This Row],[PROFIT]]/Table1[[#This Row],[sale_price]]</f>
        <v>0.44500000041180388</v>
      </c>
      <c r="Q506" t="str">
        <f>"Q"&amp;ROUNDUP(MONTH(Table1[[#This Row],[ordered_at]])/3,0)</f>
        <v>Q4</v>
      </c>
      <c r="R506" t="s">
        <v>23</v>
      </c>
      <c r="S506" t="s">
        <v>46</v>
      </c>
      <c r="T506" s="8"/>
    </row>
    <row r="507" spans="1:20" x14ac:dyDescent="0.3">
      <c r="A507">
        <v>20939</v>
      </c>
      <c r="B507">
        <v>14504</v>
      </c>
      <c r="C507">
        <v>40785</v>
      </c>
      <c r="D507">
        <v>28885</v>
      </c>
      <c r="E507">
        <f>VLOOKUP(D507,[1]products!$A$2:$B$2832,2,0)</f>
        <v>30.024000040000001</v>
      </c>
      <c r="F507">
        <v>56502</v>
      </c>
      <c r="G507" t="s">
        <v>13</v>
      </c>
      <c r="H507" s="2">
        <v>45280.34946759259</v>
      </c>
      <c r="I507" s="2">
        <v>45280.34946759259</v>
      </c>
      <c r="J507" s="2" t="s">
        <v>11</v>
      </c>
      <c r="K507" s="2" t="s">
        <v>11</v>
      </c>
      <c r="L507" s="9">
        <f>YEAR(Table1[[#This Row],[ordered_at]])</f>
        <v>2023</v>
      </c>
      <c r="M507" s="9" t="str">
        <f>TEXT(Table1[[#This Row],[ordered_at]],"MMM")</f>
        <v>Dec</v>
      </c>
      <c r="N507">
        <f>VLOOKUP(D507,[1]products!$A$2:$F$2832,6,0)</f>
        <v>54</v>
      </c>
      <c r="O507" s="1">
        <f>Table1[[#This Row],[sale_price]]-Table1[[#This Row],[cost_price]]</f>
        <v>23.975999959999999</v>
      </c>
      <c r="P507" s="4">
        <f>Table1[[#This Row],[PROFIT]]/Table1[[#This Row],[sale_price]]</f>
        <v>0.44399999925925926</v>
      </c>
      <c r="Q507" t="str">
        <f>"Q"&amp;ROUNDUP(MONTH(Table1[[#This Row],[ordered_at]])/3,0)</f>
        <v>Q4</v>
      </c>
      <c r="R507" t="s">
        <v>39</v>
      </c>
      <c r="S507" t="s">
        <v>46</v>
      </c>
      <c r="T507" s="8"/>
    </row>
    <row r="508" spans="1:20" x14ac:dyDescent="0.3">
      <c r="A508">
        <v>48553</v>
      </c>
      <c r="B508">
        <v>33395</v>
      </c>
      <c r="C508">
        <v>51252</v>
      </c>
      <c r="D508">
        <v>24793</v>
      </c>
      <c r="E508">
        <f>VLOOKUP(D508,[1]products!$A$2:$B$2832,2,0)</f>
        <v>15.795000050000001</v>
      </c>
      <c r="F508">
        <v>131001</v>
      </c>
      <c r="G508" t="s">
        <v>13</v>
      </c>
      <c r="H508" s="2">
        <v>45280.321087962962</v>
      </c>
      <c r="I508" s="2">
        <v>45280.321087962962</v>
      </c>
      <c r="J508" s="2" t="s">
        <v>11</v>
      </c>
      <c r="K508" s="2" t="s">
        <v>11</v>
      </c>
      <c r="L508" s="9">
        <f>YEAR(Table1[[#This Row],[ordered_at]])</f>
        <v>2023</v>
      </c>
      <c r="M508" s="9" t="str">
        <f>TEXT(Table1[[#This Row],[ordered_at]],"MMM")</f>
        <v>Dec</v>
      </c>
      <c r="N508">
        <f>VLOOKUP(D508,[1]products!$A$2:$F$2832,6,0)</f>
        <v>39</v>
      </c>
      <c r="O508" s="1">
        <f>Table1[[#This Row],[sale_price]]-Table1[[#This Row],[cost_price]]</f>
        <v>23.204999950000001</v>
      </c>
      <c r="P508" s="4">
        <f>Table1[[#This Row],[PROFIT]]/Table1[[#This Row],[sale_price]]</f>
        <v>0.59499999871794873</v>
      </c>
      <c r="Q508" t="str">
        <f>"Q"&amp;ROUNDUP(MONTH(Table1[[#This Row],[ordered_at]])/3,0)</f>
        <v>Q4</v>
      </c>
      <c r="R508" t="s">
        <v>39</v>
      </c>
      <c r="S508" t="s">
        <v>46</v>
      </c>
      <c r="T508" s="8"/>
    </row>
    <row r="509" spans="1:20" x14ac:dyDescent="0.3">
      <c r="A509">
        <v>121017</v>
      </c>
      <c r="B509">
        <v>83327</v>
      </c>
      <c r="C509">
        <v>50000</v>
      </c>
      <c r="D509">
        <v>28544</v>
      </c>
      <c r="E509">
        <f>VLOOKUP(D509,[1]products!$A$2:$B$2832,2,0)</f>
        <v>9.7219198460000005</v>
      </c>
      <c r="F509">
        <v>326633</v>
      </c>
      <c r="G509" t="s">
        <v>14</v>
      </c>
      <c r="H509" s="2">
        <v>45279.619583333333</v>
      </c>
      <c r="I509" s="2" t="s">
        <v>11</v>
      </c>
      <c r="J509" s="2" t="s">
        <v>11</v>
      </c>
      <c r="K509" s="2" t="s">
        <v>11</v>
      </c>
      <c r="L509" s="9">
        <f>YEAR(Table1[[#This Row],[ordered_at]])</f>
        <v>2023</v>
      </c>
      <c r="M509" s="9" t="str">
        <f>TEXT(Table1[[#This Row],[ordered_at]],"MMM")</f>
        <v>Dec</v>
      </c>
      <c r="N509">
        <f>VLOOKUP(D509,[1]products!$A$2:$F$2832,6,0)</f>
        <v>15.989999770000001</v>
      </c>
      <c r="O509" s="1">
        <f>Table1[[#This Row],[sale_price]]-Table1[[#This Row],[cost_price]]</f>
        <v>6.2680799240000002</v>
      </c>
      <c r="P509" s="4">
        <f>Table1[[#This Row],[PROFIT]]/Table1[[#This Row],[sale_price]]</f>
        <v>0.39200000088555348</v>
      </c>
      <c r="Q509" t="str">
        <f>"Q"&amp;ROUNDUP(MONTH(Table1[[#This Row],[ordered_at]])/3,0)</f>
        <v>Q4</v>
      </c>
      <c r="R509" t="s">
        <v>39</v>
      </c>
      <c r="S509" t="s">
        <v>46</v>
      </c>
      <c r="T509" s="8"/>
    </row>
    <row r="510" spans="1:20" x14ac:dyDescent="0.3">
      <c r="A510">
        <v>87776</v>
      </c>
      <c r="B510">
        <v>60383</v>
      </c>
      <c r="C510">
        <v>94521</v>
      </c>
      <c r="D510">
        <v>6446</v>
      </c>
      <c r="E510">
        <f>VLOOKUP(D510,[1]products!$A$2:$B$2832,2,0)</f>
        <v>10.54577995</v>
      </c>
      <c r="F510">
        <v>236899</v>
      </c>
      <c r="G510" t="s">
        <v>15</v>
      </c>
      <c r="H510" s="2">
        <v>45279.337673611109</v>
      </c>
      <c r="I510" s="2">
        <v>45279.337673611109</v>
      </c>
      <c r="J510" s="2">
        <v>45279.337673611109</v>
      </c>
      <c r="K510" s="2">
        <v>45279.337673611109</v>
      </c>
      <c r="L510" s="9">
        <f>YEAR(Table1[[#This Row],[ordered_at]])</f>
        <v>2023</v>
      </c>
      <c r="M510" s="9" t="str">
        <f>TEXT(Table1[[#This Row],[ordered_at]],"MMM")</f>
        <v>Dec</v>
      </c>
      <c r="N510">
        <f>VLOOKUP(D510,[1]products!$A$2:$F$2832,6,0)</f>
        <v>24.989999770000001</v>
      </c>
      <c r="O510" s="1">
        <f>Table1[[#This Row],[sale_price]]-Table1[[#This Row],[cost_price]]</f>
        <v>14.444219820000001</v>
      </c>
      <c r="P510" s="4">
        <f>Table1[[#This Row],[PROFIT]]/Table1[[#This Row],[sale_price]]</f>
        <v>0.57799999811684677</v>
      </c>
      <c r="Q510" t="str">
        <f>"Q"&amp;ROUNDUP(MONTH(Table1[[#This Row],[ordered_at]])/3,0)</f>
        <v>Q4</v>
      </c>
      <c r="R510" t="s">
        <v>39</v>
      </c>
      <c r="S510" t="s">
        <v>46</v>
      </c>
      <c r="T510" s="8"/>
    </row>
    <row r="511" spans="1:20" x14ac:dyDescent="0.3">
      <c r="A511">
        <v>168644</v>
      </c>
      <c r="B511">
        <v>116162</v>
      </c>
      <c r="C511">
        <v>24886</v>
      </c>
      <c r="D511">
        <v>28815</v>
      </c>
      <c r="E511">
        <f>VLOOKUP(D511,[1]products!$A$2:$B$2832,2,0)</f>
        <v>8.2649999859999994</v>
      </c>
      <c r="F511">
        <v>455309</v>
      </c>
      <c r="G511" t="s">
        <v>15</v>
      </c>
      <c r="H511" s="2">
        <v>45279.255219907405</v>
      </c>
      <c r="I511" s="2">
        <v>45279.255219907405</v>
      </c>
      <c r="J511" s="2">
        <v>45279.255219907405</v>
      </c>
      <c r="K511" s="2">
        <v>45279.255219907405</v>
      </c>
      <c r="L511" s="9">
        <f>YEAR(Table1[[#This Row],[ordered_at]])</f>
        <v>2023</v>
      </c>
      <c r="M511" s="9" t="str">
        <f>TEXT(Table1[[#This Row],[ordered_at]],"MMM")</f>
        <v>Dec</v>
      </c>
      <c r="N511">
        <f>VLOOKUP(D511,[1]products!$A$2:$F$2832,6,0)</f>
        <v>15</v>
      </c>
      <c r="O511" s="1">
        <f>Table1[[#This Row],[sale_price]]-Table1[[#This Row],[cost_price]]</f>
        <v>6.7350000140000006</v>
      </c>
      <c r="P511" s="4">
        <f>Table1[[#This Row],[PROFIT]]/Table1[[#This Row],[sale_price]]</f>
        <v>0.44900000093333337</v>
      </c>
      <c r="Q511" t="str">
        <f>"Q"&amp;ROUNDUP(MONTH(Table1[[#This Row],[ordered_at]])/3,0)</f>
        <v>Q4</v>
      </c>
      <c r="R511" t="s">
        <v>39</v>
      </c>
      <c r="S511" t="s">
        <v>46</v>
      </c>
      <c r="T511" s="8"/>
    </row>
    <row r="512" spans="1:20" x14ac:dyDescent="0.3">
      <c r="A512">
        <v>147621</v>
      </c>
      <c r="B512">
        <v>101641</v>
      </c>
      <c r="C512">
        <v>49045</v>
      </c>
      <c r="D512">
        <v>13745</v>
      </c>
      <c r="E512">
        <f>VLOOKUP(D512,[1]products!$A$2:$B$2832,2,0)</f>
        <v>19.25357988</v>
      </c>
      <c r="F512">
        <v>398534</v>
      </c>
      <c r="G512" t="s">
        <v>14</v>
      </c>
      <c r="H512" s="2">
        <v>45279.231550925928</v>
      </c>
      <c r="I512" s="2" t="s">
        <v>11</v>
      </c>
      <c r="J512" s="2" t="s">
        <v>11</v>
      </c>
      <c r="K512" s="2" t="s">
        <v>11</v>
      </c>
      <c r="L512" s="9">
        <f>YEAR(Table1[[#This Row],[ordered_at]])</f>
        <v>2023</v>
      </c>
      <c r="M512" s="9" t="str">
        <f>TEXT(Table1[[#This Row],[ordered_at]],"MMM")</f>
        <v>Dec</v>
      </c>
      <c r="N512">
        <f>VLOOKUP(D512,[1]products!$A$2:$F$2832,6,0)</f>
        <v>29.989999770000001</v>
      </c>
      <c r="O512" s="1">
        <f>Table1[[#This Row],[sale_price]]-Table1[[#This Row],[cost_price]]</f>
        <v>10.736419890000001</v>
      </c>
      <c r="P512" s="4">
        <f>Table1[[#This Row],[PROFIT]]/Table1[[#This Row],[sale_price]]</f>
        <v>0.35799999907769259</v>
      </c>
      <c r="Q512" t="str">
        <f>"Q"&amp;ROUNDUP(MONTH(Table1[[#This Row],[ordered_at]])/3,0)</f>
        <v>Q4</v>
      </c>
      <c r="R512" t="s">
        <v>39</v>
      </c>
      <c r="S512" t="s">
        <v>46</v>
      </c>
      <c r="T512" s="8"/>
    </row>
    <row r="513" spans="1:20" x14ac:dyDescent="0.3">
      <c r="A513">
        <v>133861</v>
      </c>
      <c r="B513">
        <v>92141</v>
      </c>
      <c r="C513">
        <v>92779</v>
      </c>
      <c r="D513">
        <v>16949</v>
      </c>
      <c r="E513">
        <f>VLOOKUP(D513,[1]products!$A$2:$B$2832,2,0)</f>
        <v>25.478750420000001</v>
      </c>
      <c r="F513">
        <v>361375</v>
      </c>
      <c r="G513" t="s">
        <v>13</v>
      </c>
      <c r="H513" s="2">
        <v>45279.036446759259</v>
      </c>
      <c r="I513" s="2">
        <v>45279.036446759259</v>
      </c>
      <c r="J513" s="2" t="s">
        <v>11</v>
      </c>
      <c r="K513" s="2" t="s">
        <v>11</v>
      </c>
      <c r="L513" s="9">
        <f>YEAR(Table1[[#This Row],[ordered_at]])</f>
        <v>2023</v>
      </c>
      <c r="M513" s="9" t="str">
        <f>TEXT(Table1[[#This Row],[ordered_at]],"MMM")</f>
        <v>Dec</v>
      </c>
      <c r="N513">
        <f>VLOOKUP(D513,[1]products!$A$2:$F$2832,6,0)</f>
        <v>59.950000760000002</v>
      </c>
      <c r="O513" s="1">
        <f>Table1[[#This Row],[sale_price]]-Table1[[#This Row],[cost_price]]</f>
        <v>34.471250339999997</v>
      </c>
      <c r="P513" s="4">
        <f>Table1[[#This Row],[PROFIT]]/Table1[[#This Row],[sale_price]]</f>
        <v>0.5749999983819849</v>
      </c>
      <c r="Q513" t="str">
        <f>"Q"&amp;ROUNDUP(MONTH(Table1[[#This Row],[ordered_at]])/3,0)</f>
        <v>Q4</v>
      </c>
      <c r="R513" t="s">
        <v>39</v>
      </c>
      <c r="S513" t="s">
        <v>46</v>
      </c>
      <c r="T513" s="8"/>
    </row>
    <row r="514" spans="1:20" x14ac:dyDescent="0.3">
      <c r="A514">
        <v>76495</v>
      </c>
      <c r="B514">
        <v>52641</v>
      </c>
      <c r="C514">
        <v>17686</v>
      </c>
      <c r="D514">
        <v>13769</v>
      </c>
      <c r="E514">
        <f>VLOOKUP(D514,[1]products!$A$2:$B$2832,2,0)</f>
        <v>56.430000049999997</v>
      </c>
      <c r="F514">
        <v>206426</v>
      </c>
      <c r="G514" t="s">
        <v>13</v>
      </c>
      <c r="H514" s="2">
        <v>45278.980428240742</v>
      </c>
      <c r="I514" s="2">
        <v>45278.980428240742</v>
      </c>
      <c r="J514" s="2" t="s">
        <v>11</v>
      </c>
      <c r="K514" s="2" t="s">
        <v>11</v>
      </c>
      <c r="L514" s="9">
        <f>YEAR(Table1[[#This Row],[ordered_at]])</f>
        <v>2023</v>
      </c>
      <c r="M514" s="9" t="str">
        <f>TEXT(Table1[[#This Row],[ordered_at]],"MMM")</f>
        <v>Dec</v>
      </c>
      <c r="N514">
        <f>VLOOKUP(D514,[1]products!$A$2:$F$2832,6,0)</f>
        <v>95</v>
      </c>
      <c r="O514" s="1">
        <f>Table1[[#This Row],[sale_price]]-Table1[[#This Row],[cost_price]]</f>
        <v>38.569999950000003</v>
      </c>
      <c r="P514" s="4">
        <f>Table1[[#This Row],[PROFIT]]/Table1[[#This Row],[sale_price]]</f>
        <v>0.40599999947368426</v>
      </c>
      <c r="Q514" t="str">
        <f>"Q"&amp;ROUNDUP(MONTH(Table1[[#This Row],[ordered_at]])/3,0)</f>
        <v>Q4</v>
      </c>
      <c r="R514" t="s">
        <v>39</v>
      </c>
      <c r="S514" t="s">
        <v>46</v>
      </c>
      <c r="T514" s="8"/>
    </row>
    <row r="515" spans="1:20" x14ac:dyDescent="0.3">
      <c r="A515">
        <v>113652</v>
      </c>
      <c r="B515">
        <v>78311</v>
      </c>
      <c r="C515">
        <v>8434</v>
      </c>
      <c r="D515">
        <v>9043</v>
      </c>
      <c r="E515">
        <f>VLOOKUP(D515,[1]products!$A$2:$B$2832,2,0)</f>
        <v>1.3983000109999999</v>
      </c>
      <c r="F515">
        <v>306681</v>
      </c>
      <c r="G515" t="s">
        <v>10</v>
      </c>
      <c r="H515" s="2">
        <v>45278.600960648146</v>
      </c>
      <c r="I515" s="2" t="s">
        <v>11</v>
      </c>
      <c r="J515" s="2" t="s">
        <v>11</v>
      </c>
      <c r="K515" s="2" t="s">
        <v>11</v>
      </c>
      <c r="L515" s="9">
        <f>YEAR(Table1[[#This Row],[ordered_at]])</f>
        <v>2023</v>
      </c>
      <c r="M515" s="9" t="str">
        <f>TEXT(Table1[[#This Row],[ordered_at]],"MMM")</f>
        <v>Dec</v>
      </c>
      <c r="N515">
        <f>VLOOKUP(D515,[1]products!$A$2:$F$2832,6,0)</f>
        <v>3.9500000480000002</v>
      </c>
      <c r="O515" s="1">
        <f>Table1[[#This Row],[sale_price]]-Table1[[#This Row],[cost_price]]</f>
        <v>2.5517000370000003</v>
      </c>
      <c r="P515" s="4">
        <f>Table1[[#This Row],[PROFIT]]/Table1[[#This Row],[sale_price]]</f>
        <v>0.64600000151696202</v>
      </c>
      <c r="Q515" t="str">
        <f>"Q"&amp;ROUNDUP(MONTH(Table1[[#This Row],[ordered_at]])/3,0)</f>
        <v>Q4</v>
      </c>
      <c r="R515" t="s">
        <v>39</v>
      </c>
      <c r="S515" t="s">
        <v>46</v>
      </c>
      <c r="T515" s="8"/>
    </row>
    <row r="516" spans="1:20" x14ac:dyDescent="0.3">
      <c r="A516">
        <v>80098</v>
      </c>
      <c r="B516">
        <v>55109</v>
      </c>
      <c r="C516">
        <v>48103</v>
      </c>
      <c r="D516">
        <v>24832</v>
      </c>
      <c r="E516">
        <f>VLOOKUP(D516,[1]products!$A$2:$B$2832,2,0)</f>
        <v>33.329350920000003</v>
      </c>
      <c r="F516">
        <v>216161</v>
      </c>
      <c r="G516" t="s">
        <v>10</v>
      </c>
      <c r="H516" s="2">
        <v>45278.550949074073</v>
      </c>
      <c r="I516" s="2" t="s">
        <v>11</v>
      </c>
      <c r="J516" s="2" t="s">
        <v>11</v>
      </c>
      <c r="K516" s="2" t="s">
        <v>11</v>
      </c>
      <c r="L516" s="9">
        <f>YEAR(Table1[[#This Row],[ordered_at]])</f>
        <v>2023</v>
      </c>
      <c r="M516" s="9" t="str">
        <f>TEXT(Table1[[#This Row],[ordered_at]],"MMM")</f>
        <v>Dec</v>
      </c>
      <c r="N516">
        <f>VLOOKUP(D516,[1]products!$A$2:$F$2832,6,0)</f>
        <v>58.990001679999999</v>
      </c>
      <c r="O516" s="1">
        <f>Table1[[#This Row],[sale_price]]-Table1[[#This Row],[cost_price]]</f>
        <v>25.660650759999996</v>
      </c>
      <c r="P516" s="4">
        <f>Table1[[#This Row],[PROFIT]]/Table1[[#This Row],[sale_price]]</f>
        <v>0.4350000004949991</v>
      </c>
      <c r="Q516" t="str">
        <f>"Q"&amp;ROUNDUP(MONTH(Table1[[#This Row],[ordered_at]])/3,0)</f>
        <v>Q4</v>
      </c>
      <c r="R516" t="s">
        <v>39</v>
      </c>
      <c r="S516" t="s">
        <v>46</v>
      </c>
      <c r="T516" s="8"/>
    </row>
    <row r="517" spans="1:20" x14ac:dyDescent="0.3">
      <c r="A517">
        <v>181064</v>
      </c>
      <c r="B517">
        <v>124740</v>
      </c>
      <c r="C517">
        <v>72024</v>
      </c>
      <c r="D517">
        <v>13940</v>
      </c>
      <c r="E517">
        <f>VLOOKUP(D517,[1]products!$A$2:$B$2832,2,0)</f>
        <v>8.1958999460000008</v>
      </c>
      <c r="F517">
        <v>488866</v>
      </c>
      <c r="G517" t="s">
        <v>13</v>
      </c>
      <c r="H517" s="2">
        <v>45278.37972222222</v>
      </c>
      <c r="I517" s="2">
        <v>45278.37972222222</v>
      </c>
      <c r="J517" s="2" t="s">
        <v>11</v>
      </c>
      <c r="K517" s="2" t="s">
        <v>11</v>
      </c>
      <c r="L517" s="9">
        <f>YEAR(Table1[[#This Row],[ordered_at]])</f>
        <v>2023</v>
      </c>
      <c r="M517" s="9" t="str">
        <f>TEXT(Table1[[#This Row],[ordered_at]],"MMM")</f>
        <v>Dec</v>
      </c>
      <c r="N517">
        <f>VLOOKUP(D517,[1]products!$A$2:$F$2832,6,0)</f>
        <v>19.989999770000001</v>
      </c>
      <c r="O517" s="1">
        <f>Table1[[#This Row],[sale_price]]-Table1[[#This Row],[cost_price]]</f>
        <v>11.794099824</v>
      </c>
      <c r="P517" s="4">
        <f>Table1[[#This Row],[PROFIT]]/Table1[[#This Row],[sale_price]]</f>
        <v>0.58999999798399194</v>
      </c>
      <c r="Q517" t="str">
        <f>"Q"&amp;ROUNDUP(MONTH(Table1[[#This Row],[ordered_at]])/3,0)</f>
        <v>Q4</v>
      </c>
      <c r="R517" t="s">
        <v>39</v>
      </c>
      <c r="S517" t="s">
        <v>46</v>
      </c>
      <c r="T517" s="8"/>
    </row>
    <row r="518" spans="1:20" x14ac:dyDescent="0.3">
      <c r="A518">
        <v>180612</v>
      </c>
      <c r="B518">
        <v>124412</v>
      </c>
      <c r="C518">
        <v>6596</v>
      </c>
      <c r="D518">
        <v>14170</v>
      </c>
      <c r="E518">
        <f>VLOOKUP(D518,[1]products!$A$2:$B$2832,2,0)</f>
        <v>5.6519598960000001</v>
      </c>
      <c r="F518">
        <v>487651</v>
      </c>
      <c r="G518" t="s">
        <v>15</v>
      </c>
      <c r="H518" s="2">
        <v>45278.35601851852</v>
      </c>
      <c r="I518" s="2">
        <v>45278.35601851852</v>
      </c>
      <c r="J518" s="2">
        <v>45278.35601851852</v>
      </c>
      <c r="K518" s="2">
        <v>45278.35601851852</v>
      </c>
      <c r="L518" s="9">
        <f>YEAR(Table1[[#This Row],[ordered_at]])</f>
        <v>2023</v>
      </c>
      <c r="M518" s="9" t="str">
        <f>TEXT(Table1[[#This Row],[ordered_at]],"MMM")</f>
        <v>Dec</v>
      </c>
      <c r="N518">
        <f>VLOOKUP(D518,[1]products!$A$2:$F$2832,6,0)</f>
        <v>13.989999770000001</v>
      </c>
      <c r="O518" s="1">
        <f>Table1[[#This Row],[sale_price]]-Table1[[#This Row],[cost_price]]</f>
        <v>8.3380398739999997</v>
      </c>
      <c r="P518" s="4">
        <f>Table1[[#This Row],[PROFIT]]/Table1[[#This Row],[sale_price]]</f>
        <v>0.59600000079199422</v>
      </c>
      <c r="Q518" t="str">
        <f>"Q"&amp;ROUNDUP(MONTH(Table1[[#This Row],[ordered_at]])/3,0)</f>
        <v>Q4</v>
      </c>
      <c r="R518" t="s">
        <v>39</v>
      </c>
      <c r="S518" t="s">
        <v>46</v>
      </c>
      <c r="T518" s="8"/>
    </row>
    <row r="519" spans="1:20" x14ac:dyDescent="0.3">
      <c r="A519">
        <v>95776</v>
      </c>
      <c r="B519">
        <v>65888</v>
      </c>
      <c r="C519">
        <v>37774</v>
      </c>
      <c r="D519">
        <v>13972</v>
      </c>
      <c r="E519">
        <f>VLOOKUP(D519,[1]products!$A$2:$B$2832,2,0)</f>
        <v>34.91399981</v>
      </c>
      <c r="F519">
        <v>258504</v>
      </c>
      <c r="G519" t="s">
        <v>12</v>
      </c>
      <c r="H519" s="2">
        <v>45277.904675925929</v>
      </c>
      <c r="I519" s="2">
        <v>45277.904675925929</v>
      </c>
      <c r="J519" s="2">
        <v>45277.904675925929</v>
      </c>
      <c r="K519" s="2" t="s">
        <v>11</v>
      </c>
      <c r="L519" s="9">
        <f>YEAR(Table1[[#This Row],[ordered_at]])</f>
        <v>2023</v>
      </c>
      <c r="M519" s="9" t="str">
        <f>TEXT(Table1[[#This Row],[ordered_at]],"MMM")</f>
        <v>Dec</v>
      </c>
      <c r="N519">
        <f>VLOOKUP(D519,[1]products!$A$2:$F$2832,6,0)</f>
        <v>69</v>
      </c>
      <c r="O519" s="1">
        <f>Table1[[#This Row],[sale_price]]-Table1[[#This Row],[cost_price]]</f>
        <v>34.08600019</v>
      </c>
      <c r="P519" s="4">
        <f>Table1[[#This Row],[PROFIT]]/Table1[[#This Row],[sale_price]]</f>
        <v>0.49400000275362321</v>
      </c>
      <c r="Q519" t="str">
        <f>"Q"&amp;ROUNDUP(MONTH(Table1[[#This Row],[ordered_at]])/3,0)</f>
        <v>Q4</v>
      </c>
      <c r="R519" t="s">
        <v>35</v>
      </c>
      <c r="S519" t="s">
        <v>46</v>
      </c>
      <c r="T519" s="8"/>
    </row>
    <row r="520" spans="1:20" x14ac:dyDescent="0.3">
      <c r="A520">
        <v>28339</v>
      </c>
      <c r="B520">
        <v>19582</v>
      </c>
      <c r="C520">
        <v>40432</v>
      </c>
      <c r="D520">
        <v>9299</v>
      </c>
      <c r="E520">
        <f>VLOOKUP(D520,[1]products!$A$2:$B$2832,2,0)</f>
        <v>40.053000019999999</v>
      </c>
      <c r="F520">
        <v>76424</v>
      </c>
      <c r="G520" t="s">
        <v>14</v>
      </c>
      <c r="H520" s="2">
        <v>45277.707592592589</v>
      </c>
      <c r="I520" s="2" t="s">
        <v>11</v>
      </c>
      <c r="J520" s="2" t="s">
        <v>11</v>
      </c>
      <c r="K520" s="2" t="s">
        <v>11</v>
      </c>
      <c r="L520" s="9">
        <f>YEAR(Table1[[#This Row],[ordered_at]])</f>
        <v>2023</v>
      </c>
      <c r="M520" s="9" t="str">
        <f>TEXT(Table1[[#This Row],[ordered_at]],"MMM")</f>
        <v>Dec</v>
      </c>
      <c r="N520">
        <f>VLOOKUP(D520,[1]products!$A$2:$F$2832,6,0)</f>
        <v>79</v>
      </c>
      <c r="O520" s="1">
        <f>Table1[[#This Row],[sale_price]]-Table1[[#This Row],[cost_price]]</f>
        <v>38.946999980000001</v>
      </c>
      <c r="P520" s="4">
        <f>Table1[[#This Row],[PROFIT]]/Table1[[#This Row],[sale_price]]</f>
        <v>0.49299999974683545</v>
      </c>
      <c r="Q520" t="str">
        <f>"Q"&amp;ROUNDUP(MONTH(Table1[[#This Row],[ordered_at]])/3,0)</f>
        <v>Q4</v>
      </c>
      <c r="R520" t="s">
        <v>35</v>
      </c>
      <c r="S520" t="s">
        <v>46</v>
      </c>
      <c r="T520" s="8"/>
    </row>
    <row r="521" spans="1:20" x14ac:dyDescent="0.3">
      <c r="A521">
        <v>72493</v>
      </c>
      <c r="B521">
        <v>49856</v>
      </c>
      <c r="C521">
        <v>97256</v>
      </c>
      <c r="D521">
        <v>15349</v>
      </c>
      <c r="E521">
        <f>VLOOKUP(D521,[1]products!$A$2:$B$2832,2,0)</f>
        <v>19.171920759999999</v>
      </c>
      <c r="F521">
        <v>195612</v>
      </c>
      <c r="G521" t="s">
        <v>14</v>
      </c>
      <c r="H521" s="2">
        <v>45277.584768518522</v>
      </c>
      <c r="I521" s="2" t="s">
        <v>11</v>
      </c>
      <c r="J521" s="2" t="s">
        <v>11</v>
      </c>
      <c r="K521" s="2" t="s">
        <v>11</v>
      </c>
      <c r="L521" s="9">
        <f>YEAR(Table1[[#This Row],[ordered_at]])</f>
        <v>2023</v>
      </c>
      <c r="M521" s="9" t="str">
        <f>TEXT(Table1[[#This Row],[ordered_at]],"MMM")</f>
        <v>Dec</v>
      </c>
      <c r="N521">
        <f>VLOOKUP(D521,[1]products!$A$2:$F$2832,6,0)</f>
        <v>46.990001679999999</v>
      </c>
      <c r="O521" s="1">
        <f>Table1[[#This Row],[sale_price]]-Table1[[#This Row],[cost_price]]</f>
        <v>27.81808092</v>
      </c>
      <c r="P521" s="4">
        <f>Table1[[#This Row],[PROFIT]]/Table1[[#This Row],[sale_price]]</f>
        <v>0.59199999841327944</v>
      </c>
      <c r="Q521" t="str">
        <f>"Q"&amp;ROUNDUP(MONTH(Table1[[#This Row],[ordered_at]])/3,0)</f>
        <v>Q4</v>
      </c>
      <c r="R521" t="s">
        <v>35</v>
      </c>
      <c r="S521" t="s">
        <v>46</v>
      </c>
      <c r="T521" s="8"/>
    </row>
    <row r="522" spans="1:20" x14ac:dyDescent="0.3">
      <c r="A522">
        <v>85554</v>
      </c>
      <c r="B522">
        <v>58861</v>
      </c>
      <c r="C522">
        <v>42331</v>
      </c>
      <c r="D522">
        <v>15836</v>
      </c>
      <c r="E522">
        <f>VLOOKUP(D522,[1]products!$A$2:$B$2832,2,0)</f>
        <v>38.610048759999998</v>
      </c>
      <c r="F522">
        <v>230872</v>
      </c>
      <c r="G522" t="s">
        <v>13</v>
      </c>
      <c r="H522" s="2">
        <v>45277.557847222219</v>
      </c>
      <c r="I522" s="2">
        <v>45277.557847222219</v>
      </c>
      <c r="J522" s="2" t="s">
        <v>11</v>
      </c>
      <c r="K522" s="2" t="s">
        <v>11</v>
      </c>
      <c r="L522" s="9">
        <f>YEAR(Table1[[#This Row],[ordered_at]])</f>
        <v>2023</v>
      </c>
      <c r="M522" s="9" t="str">
        <f>TEXT(Table1[[#This Row],[ordered_at]],"MMM")</f>
        <v>Dec</v>
      </c>
      <c r="N522">
        <f>VLOOKUP(D522,[1]products!$A$2:$F$2832,6,0)</f>
        <v>87.949996949999999</v>
      </c>
      <c r="O522" s="1">
        <f>Table1[[#This Row],[sale_price]]-Table1[[#This Row],[cost_price]]</f>
        <v>49.339948190000001</v>
      </c>
      <c r="P522" s="4">
        <f>Table1[[#This Row],[PROFIT]]/Table1[[#This Row],[sale_price]]</f>
        <v>0.56099999887492891</v>
      </c>
      <c r="Q522" t="str">
        <f>"Q"&amp;ROUNDUP(MONTH(Table1[[#This Row],[ordered_at]])/3,0)</f>
        <v>Q4</v>
      </c>
      <c r="R522" t="s">
        <v>20</v>
      </c>
      <c r="S522" t="s">
        <v>46</v>
      </c>
      <c r="T522" s="8"/>
    </row>
    <row r="523" spans="1:20" x14ac:dyDescent="0.3">
      <c r="A523">
        <v>63573</v>
      </c>
      <c r="B523">
        <v>43771</v>
      </c>
      <c r="C523">
        <v>30326</v>
      </c>
      <c r="D523">
        <v>9305</v>
      </c>
      <c r="E523">
        <f>VLOOKUP(D523,[1]products!$A$2:$B$2832,2,0)</f>
        <v>8.8517898759999998</v>
      </c>
      <c r="F523">
        <v>171516</v>
      </c>
      <c r="G523" t="s">
        <v>13</v>
      </c>
      <c r="H523" s="2">
        <v>45277.283449074072</v>
      </c>
      <c r="I523" s="2">
        <v>45277.283449074072</v>
      </c>
      <c r="J523" s="2" t="s">
        <v>11</v>
      </c>
      <c r="K523" s="2" t="s">
        <v>11</v>
      </c>
      <c r="L523" s="9">
        <f>YEAR(Table1[[#This Row],[ordered_at]])</f>
        <v>2023</v>
      </c>
      <c r="M523" s="9" t="str">
        <f>TEXT(Table1[[#This Row],[ordered_at]],"MMM")</f>
        <v>Dec</v>
      </c>
      <c r="N523">
        <f>VLOOKUP(D523,[1]products!$A$2:$F$2832,6,0)</f>
        <v>16.989999770000001</v>
      </c>
      <c r="O523" s="1">
        <f>Table1[[#This Row],[sale_price]]-Table1[[#This Row],[cost_price]]</f>
        <v>8.1382098940000009</v>
      </c>
      <c r="P523" s="4">
        <f>Table1[[#This Row],[PROFIT]]/Table1[[#This Row],[sale_price]]</f>
        <v>0.47900000024543854</v>
      </c>
      <c r="Q523" t="str">
        <f>"Q"&amp;ROUNDUP(MONTH(Table1[[#This Row],[ordered_at]])/3,0)</f>
        <v>Q4</v>
      </c>
      <c r="R523" t="s">
        <v>41</v>
      </c>
      <c r="S523" t="s">
        <v>47</v>
      </c>
      <c r="T523" s="8"/>
    </row>
    <row r="524" spans="1:20" x14ac:dyDescent="0.3">
      <c r="A524">
        <v>75215</v>
      </c>
      <c r="B524">
        <v>51780</v>
      </c>
      <c r="C524">
        <v>27431</v>
      </c>
      <c r="D524">
        <v>15692</v>
      </c>
      <c r="E524">
        <f>VLOOKUP(D524,[1]products!$A$2:$B$2832,2,0)</f>
        <v>33.215000119999999</v>
      </c>
      <c r="F524">
        <v>202945</v>
      </c>
      <c r="G524" t="s">
        <v>13</v>
      </c>
      <c r="H524" s="2">
        <v>45276.411168981482</v>
      </c>
      <c r="I524" s="2">
        <v>45276.411168981482</v>
      </c>
      <c r="J524" s="2" t="s">
        <v>11</v>
      </c>
      <c r="K524" s="2" t="s">
        <v>11</v>
      </c>
      <c r="L524" s="9">
        <f>YEAR(Table1[[#This Row],[ordered_at]])</f>
        <v>2023</v>
      </c>
      <c r="M524" s="9" t="str">
        <f>TEXT(Table1[[#This Row],[ordered_at]],"MMM")</f>
        <v>Dec</v>
      </c>
      <c r="N524">
        <f>VLOOKUP(D524,[1]products!$A$2:$F$2832,6,0)</f>
        <v>65</v>
      </c>
      <c r="O524" s="1">
        <f>Table1[[#This Row],[sale_price]]-Table1[[#This Row],[cost_price]]</f>
        <v>31.784999880000001</v>
      </c>
      <c r="P524" s="4">
        <f>Table1[[#This Row],[PROFIT]]/Table1[[#This Row],[sale_price]]</f>
        <v>0.48899999815384615</v>
      </c>
      <c r="Q524" t="str">
        <f>"Q"&amp;ROUNDUP(MONTH(Table1[[#This Row],[ordered_at]])/3,0)</f>
        <v>Q4</v>
      </c>
      <c r="R524" t="s">
        <v>39</v>
      </c>
      <c r="S524" t="s">
        <v>46</v>
      </c>
      <c r="T524" s="8"/>
    </row>
    <row r="525" spans="1:20" x14ac:dyDescent="0.3">
      <c r="A525">
        <v>77784</v>
      </c>
      <c r="B525">
        <v>53505</v>
      </c>
      <c r="C525">
        <v>49032</v>
      </c>
      <c r="D525">
        <v>13676</v>
      </c>
      <c r="E525">
        <f>VLOOKUP(D525,[1]products!$A$2:$B$2832,2,0)</f>
        <v>10.38630041</v>
      </c>
      <c r="F525">
        <v>209866</v>
      </c>
      <c r="G525" t="s">
        <v>15</v>
      </c>
      <c r="H525" s="2">
        <v>45276.242476851854</v>
      </c>
      <c r="I525" s="2">
        <v>45276.242476851854</v>
      </c>
      <c r="J525" s="2">
        <v>45276.242476851854</v>
      </c>
      <c r="K525" s="2">
        <v>45276.242476851854</v>
      </c>
      <c r="L525" s="9">
        <f>YEAR(Table1[[#This Row],[ordered_at]])</f>
        <v>2023</v>
      </c>
      <c r="M525" s="9" t="str">
        <f>TEXT(Table1[[#This Row],[ordered_at]],"MMM")</f>
        <v>Dec</v>
      </c>
      <c r="N525">
        <f>VLOOKUP(D525,[1]products!$A$2:$F$2832,6,0)</f>
        <v>19.450000760000002</v>
      </c>
      <c r="O525" s="1">
        <f>Table1[[#This Row],[sale_price]]-Table1[[#This Row],[cost_price]]</f>
        <v>9.0637003500000013</v>
      </c>
      <c r="P525" s="4">
        <f>Table1[[#This Row],[PROFIT]]/Table1[[#This Row],[sale_price]]</f>
        <v>0.46599999978611828</v>
      </c>
      <c r="Q525" t="str">
        <f>"Q"&amp;ROUNDUP(MONTH(Table1[[#This Row],[ordered_at]])/3,0)</f>
        <v>Q4</v>
      </c>
      <c r="R525" t="s">
        <v>39</v>
      </c>
      <c r="S525" t="s">
        <v>46</v>
      </c>
      <c r="T525" s="8"/>
    </row>
    <row r="526" spans="1:20" x14ac:dyDescent="0.3">
      <c r="A526">
        <v>172809</v>
      </c>
      <c r="B526">
        <v>118985</v>
      </c>
      <c r="C526">
        <v>87382</v>
      </c>
      <c r="D526">
        <v>18570</v>
      </c>
      <c r="E526">
        <f>VLOOKUP(D526,[1]products!$A$2:$B$2832,2,0)</f>
        <v>53.63819831</v>
      </c>
      <c r="F526">
        <v>466562</v>
      </c>
      <c r="G526" t="s">
        <v>12</v>
      </c>
      <c r="H526" s="2">
        <v>45276.241666666669</v>
      </c>
      <c r="I526" s="2">
        <v>45276.241666666669</v>
      </c>
      <c r="J526" s="2">
        <v>45276.241666666669</v>
      </c>
      <c r="K526" s="2" t="s">
        <v>11</v>
      </c>
      <c r="L526" s="9">
        <f>YEAR(Table1[[#This Row],[ordered_at]])</f>
        <v>2023</v>
      </c>
      <c r="M526" s="9" t="str">
        <f>TEXT(Table1[[#This Row],[ordered_at]],"MMM")</f>
        <v>Dec</v>
      </c>
      <c r="N526">
        <f>VLOOKUP(D526,[1]products!$A$2:$F$2832,6,0)</f>
        <v>103.9499969</v>
      </c>
      <c r="O526" s="1">
        <f>Table1[[#This Row],[sale_price]]-Table1[[#This Row],[cost_price]]</f>
        <v>50.311798590000002</v>
      </c>
      <c r="P526" s="4">
        <f>Table1[[#This Row],[PROFIT]]/Table1[[#This Row],[sale_price]]</f>
        <v>0.48400000086964889</v>
      </c>
      <c r="Q526" t="str">
        <f>"Q"&amp;ROUNDUP(MONTH(Table1[[#This Row],[ordered_at]])/3,0)</f>
        <v>Q4</v>
      </c>
      <c r="R526" t="s">
        <v>39</v>
      </c>
      <c r="S526" t="s">
        <v>46</v>
      </c>
      <c r="T526" s="8"/>
    </row>
    <row r="527" spans="1:20" x14ac:dyDescent="0.3">
      <c r="A527">
        <v>45806</v>
      </c>
      <c r="B527">
        <v>31522</v>
      </c>
      <c r="C527">
        <v>61716</v>
      </c>
      <c r="D527">
        <v>13678</v>
      </c>
      <c r="E527">
        <f>VLOOKUP(D527,[1]products!$A$2:$B$2832,2,0)</f>
        <v>23.813999979999998</v>
      </c>
      <c r="F527">
        <v>123555</v>
      </c>
      <c r="G527" t="s">
        <v>15</v>
      </c>
      <c r="H527" s="2">
        <v>45276.235046296293</v>
      </c>
      <c r="I527" s="2">
        <v>45276.235046296293</v>
      </c>
      <c r="J527" s="2">
        <v>45276.235046296293</v>
      </c>
      <c r="K527" s="2">
        <v>45276.235046296293</v>
      </c>
      <c r="L527" s="9">
        <f>YEAR(Table1[[#This Row],[ordered_at]])</f>
        <v>2023</v>
      </c>
      <c r="M527" s="9" t="str">
        <f>TEXT(Table1[[#This Row],[ordered_at]],"MMM")</f>
        <v>Dec</v>
      </c>
      <c r="N527">
        <f>VLOOKUP(D527,[1]products!$A$2:$F$2832,6,0)</f>
        <v>54</v>
      </c>
      <c r="O527" s="1">
        <f>Table1[[#This Row],[sale_price]]-Table1[[#This Row],[cost_price]]</f>
        <v>30.186000020000002</v>
      </c>
      <c r="P527" s="4">
        <f>Table1[[#This Row],[PROFIT]]/Table1[[#This Row],[sale_price]]</f>
        <v>0.55900000037037045</v>
      </c>
      <c r="Q527" t="str">
        <f>"Q"&amp;ROUNDUP(MONTH(Table1[[#This Row],[ordered_at]])/3,0)</f>
        <v>Q4</v>
      </c>
      <c r="R527" t="s">
        <v>39</v>
      </c>
      <c r="S527" t="s">
        <v>46</v>
      </c>
      <c r="T527" s="8"/>
    </row>
    <row r="528" spans="1:20" x14ac:dyDescent="0.3">
      <c r="A528">
        <v>39427</v>
      </c>
      <c r="B528">
        <v>27143</v>
      </c>
      <c r="C528">
        <v>88543</v>
      </c>
      <c r="D528">
        <v>387</v>
      </c>
      <c r="E528">
        <f>VLOOKUP(D528,[1]products!$A$2:$B$2832,2,0)</f>
        <v>50.309999859999998</v>
      </c>
      <c r="F528">
        <v>106361</v>
      </c>
      <c r="G528" t="s">
        <v>12</v>
      </c>
      <c r="H528" s="2">
        <v>45276.207800925928</v>
      </c>
      <c r="I528" s="2">
        <v>45276.207800925928</v>
      </c>
      <c r="J528" s="2">
        <v>45276.207800925928</v>
      </c>
      <c r="K528" s="2" t="s">
        <v>11</v>
      </c>
      <c r="L528" s="9">
        <f>YEAR(Table1[[#This Row],[ordered_at]])</f>
        <v>2023</v>
      </c>
      <c r="M528" s="9" t="str">
        <f>TEXT(Table1[[#This Row],[ordered_at]],"MMM")</f>
        <v>Dec</v>
      </c>
      <c r="N528">
        <f>VLOOKUP(D528,[1]products!$A$2:$F$2832,6,0)</f>
        <v>90</v>
      </c>
      <c r="O528" s="1">
        <f>Table1[[#This Row],[sale_price]]-Table1[[#This Row],[cost_price]]</f>
        <v>39.690000140000002</v>
      </c>
      <c r="P528" s="4">
        <f>Table1[[#This Row],[PROFIT]]/Table1[[#This Row],[sale_price]]</f>
        <v>0.44100000155555558</v>
      </c>
      <c r="Q528" t="str">
        <f>"Q"&amp;ROUNDUP(MONTH(Table1[[#This Row],[ordered_at]])/3,0)</f>
        <v>Q4</v>
      </c>
      <c r="R528" t="s">
        <v>39</v>
      </c>
      <c r="S528" t="s">
        <v>46</v>
      </c>
      <c r="T528" s="8"/>
    </row>
    <row r="529" spans="1:20" x14ac:dyDescent="0.3">
      <c r="A529">
        <v>166650</v>
      </c>
      <c r="B529">
        <v>114785</v>
      </c>
      <c r="C529">
        <v>67381</v>
      </c>
      <c r="D529">
        <v>29071</v>
      </c>
      <c r="E529">
        <f>VLOOKUP(D529,[1]products!$A$2:$B$2832,2,0)</f>
        <v>39.575909080000002</v>
      </c>
      <c r="F529">
        <v>449873</v>
      </c>
      <c r="G529" t="s">
        <v>13</v>
      </c>
      <c r="H529" s="2">
        <v>45276.065150462964</v>
      </c>
      <c r="I529" s="2">
        <v>45276.065150462964</v>
      </c>
      <c r="J529" s="2" t="s">
        <v>11</v>
      </c>
      <c r="K529" s="2" t="s">
        <v>11</v>
      </c>
      <c r="L529" s="9">
        <f>YEAR(Table1[[#This Row],[ordered_at]])</f>
        <v>2023</v>
      </c>
      <c r="M529" s="9" t="str">
        <f>TEXT(Table1[[#This Row],[ordered_at]],"MMM")</f>
        <v>Dec</v>
      </c>
      <c r="N529">
        <f>VLOOKUP(D529,[1]products!$A$2:$F$2832,6,0)</f>
        <v>83.66999817</v>
      </c>
      <c r="O529" s="1">
        <f>Table1[[#This Row],[sale_price]]-Table1[[#This Row],[cost_price]]</f>
        <v>44.094089089999997</v>
      </c>
      <c r="P529" s="4">
        <f>Table1[[#This Row],[PROFIT]]/Table1[[#This Row],[sale_price]]</f>
        <v>0.52700000065029284</v>
      </c>
      <c r="Q529" t="str">
        <f>"Q"&amp;ROUNDUP(MONTH(Table1[[#This Row],[ordered_at]])/3,0)</f>
        <v>Q4</v>
      </c>
      <c r="R529" t="s">
        <v>39</v>
      </c>
      <c r="S529" t="s">
        <v>46</v>
      </c>
      <c r="T529" s="8"/>
    </row>
    <row r="530" spans="1:20" x14ac:dyDescent="0.3">
      <c r="A530">
        <v>3042</v>
      </c>
      <c r="B530">
        <v>2094</v>
      </c>
      <c r="C530">
        <v>14084</v>
      </c>
      <c r="D530">
        <v>14192</v>
      </c>
      <c r="E530">
        <f>VLOOKUP(D530,[1]products!$A$2:$B$2832,2,0)</f>
        <v>8.7120000350000009</v>
      </c>
      <c r="F530">
        <v>8196</v>
      </c>
      <c r="G530" t="s">
        <v>12</v>
      </c>
      <c r="H530" s="2">
        <v>45276.059930555559</v>
      </c>
      <c r="I530" s="2">
        <v>45276.059930555559</v>
      </c>
      <c r="J530" s="2">
        <v>45276.059930555559</v>
      </c>
      <c r="K530" s="2" t="s">
        <v>11</v>
      </c>
      <c r="L530" s="9">
        <f>YEAR(Table1[[#This Row],[ordered_at]])</f>
        <v>2023</v>
      </c>
      <c r="M530" s="9" t="str">
        <f>TEXT(Table1[[#This Row],[ordered_at]],"MMM")</f>
        <v>Dec</v>
      </c>
      <c r="N530">
        <f>VLOOKUP(D530,[1]products!$A$2:$F$2832,6,0)</f>
        <v>22</v>
      </c>
      <c r="O530" s="1">
        <f>Table1[[#This Row],[sale_price]]-Table1[[#This Row],[cost_price]]</f>
        <v>13.287999964999999</v>
      </c>
      <c r="P530" s="4">
        <f>Table1[[#This Row],[PROFIT]]/Table1[[#This Row],[sale_price]]</f>
        <v>0.60399999840909091</v>
      </c>
      <c r="Q530" t="str">
        <f>"Q"&amp;ROUNDUP(MONTH(Table1[[#This Row],[ordered_at]])/3,0)</f>
        <v>Q4</v>
      </c>
      <c r="R530" t="s">
        <v>39</v>
      </c>
      <c r="S530" t="s">
        <v>46</v>
      </c>
      <c r="T530" s="8"/>
    </row>
    <row r="531" spans="1:20" x14ac:dyDescent="0.3">
      <c r="A531">
        <v>134148</v>
      </c>
      <c r="B531">
        <v>92332</v>
      </c>
      <c r="C531">
        <v>23223</v>
      </c>
      <c r="D531">
        <v>28577</v>
      </c>
      <c r="E531">
        <f>VLOOKUP(D531,[1]products!$A$2:$B$2832,2,0)</f>
        <v>20.049270920000001</v>
      </c>
      <c r="F531">
        <v>362166</v>
      </c>
      <c r="G531" t="s">
        <v>14</v>
      </c>
      <c r="H531" s="2">
        <v>45276.01425925926</v>
      </c>
      <c r="I531" s="2" t="s">
        <v>11</v>
      </c>
      <c r="J531" s="2" t="s">
        <v>11</v>
      </c>
      <c r="K531" s="2" t="s">
        <v>11</v>
      </c>
      <c r="L531" s="9">
        <f>YEAR(Table1[[#This Row],[ordered_at]])</f>
        <v>2023</v>
      </c>
      <c r="M531" s="9" t="str">
        <f>TEXT(Table1[[#This Row],[ordered_at]],"MMM")</f>
        <v>Dec</v>
      </c>
      <c r="N531">
        <f>VLOOKUP(D531,[1]products!$A$2:$F$2832,6,0)</f>
        <v>34.990001679999999</v>
      </c>
      <c r="O531" s="1">
        <f>Table1[[#This Row],[sale_price]]-Table1[[#This Row],[cost_price]]</f>
        <v>14.940730759999997</v>
      </c>
      <c r="P531" s="4">
        <f>Table1[[#This Row],[PROFIT]]/Table1[[#This Row],[sale_price]]</f>
        <v>0.4270000012186338</v>
      </c>
      <c r="Q531" t="str">
        <f>"Q"&amp;ROUNDUP(MONTH(Table1[[#This Row],[ordered_at]])/3,0)</f>
        <v>Q4</v>
      </c>
      <c r="R531" t="s">
        <v>39</v>
      </c>
      <c r="S531" t="s">
        <v>46</v>
      </c>
      <c r="T531" s="8"/>
    </row>
    <row r="532" spans="1:20" x14ac:dyDescent="0.3">
      <c r="A532">
        <v>26481</v>
      </c>
      <c r="B532">
        <v>18328</v>
      </c>
      <c r="C532">
        <v>12630</v>
      </c>
      <c r="D532">
        <v>14225</v>
      </c>
      <c r="E532">
        <f>VLOOKUP(D532,[1]products!$A$2:$B$2832,2,0)</f>
        <v>5.9540398769999996</v>
      </c>
      <c r="F532">
        <v>71411</v>
      </c>
      <c r="G532" t="s">
        <v>13</v>
      </c>
      <c r="H532" s="2">
        <v>45275.982557870368</v>
      </c>
      <c r="I532" s="2">
        <v>45275.982557870368</v>
      </c>
      <c r="J532" s="2" t="s">
        <v>11</v>
      </c>
      <c r="K532" s="2" t="s">
        <v>11</v>
      </c>
      <c r="L532" s="9">
        <f>YEAR(Table1[[#This Row],[ordered_at]])</f>
        <v>2023</v>
      </c>
      <c r="M532" s="9" t="str">
        <f>TEXT(Table1[[#This Row],[ordered_at]],"MMM")</f>
        <v>Dec</v>
      </c>
      <c r="N532">
        <f>VLOOKUP(D532,[1]products!$A$2:$F$2832,6,0)</f>
        <v>9.9899997710000008</v>
      </c>
      <c r="O532" s="1">
        <f>Table1[[#This Row],[sale_price]]-Table1[[#This Row],[cost_price]]</f>
        <v>4.0359598940000012</v>
      </c>
      <c r="P532" s="4">
        <f>Table1[[#This Row],[PROFIT]]/Table1[[#This Row],[sale_price]]</f>
        <v>0.40399999865025032</v>
      </c>
      <c r="Q532" t="str">
        <f>"Q"&amp;ROUNDUP(MONTH(Table1[[#This Row],[ordered_at]])/3,0)</f>
        <v>Q4</v>
      </c>
      <c r="R532" t="s">
        <v>39</v>
      </c>
      <c r="S532" t="s">
        <v>46</v>
      </c>
      <c r="T532" s="8"/>
    </row>
    <row r="533" spans="1:20" x14ac:dyDescent="0.3">
      <c r="A533">
        <v>50125</v>
      </c>
      <c r="B533">
        <v>34477</v>
      </c>
      <c r="C533">
        <v>35949</v>
      </c>
      <c r="D533">
        <v>10690</v>
      </c>
      <c r="E533">
        <f>VLOOKUP(D533,[1]products!$A$2:$B$2832,2,0)</f>
        <v>22.525950380000001</v>
      </c>
      <c r="F533">
        <v>135209</v>
      </c>
      <c r="G533" t="s">
        <v>14</v>
      </c>
      <c r="H533" s="2">
        <v>45275.876203703701</v>
      </c>
      <c r="I533" s="2" t="s">
        <v>11</v>
      </c>
      <c r="J533" s="2" t="s">
        <v>11</v>
      </c>
      <c r="K533" s="2" t="s">
        <v>11</v>
      </c>
      <c r="L533" s="9">
        <f>YEAR(Table1[[#This Row],[ordered_at]])</f>
        <v>2023</v>
      </c>
      <c r="M533" s="9" t="str">
        <f>TEXT(Table1[[#This Row],[ordered_at]],"MMM")</f>
        <v>Dec</v>
      </c>
      <c r="N533">
        <f>VLOOKUP(D533,[1]products!$A$2:$F$2832,6,0)</f>
        <v>39.450000760000002</v>
      </c>
      <c r="O533" s="1">
        <f>Table1[[#This Row],[sale_price]]-Table1[[#This Row],[cost_price]]</f>
        <v>16.924050380000001</v>
      </c>
      <c r="P533" s="4">
        <f>Table1[[#This Row],[PROFIT]]/Table1[[#This Row],[sale_price]]</f>
        <v>0.4290000013678073</v>
      </c>
      <c r="Q533" t="str">
        <f>"Q"&amp;ROUNDUP(MONTH(Table1[[#This Row],[ordered_at]])/3,0)</f>
        <v>Q4</v>
      </c>
      <c r="R533" t="s">
        <v>39</v>
      </c>
      <c r="S533" t="s">
        <v>46</v>
      </c>
      <c r="T533" s="8"/>
    </row>
    <row r="534" spans="1:20" x14ac:dyDescent="0.3">
      <c r="A534">
        <v>90620</v>
      </c>
      <c r="B534">
        <v>62346</v>
      </c>
      <c r="C534">
        <v>73782</v>
      </c>
      <c r="D534">
        <v>13769</v>
      </c>
      <c r="E534">
        <f>VLOOKUP(D534,[1]products!$A$2:$B$2832,2,0)</f>
        <v>56.430000049999997</v>
      </c>
      <c r="F534">
        <v>244573</v>
      </c>
      <c r="G534" t="s">
        <v>13</v>
      </c>
      <c r="H534" s="2">
        <v>45275.581099537034</v>
      </c>
      <c r="I534" s="2">
        <v>45275.581099537034</v>
      </c>
      <c r="J534" s="2" t="s">
        <v>11</v>
      </c>
      <c r="K534" s="2" t="s">
        <v>11</v>
      </c>
      <c r="L534" s="9">
        <f>YEAR(Table1[[#This Row],[ordered_at]])</f>
        <v>2023</v>
      </c>
      <c r="M534" s="9" t="str">
        <f>TEXT(Table1[[#This Row],[ordered_at]],"MMM")</f>
        <v>Dec</v>
      </c>
      <c r="N534">
        <f>VLOOKUP(D534,[1]products!$A$2:$F$2832,6,0)</f>
        <v>95</v>
      </c>
      <c r="O534" s="1">
        <f>Table1[[#This Row],[sale_price]]-Table1[[#This Row],[cost_price]]</f>
        <v>38.569999950000003</v>
      </c>
      <c r="P534" s="4">
        <f>Table1[[#This Row],[PROFIT]]/Table1[[#This Row],[sale_price]]</f>
        <v>0.40599999947368426</v>
      </c>
      <c r="Q534" t="str">
        <f>"Q"&amp;ROUNDUP(MONTH(Table1[[#This Row],[ordered_at]])/3,0)</f>
        <v>Q4</v>
      </c>
      <c r="R534" t="s">
        <v>39</v>
      </c>
      <c r="S534" t="s">
        <v>46</v>
      </c>
      <c r="T534" s="8"/>
    </row>
    <row r="535" spans="1:20" x14ac:dyDescent="0.3">
      <c r="A535">
        <v>59593</v>
      </c>
      <c r="B535">
        <v>41062</v>
      </c>
      <c r="C535">
        <v>93172</v>
      </c>
      <c r="D535">
        <v>8876</v>
      </c>
      <c r="E535">
        <f>VLOOKUP(D535,[1]products!$A$2:$B$2832,2,0)</f>
        <v>12.00077986</v>
      </c>
      <c r="F535">
        <v>160834</v>
      </c>
      <c r="G535" t="s">
        <v>12</v>
      </c>
      <c r="H535" s="2">
        <v>45275.214212962965</v>
      </c>
      <c r="I535" s="2">
        <v>45275.214212962965</v>
      </c>
      <c r="J535" s="2">
        <v>45275.214212962965</v>
      </c>
      <c r="K535" s="2" t="s">
        <v>11</v>
      </c>
      <c r="L535" s="9">
        <f>YEAR(Table1[[#This Row],[ordered_at]])</f>
        <v>2023</v>
      </c>
      <c r="M535" s="9" t="str">
        <f>TEXT(Table1[[#This Row],[ordered_at]],"MMM")</f>
        <v>Dec</v>
      </c>
      <c r="N535">
        <f>VLOOKUP(D535,[1]products!$A$2:$F$2832,6,0)</f>
        <v>22.989999770000001</v>
      </c>
      <c r="O535" s="1">
        <f>Table1[[#This Row],[sale_price]]-Table1[[#This Row],[cost_price]]</f>
        <v>10.989219910000001</v>
      </c>
      <c r="P535" s="4">
        <f>Table1[[#This Row],[PROFIT]]/Table1[[#This Row],[sale_price]]</f>
        <v>0.47800000086733369</v>
      </c>
      <c r="Q535" t="str">
        <f>"Q"&amp;ROUNDUP(MONTH(Table1[[#This Row],[ordered_at]])/3,0)</f>
        <v>Q4</v>
      </c>
      <c r="R535" t="s">
        <v>39</v>
      </c>
      <c r="S535" t="s">
        <v>46</v>
      </c>
      <c r="T535" s="8"/>
    </row>
    <row r="536" spans="1:20" x14ac:dyDescent="0.3">
      <c r="A536">
        <v>58015</v>
      </c>
      <c r="B536">
        <v>39937</v>
      </c>
      <c r="C536">
        <v>39743</v>
      </c>
      <c r="D536">
        <v>11016</v>
      </c>
      <c r="E536">
        <f>VLOOKUP(D536,[1]products!$A$2:$B$2832,2,0)</f>
        <v>21.065100910000002</v>
      </c>
      <c r="F536">
        <v>156583</v>
      </c>
      <c r="G536" t="s">
        <v>12</v>
      </c>
      <c r="H536" s="2">
        <v>45275.183009259257</v>
      </c>
      <c r="I536" s="2">
        <v>45275.183009259257</v>
      </c>
      <c r="J536" s="2">
        <v>45275.183009259257</v>
      </c>
      <c r="K536" s="2" t="s">
        <v>11</v>
      </c>
      <c r="L536" s="9">
        <f>YEAR(Table1[[#This Row],[ordered_at]])</f>
        <v>2023</v>
      </c>
      <c r="M536" s="9" t="str">
        <f>TEXT(Table1[[#This Row],[ordered_at]],"MMM")</f>
        <v>Dec</v>
      </c>
      <c r="N536">
        <f>VLOOKUP(D536,[1]products!$A$2:$F$2832,6,0)</f>
        <v>42.990001679999999</v>
      </c>
      <c r="O536" s="1">
        <f>Table1[[#This Row],[sale_price]]-Table1[[#This Row],[cost_price]]</f>
        <v>21.924900769999997</v>
      </c>
      <c r="P536" s="4">
        <f>Table1[[#This Row],[PROFIT]]/Table1[[#This Row],[sale_price]]</f>
        <v>0.50999999798092577</v>
      </c>
      <c r="Q536" t="str">
        <f>"Q"&amp;ROUNDUP(MONTH(Table1[[#This Row],[ordered_at]])/3,0)</f>
        <v>Q4</v>
      </c>
      <c r="R536" t="s">
        <v>39</v>
      </c>
      <c r="S536" t="s">
        <v>46</v>
      </c>
      <c r="T536" s="8"/>
    </row>
    <row r="537" spans="1:20" x14ac:dyDescent="0.3">
      <c r="A537">
        <v>97990</v>
      </c>
      <c r="B537">
        <v>67448</v>
      </c>
      <c r="C537">
        <v>40421</v>
      </c>
      <c r="D537">
        <v>15667</v>
      </c>
      <c r="E537">
        <f>VLOOKUP(D537,[1]products!$A$2:$B$2832,2,0)</f>
        <v>30.834000020000001</v>
      </c>
      <c r="F537">
        <v>264363</v>
      </c>
      <c r="G537" t="s">
        <v>14</v>
      </c>
      <c r="H537" s="2">
        <v>45275.05641203704</v>
      </c>
      <c r="I537" s="2" t="s">
        <v>11</v>
      </c>
      <c r="J537" s="2" t="s">
        <v>11</v>
      </c>
      <c r="K537" s="2" t="s">
        <v>11</v>
      </c>
      <c r="L537" s="9">
        <f>YEAR(Table1[[#This Row],[ordered_at]])</f>
        <v>2023</v>
      </c>
      <c r="M537" s="9" t="str">
        <f>TEXT(Table1[[#This Row],[ordered_at]],"MMM")</f>
        <v>Dec</v>
      </c>
      <c r="N537">
        <f>VLOOKUP(D537,[1]products!$A$2:$F$2832,6,0)</f>
        <v>54</v>
      </c>
      <c r="O537" s="1">
        <f>Table1[[#This Row],[sale_price]]-Table1[[#This Row],[cost_price]]</f>
        <v>23.165999979999999</v>
      </c>
      <c r="P537" s="4">
        <f>Table1[[#This Row],[PROFIT]]/Table1[[#This Row],[sale_price]]</f>
        <v>0.42899999962962959</v>
      </c>
      <c r="Q537" t="str">
        <f>"Q"&amp;ROUNDUP(MONTH(Table1[[#This Row],[ordered_at]])/3,0)</f>
        <v>Q4</v>
      </c>
      <c r="R537" t="s">
        <v>39</v>
      </c>
      <c r="S537" t="s">
        <v>46</v>
      </c>
      <c r="T537" s="8"/>
    </row>
    <row r="538" spans="1:20" x14ac:dyDescent="0.3">
      <c r="A538">
        <v>5186</v>
      </c>
      <c r="B538">
        <v>3585</v>
      </c>
      <c r="C538">
        <v>7441</v>
      </c>
      <c r="D538">
        <v>28481</v>
      </c>
      <c r="E538">
        <f>VLOOKUP(D538,[1]products!$A$2:$B$2832,2,0)</f>
        <v>49.52619198</v>
      </c>
      <c r="F538">
        <v>14032</v>
      </c>
      <c r="G538" t="s">
        <v>13</v>
      </c>
      <c r="H538" s="2">
        <v>45274.884953703702</v>
      </c>
      <c r="I538" s="2">
        <v>45274.884953703702</v>
      </c>
      <c r="J538" s="2" t="s">
        <v>11</v>
      </c>
      <c r="K538" s="2" t="s">
        <v>11</v>
      </c>
      <c r="L538" s="9">
        <f>YEAR(Table1[[#This Row],[ordered_at]])</f>
        <v>2023</v>
      </c>
      <c r="M538" s="9" t="str">
        <f>TEXT(Table1[[#This Row],[ordered_at]],"MMM")</f>
        <v>Dec</v>
      </c>
      <c r="N538">
        <f>VLOOKUP(D538,[1]products!$A$2:$F$2832,6,0)</f>
        <v>129.9900055</v>
      </c>
      <c r="O538" s="1">
        <f>Table1[[#This Row],[sale_price]]-Table1[[#This Row],[cost_price]]</f>
        <v>80.463813520000002</v>
      </c>
      <c r="P538" s="4">
        <f>Table1[[#This Row],[PROFIT]]/Table1[[#This Row],[sale_price]]</f>
        <v>0.61900000088852991</v>
      </c>
      <c r="Q538" t="str">
        <f>"Q"&amp;ROUNDUP(MONTH(Table1[[#This Row],[ordered_at]])/3,0)</f>
        <v>Q4</v>
      </c>
      <c r="R538" t="s">
        <v>41</v>
      </c>
      <c r="S538" t="s">
        <v>47</v>
      </c>
      <c r="T538" s="8"/>
    </row>
    <row r="539" spans="1:20" x14ac:dyDescent="0.3">
      <c r="A539">
        <v>28543</v>
      </c>
      <c r="B539">
        <v>19739</v>
      </c>
      <c r="C539">
        <v>44378</v>
      </c>
      <c r="D539">
        <v>9026</v>
      </c>
      <c r="E539">
        <f>VLOOKUP(D539,[1]products!$A$2:$B$2832,2,0)</f>
        <v>14.53199998</v>
      </c>
      <c r="F539">
        <v>76982</v>
      </c>
      <c r="G539" t="s">
        <v>12</v>
      </c>
      <c r="H539" s="2">
        <v>45274.152129629627</v>
      </c>
      <c r="I539" s="2">
        <v>45274.152129629627</v>
      </c>
      <c r="J539" s="2">
        <v>45274.152129629627</v>
      </c>
      <c r="K539" s="2" t="s">
        <v>11</v>
      </c>
      <c r="L539" s="9">
        <f>YEAR(Table1[[#This Row],[ordered_at]])</f>
        <v>2023</v>
      </c>
      <c r="M539" s="9" t="str">
        <f>TEXT(Table1[[#This Row],[ordered_at]],"MMM")</f>
        <v>Dec</v>
      </c>
      <c r="N539">
        <f>VLOOKUP(D539,[1]products!$A$2:$F$2832,6,0)</f>
        <v>28</v>
      </c>
      <c r="O539" s="1">
        <f>Table1[[#This Row],[sale_price]]-Table1[[#This Row],[cost_price]]</f>
        <v>13.46800002</v>
      </c>
      <c r="P539" s="4">
        <f>Table1[[#This Row],[PROFIT]]/Table1[[#This Row],[sale_price]]</f>
        <v>0.48100000071428572</v>
      </c>
      <c r="Q539" t="str">
        <f>"Q"&amp;ROUNDUP(MONTH(Table1[[#This Row],[ordered_at]])/3,0)</f>
        <v>Q4</v>
      </c>
      <c r="R539" t="s">
        <v>19</v>
      </c>
      <c r="S539" t="s">
        <v>47</v>
      </c>
      <c r="T539" s="8"/>
    </row>
    <row r="540" spans="1:20" x14ac:dyDescent="0.3">
      <c r="A540">
        <v>43957</v>
      </c>
      <c r="B540">
        <v>30253</v>
      </c>
      <c r="C540">
        <v>52760</v>
      </c>
      <c r="D540">
        <v>506</v>
      </c>
      <c r="E540">
        <f>VLOOKUP(D540,[1]products!$A$2:$B$2832,2,0)</f>
        <v>9.4877997789999995</v>
      </c>
      <c r="F540">
        <v>118565</v>
      </c>
      <c r="G540" t="s">
        <v>12</v>
      </c>
      <c r="H540" s="2">
        <v>45274.14912037037</v>
      </c>
      <c r="I540" s="2">
        <v>45274.14912037037</v>
      </c>
      <c r="J540" s="2">
        <v>45274.14912037037</v>
      </c>
      <c r="K540" s="2" t="s">
        <v>11</v>
      </c>
      <c r="L540" s="9">
        <f>YEAR(Table1[[#This Row],[ordered_at]])</f>
        <v>2023</v>
      </c>
      <c r="M540" s="9" t="str">
        <f>TEXT(Table1[[#This Row],[ordered_at]],"MMM")</f>
        <v>Dec</v>
      </c>
      <c r="N540">
        <f>VLOOKUP(D540,[1]products!$A$2:$F$2832,6,0)</f>
        <v>18.899999619999999</v>
      </c>
      <c r="O540" s="1">
        <f>Table1[[#This Row],[sale_price]]-Table1[[#This Row],[cost_price]]</f>
        <v>9.4121998409999996</v>
      </c>
      <c r="P540" s="4">
        <f>Table1[[#This Row],[PROFIT]]/Table1[[#This Row],[sale_price]]</f>
        <v>0.49800000160000002</v>
      </c>
      <c r="Q540" t="str">
        <f>"Q"&amp;ROUNDUP(MONTH(Table1[[#This Row],[ordered_at]])/3,0)</f>
        <v>Q4</v>
      </c>
      <c r="R540" t="s">
        <v>22</v>
      </c>
      <c r="S540" t="s">
        <v>47</v>
      </c>
      <c r="T540" s="8"/>
    </row>
    <row r="541" spans="1:20" x14ac:dyDescent="0.3">
      <c r="A541">
        <v>103039</v>
      </c>
      <c r="B541">
        <v>70950</v>
      </c>
      <c r="C541">
        <v>68847</v>
      </c>
      <c r="D541">
        <v>13652</v>
      </c>
      <c r="E541">
        <f>VLOOKUP(D541,[1]products!$A$2:$B$2832,2,0)</f>
        <v>28.883999979999999</v>
      </c>
      <c r="F541">
        <v>277982</v>
      </c>
      <c r="G541" t="s">
        <v>13</v>
      </c>
      <c r="H541" s="2">
        <v>45274.122604166667</v>
      </c>
      <c r="I541" s="2">
        <v>45274.122604166667</v>
      </c>
      <c r="J541" s="2" t="s">
        <v>11</v>
      </c>
      <c r="K541" s="2" t="s">
        <v>11</v>
      </c>
      <c r="L541" s="9">
        <f>YEAR(Table1[[#This Row],[ordered_at]])</f>
        <v>2023</v>
      </c>
      <c r="M541" s="9" t="str">
        <f>TEXT(Table1[[#This Row],[ordered_at]],"MMM")</f>
        <v>Dec</v>
      </c>
      <c r="N541">
        <f>VLOOKUP(D541,[1]products!$A$2:$F$2832,6,0)</f>
        <v>58</v>
      </c>
      <c r="O541" s="1">
        <f>Table1[[#This Row],[sale_price]]-Table1[[#This Row],[cost_price]]</f>
        <v>29.116000020000001</v>
      </c>
      <c r="P541" s="4">
        <f>Table1[[#This Row],[PROFIT]]/Table1[[#This Row],[sale_price]]</f>
        <v>0.50200000034482761</v>
      </c>
      <c r="Q541" t="str">
        <f>"Q"&amp;ROUNDUP(MONTH(Table1[[#This Row],[ordered_at]])/3,0)</f>
        <v>Q4</v>
      </c>
      <c r="R541" t="s">
        <v>40</v>
      </c>
      <c r="S541" t="s">
        <v>47</v>
      </c>
      <c r="T541" s="8"/>
    </row>
    <row r="542" spans="1:20" x14ac:dyDescent="0.3">
      <c r="A542">
        <v>180370</v>
      </c>
      <c r="B542">
        <v>124252</v>
      </c>
      <c r="C542">
        <v>66161</v>
      </c>
      <c r="D542">
        <v>28774</v>
      </c>
      <c r="E542">
        <f>VLOOKUP(D542,[1]products!$A$2:$B$2832,2,0)</f>
        <v>38.472000049999998</v>
      </c>
      <c r="F542">
        <v>486997</v>
      </c>
      <c r="G542" t="s">
        <v>12</v>
      </c>
      <c r="H542" s="2">
        <v>45274.106956018521</v>
      </c>
      <c r="I542" s="2">
        <v>45274.106956018521</v>
      </c>
      <c r="J542" s="2">
        <v>45274.106956018521</v>
      </c>
      <c r="K542" s="2" t="s">
        <v>11</v>
      </c>
      <c r="L542" s="9">
        <f>YEAR(Table1[[#This Row],[ordered_at]])</f>
        <v>2023</v>
      </c>
      <c r="M542" s="9" t="str">
        <f>TEXT(Table1[[#This Row],[ordered_at]],"MMM")</f>
        <v>Dec</v>
      </c>
      <c r="N542">
        <f>VLOOKUP(D542,[1]products!$A$2:$F$2832,6,0)</f>
        <v>84</v>
      </c>
      <c r="O542" s="1">
        <f>Table1[[#This Row],[sale_price]]-Table1[[#This Row],[cost_price]]</f>
        <v>45.527999950000002</v>
      </c>
      <c r="P542" s="4">
        <f>Table1[[#This Row],[PROFIT]]/Table1[[#This Row],[sale_price]]</f>
        <v>0.54199999940476196</v>
      </c>
      <c r="Q542" t="str">
        <f>"Q"&amp;ROUNDUP(MONTH(Table1[[#This Row],[ordered_at]])/3,0)</f>
        <v>Q4</v>
      </c>
      <c r="R542" t="s">
        <v>31</v>
      </c>
      <c r="S542" t="s">
        <v>46</v>
      </c>
      <c r="T542" s="8"/>
    </row>
    <row r="543" spans="1:20" x14ac:dyDescent="0.3">
      <c r="A543">
        <v>25570</v>
      </c>
      <c r="B543">
        <v>17688</v>
      </c>
      <c r="C543">
        <v>11550</v>
      </c>
      <c r="D543">
        <v>24808</v>
      </c>
      <c r="E543">
        <f>VLOOKUP(D543,[1]products!$A$2:$B$2832,2,0)</f>
        <v>30.98784865</v>
      </c>
      <c r="F543">
        <v>68997</v>
      </c>
      <c r="G543" t="s">
        <v>13</v>
      </c>
      <c r="H543" s="2">
        <v>45274.070150462961</v>
      </c>
      <c r="I543" s="2">
        <v>45274.070150462961</v>
      </c>
      <c r="J543" s="2" t="s">
        <v>11</v>
      </c>
      <c r="K543" s="2" t="s">
        <v>11</v>
      </c>
      <c r="L543" s="9">
        <f>YEAR(Table1[[#This Row],[ordered_at]])</f>
        <v>2023</v>
      </c>
      <c r="M543" s="9" t="str">
        <f>TEXT(Table1[[#This Row],[ordered_at]],"MMM")</f>
        <v>Dec</v>
      </c>
      <c r="N543">
        <f>VLOOKUP(D543,[1]products!$A$2:$F$2832,6,0)</f>
        <v>69.949996949999999</v>
      </c>
      <c r="O543" s="1">
        <f>Table1[[#This Row],[sale_price]]-Table1[[#This Row],[cost_price]]</f>
        <v>38.962148299999996</v>
      </c>
      <c r="P543" s="4">
        <f>Table1[[#This Row],[PROFIT]]/Table1[[#This Row],[sale_price]]</f>
        <v>0.55699999998355965</v>
      </c>
      <c r="Q543" t="str">
        <f>"Q"&amp;ROUNDUP(MONTH(Table1[[#This Row],[ordered_at]])/3,0)</f>
        <v>Q4</v>
      </c>
      <c r="R543" t="s">
        <v>32</v>
      </c>
      <c r="S543" t="s">
        <v>46</v>
      </c>
      <c r="T543" s="8"/>
    </row>
    <row r="544" spans="1:20" x14ac:dyDescent="0.3">
      <c r="A544">
        <v>59524</v>
      </c>
      <c r="B544">
        <v>41011</v>
      </c>
      <c r="C544">
        <v>48490</v>
      </c>
      <c r="D544">
        <v>12351</v>
      </c>
      <c r="E544">
        <f>VLOOKUP(D544,[1]products!$A$2:$B$2832,2,0)</f>
        <v>16.643999900000001</v>
      </c>
      <c r="F544">
        <v>160644</v>
      </c>
      <c r="G544" t="s">
        <v>13</v>
      </c>
      <c r="H544" s="2">
        <v>45273.594548611109</v>
      </c>
      <c r="I544" s="2">
        <v>45273.594548611109</v>
      </c>
      <c r="J544" s="2" t="s">
        <v>11</v>
      </c>
      <c r="K544" s="2" t="s">
        <v>11</v>
      </c>
      <c r="L544" s="9">
        <f>YEAR(Table1[[#This Row],[ordered_at]])</f>
        <v>2023</v>
      </c>
      <c r="M544" s="9" t="str">
        <f>TEXT(Table1[[#This Row],[ordered_at]],"MMM")</f>
        <v>Dec</v>
      </c>
      <c r="N544">
        <f>VLOOKUP(D544,[1]products!$A$2:$F$2832,6,0)</f>
        <v>38</v>
      </c>
      <c r="O544" s="1">
        <f>Table1[[#This Row],[sale_price]]-Table1[[#This Row],[cost_price]]</f>
        <v>21.356000099999999</v>
      </c>
      <c r="P544" s="4">
        <f>Table1[[#This Row],[PROFIT]]/Table1[[#This Row],[sale_price]]</f>
        <v>0.5620000026315789</v>
      </c>
      <c r="Q544" t="str">
        <f>"Q"&amp;ROUNDUP(MONTH(Table1[[#This Row],[ordered_at]])/3,0)</f>
        <v>Q4</v>
      </c>
      <c r="R544" t="s">
        <v>32</v>
      </c>
      <c r="S544" t="s">
        <v>46</v>
      </c>
      <c r="T544" s="8"/>
    </row>
    <row r="545" spans="1:20" x14ac:dyDescent="0.3">
      <c r="A545">
        <v>121689</v>
      </c>
      <c r="B545">
        <v>83805</v>
      </c>
      <c r="C545">
        <v>21508</v>
      </c>
      <c r="D545">
        <v>11782</v>
      </c>
      <c r="E545">
        <f>VLOOKUP(D545,[1]products!$A$2:$B$2832,2,0)</f>
        <v>40.77899987</v>
      </c>
      <c r="F545">
        <v>328469</v>
      </c>
      <c r="G545" t="s">
        <v>15</v>
      </c>
      <c r="H545" s="2">
        <v>45273.45108796296</v>
      </c>
      <c r="I545" s="2">
        <v>45273.45108796296</v>
      </c>
      <c r="J545" s="2">
        <v>45273.45108796296</v>
      </c>
      <c r="K545" s="2">
        <v>45273.45108796296</v>
      </c>
      <c r="L545" s="9">
        <f>YEAR(Table1[[#This Row],[ordered_at]])</f>
        <v>2023</v>
      </c>
      <c r="M545" s="9" t="str">
        <f>TEXT(Table1[[#This Row],[ordered_at]],"MMM")</f>
        <v>Dec</v>
      </c>
      <c r="N545">
        <f>VLOOKUP(D545,[1]products!$A$2:$F$2832,6,0)</f>
        <v>69</v>
      </c>
      <c r="O545" s="1">
        <f>Table1[[#This Row],[sale_price]]-Table1[[#This Row],[cost_price]]</f>
        <v>28.22100013</v>
      </c>
      <c r="P545" s="4">
        <f>Table1[[#This Row],[PROFIT]]/Table1[[#This Row],[sale_price]]</f>
        <v>0.409000001884058</v>
      </c>
      <c r="Q545" t="str">
        <f>"Q"&amp;ROUNDUP(MONTH(Table1[[#This Row],[ordered_at]])/3,0)</f>
        <v>Q4</v>
      </c>
      <c r="R545" t="s">
        <v>32</v>
      </c>
      <c r="S545" t="s">
        <v>46</v>
      </c>
      <c r="T545" s="8"/>
    </row>
    <row r="546" spans="1:20" x14ac:dyDescent="0.3">
      <c r="A546">
        <v>92555</v>
      </c>
      <c r="B546">
        <v>63685</v>
      </c>
      <c r="C546">
        <v>60442</v>
      </c>
      <c r="D546">
        <v>13616</v>
      </c>
      <c r="E546">
        <f>VLOOKUP(D546,[1]products!$A$2:$B$2832,2,0)</f>
        <v>25.067400360000001</v>
      </c>
      <c r="F546">
        <v>249820</v>
      </c>
      <c r="G546" t="s">
        <v>15</v>
      </c>
      <c r="H546" s="2">
        <v>45273.024872685186</v>
      </c>
      <c r="I546" s="2">
        <v>45273.024872685186</v>
      </c>
      <c r="J546" s="2">
        <v>45273.024872685186</v>
      </c>
      <c r="K546" s="2">
        <v>45273.024872685186</v>
      </c>
      <c r="L546" s="9">
        <f>YEAR(Table1[[#This Row],[ordered_at]])</f>
        <v>2023</v>
      </c>
      <c r="M546" s="9" t="str">
        <f>TEXT(Table1[[#This Row],[ordered_at]],"MMM")</f>
        <v>Dec</v>
      </c>
      <c r="N546">
        <f>VLOOKUP(D546,[1]products!$A$2:$F$2832,6,0)</f>
        <v>50.950000760000002</v>
      </c>
      <c r="O546" s="1">
        <f>Table1[[#This Row],[sale_price]]-Table1[[#This Row],[cost_price]]</f>
        <v>25.882600400000001</v>
      </c>
      <c r="P546" s="4">
        <f>Table1[[#This Row],[PROFIT]]/Table1[[#This Row],[sale_price]]</f>
        <v>0.50800000027320902</v>
      </c>
      <c r="Q546" t="str">
        <f>"Q"&amp;ROUNDUP(MONTH(Table1[[#This Row],[ordered_at]])/3,0)</f>
        <v>Q4</v>
      </c>
      <c r="R546" t="s">
        <v>27</v>
      </c>
      <c r="S546" t="s">
        <v>46</v>
      </c>
      <c r="T546" s="8"/>
    </row>
    <row r="547" spans="1:20" x14ac:dyDescent="0.3">
      <c r="A547">
        <v>35644</v>
      </c>
      <c r="B547">
        <v>24535</v>
      </c>
      <c r="C547">
        <v>22540</v>
      </c>
      <c r="D547">
        <v>12572</v>
      </c>
      <c r="E547">
        <f>VLOOKUP(D547,[1]products!$A$2:$B$2832,2,0)</f>
        <v>19.227999969999999</v>
      </c>
      <c r="F547">
        <v>96161</v>
      </c>
      <c r="G547" t="s">
        <v>12</v>
      </c>
      <c r="H547" s="2">
        <v>45273</v>
      </c>
      <c r="I547" s="2">
        <v>45273</v>
      </c>
      <c r="J547" s="2">
        <v>45273</v>
      </c>
      <c r="K547" s="2" t="s">
        <v>11</v>
      </c>
      <c r="L547" s="9">
        <f>YEAR(Table1[[#This Row],[ordered_at]])</f>
        <v>2023</v>
      </c>
      <c r="M547" s="9" t="str">
        <f>TEXT(Table1[[#This Row],[ordered_at]],"MMM")</f>
        <v>Dec</v>
      </c>
      <c r="N547">
        <f>VLOOKUP(D547,[1]products!$A$2:$F$2832,6,0)</f>
        <v>38</v>
      </c>
      <c r="O547" s="1">
        <f>Table1[[#This Row],[sale_price]]-Table1[[#This Row],[cost_price]]</f>
        <v>18.772000030000001</v>
      </c>
      <c r="P547" s="4">
        <f>Table1[[#This Row],[PROFIT]]/Table1[[#This Row],[sale_price]]</f>
        <v>0.4940000007894737</v>
      </c>
      <c r="Q547" t="str">
        <f>"Q"&amp;ROUNDUP(MONTH(Table1[[#This Row],[ordered_at]])/3,0)</f>
        <v>Q4</v>
      </c>
      <c r="R547" t="s">
        <v>22</v>
      </c>
      <c r="S547" t="s">
        <v>46</v>
      </c>
      <c r="T547" s="8"/>
    </row>
    <row r="548" spans="1:20" x14ac:dyDescent="0.3">
      <c r="A548">
        <v>154551</v>
      </c>
      <c r="B548">
        <v>106410</v>
      </c>
      <c r="C548">
        <v>45797</v>
      </c>
      <c r="D548">
        <v>9305</v>
      </c>
      <c r="E548">
        <f>VLOOKUP(D548,[1]products!$A$2:$B$2832,2,0)</f>
        <v>8.8517898759999998</v>
      </c>
      <c r="F548">
        <v>417201</v>
      </c>
      <c r="G548" t="s">
        <v>12</v>
      </c>
      <c r="H548" s="2">
        <v>45272.981527777774</v>
      </c>
      <c r="I548" s="2">
        <v>45272.981527777774</v>
      </c>
      <c r="J548" s="2">
        <v>45272.981527777774</v>
      </c>
      <c r="K548" s="2" t="s">
        <v>11</v>
      </c>
      <c r="L548" s="9">
        <f>YEAR(Table1[[#This Row],[ordered_at]])</f>
        <v>2023</v>
      </c>
      <c r="M548" s="9" t="str">
        <f>TEXT(Table1[[#This Row],[ordered_at]],"MMM")</f>
        <v>Dec</v>
      </c>
      <c r="N548">
        <f>VLOOKUP(D548,[1]products!$A$2:$F$2832,6,0)</f>
        <v>16.989999770000001</v>
      </c>
      <c r="O548" s="1">
        <f>Table1[[#This Row],[sale_price]]-Table1[[#This Row],[cost_price]]</f>
        <v>8.1382098940000009</v>
      </c>
      <c r="P548" s="4">
        <f>Table1[[#This Row],[PROFIT]]/Table1[[#This Row],[sale_price]]</f>
        <v>0.47900000024543854</v>
      </c>
      <c r="Q548" t="str">
        <f>"Q"&amp;ROUNDUP(MONTH(Table1[[#This Row],[ordered_at]])/3,0)</f>
        <v>Q4</v>
      </c>
      <c r="R548" t="s">
        <v>22</v>
      </c>
      <c r="S548" t="s">
        <v>46</v>
      </c>
      <c r="T548" s="8"/>
    </row>
    <row r="549" spans="1:20" x14ac:dyDescent="0.3">
      <c r="A549">
        <v>121655</v>
      </c>
      <c r="B549">
        <v>83777</v>
      </c>
      <c r="C549">
        <v>66014</v>
      </c>
      <c r="D549">
        <v>9252</v>
      </c>
      <c r="E549">
        <f>VLOOKUP(D549,[1]products!$A$2:$B$2832,2,0)</f>
        <v>27.4021005</v>
      </c>
      <c r="F549">
        <v>328375</v>
      </c>
      <c r="G549" t="s">
        <v>14</v>
      </c>
      <c r="H549" s="2">
        <v>45272.6637962963</v>
      </c>
      <c r="I549" s="2" t="s">
        <v>11</v>
      </c>
      <c r="J549" s="2" t="s">
        <v>11</v>
      </c>
      <c r="K549" s="2" t="s">
        <v>11</v>
      </c>
      <c r="L549" s="9">
        <f>YEAR(Table1[[#This Row],[ordered_at]])</f>
        <v>2023</v>
      </c>
      <c r="M549" s="9" t="str">
        <f>TEXT(Table1[[#This Row],[ordered_at]],"MMM")</f>
        <v>Dec</v>
      </c>
      <c r="N549">
        <f>VLOOKUP(D549,[1]products!$A$2:$F$2832,6,0)</f>
        <v>42.950000760000002</v>
      </c>
      <c r="O549" s="1">
        <f>Table1[[#This Row],[sale_price]]-Table1[[#This Row],[cost_price]]</f>
        <v>15.547900260000002</v>
      </c>
      <c r="P549" s="4">
        <f>Table1[[#This Row],[PROFIT]]/Table1[[#This Row],[sale_price]]</f>
        <v>0.36199999964796281</v>
      </c>
      <c r="Q549" t="str">
        <f>"Q"&amp;ROUNDUP(MONTH(Table1[[#This Row],[ordered_at]])/3,0)</f>
        <v>Q4</v>
      </c>
      <c r="R549" t="s">
        <v>25</v>
      </c>
      <c r="S549" t="s">
        <v>46</v>
      </c>
      <c r="T549" s="8"/>
    </row>
    <row r="550" spans="1:20" x14ac:dyDescent="0.3">
      <c r="A550">
        <v>11403</v>
      </c>
      <c r="B550">
        <v>7872</v>
      </c>
      <c r="C550">
        <v>72385</v>
      </c>
      <c r="D550">
        <v>15600</v>
      </c>
      <c r="E550">
        <f>VLOOKUP(D550,[1]products!$A$2:$B$2832,2,0)</f>
        <v>28.38240128</v>
      </c>
      <c r="F550">
        <v>30744</v>
      </c>
      <c r="G550" t="s">
        <v>10</v>
      </c>
      <c r="H550" s="2">
        <v>45272.592905092592</v>
      </c>
      <c r="I550" s="2" t="s">
        <v>11</v>
      </c>
      <c r="J550" s="2" t="s">
        <v>11</v>
      </c>
      <c r="K550" s="2" t="s">
        <v>11</v>
      </c>
      <c r="L550" s="9">
        <f>YEAR(Table1[[#This Row],[ordered_at]])</f>
        <v>2023</v>
      </c>
      <c r="M550" s="9" t="str">
        <f>TEXT(Table1[[#This Row],[ordered_at]],"MMM")</f>
        <v>Dec</v>
      </c>
      <c r="N550">
        <f>VLOOKUP(D550,[1]products!$A$2:$F$2832,6,0)</f>
        <v>64.800003050000001</v>
      </c>
      <c r="O550" s="1">
        <f>Table1[[#This Row],[sale_price]]-Table1[[#This Row],[cost_price]]</f>
        <v>36.417601770000005</v>
      </c>
      <c r="P550" s="4">
        <f>Table1[[#This Row],[PROFIT]]/Table1[[#This Row],[sale_price]]</f>
        <v>0.56200000086265434</v>
      </c>
      <c r="Q550" t="str">
        <f>"Q"&amp;ROUNDUP(MONTH(Table1[[#This Row],[ordered_at]])/3,0)</f>
        <v>Q4</v>
      </c>
      <c r="R550" t="s">
        <v>25</v>
      </c>
      <c r="S550" t="s">
        <v>46</v>
      </c>
      <c r="T550" s="8"/>
    </row>
    <row r="551" spans="1:20" x14ac:dyDescent="0.3">
      <c r="A551">
        <v>32355</v>
      </c>
      <c r="B551">
        <v>22324</v>
      </c>
      <c r="C551">
        <v>40555</v>
      </c>
      <c r="D551">
        <v>8892</v>
      </c>
      <c r="E551">
        <f>VLOOKUP(D551,[1]products!$A$2:$B$2832,2,0)</f>
        <v>29.45900035</v>
      </c>
      <c r="F551">
        <v>87245</v>
      </c>
      <c r="G551" t="s">
        <v>13</v>
      </c>
      <c r="H551" s="2">
        <v>45271.662210648145</v>
      </c>
      <c r="I551" s="2">
        <v>45271.662210648145</v>
      </c>
      <c r="J551" s="2" t="s">
        <v>11</v>
      </c>
      <c r="K551" s="2" t="s">
        <v>11</v>
      </c>
      <c r="L551" s="9">
        <f>YEAR(Table1[[#This Row],[ordered_at]])</f>
        <v>2023</v>
      </c>
      <c r="M551" s="9" t="str">
        <f>TEXT(Table1[[#This Row],[ordered_at]],"MMM")</f>
        <v>Dec</v>
      </c>
      <c r="N551">
        <f>VLOOKUP(D551,[1]products!$A$2:$F$2832,6,0)</f>
        <v>89</v>
      </c>
      <c r="O551" s="1">
        <f>Table1[[#This Row],[sale_price]]-Table1[[#This Row],[cost_price]]</f>
        <v>59.540999650000003</v>
      </c>
      <c r="P551" s="4">
        <f>Table1[[#This Row],[PROFIT]]/Table1[[#This Row],[sale_price]]</f>
        <v>0.66899999606741578</v>
      </c>
      <c r="Q551" t="str">
        <f>"Q"&amp;ROUNDUP(MONTH(Table1[[#This Row],[ordered_at]])/3,0)</f>
        <v>Q4</v>
      </c>
      <c r="R551" t="s">
        <v>25</v>
      </c>
      <c r="S551" t="s">
        <v>46</v>
      </c>
      <c r="T551" s="8"/>
    </row>
    <row r="552" spans="1:20" x14ac:dyDescent="0.3">
      <c r="A552">
        <v>16536</v>
      </c>
      <c r="B552">
        <v>11430</v>
      </c>
      <c r="C552">
        <v>80444</v>
      </c>
      <c r="D552">
        <v>15784</v>
      </c>
      <c r="E552">
        <f>VLOOKUP(D552,[1]products!$A$2:$B$2832,2,0)</f>
        <v>30.772000120000001</v>
      </c>
      <c r="F552">
        <v>44652</v>
      </c>
      <c r="G552" t="s">
        <v>12</v>
      </c>
      <c r="H552" s="2">
        <v>45271.554675925923</v>
      </c>
      <c r="I552" s="2">
        <v>45271.554675925923</v>
      </c>
      <c r="J552" s="2">
        <v>45271.554675925923</v>
      </c>
      <c r="K552" s="2" t="s">
        <v>11</v>
      </c>
      <c r="L552" s="9">
        <f>YEAR(Table1[[#This Row],[ordered_at]])</f>
        <v>2023</v>
      </c>
      <c r="M552" s="9" t="str">
        <f>TEXT(Table1[[#This Row],[ordered_at]],"MMM")</f>
        <v>Dec</v>
      </c>
      <c r="N552">
        <f>VLOOKUP(D552,[1]products!$A$2:$F$2832,6,0)</f>
        <v>49</v>
      </c>
      <c r="O552" s="1">
        <f>Table1[[#This Row],[sale_price]]-Table1[[#This Row],[cost_price]]</f>
        <v>18.227999879999999</v>
      </c>
      <c r="P552" s="4">
        <f>Table1[[#This Row],[PROFIT]]/Table1[[#This Row],[sale_price]]</f>
        <v>0.37199999755102037</v>
      </c>
      <c r="Q552" t="str">
        <f>"Q"&amp;ROUNDUP(MONTH(Table1[[#This Row],[ordered_at]])/3,0)</f>
        <v>Q4</v>
      </c>
      <c r="R552" t="s">
        <v>25</v>
      </c>
      <c r="S552" t="s">
        <v>46</v>
      </c>
      <c r="T552" s="8"/>
    </row>
    <row r="553" spans="1:20" x14ac:dyDescent="0.3">
      <c r="A553">
        <v>62832</v>
      </c>
      <c r="B553">
        <v>43254</v>
      </c>
      <c r="C553">
        <v>93777</v>
      </c>
      <c r="D553">
        <v>29025</v>
      </c>
      <c r="E553">
        <f>VLOOKUP(D553,[1]products!$A$2:$B$2832,2,0)</f>
        <v>25.550000090000001</v>
      </c>
      <c r="F553">
        <v>169508</v>
      </c>
      <c r="G553" t="s">
        <v>13</v>
      </c>
      <c r="H553" s="2">
        <v>45271.436111111114</v>
      </c>
      <c r="I553" s="2">
        <v>45271.436111111114</v>
      </c>
      <c r="J553" s="2" t="s">
        <v>11</v>
      </c>
      <c r="K553" s="2" t="s">
        <v>11</v>
      </c>
      <c r="L553" s="9">
        <f>YEAR(Table1[[#This Row],[ordered_at]])</f>
        <v>2023</v>
      </c>
      <c r="M553" s="9" t="str">
        <f>TEXT(Table1[[#This Row],[ordered_at]],"MMM")</f>
        <v>Dec</v>
      </c>
      <c r="N553">
        <f>VLOOKUP(D553,[1]products!$A$2:$F$2832,6,0)</f>
        <v>50</v>
      </c>
      <c r="O553" s="1">
        <f>Table1[[#This Row],[sale_price]]-Table1[[#This Row],[cost_price]]</f>
        <v>24.449999909999999</v>
      </c>
      <c r="P553" s="4">
        <f>Table1[[#This Row],[PROFIT]]/Table1[[#This Row],[sale_price]]</f>
        <v>0.48899999819999995</v>
      </c>
      <c r="Q553" t="str">
        <f>"Q"&amp;ROUNDUP(MONTH(Table1[[#This Row],[ordered_at]])/3,0)</f>
        <v>Q4</v>
      </c>
      <c r="R553" t="s">
        <v>25</v>
      </c>
      <c r="S553" t="s">
        <v>46</v>
      </c>
      <c r="T553" s="8"/>
    </row>
    <row r="554" spans="1:20" x14ac:dyDescent="0.3">
      <c r="A554">
        <v>37064</v>
      </c>
      <c r="B554">
        <v>25521</v>
      </c>
      <c r="C554">
        <v>20906</v>
      </c>
      <c r="D554">
        <v>12602</v>
      </c>
      <c r="E554">
        <f>VLOOKUP(D554,[1]products!$A$2:$B$2832,2,0)</f>
        <v>22.134000029999999</v>
      </c>
      <c r="F554">
        <v>100006</v>
      </c>
      <c r="G554" t="s">
        <v>12</v>
      </c>
      <c r="H554" s="2">
        <v>45271.327638888892</v>
      </c>
      <c r="I554" s="2">
        <v>45271.327638888892</v>
      </c>
      <c r="J554" s="2">
        <v>45271.327638888892</v>
      </c>
      <c r="K554" s="2" t="s">
        <v>11</v>
      </c>
      <c r="L554" s="9">
        <f>YEAR(Table1[[#This Row],[ordered_at]])</f>
        <v>2023</v>
      </c>
      <c r="M554" s="9" t="str">
        <f>TEXT(Table1[[#This Row],[ordered_at]],"MMM")</f>
        <v>Dec</v>
      </c>
      <c r="N554">
        <f>VLOOKUP(D554,[1]products!$A$2:$F$2832,6,0)</f>
        <v>42</v>
      </c>
      <c r="O554" s="1">
        <f>Table1[[#This Row],[sale_price]]-Table1[[#This Row],[cost_price]]</f>
        <v>19.865999970000001</v>
      </c>
      <c r="P554" s="4">
        <f>Table1[[#This Row],[PROFIT]]/Table1[[#This Row],[sale_price]]</f>
        <v>0.47299999928571429</v>
      </c>
      <c r="Q554" t="str">
        <f>"Q"&amp;ROUNDUP(MONTH(Table1[[#This Row],[ordered_at]])/3,0)</f>
        <v>Q4</v>
      </c>
      <c r="R554" t="s">
        <v>25</v>
      </c>
      <c r="S554" t="s">
        <v>46</v>
      </c>
      <c r="T554" s="8"/>
    </row>
    <row r="555" spans="1:20" x14ac:dyDescent="0.3">
      <c r="A555">
        <v>76591</v>
      </c>
      <c r="B555">
        <v>52701</v>
      </c>
      <c r="C555">
        <v>41094</v>
      </c>
      <c r="D555">
        <v>25205</v>
      </c>
      <c r="E555">
        <f>VLOOKUP(D555,[1]products!$A$2:$B$2832,2,0)</f>
        <v>11.03639972</v>
      </c>
      <c r="F555">
        <v>206688</v>
      </c>
      <c r="G555" t="s">
        <v>15</v>
      </c>
      <c r="H555" s="2">
        <v>45271.148310185185</v>
      </c>
      <c r="I555" s="2">
        <v>45271.148310185185</v>
      </c>
      <c r="J555" s="2">
        <v>45271.148310185185</v>
      </c>
      <c r="K555" s="2">
        <v>45271.148310185185</v>
      </c>
      <c r="L555" s="9">
        <f>YEAR(Table1[[#This Row],[ordered_at]])</f>
        <v>2023</v>
      </c>
      <c r="M555" s="9" t="str">
        <f>TEXT(Table1[[#This Row],[ordered_at]],"MMM")</f>
        <v>Dec</v>
      </c>
      <c r="N555">
        <f>VLOOKUP(D555,[1]products!$A$2:$F$2832,6,0)</f>
        <v>21.63999939</v>
      </c>
      <c r="O555" s="1">
        <f>Table1[[#This Row],[sale_price]]-Table1[[#This Row],[cost_price]]</f>
        <v>10.603599669999999</v>
      </c>
      <c r="P555" s="4">
        <f>Table1[[#This Row],[PROFIT]]/Table1[[#This Row],[sale_price]]</f>
        <v>0.48999999856284654</v>
      </c>
      <c r="Q555" t="str">
        <f>"Q"&amp;ROUNDUP(MONTH(Table1[[#This Row],[ordered_at]])/3,0)</f>
        <v>Q4</v>
      </c>
      <c r="R555" t="s">
        <v>25</v>
      </c>
      <c r="S555" t="s">
        <v>46</v>
      </c>
      <c r="T555" s="8"/>
    </row>
    <row r="556" spans="1:20" x14ac:dyDescent="0.3">
      <c r="A556">
        <v>173647</v>
      </c>
      <c r="B556">
        <v>119555</v>
      </c>
      <c r="C556">
        <v>29232</v>
      </c>
      <c r="D556">
        <v>24808</v>
      </c>
      <c r="E556">
        <f>VLOOKUP(D556,[1]products!$A$2:$B$2832,2,0)</f>
        <v>30.98784865</v>
      </c>
      <c r="F556">
        <v>468825</v>
      </c>
      <c r="G556" t="s">
        <v>12</v>
      </c>
      <c r="H556" s="2">
        <v>45271.145671296297</v>
      </c>
      <c r="I556" s="2">
        <v>45271.145671296297</v>
      </c>
      <c r="J556" s="2">
        <v>45271.145671296297</v>
      </c>
      <c r="K556" s="2" t="s">
        <v>11</v>
      </c>
      <c r="L556" s="9">
        <f>YEAR(Table1[[#This Row],[ordered_at]])</f>
        <v>2023</v>
      </c>
      <c r="M556" s="9" t="str">
        <f>TEXT(Table1[[#This Row],[ordered_at]],"MMM")</f>
        <v>Dec</v>
      </c>
      <c r="N556">
        <f>VLOOKUP(D556,[1]products!$A$2:$F$2832,6,0)</f>
        <v>69.949996949999999</v>
      </c>
      <c r="O556" s="1">
        <f>Table1[[#This Row],[sale_price]]-Table1[[#This Row],[cost_price]]</f>
        <v>38.962148299999996</v>
      </c>
      <c r="P556" s="4">
        <f>Table1[[#This Row],[PROFIT]]/Table1[[#This Row],[sale_price]]</f>
        <v>0.55699999998355965</v>
      </c>
      <c r="Q556" t="str">
        <f>"Q"&amp;ROUNDUP(MONTH(Table1[[#This Row],[ordered_at]])/3,0)</f>
        <v>Q4</v>
      </c>
      <c r="R556" t="s">
        <v>25</v>
      </c>
      <c r="S556" t="s">
        <v>46</v>
      </c>
      <c r="T556" s="8"/>
    </row>
    <row r="557" spans="1:20" x14ac:dyDescent="0.3">
      <c r="A557">
        <v>154348</v>
      </c>
      <c r="B557">
        <v>106267</v>
      </c>
      <c r="C557">
        <v>87058</v>
      </c>
      <c r="D557">
        <v>29071</v>
      </c>
      <c r="E557">
        <f>VLOOKUP(D557,[1]products!$A$2:$B$2832,2,0)</f>
        <v>39.575909080000002</v>
      </c>
      <c r="F557">
        <v>416653</v>
      </c>
      <c r="G557" t="s">
        <v>14</v>
      </c>
      <c r="H557" s="2">
        <v>45271.130509259259</v>
      </c>
      <c r="I557" s="2" t="s">
        <v>11</v>
      </c>
      <c r="J557" s="2" t="s">
        <v>11</v>
      </c>
      <c r="K557" s="2" t="s">
        <v>11</v>
      </c>
      <c r="L557" s="9">
        <f>YEAR(Table1[[#This Row],[ordered_at]])</f>
        <v>2023</v>
      </c>
      <c r="M557" s="9" t="str">
        <f>TEXT(Table1[[#This Row],[ordered_at]],"MMM")</f>
        <v>Dec</v>
      </c>
      <c r="N557">
        <f>VLOOKUP(D557,[1]products!$A$2:$F$2832,6,0)</f>
        <v>83.66999817</v>
      </c>
      <c r="O557" s="1">
        <f>Table1[[#This Row],[sale_price]]-Table1[[#This Row],[cost_price]]</f>
        <v>44.094089089999997</v>
      </c>
      <c r="P557" s="4">
        <f>Table1[[#This Row],[PROFIT]]/Table1[[#This Row],[sale_price]]</f>
        <v>0.52700000065029284</v>
      </c>
      <c r="Q557" t="str">
        <f>"Q"&amp;ROUNDUP(MONTH(Table1[[#This Row],[ordered_at]])/3,0)</f>
        <v>Q4</v>
      </c>
      <c r="R557" t="s">
        <v>25</v>
      </c>
      <c r="S557" t="s">
        <v>46</v>
      </c>
      <c r="T557" s="8"/>
    </row>
    <row r="558" spans="1:20" x14ac:dyDescent="0.3">
      <c r="A558">
        <v>95121</v>
      </c>
      <c r="B558">
        <v>65429</v>
      </c>
      <c r="C558">
        <v>11305</v>
      </c>
      <c r="D558">
        <v>28577</v>
      </c>
      <c r="E558">
        <f>VLOOKUP(D558,[1]products!$A$2:$B$2832,2,0)</f>
        <v>20.049270920000001</v>
      </c>
      <c r="F558">
        <v>256779</v>
      </c>
      <c r="G558" t="s">
        <v>14</v>
      </c>
      <c r="H558" s="2">
        <v>45271.073761574073</v>
      </c>
      <c r="I558" s="2" t="s">
        <v>11</v>
      </c>
      <c r="J558" s="2" t="s">
        <v>11</v>
      </c>
      <c r="K558" s="2" t="s">
        <v>11</v>
      </c>
      <c r="L558" s="9">
        <f>YEAR(Table1[[#This Row],[ordered_at]])</f>
        <v>2023</v>
      </c>
      <c r="M558" s="9" t="str">
        <f>TEXT(Table1[[#This Row],[ordered_at]],"MMM")</f>
        <v>Dec</v>
      </c>
      <c r="N558">
        <f>VLOOKUP(D558,[1]products!$A$2:$F$2832,6,0)</f>
        <v>34.990001679999999</v>
      </c>
      <c r="O558" s="1">
        <f>Table1[[#This Row],[sale_price]]-Table1[[#This Row],[cost_price]]</f>
        <v>14.940730759999997</v>
      </c>
      <c r="P558" s="4">
        <f>Table1[[#This Row],[PROFIT]]/Table1[[#This Row],[sale_price]]</f>
        <v>0.4270000012186338</v>
      </c>
      <c r="Q558" t="str">
        <f>"Q"&amp;ROUNDUP(MONTH(Table1[[#This Row],[ordered_at]])/3,0)</f>
        <v>Q4</v>
      </c>
      <c r="R558" t="s">
        <v>25</v>
      </c>
      <c r="S558" t="s">
        <v>46</v>
      </c>
      <c r="T558" s="8"/>
    </row>
    <row r="559" spans="1:20" x14ac:dyDescent="0.3">
      <c r="A559">
        <v>123936</v>
      </c>
      <c r="B559">
        <v>85334</v>
      </c>
      <c r="C559">
        <v>38813</v>
      </c>
      <c r="D559">
        <v>13629</v>
      </c>
      <c r="E559">
        <f>VLOOKUP(D559,[1]products!$A$2:$B$2832,2,0)</f>
        <v>20.946700440000001</v>
      </c>
      <c r="F559">
        <v>334545</v>
      </c>
      <c r="G559" t="s">
        <v>14</v>
      </c>
      <c r="H559" s="2">
        <v>45271.048680555556</v>
      </c>
      <c r="I559" s="2" t="s">
        <v>11</v>
      </c>
      <c r="J559" s="2" t="s">
        <v>11</v>
      </c>
      <c r="K559" s="2" t="s">
        <v>11</v>
      </c>
      <c r="L559" s="9">
        <f>YEAR(Table1[[#This Row],[ordered_at]])</f>
        <v>2023</v>
      </c>
      <c r="M559" s="9" t="str">
        <f>TEXT(Table1[[#This Row],[ordered_at]],"MMM")</f>
        <v>Dec</v>
      </c>
      <c r="N559">
        <f>VLOOKUP(D559,[1]products!$A$2:$F$2832,6,0)</f>
        <v>44.950000760000002</v>
      </c>
      <c r="O559" s="1">
        <f>Table1[[#This Row],[sale_price]]-Table1[[#This Row],[cost_price]]</f>
        <v>24.003300320000001</v>
      </c>
      <c r="P559" s="4">
        <f>Table1[[#This Row],[PROFIT]]/Table1[[#This Row],[sale_price]]</f>
        <v>0.53399999809032261</v>
      </c>
      <c r="Q559" t="str">
        <f>"Q"&amp;ROUNDUP(MONTH(Table1[[#This Row],[ordered_at]])/3,0)</f>
        <v>Q4</v>
      </c>
      <c r="R559" t="s">
        <v>25</v>
      </c>
      <c r="S559" t="s">
        <v>46</v>
      </c>
      <c r="T559" s="8"/>
    </row>
    <row r="560" spans="1:20" x14ac:dyDescent="0.3">
      <c r="A560">
        <v>128962</v>
      </c>
      <c r="B560">
        <v>88804</v>
      </c>
      <c r="C560">
        <v>27660</v>
      </c>
      <c r="D560">
        <v>15030</v>
      </c>
      <c r="E560">
        <f>VLOOKUP(D560,[1]products!$A$2:$B$2832,2,0)</f>
        <v>47.68999985</v>
      </c>
      <c r="F560">
        <v>348152</v>
      </c>
      <c r="G560" t="s">
        <v>12</v>
      </c>
      <c r="H560" s="2">
        <v>45270.589270833334</v>
      </c>
      <c r="I560" s="2">
        <v>45270.589270833334</v>
      </c>
      <c r="J560" s="2">
        <v>45270.589270833334</v>
      </c>
      <c r="K560" s="2" t="s">
        <v>11</v>
      </c>
      <c r="L560" s="9">
        <f>YEAR(Table1[[#This Row],[ordered_at]])</f>
        <v>2023</v>
      </c>
      <c r="M560" s="9" t="str">
        <f>TEXT(Table1[[#This Row],[ordered_at]],"MMM")</f>
        <v>Dec</v>
      </c>
      <c r="N560">
        <f>VLOOKUP(D560,[1]products!$A$2:$F$2832,6,0)</f>
        <v>95</v>
      </c>
      <c r="O560" s="1">
        <f>Table1[[#This Row],[sale_price]]-Table1[[#This Row],[cost_price]]</f>
        <v>47.31000015</v>
      </c>
      <c r="P560" s="4">
        <f>Table1[[#This Row],[PROFIT]]/Table1[[#This Row],[sale_price]]</f>
        <v>0.49800000157894736</v>
      </c>
      <c r="Q560" t="str">
        <f>"Q"&amp;ROUNDUP(MONTH(Table1[[#This Row],[ordered_at]])/3,0)</f>
        <v>Q4</v>
      </c>
      <c r="R560" t="s">
        <v>25</v>
      </c>
      <c r="S560" t="s">
        <v>46</v>
      </c>
      <c r="T560" s="8"/>
    </row>
    <row r="561" spans="1:20" x14ac:dyDescent="0.3">
      <c r="A561">
        <v>31720</v>
      </c>
      <c r="B561">
        <v>21895</v>
      </c>
      <c r="C561">
        <v>75910</v>
      </c>
      <c r="D561">
        <v>5845</v>
      </c>
      <c r="E561">
        <f>VLOOKUP(D561,[1]products!$A$2:$B$2832,2,0)</f>
        <v>41.860000079999999</v>
      </c>
      <c r="F561">
        <v>85520</v>
      </c>
      <c r="G561" t="s">
        <v>12</v>
      </c>
      <c r="H561" s="2">
        <v>45270.444097222222</v>
      </c>
      <c r="I561" s="2">
        <v>45270.444097222222</v>
      </c>
      <c r="J561" s="2">
        <v>45270.444097222222</v>
      </c>
      <c r="K561" s="2" t="s">
        <v>11</v>
      </c>
      <c r="L561" s="9">
        <f>YEAR(Table1[[#This Row],[ordered_at]])</f>
        <v>2023</v>
      </c>
      <c r="M561" s="9" t="str">
        <f>TEXT(Table1[[#This Row],[ordered_at]],"MMM")</f>
        <v>Dec</v>
      </c>
      <c r="N561">
        <f>VLOOKUP(D561,[1]products!$A$2:$F$2832,6,0)</f>
        <v>65</v>
      </c>
      <c r="O561" s="1">
        <f>Table1[[#This Row],[sale_price]]-Table1[[#This Row],[cost_price]]</f>
        <v>23.139999920000001</v>
      </c>
      <c r="P561" s="4">
        <f>Table1[[#This Row],[PROFIT]]/Table1[[#This Row],[sale_price]]</f>
        <v>0.35599999876923077</v>
      </c>
      <c r="Q561" t="str">
        <f>"Q"&amp;ROUNDUP(MONTH(Table1[[#This Row],[ordered_at]])/3,0)</f>
        <v>Q4</v>
      </c>
      <c r="R561" t="s">
        <v>28</v>
      </c>
      <c r="S561" t="s">
        <v>46</v>
      </c>
      <c r="T561" s="8"/>
    </row>
    <row r="562" spans="1:20" x14ac:dyDescent="0.3">
      <c r="A562">
        <v>38473</v>
      </c>
      <c r="B562">
        <v>26500</v>
      </c>
      <c r="C562">
        <v>63848</v>
      </c>
      <c r="D562">
        <v>28384</v>
      </c>
      <c r="E562">
        <f>VLOOKUP(D562,[1]products!$A$2:$B$2832,2,0)</f>
        <v>20.1845</v>
      </c>
      <c r="F562">
        <v>103791</v>
      </c>
      <c r="G562" t="s">
        <v>12</v>
      </c>
      <c r="H562" s="2">
        <v>45270.388252314813</v>
      </c>
      <c r="I562" s="2">
        <v>45270.388252314813</v>
      </c>
      <c r="J562" s="2">
        <v>45270.388252314813</v>
      </c>
      <c r="K562" s="2" t="s">
        <v>11</v>
      </c>
      <c r="L562" s="9">
        <f>YEAR(Table1[[#This Row],[ordered_at]])</f>
        <v>2023</v>
      </c>
      <c r="M562" s="9" t="str">
        <f>TEXT(Table1[[#This Row],[ordered_at]],"MMM")</f>
        <v>Dec</v>
      </c>
      <c r="N562">
        <f>VLOOKUP(D562,[1]products!$A$2:$F$2832,6,0)</f>
        <v>39.5</v>
      </c>
      <c r="O562" s="1">
        <f>Table1[[#This Row],[sale_price]]-Table1[[#This Row],[cost_price]]</f>
        <v>19.3155</v>
      </c>
      <c r="P562" s="4">
        <f>Table1[[#This Row],[PROFIT]]/Table1[[#This Row],[sale_price]]</f>
        <v>0.48899999999999999</v>
      </c>
      <c r="Q562" t="str">
        <f>"Q"&amp;ROUNDUP(MONTH(Table1[[#This Row],[ordered_at]])/3,0)</f>
        <v>Q4</v>
      </c>
      <c r="R562" t="s">
        <v>28</v>
      </c>
      <c r="S562" t="s">
        <v>46</v>
      </c>
      <c r="T562" s="8"/>
    </row>
    <row r="563" spans="1:20" x14ac:dyDescent="0.3">
      <c r="A563">
        <v>29703</v>
      </c>
      <c r="B563">
        <v>20521</v>
      </c>
      <c r="C563">
        <v>1274</v>
      </c>
      <c r="D563">
        <v>28599</v>
      </c>
      <c r="E563">
        <f>VLOOKUP(D563,[1]products!$A$2:$B$2832,2,0)</f>
        <v>5.9898999010000002</v>
      </c>
      <c r="F563">
        <v>80060</v>
      </c>
      <c r="G563" t="s">
        <v>14</v>
      </c>
      <c r="H563" s="2">
        <v>45270.246122685188</v>
      </c>
      <c r="I563" s="2" t="s">
        <v>11</v>
      </c>
      <c r="J563" s="2" t="s">
        <v>11</v>
      </c>
      <c r="K563" s="2" t="s">
        <v>11</v>
      </c>
      <c r="L563" s="9">
        <f>YEAR(Table1[[#This Row],[ordered_at]])</f>
        <v>2023</v>
      </c>
      <c r="M563" s="9" t="str">
        <f>TEXT(Table1[[#This Row],[ordered_at]],"MMM")</f>
        <v>Dec</v>
      </c>
      <c r="N563">
        <f>VLOOKUP(D563,[1]products!$A$2:$F$2832,6,0)</f>
        <v>9.9499998089999995</v>
      </c>
      <c r="O563" s="1">
        <f>Table1[[#This Row],[sale_price]]-Table1[[#This Row],[cost_price]]</f>
        <v>3.9600999079999992</v>
      </c>
      <c r="P563" s="4">
        <f>Table1[[#This Row],[PROFIT]]/Table1[[#This Row],[sale_price]]</f>
        <v>0.39799999839376876</v>
      </c>
      <c r="Q563" t="str">
        <f>"Q"&amp;ROUNDUP(MONTH(Table1[[#This Row],[ordered_at]])/3,0)</f>
        <v>Q4</v>
      </c>
      <c r="R563" t="s">
        <v>28</v>
      </c>
      <c r="S563" t="s">
        <v>46</v>
      </c>
      <c r="T563" s="8"/>
    </row>
    <row r="564" spans="1:20" x14ac:dyDescent="0.3">
      <c r="A564">
        <v>165282</v>
      </c>
      <c r="B564">
        <v>113847</v>
      </c>
      <c r="C564">
        <v>75973</v>
      </c>
      <c r="D564">
        <v>9302</v>
      </c>
      <c r="E564">
        <f>VLOOKUP(D564,[1]products!$A$2:$B$2832,2,0)</f>
        <v>32.511999959999997</v>
      </c>
      <c r="F564">
        <v>446180</v>
      </c>
      <c r="G564" t="s">
        <v>12</v>
      </c>
      <c r="H564" s="2">
        <v>45270.055833333332</v>
      </c>
      <c r="I564" s="2">
        <v>45270.055833333332</v>
      </c>
      <c r="J564" s="2">
        <v>45270.055833333332</v>
      </c>
      <c r="K564" s="2" t="s">
        <v>11</v>
      </c>
      <c r="L564" s="9">
        <f>YEAR(Table1[[#This Row],[ordered_at]])</f>
        <v>2023</v>
      </c>
      <c r="M564" s="9" t="str">
        <f>TEXT(Table1[[#This Row],[ordered_at]],"MMM")</f>
        <v>Dec</v>
      </c>
      <c r="N564">
        <f>VLOOKUP(D564,[1]products!$A$2:$F$2832,6,0)</f>
        <v>64</v>
      </c>
      <c r="O564" s="1">
        <f>Table1[[#This Row],[sale_price]]-Table1[[#This Row],[cost_price]]</f>
        <v>31.488000040000003</v>
      </c>
      <c r="P564" s="4">
        <f>Table1[[#This Row],[PROFIT]]/Table1[[#This Row],[sale_price]]</f>
        <v>0.49200000062500004</v>
      </c>
      <c r="Q564" t="str">
        <f>"Q"&amp;ROUNDUP(MONTH(Table1[[#This Row],[ordered_at]])/3,0)</f>
        <v>Q4</v>
      </c>
      <c r="R564" t="s">
        <v>28</v>
      </c>
      <c r="S564" t="s">
        <v>46</v>
      </c>
      <c r="T564" s="8"/>
    </row>
    <row r="565" spans="1:20" x14ac:dyDescent="0.3">
      <c r="A565">
        <v>112658</v>
      </c>
      <c r="B565">
        <v>77642</v>
      </c>
      <c r="C565">
        <v>16596</v>
      </c>
      <c r="D565">
        <v>25923</v>
      </c>
      <c r="E565">
        <f>VLOOKUP(D565,[1]products!$A$2:$B$2832,2,0)</f>
        <v>13.161600050000001</v>
      </c>
      <c r="F565">
        <v>303954</v>
      </c>
      <c r="G565" t="s">
        <v>14</v>
      </c>
      <c r="H565" s="2">
        <v>45270.009699074071</v>
      </c>
      <c r="I565" s="2" t="s">
        <v>11</v>
      </c>
      <c r="J565" s="2" t="s">
        <v>11</v>
      </c>
      <c r="K565" s="2" t="s">
        <v>11</v>
      </c>
      <c r="L565" s="9">
        <f>YEAR(Table1[[#This Row],[ordered_at]])</f>
        <v>2023</v>
      </c>
      <c r="M565" s="9" t="str">
        <f>TEXT(Table1[[#This Row],[ordered_at]],"MMM")</f>
        <v>Dec</v>
      </c>
      <c r="N565">
        <f>VLOOKUP(D565,[1]products!$A$2:$F$2832,6,0)</f>
        <v>27.420000080000001</v>
      </c>
      <c r="O565" s="1">
        <f>Table1[[#This Row],[sale_price]]-Table1[[#This Row],[cost_price]]</f>
        <v>14.258400030000001</v>
      </c>
      <c r="P565" s="4">
        <f>Table1[[#This Row],[PROFIT]]/Table1[[#This Row],[sale_price]]</f>
        <v>0.51999999957695109</v>
      </c>
      <c r="Q565" t="str">
        <f>"Q"&amp;ROUNDUP(MONTH(Table1[[#This Row],[ordered_at]])/3,0)</f>
        <v>Q4</v>
      </c>
      <c r="R565" t="s">
        <v>23</v>
      </c>
      <c r="S565" t="s">
        <v>46</v>
      </c>
      <c r="T565" s="8"/>
    </row>
    <row r="566" spans="1:20" x14ac:dyDescent="0.3">
      <c r="A566">
        <v>149356</v>
      </c>
      <c r="B566">
        <v>102850</v>
      </c>
      <c r="C566">
        <v>50178</v>
      </c>
      <c r="D566">
        <v>6145</v>
      </c>
      <c r="E566">
        <f>VLOOKUP(D566,[1]products!$A$2:$B$2832,2,0)</f>
        <v>24.66200001</v>
      </c>
      <c r="F566">
        <v>403225</v>
      </c>
      <c r="G566" t="s">
        <v>13</v>
      </c>
      <c r="H566" s="2">
        <v>45269.877268518518</v>
      </c>
      <c r="I566" s="2">
        <v>45269.877268518518</v>
      </c>
      <c r="J566" s="2" t="s">
        <v>11</v>
      </c>
      <c r="K566" s="2" t="s">
        <v>11</v>
      </c>
      <c r="L566" s="9">
        <f>YEAR(Table1[[#This Row],[ordered_at]])</f>
        <v>2023</v>
      </c>
      <c r="M566" s="9" t="str">
        <f>TEXT(Table1[[#This Row],[ordered_at]],"MMM")</f>
        <v>Dec</v>
      </c>
      <c r="N566">
        <f>VLOOKUP(D566,[1]products!$A$2:$F$2832,6,0)</f>
        <v>38</v>
      </c>
      <c r="O566" s="1">
        <f>Table1[[#This Row],[sale_price]]-Table1[[#This Row],[cost_price]]</f>
        <v>13.33799999</v>
      </c>
      <c r="P566" s="4">
        <f>Table1[[#This Row],[PROFIT]]/Table1[[#This Row],[sale_price]]</f>
        <v>0.35099999973684209</v>
      </c>
      <c r="Q566" t="str">
        <f>"Q"&amp;ROUNDUP(MONTH(Table1[[#This Row],[ordered_at]])/3,0)</f>
        <v>Q4</v>
      </c>
      <c r="R566" t="s">
        <v>36</v>
      </c>
      <c r="S566" t="s">
        <v>46</v>
      </c>
      <c r="T566" s="8"/>
    </row>
    <row r="567" spans="1:20" x14ac:dyDescent="0.3">
      <c r="A567">
        <v>120732</v>
      </c>
      <c r="B567">
        <v>83132</v>
      </c>
      <c r="C567">
        <v>3363</v>
      </c>
      <c r="D567">
        <v>28714</v>
      </c>
      <c r="E567">
        <f>VLOOKUP(D567,[1]products!$A$2:$B$2832,2,0)</f>
        <v>10.925000069999999</v>
      </c>
      <c r="F567">
        <v>325850</v>
      </c>
      <c r="G567" t="s">
        <v>10</v>
      </c>
      <c r="H567" s="2">
        <v>45269.555960648147</v>
      </c>
      <c r="I567" s="2" t="s">
        <v>11</v>
      </c>
      <c r="J567" s="2" t="s">
        <v>11</v>
      </c>
      <c r="K567" s="2" t="s">
        <v>11</v>
      </c>
      <c r="L567" s="9">
        <f>YEAR(Table1[[#This Row],[ordered_at]])</f>
        <v>2023</v>
      </c>
      <c r="M567" s="9" t="str">
        <f>TEXT(Table1[[#This Row],[ordered_at]],"MMM")</f>
        <v>Dec</v>
      </c>
      <c r="N567">
        <f>VLOOKUP(D567,[1]products!$A$2:$F$2832,6,0)</f>
        <v>25</v>
      </c>
      <c r="O567" s="1">
        <f>Table1[[#This Row],[sale_price]]-Table1[[#This Row],[cost_price]]</f>
        <v>14.074999930000001</v>
      </c>
      <c r="P567" s="4">
        <f>Table1[[#This Row],[PROFIT]]/Table1[[#This Row],[sale_price]]</f>
        <v>0.56299999720000005</v>
      </c>
      <c r="Q567" t="str">
        <f>"Q"&amp;ROUNDUP(MONTH(Table1[[#This Row],[ordered_at]])/3,0)</f>
        <v>Q4</v>
      </c>
      <c r="R567" t="s">
        <v>36</v>
      </c>
      <c r="S567" t="s">
        <v>46</v>
      </c>
      <c r="T567" s="8"/>
    </row>
    <row r="568" spans="1:20" x14ac:dyDescent="0.3">
      <c r="A568">
        <v>75634</v>
      </c>
      <c r="B568">
        <v>52048</v>
      </c>
      <c r="C568">
        <v>45759</v>
      </c>
      <c r="D568">
        <v>12580</v>
      </c>
      <c r="E568">
        <f>VLOOKUP(D568,[1]products!$A$2:$B$2832,2,0)</f>
        <v>12.688000000000001</v>
      </c>
      <c r="F568">
        <v>204077</v>
      </c>
      <c r="G568" t="s">
        <v>14</v>
      </c>
      <c r="H568" s="2">
        <v>45269.506689814814</v>
      </c>
      <c r="I568" s="2" t="s">
        <v>11</v>
      </c>
      <c r="J568" s="2" t="s">
        <v>11</v>
      </c>
      <c r="K568" s="2" t="s">
        <v>11</v>
      </c>
      <c r="L568" s="9">
        <f>YEAR(Table1[[#This Row],[ordered_at]])</f>
        <v>2023</v>
      </c>
      <c r="M568" s="9" t="str">
        <f>TEXT(Table1[[#This Row],[ordered_at]],"MMM")</f>
        <v>Dec</v>
      </c>
      <c r="N568">
        <f>VLOOKUP(D568,[1]products!$A$2:$F$2832,6,0)</f>
        <v>26</v>
      </c>
      <c r="O568" s="1">
        <f>Table1[[#This Row],[sale_price]]-Table1[[#This Row],[cost_price]]</f>
        <v>13.311999999999999</v>
      </c>
      <c r="P568" s="4">
        <f>Table1[[#This Row],[PROFIT]]/Table1[[#This Row],[sale_price]]</f>
        <v>0.51200000000000001</v>
      </c>
      <c r="Q568" t="str">
        <f>"Q"&amp;ROUNDUP(MONTH(Table1[[#This Row],[ordered_at]])/3,0)</f>
        <v>Q4</v>
      </c>
      <c r="R568" t="s">
        <v>21</v>
      </c>
      <c r="S568" t="s">
        <v>46</v>
      </c>
      <c r="T568" s="8"/>
    </row>
    <row r="569" spans="1:20" x14ac:dyDescent="0.3">
      <c r="A569">
        <v>43528</v>
      </c>
      <c r="B569">
        <v>29961</v>
      </c>
      <c r="C569">
        <v>34783</v>
      </c>
      <c r="D569">
        <v>28370</v>
      </c>
      <c r="E569">
        <f>VLOOKUP(D569,[1]products!$A$2:$B$2832,2,0)</f>
        <v>14.49723036</v>
      </c>
      <c r="F569">
        <v>117411</v>
      </c>
      <c r="G569" t="s">
        <v>14</v>
      </c>
      <c r="H569" s="2">
        <v>45269.360046296293</v>
      </c>
      <c r="I569" s="2" t="s">
        <v>11</v>
      </c>
      <c r="J569" s="2" t="s">
        <v>11</v>
      </c>
      <c r="K569" s="2" t="s">
        <v>11</v>
      </c>
      <c r="L569" s="9">
        <f>YEAR(Table1[[#This Row],[ordered_at]])</f>
        <v>2023</v>
      </c>
      <c r="M569" s="9" t="str">
        <f>TEXT(Table1[[#This Row],[ordered_at]],"MMM")</f>
        <v>Dec</v>
      </c>
      <c r="N569">
        <f>VLOOKUP(D569,[1]products!$A$2:$F$2832,6,0)</f>
        <v>24.530000690000001</v>
      </c>
      <c r="O569" s="1">
        <f>Table1[[#This Row],[sale_price]]-Table1[[#This Row],[cost_price]]</f>
        <v>10.032770330000002</v>
      </c>
      <c r="P569" s="4">
        <f>Table1[[#This Row],[PROFIT]]/Table1[[#This Row],[sale_price]]</f>
        <v>0.40900000194822667</v>
      </c>
      <c r="Q569" t="str">
        <f>"Q"&amp;ROUNDUP(MONTH(Table1[[#This Row],[ordered_at]])/3,0)</f>
        <v>Q4</v>
      </c>
      <c r="R569" t="s">
        <v>21</v>
      </c>
      <c r="S569" t="s">
        <v>46</v>
      </c>
      <c r="T569" s="8"/>
    </row>
    <row r="570" spans="1:20" x14ac:dyDescent="0.3">
      <c r="A570">
        <v>56862</v>
      </c>
      <c r="B570">
        <v>39149</v>
      </c>
      <c r="C570">
        <v>9088</v>
      </c>
      <c r="D570">
        <v>15926</v>
      </c>
      <c r="E570">
        <f>VLOOKUP(D570,[1]products!$A$2:$B$2832,2,0)</f>
        <v>13.759200420000001</v>
      </c>
      <c r="F570">
        <v>153426</v>
      </c>
      <c r="G570" t="s">
        <v>15</v>
      </c>
      <c r="H570" s="2">
        <v>45269.29184027778</v>
      </c>
      <c r="I570" s="2">
        <v>45269.29184027778</v>
      </c>
      <c r="J570" s="2">
        <v>45269.29184027778</v>
      </c>
      <c r="K570" s="2">
        <v>45269.29184027778</v>
      </c>
      <c r="L570" s="9">
        <f>YEAR(Table1[[#This Row],[ordered_at]])</f>
        <v>2023</v>
      </c>
      <c r="M570" s="9" t="str">
        <f>TEXT(Table1[[#This Row],[ordered_at]],"MMM")</f>
        <v>Dec</v>
      </c>
      <c r="N570">
        <f>VLOOKUP(D570,[1]products!$A$2:$F$2832,6,0)</f>
        <v>25.200000760000002</v>
      </c>
      <c r="O570" s="1">
        <f>Table1[[#This Row],[sale_price]]-Table1[[#This Row],[cost_price]]</f>
        <v>11.440800340000001</v>
      </c>
      <c r="P570" s="4">
        <f>Table1[[#This Row],[PROFIT]]/Table1[[#This Row],[sale_price]]</f>
        <v>0.4539999998</v>
      </c>
      <c r="Q570" t="str">
        <f>"Q"&amp;ROUNDUP(MONTH(Table1[[#This Row],[ordered_at]])/3,0)</f>
        <v>Q4</v>
      </c>
      <c r="R570" t="s">
        <v>21</v>
      </c>
      <c r="S570" t="s">
        <v>46</v>
      </c>
      <c r="T570" s="8"/>
    </row>
    <row r="571" spans="1:20" x14ac:dyDescent="0.3">
      <c r="A571">
        <v>60726</v>
      </c>
      <c r="B571">
        <v>41839</v>
      </c>
      <c r="C571">
        <v>50055</v>
      </c>
      <c r="D571">
        <v>12554</v>
      </c>
      <c r="E571">
        <f>VLOOKUP(D571,[1]products!$A$2:$B$2832,2,0)</f>
        <v>29.422348719999999</v>
      </c>
      <c r="F571">
        <v>163870</v>
      </c>
      <c r="G571" t="s">
        <v>13</v>
      </c>
      <c r="H571" s="2">
        <v>45269.247789351852</v>
      </c>
      <c r="I571" s="2">
        <v>45269.247789351852</v>
      </c>
      <c r="J571" s="2" t="s">
        <v>11</v>
      </c>
      <c r="K571" s="2" t="s">
        <v>11</v>
      </c>
      <c r="L571" s="9">
        <f>YEAR(Table1[[#This Row],[ordered_at]])</f>
        <v>2023</v>
      </c>
      <c r="M571" s="9" t="str">
        <f>TEXT(Table1[[#This Row],[ordered_at]],"MMM")</f>
        <v>Dec</v>
      </c>
      <c r="N571">
        <f>VLOOKUP(D571,[1]products!$A$2:$F$2832,6,0)</f>
        <v>64.949996949999999</v>
      </c>
      <c r="O571" s="1">
        <f>Table1[[#This Row],[sale_price]]-Table1[[#This Row],[cost_price]]</f>
        <v>35.527648229999997</v>
      </c>
      <c r="P571" s="4">
        <f>Table1[[#This Row],[PROFIT]]/Table1[[#This Row],[sale_price]]</f>
        <v>0.54699999843494984</v>
      </c>
      <c r="Q571" t="str">
        <f>"Q"&amp;ROUNDUP(MONTH(Table1[[#This Row],[ordered_at]])/3,0)</f>
        <v>Q4</v>
      </c>
      <c r="R571" t="s">
        <v>21</v>
      </c>
      <c r="S571" t="s">
        <v>46</v>
      </c>
      <c r="T571" s="8"/>
    </row>
    <row r="572" spans="1:20" x14ac:dyDescent="0.3">
      <c r="A572">
        <v>160808</v>
      </c>
      <c r="B572">
        <v>110758</v>
      </c>
      <c r="C572">
        <v>70304</v>
      </c>
      <c r="D572">
        <v>28599</v>
      </c>
      <c r="E572">
        <f>VLOOKUP(D572,[1]products!$A$2:$B$2832,2,0)</f>
        <v>5.9898999010000002</v>
      </c>
      <c r="F572">
        <v>434096</v>
      </c>
      <c r="G572" t="s">
        <v>10</v>
      </c>
      <c r="H572" s="2">
        <v>45269.198819444442</v>
      </c>
      <c r="I572" s="2" t="s">
        <v>11</v>
      </c>
      <c r="J572" s="2" t="s">
        <v>11</v>
      </c>
      <c r="K572" s="2" t="s">
        <v>11</v>
      </c>
      <c r="L572" s="9">
        <f>YEAR(Table1[[#This Row],[ordered_at]])</f>
        <v>2023</v>
      </c>
      <c r="M572" s="9" t="str">
        <f>TEXT(Table1[[#This Row],[ordered_at]],"MMM")</f>
        <v>Dec</v>
      </c>
      <c r="N572">
        <f>VLOOKUP(D572,[1]products!$A$2:$F$2832,6,0)</f>
        <v>9.9499998089999995</v>
      </c>
      <c r="O572" s="1">
        <f>Table1[[#This Row],[sale_price]]-Table1[[#This Row],[cost_price]]</f>
        <v>3.9600999079999992</v>
      </c>
      <c r="P572" s="4">
        <f>Table1[[#This Row],[PROFIT]]/Table1[[#This Row],[sale_price]]</f>
        <v>0.39799999839376876</v>
      </c>
      <c r="Q572" t="str">
        <f>"Q"&amp;ROUNDUP(MONTH(Table1[[#This Row],[ordered_at]])/3,0)</f>
        <v>Q4</v>
      </c>
      <c r="R572" t="s">
        <v>21</v>
      </c>
      <c r="S572" t="s">
        <v>46</v>
      </c>
      <c r="T572" s="8"/>
    </row>
    <row r="573" spans="1:20" x14ac:dyDescent="0.3">
      <c r="A573">
        <v>30994</v>
      </c>
      <c r="B573">
        <v>21402</v>
      </c>
      <c r="C573">
        <v>42636</v>
      </c>
      <c r="D573">
        <v>14197</v>
      </c>
      <c r="E573">
        <f>VLOOKUP(D573,[1]products!$A$2:$B$2832,2,0)</f>
        <v>11.2943499</v>
      </c>
      <c r="F573">
        <v>83524</v>
      </c>
      <c r="G573" t="s">
        <v>14</v>
      </c>
      <c r="H573" s="2">
        <v>45268.968854166669</v>
      </c>
      <c r="I573" s="2" t="s">
        <v>11</v>
      </c>
      <c r="J573" s="2" t="s">
        <v>11</v>
      </c>
      <c r="K573" s="2" t="s">
        <v>11</v>
      </c>
      <c r="L573" s="9">
        <f>YEAR(Table1[[#This Row],[ordered_at]])</f>
        <v>2023</v>
      </c>
      <c r="M573" s="9" t="str">
        <f>TEXT(Table1[[#This Row],[ordered_at]],"MMM")</f>
        <v>Dec</v>
      </c>
      <c r="N573">
        <f>VLOOKUP(D573,[1]products!$A$2:$F$2832,6,0)</f>
        <v>19.989999770000001</v>
      </c>
      <c r="O573" s="1">
        <f>Table1[[#This Row],[sale_price]]-Table1[[#This Row],[cost_price]]</f>
        <v>8.6956498700000004</v>
      </c>
      <c r="P573" s="4">
        <f>Table1[[#This Row],[PROFIT]]/Table1[[#This Row],[sale_price]]</f>
        <v>0.43499999850175086</v>
      </c>
      <c r="Q573" t="str">
        <f>"Q"&amp;ROUNDUP(MONTH(Table1[[#This Row],[ordered_at]])/3,0)</f>
        <v>Q4</v>
      </c>
      <c r="R573" t="s">
        <v>21</v>
      </c>
      <c r="S573" t="s">
        <v>46</v>
      </c>
      <c r="T573" s="8"/>
    </row>
    <row r="574" spans="1:20" x14ac:dyDescent="0.3">
      <c r="A574">
        <v>125820</v>
      </c>
      <c r="B574">
        <v>86667</v>
      </c>
      <c r="C574">
        <v>24447</v>
      </c>
      <c r="D574">
        <v>9219</v>
      </c>
      <c r="E574">
        <f>VLOOKUP(D574,[1]products!$A$2:$B$2832,2,0)</f>
        <v>37.181398629999997</v>
      </c>
      <c r="F574">
        <v>339633</v>
      </c>
      <c r="G574" t="s">
        <v>12</v>
      </c>
      <c r="H574" s="2">
        <v>45268.728703703702</v>
      </c>
      <c r="I574" s="2">
        <v>45268.728703703702</v>
      </c>
      <c r="J574" s="2">
        <v>45268.728703703702</v>
      </c>
      <c r="K574" s="2" t="s">
        <v>11</v>
      </c>
      <c r="L574" s="9">
        <f>YEAR(Table1[[#This Row],[ordered_at]])</f>
        <v>2023</v>
      </c>
      <c r="M574" s="9" t="str">
        <f>TEXT(Table1[[#This Row],[ordered_at]],"MMM")</f>
        <v>Dec</v>
      </c>
      <c r="N574">
        <f>VLOOKUP(D574,[1]products!$A$2:$F$2832,6,0)</f>
        <v>99.949996949999999</v>
      </c>
      <c r="O574" s="1">
        <f>Table1[[#This Row],[sale_price]]-Table1[[#This Row],[cost_price]]</f>
        <v>62.768598320000002</v>
      </c>
      <c r="P574" s="4">
        <f>Table1[[#This Row],[PROFIT]]/Table1[[#This Row],[sale_price]]</f>
        <v>0.62800000235517772</v>
      </c>
      <c r="Q574" t="str">
        <f>"Q"&amp;ROUNDUP(MONTH(Table1[[#This Row],[ordered_at]])/3,0)</f>
        <v>Q4</v>
      </c>
      <c r="R574" t="s">
        <v>21</v>
      </c>
      <c r="S574" t="s">
        <v>46</v>
      </c>
      <c r="T574" s="8"/>
    </row>
    <row r="575" spans="1:20" x14ac:dyDescent="0.3">
      <c r="A575">
        <v>121608</v>
      </c>
      <c r="B575">
        <v>83748</v>
      </c>
      <c r="C575">
        <v>88690</v>
      </c>
      <c r="D575">
        <v>9498</v>
      </c>
      <c r="E575">
        <f>VLOOKUP(D575,[1]products!$A$2:$B$2832,2,0)</f>
        <v>17.626960539999999</v>
      </c>
      <c r="F575">
        <v>328247</v>
      </c>
      <c r="G575" t="s">
        <v>14</v>
      </c>
      <c r="H575" s="2">
        <v>45268.715891203705</v>
      </c>
      <c r="I575" s="2" t="s">
        <v>11</v>
      </c>
      <c r="J575" s="2" t="s">
        <v>11</v>
      </c>
      <c r="K575" s="2" t="s">
        <v>11</v>
      </c>
      <c r="L575" s="9">
        <f>YEAR(Table1[[#This Row],[ordered_at]])</f>
        <v>2023</v>
      </c>
      <c r="M575" s="9" t="str">
        <f>TEXT(Table1[[#This Row],[ordered_at]],"MMM")</f>
        <v>Dec</v>
      </c>
      <c r="N575">
        <f>VLOOKUP(D575,[1]products!$A$2:$F$2832,6,0)</f>
        <v>39.880001069999999</v>
      </c>
      <c r="O575" s="1">
        <f>Table1[[#This Row],[sale_price]]-Table1[[#This Row],[cost_price]]</f>
        <v>22.25304053</v>
      </c>
      <c r="P575" s="4">
        <f>Table1[[#This Row],[PROFIT]]/Table1[[#This Row],[sale_price]]</f>
        <v>0.55799999831845537</v>
      </c>
      <c r="Q575" t="str">
        <f>"Q"&amp;ROUNDUP(MONTH(Table1[[#This Row],[ordered_at]])/3,0)</f>
        <v>Q4</v>
      </c>
      <c r="R575" t="s">
        <v>19</v>
      </c>
      <c r="S575" t="s">
        <v>46</v>
      </c>
      <c r="T575" s="8"/>
    </row>
    <row r="576" spans="1:20" x14ac:dyDescent="0.3">
      <c r="A576">
        <v>30502</v>
      </c>
      <c r="B576">
        <v>21074</v>
      </c>
      <c r="C576">
        <v>92361</v>
      </c>
      <c r="D576">
        <v>28758</v>
      </c>
      <c r="E576">
        <f>VLOOKUP(D576,[1]products!$A$2:$B$2832,2,0)</f>
        <v>16.551719840000001</v>
      </c>
      <c r="F576">
        <v>82189</v>
      </c>
      <c r="G576" t="s">
        <v>14</v>
      </c>
      <c r="H576" s="2">
        <v>45268.63689814815</v>
      </c>
      <c r="I576" s="2" t="s">
        <v>11</v>
      </c>
      <c r="J576" s="2" t="s">
        <v>11</v>
      </c>
      <c r="K576" s="2" t="s">
        <v>11</v>
      </c>
      <c r="L576" s="9">
        <f>YEAR(Table1[[#This Row],[ordered_at]])</f>
        <v>2023</v>
      </c>
      <c r="M576" s="9" t="str">
        <f>TEXT(Table1[[#This Row],[ordered_at]],"MMM")</f>
        <v>Dec</v>
      </c>
      <c r="N576">
        <f>VLOOKUP(D576,[1]products!$A$2:$F$2832,6,0)</f>
        <v>39.979999540000001</v>
      </c>
      <c r="O576" s="1">
        <f>Table1[[#This Row],[sale_price]]-Table1[[#This Row],[cost_price]]</f>
        <v>23.428279700000001</v>
      </c>
      <c r="P576" s="4">
        <f>Table1[[#This Row],[PROFIT]]/Table1[[#This Row],[sale_price]]</f>
        <v>0.58599999923861934</v>
      </c>
      <c r="Q576" t="str">
        <f>"Q"&amp;ROUNDUP(MONTH(Table1[[#This Row],[ordered_at]])/3,0)</f>
        <v>Q4</v>
      </c>
      <c r="R576" t="s">
        <v>19</v>
      </c>
      <c r="S576" t="s">
        <v>46</v>
      </c>
      <c r="T576" s="8"/>
    </row>
    <row r="577" spans="1:20" x14ac:dyDescent="0.3">
      <c r="A577">
        <v>106001</v>
      </c>
      <c r="B577">
        <v>73018</v>
      </c>
      <c r="C577">
        <v>5466</v>
      </c>
      <c r="D577">
        <v>14210</v>
      </c>
      <c r="E577">
        <f>VLOOKUP(D577,[1]products!$A$2:$B$2832,2,0)</f>
        <v>30.28999988</v>
      </c>
      <c r="F577">
        <v>286021</v>
      </c>
      <c r="G577" t="s">
        <v>10</v>
      </c>
      <c r="H577" s="2">
        <v>45268.594965277778</v>
      </c>
      <c r="I577" s="2" t="s">
        <v>11</v>
      </c>
      <c r="J577" s="2" t="s">
        <v>11</v>
      </c>
      <c r="K577" s="2" t="s">
        <v>11</v>
      </c>
      <c r="L577" s="9">
        <f>YEAR(Table1[[#This Row],[ordered_at]])</f>
        <v>2023</v>
      </c>
      <c r="M577" s="9" t="str">
        <f>TEXT(Table1[[#This Row],[ordered_at]],"MMM")</f>
        <v>Dec</v>
      </c>
      <c r="N577">
        <f>VLOOKUP(D577,[1]products!$A$2:$F$2832,6,0)</f>
        <v>65</v>
      </c>
      <c r="O577" s="1">
        <f>Table1[[#This Row],[sale_price]]-Table1[[#This Row],[cost_price]]</f>
        <v>34.710000120000004</v>
      </c>
      <c r="P577" s="4">
        <f>Table1[[#This Row],[PROFIT]]/Table1[[#This Row],[sale_price]]</f>
        <v>0.53400000184615393</v>
      </c>
      <c r="Q577" t="str">
        <f>"Q"&amp;ROUNDUP(MONTH(Table1[[#This Row],[ordered_at]])/3,0)</f>
        <v>Q4</v>
      </c>
      <c r="R577" t="s">
        <v>19</v>
      </c>
      <c r="S577" t="s">
        <v>46</v>
      </c>
      <c r="T577" s="8"/>
    </row>
    <row r="578" spans="1:20" x14ac:dyDescent="0.3">
      <c r="A578">
        <v>144121</v>
      </c>
      <c r="B578">
        <v>99230</v>
      </c>
      <c r="C578">
        <v>71044</v>
      </c>
      <c r="D578">
        <v>6130</v>
      </c>
      <c r="E578">
        <f>VLOOKUP(D578,[1]products!$A$2:$B$2832,2,0)</f>
        <v>18.51537076</v>
      </c>
      <c r="F578">
        <v>389078</v>
      </c>
      <c r="G578" t="s">
        <v>12</v>
      </c>
      <c r="H578" s="2">
        <v>45268.570833333331</v>
      </c>
      <c r="I578" s="2">
        <v>45268.570833333331</v>
      </c>
      <c r="J578" s="2">
        <v>45268.570833333331</v>
      </c>
      <c r="K578" s="2" t="s">
        <v>11</v>
      </c>
      <c r="L578" s="9">
        <f>YEAR(Table1[[#This Row],[ordered_at]])</f>
        <v>2023</v>
      </c>
      <c r="M578" s="9" t="str">
        <f>TEXT(Table1[[#This Row],[ordered_at]],"MMM")</f>
        <v>Dec</v>
      </c>
      <c r="N578">
        <f>VLOOKUP(D578,[1]products!$A$2:$F$2832,6,0)</f>
        <v>39.990001679999999</v>
      </c>
      <c r="O578" s="1">
        <f>Table1[[#This Row],[sale_price]]-Table1[[#This Row],[cost_price]]</f>
        <v>21.474630919999999</v>
      </c>
      <c r="P578" s="4">
        <f>Table1[[#This Row],[PROFIT]]/Table1[[#This Row],[sale_price]]</f>
        <v>0.53700000044611151</v>
      </c>
      <c r="Q578" t="str">
        <f>"Q"&amp;ROUNDUP(MONTH(Table1[[#This Row],[ordered_at]])/3,0)</f>
        <v>Q4</v>
      </c>
      <c r="R578" t="s">
        <v>19</v>
      </c>
      <c r="S578" t="s">
        <v>46</v>
      </c>
      <c r="T578" s="8"/>
    </row>
    <row r="579" spans="1:20" x14ac:dyDescent="0.3">
      <c r="A579">
        <v>69682</v>
      </c>
      <c r="B579">
        <v>47921</v>
      </c>
      <c r="C579">
        <v>38546</v>
      </c>
      <c r="D579">
        <v>5857</v>
      </c>
      <c r="E579">
        <f>VLOOKUP(D579,[1]products!$A$2:$B$2832,2,0)</f>
        <v>14.70000003</v>
      </c>
      <c r="F579">
        <v>188027</v>
      </c>
      <c r="G579" t="s">
        <v>13</v>
      </c>
      <c r="H579" s="2">
        <v>45268.566736111112</v>
      </c>
      <c r="I579" s="2">
        <v>45268.566736111112</v>
      </c>
      <c r="J579" s="2" t="s">
        <v>11</v>
      </c>
      <c r="K579" s="2" t="s">
        <v>11</v>
      </c>
      <c r="L579" s="9">
        <f>YEAR(Table1[[#This Row],[ordered_at]])</f>
        <v>2023</v>
      </c>
      <c r="M579" s="9" t="str">
        <f>TEXT(Table1[[#This Row],[ordered_at]],"MMM")</f>
        <v>Dec</v>
      </c>
      <c r="N579">
        <f>VLOOKUP(D579,[1]products!$A$2:$F$2832,6,0)</f>
        <v>25</v>
      </c>
      <c r="O579" s="1">
        <f>Table1[[#This Row],[sale_price]]-Table1[[#This Row],[cost_price]]</f>
        <v>10.29999997</v>
      </c>
      <c r="P579" s="4">
        <f>Table1[[#This Row],[PROFIT]]/Table1[[#This Row],[sale_price]]</f>
        <v>0.41199999879999999</v>
      </c>
      <c r="Q579" t="str">
        <f>"Q"&amp;ROUNDUP(MONTH(Table1[[#This Row],[ordered_at]])/3,0)</f>
        <v>Q4</v>
      </c>
      <c r="R579" t="s">
        <v>20</v>
      </c>
      <c r="S579" t="s">
        <v>46</v>
      </c>
      <c r="T579" s="8"/>
    </row>
    <row r="580" spans="1:20" x14ac:dyDescent="0.3">
      <c r="A580">
        <v>25931</v>
      </c>
      <c r="B580">
        <v>17936</v>
      </c>
      <c r="C580">
        <v>78478</v>
      </c>
      <c r="D580">
        <v>12603</v>
      </c>
      <c r="E580">
        <f>VLOOKUP(D580,[1]products!$A$2:$B$2832,2,0)</f>
        <v>5.7261799580000003</v>
      </c>
      <c r="F580">
        <v>69957</v>
      </c>
      <c r="G580" t="s">
        <v>13</v>
      </c>
      <c r="H580" s="2">
        <v>45268.552048611113</v>
      </c>
      <c r="I580" s="2">
        <v>45268.552048611113</v>
      </c>
      <c r="J580" s="2" t="s">
        <v>11</v>
      </c>
      <c r="K580" s="2" t="s">
        <v>11</v>
      </c>
      <c r="L580" s="9">
        <f>YEAR(Table1[[#This Row],[ordered_at]])</f>
        <v>2023</v>
      </c>
      <c r="M580" s="9" t="str">
        <f>TEXT(Table1[[#This Row],[ordered_at]],"MMM")</f>
        <v>Dec</v>
      </c>
      <c r="N580">
        <f>VLOOKUP(D580,[1]products!$A$2:$F$2832,6,0)</f>
        <v>14.989999770000001</v>
      </c>
      <c r="O580" s="1">
        <f>Table1[[#This Row],[sale_price]]-Table1[[#This Row],[cost_price]]</f>
        <v>9.2638198120000013</v>
      </c>
      <c r="P580" s="4">
        <f>Table1[[#This Row],[PROFIT]]/Table1[[#This Row],[sale_price]]</f>
        <v>0.61799999694062713</v>
      </c>
      <c r="Q580" t="str">
        <f>"Q"&amp;ROUNDUP(MONTH(Table1[[#This Row],[ordered_at]])/3,0)</f>
        <v>Q4</v>
      </c>
      <c r="R580" t="s">
        <v>33</v>
      </c>
      <c r="S580" t="s">
        <v>47</v>
      </c>
      <c r="T580" s="8"/>
    </row>
    <row r="581" spans="1:20" x14ac:dyDescent="0.3">
      <c r="A581">
        <v>77208</v>
      </c>
      <c r="B581">
        <v>53109</v>
      </c>
      <c r="C581">
        <v>3211</v>
      </c>
      <c r="D581">
        <v>28551</v>
      </c>
      <c r="E581">
        <f>VLOOKUP(D581,[1]products!$A$2:$B$2832,2,0)</f>
        <v>18.864000050000001</v>
      </c>
      <c r="F581">
        <v>208349</v>
      </c>
      <c r="G581" t="s">
        <v>13</v>
      </c>
      <c r="H581" s="2">
        <v>45268.404421296298</v>
      </c>
      <c r="I581" s="2">
        <v>45268.404421296298</v>
      </c>
      <c r="J581" s="2" t="s">
        <v>11</v>
      </c>
      <c r="K581" s="2" t="s">
        <v>11</v>
      </c>
      <c r="L581" s="9">
        <f>YEAR(Table1[[#This Row],[ordered_at]])</f>
        <v>2023</v>
      </c>
      <c r="M581" s="9" t="str">
        <f>TEXT(Table1[[#This Row],[ordered_at]],"MMM")</f>
        <v>Dec</v>
      </c>
      <c r="N581">
        <f>VLOOKUP(D581,[1]products!$A$2:$F$2832,6,0)</f>
        <v>48</v>
      </c>
      <c r="O581" s="1">
        <f>Table1[[#This Row],[sale_price]]-Table1[[#This Row],[cost_price]]</f>
        <v>29.135999949999999</v>
      </c>
      <c r="P581" s="4">
        <f>Table1[[#This Row],[PROFIT]]/Table1[[#This Row],[sale_price]]</f>
        <v>0.60699999895833334</v>
      </c>
      <c r="Q581" t="str">
        <f>"Q"&amp;ROUNDUP(MONTH(Table1[[#This Row],[ordered_at]])/3,0)</f>
        <v>Q4</v>
      </c>
      <c r="R581" t="s">
        <v>33</v>
      </c>
      <c r="S581" t="s">
        <v>47</v>
      </c>
      <c r="T581" s="8"/>
    </row>
    <row r="582" spans="1:20" x14ac:dyDescent="0.3">
      <c r="A582">
        <v>26933</v>
      </c>
      <c r="B582">
        <v>18632</v>
      </c>
      <c r="C582">
        <v>29434</v>
      </c>
      <c r="D582">
        <v>17043</v>
      </c>
      <c r="E582">
        <f>VLOOKUP(D582,[1]products!$A$2:$B$2832,2,0)</f>
        <v>12.02590039</v>
      </c>
      <c r="F582">
        <v>72640</v>
      </c>
      <c r="G582" t="s">
        <v>13</v>
      </c>
      <c r="H582" s="2">
        <v>45268.39203703704</v>
      </c>
      <c r="I582" s="2">
        <v>45268.39203703704</v>
      </c>
      <c r="J582" s="2" t="s">
        <v>11</v>
      </c>
      <c r="K582" s="2" t="s">
        <v>11</v>
      </c>
      <c r="L582" s="9">
        <f>YEAR(Table1[[#This Row],[ordered_at]])</f>
        <v>2023</v>
      </c>
      <c r="M582" s="9" t="str">
        <f>TEXT(Table1[[#This Row],[ordered_at]],"MMM")</f>
        <v>Dec</v>
      </c>
      <c r="N582">
        <f>VLOOKUP(D582,[1]products!$A$2:$F$2832,6,0)</f>
        <v>24.950000760000002</v>
      </c>
      <c r="O582" s="1">
        <f>Table1[[#This Row],[sale_price]]-Table1[[#This Row],[cost_price]]</f>
        <v>12.924100370000001</v>
      </c>
      <c r="P582" s="4">
        <f>Table1[[#This Row],[PROFIT]]/Table1[[#This Row],[sale_price]]</f>
        <v>0.51799999905090188</v>
      </c>
      <c r="Q582" t="str">
        <f>"Q"&amp;ROUNDUP(MONTH(Table1[[#This Row],[ordered_at]])/3,0)</f>
        <v>Q4</v>
      </c>
      <c r="R582" t="s">
        <v>40</v>
      </c>
      <c r="S582" t="s">
        <v>47</v>
      </c>
      <c r="T582" s="8"/>
    </row>
    <row r="583" spans="1:20" x14ac:dyDescent="0.3">
      <c r="A583">
        <v>171862</v>
      </c>
      <c r="B583">
        <v>118331</v>
      </c>
      <c r="C583">
        <v>1753</v>
      </c>
      <c r="D583">
        <v>5745</v>
      </c>
      <c r="E583">
        <f>VLOOKUP(D583,[1]products!$A$2:$B$2832,2,0)</f>
        <v>7.1817998000000003</v>
      </c>
      <c r="F583">
        <v>463993</v>
      </c>
      <c r="G583" t="s">
        <v>12</v>
      </c>
      <c r="H583" s="2">
        <v>45268.330659722225</v>
      </c>
      <c r="I583" s="2">
        <v>45268.330659722225</v>
      </c>
      <c r="J583" s="2">
        <v>45268.330659722225</v>
      </c>
      <c r="K583" s="2" t="s">
        <v>11</v>
      </c>
      <c r="L583" s="9">
        <f>YEAR(Table1[[#This Row],[ordered_at]])</f>
        <v>2023</v>
      </c>
      <c r="M583" s="9" t="str">
        <f>TEXT(Table1[[#This Row],[ordered_at]],"MMM")</f>
        <v>Dec</v>
      </c>
      <c r="N583">
        <f>VLOOKUP(D583,[1]products!$A$2:$F$2832,6,0)</f>
        <v>14.899999619999999</v>
      </c>
      <c r="O583" s="1">
        <f>Table1[[#This Row],[sale_price]]-Table1[[#This Row],[cost_price]]</f>
        <v>7.7181998199999988</v>
      </c>
      <c r="P583" s="4">
        <f>Table1[[#This Row],[PROFIT]]/Table1[[#This Row],[sale_price]]</f>
        <v>0.51800000113020128</v>
      </c>
      <c r="Q583" t="str">
        <f>"Q"&amp;ROUNDUP(MONTH(Table1[[#This Row],[ordered_at]])/3,0)</f>
        <v>Q4</v>
      </c>
      <c r="R583" t="s">
        <v>36</v>
      </c>
      <c r="S583" t="s">
        <v>47</v>
      </c>
      <c r="T583" s="8"/>
    </row>
    <row r="584" spans="1:20" x14ac:dyDescent="0.3">
      <c r="A584">
        <v>178447</v>
      </c>
      <c r="B584">
        <v>122916</v>
      </c>
      <c r="C584">
        <v>28424</v>
      </c>
      <c r="D584">
        <v>11000</v>
      </c>
      <c r="E584">
        <f>VLOOKUP(D584,[1]products!$A$2:$B$2832,2,0)</f>
        <v>337.4100014</v>
      </c>
      <c r="F584">
        <v>481784</v>
      </c>
      <c r="G584" t="s">
        <v>15</v>
      </c>
      <c r="H584" s="2">
        <v>45268.078368055554</v>
      </c>
      <c r="I584" s="2">
        <v>45268.078368055554</v>
      </c>
      <c r="J584" s="2">
        <v>45268.078368055554</v>
      </c>
      <c r="K584" s="2">
        <v>45268.078368055554</v>
      </c>
      <c r="L584" s="9">
        <f>YEAR(Table1[[#This Row],[ordered_at]])</f>
        <v>2023</v>
      </c>
      <c r="M584" s="9" t="str">
        <f>TEXT(Table1[[#This Row],[ordered_at]],"MMM")</f>
        <v>Dec</v>
      </c>
      <c r="N584">
        <f>VLOOKUP(D584,[1]products!$A$2:$F$2832,6,0)</f>
        <v>815</v>
      </c>
      <c r="O584" s="1">
        <f>Table1[[#This Row],[sale_price]]-Table1[[#This Row],[cost_price]]</f>
        <v>477.5899986</v>
      </c>
      <c r="P584" s="4">
        <f>Table1[[#This Row],[PROFIT]]/Table1[[#This Row],[sale_price]]</f>
        <v>0.58599999828220861</v>
      </c>
      <c r="Q584" t="str">
        <f>"Q"&amp;ROUNDUP(MONTH(Table1[[#This Row],[ordered_at]])/3,0)</f>
        <v>Q4</v>
      </c>
      <c r="R584" t="s">
        <v>21</v>
      </c>
      <c r="S584" t="s">
        <v>47</v>
      </c>
      <c r="T584" s="8"/>
    </row>
    <row r="585" spans="1:20" x14ac:dyDescent="0.3">
      <c r="A585">
        <v>115044</v>
      </c>
      <c r="B585">
        <v>79253</v>
      </c>
      <c r="C585">
        <v>75641</v>
      </c>
      <c r="D585">
        <v>15547</v>
      </c>
      <c r="E585">
        <f>VLOOKUP(D585,[1]products!$A$2:$B$2832,2,0)</f>
        <v>29.890000010000001</v>
      </c>
      <c r="F585">
        <v>310481</v>
      </c>
      <c r="G585" t="s">
        <v>13</v>
      </c>
      <c r="H585" s="2">
        <v>45267.651620370372</v>
      </c>
      <c r="I585" s="2">
        <v>45267.651620370372</v>
      </c>
      <c r="J585" s="2" t="s">
        <v>11</v>
      </c>
      <c r="K585" s="2" t="s">
        <v>11</v>
      </c>
      <c r="L585" s="9">
        <f>YEAR(Table1[[#This Row],[ordered_at]])</f>
        <v>2023</v>
      </c>
      <c r="M585" s="9" t="str">
        <f>TEXT(Table1[[#This Row],[ordered_at]],"MMM")</f>
        <v>Dec</v>
      </c>
      <c r="N585">
        <f>VLOOKUP(D585,[1]products!$A$2:$F$2832,6,0)</f>
        <v>61</v>
      </c>
      <c r="O585" s="1">
        <f>Table1[[#This Row],[sale_price]]-Table1[[#This Row],[cost_price]]</f>
        <v>31.109999989999999</v>
      </c>
      <c r="P585" s="4">
        <f>Table1[[#This Row],[PROFIT]]/Table1[[#This Row],[sale_price]]</f>
        <v>0.50999999983606559</v>
      </c>
      <c r="Q585" t="str">
        <f>"Q"&amp;ROUNDUP(MONTH(Table1[[#This Row],[ordered_at]])/3,0)</f>
        <v>Q4</v>
      </c>
      <c r="R585" t="s">
        <v>21</v>
      </c>
      <c r="S585" t="s">
        <v>47</v>
      </c>
      <c r="T585" s="8"/>
    </row>
    <row r="586" spans="1:20" x14ac:dyDescent="0.3">
      <c r="A586">
        <v>128244</v>
      </c>
      <c r="B586">
        <v>88315</v>
      </c>
      <c r="C586">
        <v>66765</v>
      </c>
      <c r="D586">
        <v>6148</v>
      </c>
      <c r="E586">
        <f>VLOOKUP(D586,[1]products!$A$2:$B$2832,2,0)</f>
        <v>6.1758799130000002</v>
      </c>
      <c r="F586">
        <v>346176</v>
      </c>
      <c r="G586" t="s">
        <v>15</v>
      </c>
      <c r="H586" s="2">
        <v>45267.399814814817</v>
      </c>
      <c r="I586" s="2">
        <v>45267.399814814817</v>
      </c>
      <c r="J586" s="2">
        <v>45267.399814814817</v>
      </c>
      <c r="K586" s="2">
        <v>45267.399814814817</v>
      </c>
      <c r="L586" s="9">
        <f>YEAR(Table1[[#This Row],[ordered_at]])</f>
        <v>2023</v>
      </c>
      <c r="M586" s="9" t="str">
        <f>TEXT(Table1[[#This Row],[ordered_at]],"MMM")</f>
        <v>Dec</v>
      </c>
      <c r="N586">
        <f>VLOOKUP(D586,[1]products!$A$2:$F$2832,6,0)</f>
        <v>14.989999770000001</v>
      </c>
      <c r="O586" s="1">
        <f>Table1[[#This Row],[sale_price]]-Table1[[#This Row],[cost_price]]</f>
        <v>8.8141198570000014</v>
      </c>
      <c r="P586" s="4">
        <f>Table1[[#This Row],[PROFIT]]/Table1[[#This Row],[sale_price]]</f>
        <v>0.58799999948232162</v>
      </c>
      <c r="Q586" t="str">
        <f>"Q"&amp;ROUNDUP(MONTH(Table1[[#This Row],[ordered_at]])/3,0)</f>
        <v>Q4</v>
      </c>
      <c r="R586" t="s">
        <v>19</v>
      </c>
      <c r="S586" t="s">
        <v>47</v>
      </c>
      <c r="T586" s="8"/>
    </row>
    <row r="587" spans="1:20" x14ac:dyDescent="0.3">
      <c r="A587">
        <v>102866</v>
      </c>
      <c r="B587">
        <v>70827</v>
      </c>
      <c r="C587">
        <v>28428</v>
      </c>
      <c r="D587">
        <v>9219</v>
      </c>
      <c r="E587">
        <f>VLOOKUP(D587,[1]products!$A$2:$B$2832,2,0)</f>
        <v>37.181398629999997</v>
      </c>
      <c r="F587">
        <v>277505</v>
      </c>
      <c r="G587" t="s">
        <v>13</v>
      </c>
      <c r="H587" s="2">
        <v>45267.218784722223</v>
      </c>
      <c r="I587" s="2">
        <v>45267.218784722223</v>
      </c>
      <c r="J587" s="2" t="s">
        <v>11</v>
      </c>
      <c r="K587" s="2" t="s">
        <v>11</v>
      </c>
      <c r="L587" s="9">
        <f>YEAR(Table1[[#This Row],[ordered_at]])</f>
        <v>2023</v>
      </c>
      <c r="M587" s="9" t="str">
        <f>TEXT(Table1[[#This Row],[ordered_at]],"MMM")</f>
        <v>Dec</v>
      </c>
      <c r="N587">
        <f>VLOOKUP(D587,[1]products!$A$2:$F$2832,6,0)</f>
        <v>99.949996949999999</v>
      </c>
      <c r="O587" s="1">
        <f>Table1[[#This Row],[sale_price]]-Table1[[#This Row],[cost_price]]</f>
        <v>62.768598320000002</v>
      </c>
      <c r="P587" s="4">
        <f>Table1[[#This Row],[PROFIT]]/Table1[[#This Row],[sale_price]]</f>
        <v>0.62800000235517772</v>
      </c>
      <c r="Q587" t="str">
        <f>"Q"&amp;ROUNDUP(MONTH(Table1[[#This Row],[ordered_at]])/3,0)</f>
        <v>Q4</v>
      </c>
      <c r="R587" t="s">
        <v>19</v>
      </c>
      <c r="S587" t="s">
        <v>47</v>
      </c>
      <c r="T587" s="8"/>
    </row>
    <row r="588" spans="1:20" x14ac:dyDescent="0.3">
      <c r="A588">
        <v>62369</v>
      </c>
      <c r="B588">
        <v>42934</v>
      </c>
      <c r="C588">
        <v>56602</v>
      </c>
      <c r="D588">
        <v>6951</v>
      </c>
      <c r="E588">
        <f>VLOOKUP(D588,[1]products!$A$2:$B$2832,2,0)</f>
        <v>4.1758198819999999</v>
      </c>
      <c r="F588">
        <v>168285</v>
      </c>
      <c r="G588" t="s">
        <v>15</v>
      </c>
      <c r="H588" s="2">
        <v>45267.165995370371</v>
      </c>
      <c r="I588" s="2">
        <v>45267.165995370371</v>
      </c>
      <c r="J588" s="2">
        <v>45267.165995370371</v>
      </c>
      <c r="K588" s="2">
        <v>45267.165995370371</v>
      </c>
      <c r="L588" s="9">
        <f>YEAR(Table1[[#This Row],[ordered_at]])</f>
        <v>2023</v>
      </c>
      <c r="M588" s="9" t="str">
        <f>TEXT(Table1[[#This Row],[ordered_at]],"MMM")</f>
        <v>Dec</v>
      </c>
      <c r="N588">
        <f>VLOOKUP(D588,[1]products!$A$2:$F$2832,6,0)</f>
        <v>9.9899997710000008</v>
      </c>
      <c r="O588" s="1">
        <f>Table1[[#This Row],[sale_price]]-Table1[[#This Row],[cost_price]]</f>
        <v>5.8141798890000009</v>
      </c>
      <c r="P588" s="4">
        <f>Table1[[#This Row],[PROFIT]]/Table1[[#This Row],[sale_price]]</f>
        <v>0.58200000223003012</v>
      </c>
      <c r="Q588" t="str">
        <f>"Q"&amp;ROUNDUP(MONTH(Table1[[#This Row],[ordered_at]])/3,0)</f>
        <v>Q4</v>
      </c>
      <c r="R588" t="s">
        <v>19</v>
      </c>
      <c r="S588" t="s">
        <v>47</v>
      </c>
      <c r="T588" s="8"/>
    </row>
    <row r="589" spans="1:20" x14ac:dyDescent="0.3">
      <c r="A589">
        <v>93544</v>
      </c>
      <c r="B589">
        <v>64358</v>
      </c>
      <c r="C589">
        <v>32585</v>
      </c>
      <c r="D589">
        <v>14140</v>
      </c>
      <c r="E589">
        <f>VLOOKUP(D589,[1]products!$A$2:$B$2832,2,0)</f>
        <v>16.62738075</v>
      </c>
      <c r="F589">
        <v>252490</v>
      </c>
      <c r="G589" t="s">
        <v>14</v>
      </c>
      <c r="H589" s="2">
        <v>45266.585358796299</v>
      </c>
      <c r="I589" s="2" t="s">
        <v>11</v>
      </c>
      <c r="J589" s="2" t="s">
        <v>11</v>
      </c>
      <c r="K589" s="2" t="s">
        <v>11</v>
      </c>
      <c r="L589" s="9">
        <f>YEAR(Table1[[#This Row],[ordered_at]])</f>
        <v>2023</v>
      </c>
      <c r="M589" s="9" t="str">
        <f>TEXT(Table1[[#This Row],[ordered_at]],"MMM")</f>
        <v>Dec</v>
      </c>
      <c r="N589">
        <f>VLOOKUP(D589,[1]products!$A$2:$F$2832,6,0)</f>
        <v>35.990001679999999</v>
      </c>
      <c r="O589" s="1">
        <f>Table1[[#This Row],[sale_price]]-Table1[[#This Row],[cost_price]]</f>
        <v>19.362620929999999</v>
      </c>
      <c r="P589" s="4">
        <f>Table1[[#This Row],[PROFIT]]/Table1[[#This Row],[sale_price]]</f>
        <v>0.53800000072686849</v>
      </c>
      <c r="Q589" t="str">
        <f>"Q"&amp;ROUNDUP(MONTH(Table1[[#This Row],[ordered_at]])/3,0)</f>
        <v>Q4</v>
      </c>
      <c r="R589" t="s">
        <v>19</v>
      </c>
      <c r="S589" t="s">
        <v>47</v>
      </c>
      <c r="T589" s="8"/>
    </row>
    <row r="590" spans="1:20" x14ac:dyDescent="0.3">
      <c r="A590">
        <v>172876</v>
      </c>
      <c r="B590">
        <v>119030</v>
      </c>
      <c r="C590">
        <v>98823</v>
      </c>
      <c r="D590">
        <v>9164</v>
      </c>
      <c r="E590">
        <f>VLOOKUP(D590,[1]products!$A$2:$B$2832,2,0)</f>
        <v>20.85126077</v>
      </c>
      <c r="F590">
        <v>466733</v>
      </c>
      <c r="G590" t="s">
        <v>15</v>
      </c>
      <c r="H590" s="2">
        <v>45266.532025462962</v>
      </c>
      <c r="I590" s="2">
        <v>45266.532025462962</v>
      </c>
      <c r="J590" s="2">
        <v>45266.532025462962</v>
      </c>
      <c r="K590" s="2">
        <v>45266.532025462962</v>
      </c>
      <c r="L590" s="9">
        <f>YEAR(Table1[[#This Row],[ordered_at]])</f>
        <v>2023</v>
      </c>
      <c r="M590" s="9" t="str">
        <f>TEXT(Table1[[#This Row],[ordered_at]],"MMM")</f>
        <v>Dec</v>
      </c>
      <c r="N590">
        <f>VLOOKUP(D590,[1]products!$A$2:$F$2832,6,0)</f>
        <v>43.990001679999999</v>
      </c>
      <c r="O590" s="1">
        <f>Table1[[#This Row],[sale_price]]-Table1[[#This Row],[cost_price]]</f>
        <v>23.138740909999999</v>
      </c>
      <c r="P590" s="4">
        <f>Table1[[#This Row],[PROFIT]]/Table1[[#This Row],[sale_price]]</f>
        <v>0.52600000059831775</v>
      </c>
      <c r="Q590" t="str">
        <f>"Q"&amp;ROUNDUP(MONTH(Table1[[#This Row],[ordered_at]])/3,0)</f>
        <v>Q4</v>
      </c>
      <c r="R590" t="s">
        <v>22</v>
      </c>
      <c r="S590" t="s">
        <v>47</v>
      </c>
      <c r="T590" s="8"/>
    </row>
    <row r="591" spans="1:20" x14ac:dyDescent="0.3">
      <c r="A591">
        <v>134584</v>
      </c>
      <c r="B591">
        <v>92625</v>
      </c>
      <c r="C591">
        <v>74260</v>
      </c>
      <c r="D591">
        <v>13733</v>
      </c>
      <c r="E591">
        <f>VLOOKUP(D591,[1]products!$A$2:$B$2832,2,0)</f>
        <v>14.586880580000001</v>
      </c>
      <c r="F591">
        <v>363346</v>
      </c>
      <c r="G591" t="s">
        <v>13</v>
      </c>
      <c r="H591" s="2">
        <v>45266.241481481484</v>
      </c>
      <c r="I591" s="2">
        <v>45266.241481481484</v>
      </c>
      <c r="J591" s="2" t="s">
        <v>11</v>
      </c>
      <c r="K591" s="2" t="s">
        <v>11</v>
      </c>
      <c r="L591" s="9">
        <f>YEAR(Table1[[#This Row],[ordered_at]])</f>
        <v>2023</v>
      </c>
      <c r="M591" s="9" t="str">
        <f>TEXT(Table1[[#This Row],[ordered_at]],"MMM")</f>
        <v>Dec</v>
      </c>
      <c r="N591">
        <f>VLOOKUP(D591,[1]products!$A$2:$F$2832,6,0)</f>
        <v>32.560001370000002</v>
      </c>
      <c r="O591" s="1">
        <f>Table1[[#This Row],[sale_price]]-Table1[[#This Row],[cost_price]]</f>
        <v>17.973120790000003</v>
      </c>
      <c r="P591" s="4">
        <f>Table1[[#This Row],[PROFIT]]/Table1[[#This Row],[sale_price]]</f>
        <v>0.55200000103685509</v>
      </c>
      <c r="Q591" t="str">
        <f>"Q"&amp;ROUNDUP(MONTH(Table1[[#This Row],[ordered_at]])/3,0)</f>
        <v>Q4</v>
      </c>
      <c r="R591" t="s">
        <v>41</v>
      </c>
      <c r="S591" t="s">
        <v>47</v>
      </c>
      <c r="T591" s="8"/>
    </row>
    <row r="592" spans="1:20" x14ac:dyDescent="0.3">
      <c r="A592">
        <v>82343</v>
      </c>
      <c r="B592">
        <v>56639</v>
      </c>
      <c r="C592">
        <v>89746</v>
      </c>
      <c r="D592">
        <v>25029</v>
      </c>
      <c r="E592">
        <f>VLOOKUP(D592,[1]products!$A$2:$B$2832,2,0)</f>
        <v>29.618710839999999</v>
      </c>
      <c r="F592">
        <v>222197</v>
      </c>
      <c r="G592" t="s">
        <v>10</v>
      </c>
      <c r="H592" s="2">
        <v>45266.180162037039</v>
      </c>
      <c r="I592" s="2" t="s">
        <v>11</v>
      </c>
      <c r="J592" s="2" t="s">
        <v>11</v>
      </c>
      <c r="K592" s="2" t="s">
        <v>11</v>
      </c>
      <c r="L592" s="9">
        <f>YEAR(Table1[[#This Row],[ordered_at]])</f>
        <v>2023</v>
      </c>
      <c r="M592" s="9" t="str">
        <f>TEXT(Table1[[#This Row],[ordered_at]],"MMM")</f>
        <v>Dec</v>
      </c>
      <c r="N592">
        <f>VLOOKUP(D592,[1]products!$A$2:$F$2832,6,0)</f>
        <v>55.990001679999999</v>
      </c>
      <c r="O592" s="1">
        <f>Table1[[#This Row],[sale_price]]-Table1[[#This Row],[cost_price]]</f>
        <v>26.37129084</v>
      </c>
      <c r="P592" s="4">
        <f>Table1[[#This Row],[PROFIT]]/Table1[[#This Row],[sale_price]]</f>
        <v>0.47100000087015537</v>
      </c>
      <c r="Q592" t="str">
        <f>"Q"&amp;ROUNDUP(MONTH(Table1[[#This Row],[ordered_at]])/3,0)</f>
        <v>Q4</v>
      </c>
      <c r="R592" t="s">
        <v>41</v>
      </c>
      <c r="S592" t="s">
        <v>47</v>
      </c>
      <c r="T592" s="8"/>
    </row>
    <row r="593" spans="1:20" x14ac:dyDescent="0.3">
      <c r="A593">
        <v>13881</v>
      </c>
      <c r="B593">
        <v>9624</v>
      </c>
      <c r="C593">
        <v>36317</v>
      </c>
      <c r="D593">
        <v>12628</v>
      </c>
      <c r="E593">
        <f>VLOOKUP(D593,[1]products!$A$2:$B$2832,2,0)</f>
        <v>13.08390985</v>
      </c>
      <c r="F593">
        <v>37480</v>
      </c>
      <c r="G593" t="s">
        <v>12</v>
      </c>
      <c r="H593" s="2">
        <v>45266.139745370368</v>
      </c>
      <c r="I593" s="2">
        <v>45266.139745370368</v>
      </c>
      <c r="J593" s="2">
        <v>45266.139745370368</v>
      </c>
      <c r="K593" s="2" t="s">
        <v>11</v>
      </c>
      <c r="L593" s="9">
        <f>YEAR(Table1[[#This Row],[ordered_at]])</f>
        <v>2023</v>
      </c>
      <c r="M593" s="9" t="str">
        <f>TEXT(Table1[[#This Row],[ordered_at]],"MMM")</f>
        <v>Dec</v>
      </c>
      <c r="N593">
        <f>VLOOKUP(D593,[1]products!$A$2:$F$2832,6,0)</f>
        <v>31.989999770000001</v>
      </c>
      <c r="O593" s="1">
        <f>Table1[[#This Row],[sale_price]]-Table1[[#This Row],[cost_price]]</f>
        <v>18.906089919999999</v>
      </c>
      <c r="P593" s="4">
        <f>Table1[[#This Row],[PROFIT]]/Table1[[#This Row],[sale_price]]</f>
        <v>0.59100000174835887</v>
      </c>
      <c r="Q593" t="str">
        <f>"Q"&amp;ROUNDUP(MONTH(Table1[[#This Row],[ordered_at]])/3,0)</f>
        <v>Q4</v>
      </c>
      <c r="R593" t="s">
        <v>41</v>
      </c>
      <c r="S593" t="s">
        <v>47</v>
      </c>
      <c r="T593" s="8"/>
    </row>
    <row r="594" spans="1:20" x14ac:dyDescent="0.3">
      <c r="A594">
        <v>49486</v>
      </c>
      <c r="B594">
        <v>34044</v>
      </c>
      <c r="C594">
        <v>60170</v>
      </c>
      <c r="D594">
        <v>28454</v>
      </c>
      <c r="E594">
        <f>VLOOKUP(D594,[1]products!$A$2:$B$2832,2,0)</f>
        <v>24.44000003</v>
      </c>
      <c r="F594">
        <v>133480</v>
      </c>
      <c r="G594" t="s">
        <v>12</v>
      </c>
      <c r="H594" s="2">
        <v>45265.89162037037</v>
      </c>
      <c r="I594" s="2">
        <v>45265.89162037037</v>
      </c>
      <c r="J594" s="2">
        <v>45265.89162037037</v>
      </c>
      <c r="K594" s="2" t="s">
        <v>11</v>
      </c>
      <c r="L594" s="9">
        <f>YEAR(Table1[[#This Row],[ordered_at]])</f>
        <v>2023</v>
      </c>
      <c r="M594" s="9" t="str">
        <f>TEXT(Table1[[#This Row],[ordered_at]],"MMM")</f>
        <v>Dec</v>
      </c>
      <c r="N594">
        <f>VLOOKUP(D594,[1]products!$A$2:$F$2832,6,0)</f>
        <v>52</v>
      </c>
      <c r="O594" s="1">
        <f>Table1[[#This Row],[sale_price]]-Table1[[#This Row],[cost_price]]</f>
        <v>27.55999997</v>
      </c>
      <c r="P594" s="4">
        <f>Table1[[#This Row],[PROFIT]]/Table1[[#This Row],[sale_price]]</f>
        <v>0.52999999942307696</v>
      </c>
      <c r="Q594" t="str">
        <f>"Q"&amp;ROUNDUP(MONTH(Table1[[#This Row],[ordered_at]])/3,0)</f>
        <v>Q4</v>
      </c>
      <c r="R594" t="s">
        <v>41</v>
      </c>
      <c r="S594" t="s">
        <v>47</v>
      </c>
      <c r="T594" s="8"/>
    </row>
    <row r="595" spans="1:20" x14ac:dyDescent="0.3">
      <c r="A595">
        <v>179247</v>
      </c>
      <c r="B595">
        <v>123455</v>
      </c>
      <c r="C595">
        <v>66233</v>
      </c>
      <c r="D595">
        <v>5991</v>
      </c>
      <c r="E595">
        <f>VLOOKUP(D595,[1]products!$A$2:$B$2832,2,0)</f>
        <v>49.549201140000001</v>
      </c>
      <c r="F595">
        <v>483927</v>
      </c>
      <c r="G595" t="s">
        <v>14</v>
      </c>
      <c r="H595" s="2">
        <v>45265.690208333333</v>
      </c>
      <c r="I595" s="2" t="s">
        <v>11</v>
      </c>
      <c r="J595" s="2" t="s">
        <v>11</v>
      </c>
      <c r="K595" s="2" t="s">
        <v>11</v>
      </c>
      <c r="L595" s="9">
        <f>YEAR(Table1[[#This Row],[ordered_at]])</f>
        <v>2023</v>
      </c>
      <c r="M595" s="9" t="str">
        <f>TEXT(Table1[[#This Row],[ordered_at]],"MMM")</f>
        <v>Dec</v>
      </c>
      <c r="N595">
        <f>VLOOKUP(D595,[1]products!$A$2:$F$2832,6,0)</f>
        <v>78.900001529999997</v>
      </c>
      <c r="O595" s="1">
        <f>Table1[[#This Row],[sale_price]]-Table1[[#This Row],[cost_price]]</f>
        <v>29.350800389999996</v>
      </c>
      <c r="P595" s="4">
        <f>Table1[[#This Row],[PROFIT]]/Table1[[#This Row],[sale_price]]</f>
        <v>0.37199999772927755</v>
      </c>
      <c r="Q595" t="str">
        <f>"Q"&amp;ROUNDUP(MONTH(Table1[[#This Row],[ordered_at]])/3,0)</f>
        <v>Q4</v>
      </c>
      <c r="R595" t="s">
        <v>41</v>
      </c>
      <c r="S595" t="s">
        <v>47</v>
      </c>
      <c r="T595" s="8"/>
    </row>
    <row r="596" spans="1:20" x14ac:dyDescent="0.3">
      <c r="A596">
        <v>51224</v>
      </c>
      <c r="B596">
        <v>35223</v>
      </c>
      <c r="C596">
        <v>36280</v>
      </c>
      <c r="D596">
        <v>14235</v>
      </c>
      <c r="E596">
        <f>VLOOKUP(D596,[1]products!$A$2:$B$2832,2,0)</f>
        <v>2.518749991</v>
      </c>
      <c r="F596">
        <v>138236</v>
      </c>
      <c r="G596" t="s">
        <v>12</v>
      </c>
      <c r="H596" s="2">
        <v>45265.559374999997</v>
      </c>
      <c r="I596" s="2">
        <v>45265.559374999997</v>
      </c>
      <c r="J596" s="2">
        <v>45265.559374999997</v>
      </c>
      <c r="K596" s="2" t="s">
        <v>11</v>
      </c>
      <c r="L596" s="9">
        <f>YEAR(Table1[[#This Row],[ordered_at]])</f>
        <v>2023</v>
      </c>
      <c r="M596" s="9" t="str">
        <f>TEXT(Table1[[#This Row],[ordered_at]],"MMM")</f>
        <v>Dec</v>
      </c>
      <c r="N596">
        <f>VLOOKUP(D596,[1]products!$A$2:$F$2832,6,0)</f>
        <v>6.25</v>
      </c>
      <c r="O596" s="1">
        <f>Table1[[#This Row],[sale_price]]-Table1[[#This Row],[cost_price]]</f>
        <v>3.731250009</v>
      </c>
      <c r="P596" s="4">
        <f>Table1[[#This Row],[PROFIT]]/Table1[[#This Row],[sale_price]]</f>
        <v>0.59700000143999998</v>
      </c>
      <c r="Q596" t="str">
        <f>"Q"&amp;ROUNDUP(MONTH(Table1[[#This Row],[ordered_at]])/3,0)</f>
        <v>Q4</v>
      </c>
      <c r="R596" t="s">
        <v>41</v>
      </c>
      <c r="S596" t="s">
        <v>47</v>
      </c>
      <c r="T596" s="8"/>
    </row>
    <row r="597" spans="1:20" x14ac:dyDescent="0.3">
      <c r="A597">
        <v>113965</v>
      </c>
      <c r="B597">
        <v>78517</v>
      </c>
      <c r="C597">
        <v>38396</v>
      </c>
      <c r="D597">
        <v>6148</v>
      </c>
      <c r="E597">
        <f>VLOOKUP(D597,[1]products!$A$2:$B$2832,2,0)</f>
        <v>6.1758799130000002</v>
      </c>
      <c r="F597">
        <v>307549</v>
      </c>
      <c r="G597" t="s">
        <v>10</v>
      </c>
      <c r="H597" s="2">
        <v>45265.324178240742</v>
      </c>
      <c r="I597" s="2" t="s">
        <v>11</v>
      </c>
      <c r="J597" s="2" t="s">
        <v>11</v>
      </c>
      <c r="K597" s="2" t="s">
        <v>11</v>
      </c>
      <c r="L597" s="9">
        <f>YEAR(Table1[[#This Row],[ordered_at]])</f>
        <v>2023</v>
      </c>
      <c r="M597" s="9" t="str">
        <f>TEXT(Table1[[#This Row],[ordered_at]],"MMM")</f>
        <v>Dec</v>
      </c>
      <c r="N597">
        <f>VLOOKUP(D597,[1]products!$A$2:$F$2832,6,0)</f>
        <v>14.989999770000001</v>
      </c>
      <c r="O597" s="1">
        <f>Table1[[#This Row],[sale_price]]-Table1[[#This Row],[cost_price]]</f>
        <v>8.8141198570000014</v>
      </c>
      <c r="P597" s="4">
        <f>Table1[[#This Row],[PROFIT]]/Table1[[#This Row],[sale_price]]</f>
        <v>0.58799999948232162</v>
      </c>
      <c r="Q597" t="str">
        <f>"Q"&amp;ROUNDUP(MONTH(Table1[[#This Row],[ordered_at]])/3,0)</f>
        <v>Q4</v>
      </c>
      <c r="R597" t="s">
        <v>19</v>
      </c>
      <c r="S597" t="s">
        <v>47</v>
      </c>
      <c r="T597" s="8"/>
    </row>
    <row r="598" spans="1:20" x14ac:dyDescent="0.3">
      <c r="A598">
        <v>156752</v>
      </c>
      <c r="B598">
        <v>107925</v>
      </c>
      <c r="C598">
        <v>16540</v>
      </c>
      <c r="D598">
        <v>15988</v>
      </c>
      <c r="E598">
        <f>VLOOKUP(D598,[1]products!$A$2:$B$2832,2,0)</f>
        <v>45.670499149999998</v>
      </c>
      <c r="F598">
        <v>423155</v>
      </c>
      <c r="G598" t="s">
        <v>13</v>
      </c>
      <c r="H598" s="2">
        <v>45265.302731481483</v>
      </c>
      <c r="I598" s="2">
        <v>45265.302731481483</v>
      </c>
      <c r="J598" s="2" t="s">
        <v>11</v>
      </c>
      <c r="K598" s="2" t="s">
        <v>11</v>
      </c>
      <c r="L598" s="9">
        <f>YEAR(Table1[[#This Row],[ordered_at]])</f>
        <v>2023</v>
      </c>
      <c r="M598" s="9" t="str">
        <f>TEXT(Table1[[#This Row],[ordered_at]],"MMM")</f>
        <v>Dec</v>
      </c>
      <c r="N598">
        <f>VLOOKUP(D598,[1]products!$A$2:$F$2832,6,0)</f>
        <v>101.48999790000001</v>
      </c>
      <c r="O598" s="1">
        <f>Table1[[#This Row],[sale_price]]-Table1[[#This Row],[cost_price]]</f>
        <v>55.819498750000008</v>
      </c>
      <c r="P598" s="4">
        <f>Table1[[#This Row],[PROFIT]]/Table1[[#This Row],[sale_price]]</f>
        <v>0.54999999906394725</v>
      </c>
      <c r="Q598" t="str">
        <f>"Q"&amp;ROUNDUP(MONTH(Table1[[#This Row],[ordered_at]])/3,0)</f>
        <v>Q4</v>
      </c>
      <c r="R598" t="s">
        <v>19</v>
      </c>
      <c r="S598" t="s">
        <v>47</v>
      </c>
      <c r="T598" s="8"/>
    </row>
    <row r="599" spans="1:20" x14ac:dyDescent="0.3">
      <c r="A599">
        <v>30434</v>
      </c>
      <c r="B599">
        <v>21030</v>
      </c>
      <c r="C599">
        <v>55920</v>
      </c>
      <c r="D599">
        <v>13937</v>
      </c>
      <c r="E599">
        <f>VLOOKUP(D599,[1]products!$A$2:$B$2832,2,0)</f>
        <v>29.975000099999999</v>
      </c>
      <c r="F599">
        <v>82017</v>
      </c>
      <c r="G599" t="s">
        <v>14</v>
      </c>
      <c r="H599" s="2">
        <v>45265.230381944442</v>
      </c>
      <c r="I599" s="2" t="s">
        <v>11</v>
      </c>
      <c r="J599" s="2" t="s">
        <v>11</v>
      </c>
      <c r="K599" s="2" t="s">
        <v>11</v>
      </c>
      <c r="L599" s="9">
        <f>YEAR(Table1[[#This Row],[ordered_at]])</f>
        <v>2023</v>
      </c>
      <c r="M599" s="9" t="str">
        <f>TEXT(Table1[[#This Row],[ordered_at]],"MMM")</f>
        <v>Dec</v>
      </c>
      <c r="N599">
        <f>VLOOKUP(D599,[1]products!$A$2:$F$2832,6,0)</f>
        <v>55</v>
      </c>
      <c r="O599" s="1">
        <f>Table1[[#This Row],[sale_price]]-Table1[[#This Row],[cost_price]]</f>
        <v>25.024999900000001</v>
      </c>
      <c r="P599" s="4">
        <f>Table1[[#This Row],[PROFIT]]/Table1[[#This Row],[sale_price]]</f>
        <v>0.45499999818181819</v>
      </c>
      <c r="Q599" t="str">
        <f>"Q"&amp;ROUNDUP(MONTH(Table1[[#This Row],[ordered_at]])/3,0)</f>
        <v>Q4</v>
      </c>
      <c r="R599" t="s">
        <v>39</v>
      </c>
      <c r="S599" t="s">
        <v>46</v>
      </c>
      <c r="T599" s="8"/>
    </row>
    <row r="600" spans="1:20" x14ac:dyDescent="0.3">
      <c r="A600">
        <v>20172</v>
      </c>
      <c r="B600">
        <v>13970</v>
      </c>
      <c r="C600">
        <v>57577</v>
      </c>
      <c r="D600">
        <v>28705</v>
      </c>
      <c r="E600">
        <f>VLOOKUP(D600,[1]products!$A$2:$B$2832,2,0)</f>
        <v>11.074999999999999</v>
      </c>
      <c r="F600">
        <v>54426</v>
      </c>
      <c r="G600" t="s">
        <v>12</v>
      </c>
      <c r="H600" s="2">
        <v>45265.17863425926</v>
      </c>
      <c r="I600" s="2">
        <v>45265.17863425926</v>
      </c>
      <c r="J600" s="2">
        <v>45265.17863425926</v>
      </c>
      <c r="K600" s="2" t="s">
        <v>11</v>
      </c>
      <c r="L600" s="9">
        <f>YEAR(Table1[[#This Row],[ordered_at]])</f>
        <v>2023</v>
      </c>
      <c r="M600" s="9" t="str">
        <f>TEXT(Table1[[#This Row],[ordered_at]],"MMM")</f>
        <v>Dec</v>
      </c>
      <c r="N600">
        <f>VLOOKUP(D600,[1]products!$A$2:$F$2832,6,0)</f>
        <v>25</v>
      </c>
      <c r="O600" s="1">
        <f>Table1[[#This Row],[sale_price]]-Table1[[#This Row],[cost_price]]</f>
        <v>13.925000000000001</v>
      </c>
      <c r="P600" s="4">
        <f>Table1[[#This Row],[PROFIT]]/Table1[[#This Row],[sale_price]]</f>
        <v>0.55700000000000005</v>
      </c>
      <c r="Q600" t="str">
        <f>"Q"&amp;ROUNDUP(MONTH(Table1[[#This Row],[ordered_at]])/3,0)</f>
        <v>Q4</v>
      </c>
      <c r="R600" t="s">
        <v>40</v>
      </c>
      <c r="S600" t="s">
        <v>47</v>
      </c>
      <c r="T600" s="8"/>
    </row>
    <row r="601" spans="1:20" x14ac:dyDescent="0.3">
      <c r="A601">
        <v>94237</v>
      </c>
      <c r="B601">
        <v>64816</v>
      </c>
      <c r="C601">
        <v>48058</v>
      </c>
      <c r="D601">
        <v>15569</v>
      </c>
      <c r="E601">
        <f>VLOOKUP(D601,[1]products!$A$2:$B$2832,2,0)</f>
        <v>10.042499940000001</v>
      </c>
      <c r="F601">
        <v>254359</v>
      </c>
      <c r="G601" t="s">
        <v>10</v>
      </c>
      <c r="H601" s="2">
        <v>45264.64335648148</v>
      </c>
      <c r="I601" s="2" t="s">
        <v>11</v>
      </c>
      <c r="J601" s="2" t="s">
        <v>11</v>
      </c>
      <c r="K601" s="2" t="s">
        <v>11</v>
      </c>
      <c r="L601" s="9">
        <f>YEAR(Table1[[#This Row],[ordered_at]])</f>
        <v>2023</v>
      </c>
      <c r="M601" s="9" t="str">
        <f>TEXT(Table1[[#This Row],[ordered_at]],"MMM")</f>
        <v>Dec</v>
      </c>
      <c r="N601">
        <f>VLOOKUP(D601,[1]products!$A$2:$F$2832,6,0)</f>
        <v>19.5</v>
      </c>
      <c r="O601" s="1">
        <f>Table1[[#This Row],[sale_price]]-Table1[[#This Row],[cost_price]]</f>
        <v>9.4575000599999992</v>
      </c>
      <c r="P601" s="4">
        <f>Table1[[#This Row],[PROFIT]]/Table1[[#This Row],[sale_price]]</f>
        <v>0.48500000307692304</v>
      </c>
      <c r="Q601" t="str">
        <f>"Q"&amp;ROUNDUP(MONTH(Table1[[#This Row],[ordered_at]])/3,0)</f>
        <v>Q4</v>
      </c>
      <c r="R601" t="s">
        <v>21</v>
      </c>
      <c r="S601" t="s">
        <v>46</v>
      </c>
      <c r="T601" s="8"/>
    </row>
    <row r="602" spans="1:20" x14ac:dyDescent="0.3">
      <c r="A602">
        <v>18357</v>
      </c>
      <c r="B602">
        <v>12685</v>
      </c>
      <c r="C602">
        <v>11531</v>
      </c>
      <c r="D602">
        <v>28951</v>
      </c>
      <c r="E602">
        <f>VLOOKUP(D602,[1]products!$A$2:$B$2832,2,0)</f>
        <v>21.201390910000001</v>
      </c>
      <c r="F602">
        <v>49568</v>
      </c>
      <c r="G602" t="s">
        <v>12</v>
      </c>
      <c r="H602" s="2">
        <v>45264.6409375</v>
      </c>
      <c r="I602" s="2">
        <v>45264.6409375</v>
      </c>
      <c r="J602" s="2">
        <v>45264.6409375</v>
      </c>
      <c r="K602" s="2" t="s">
        <v>11</v>
      </c>
      <c r="L602" s="9">
        <f>YEAR(Table1[[#This Row],[ordered_at]])</f>
        <v>2023</v>
      </c>
      <c r="M602" s="9" t="str">
        <f>TEXT(Table1[[#This Row],[ordered_at]],"MMM")</f>
        <v>Dec</v>
      </c>
      <c r="N602">
        <f>VLOOKUP(D602,[1]products!$A$2:$F$2832,6,0)</f>
        <v>45.990001679999999</v>
      </c>
      <c r="O602" s="1">
        <f>Table1[[#This Row],[sale_price]]-Table1[[#This Row],[cost_price]]</f>
        <v>24.788610769999998</v>
      </c>
      <c r="P602" s="4">
        <f>Table1[[#This Row],[PROFIT]]/Table1[[#This Row],[sale_price]]</f>
        <v>0.53899999705327251</v>
      </c>
      <c r="Q602" t="str">
        <f>"Q"&amp;ROUNDUP(MONTH(Table1[[#This Row],[ordered_at]])/3,0)</f>
        <v>Q4</v>
      </c>
      <c r="R602" t="s">
        <v>21</v>
      </c>
      <c r="S602" t="s">
        <v>46</v>
      </c>
      <c r="T602" s="8"/>
    </row>
    <row r="603" spans="1:20" x14ac:dyDescent="0.3">
      <c r="A603">
        <v>28586</v>
      </c>
      <c r="B603">
        <v>19762</v>
      </c>
      <c r="C603">
        <v>57144</v>
      </c>
      <c r="D603">
        <v>12867</v>
      </c>
      <c r="E603">
        <f>VLOOKUP(D603,[1]products!$A$2:$B$2832,2,0)</f>
        <v>16.75800001</v>
      </c>
      <c r="F603">
        <v>77101</v>
      </c>
      <c r="G603" t="s">
        <v>10</v>
      </c>
      <c r="H603" s="2">
        <v>45264.619953703703</v>
      </c>
      <c r="I603" s="2" t="s">
        <v>11</v>
      </c>
      <c r="J603" s="2" t="s">
        <v>11</v>
      </c>
      <c r="K603" s="2" t="s">
        <v>11</v>
      </c>
      <c r="L603" s="9">
        <f>YEAR(Table1[[#This Row],[ordered_at]])</f>
        <v>2023</v>
      </c>
      <c r="M603" s="9" t="str">
        <f>TEXT(Table1[[#This Row],[ordered_at]],"MMM")</f>
        <v>Dec</v>
      </c>
      <c r="N603">
        <f>VLOOKUP(D603,[1]products!$A$2:$F$2832,6,0)</f>
        <v>36.75</v>
      </c>
      <c r="O603" s="1">
        <f>Table1[[#This Row],[sale_price]]-Table1[[#This Row],[cost_price]]</f>
        <v>19.99199999</v>
      </c>
      <c r="P603" s="4">
        <f>Table1[[#This Row],[PROFIT]]/Table1[[#This Row],[sale_price]]</f>
        <v>0.54399999972789115</v>
      </c>
      <c r="Q603" t="str">
        <f>"Q"&amp;ROUNDUP(MONTH(Table1[[#This Row],[ordered_at]])/3,0)</f>
        <v>Q4</v>
      </c>
      <c r="R603" t="s">
        <v>27</v>
      </c>
      <c r="S603" t="s">
        <v>47</v>
      </c>
      <c r="T603" s="8"/>
    </row>
    <row r="604" spans="1:20" x14ac:dyDescent="0.3">
      <c r="A604">
        <v>109140</v>
      </c>
      <c r="B604">
        <v>75203</v>
      </c>
      <c r="C604">
        <v>60120</v>
      </c>
      <c r="D604">
        <v>10298</v>
      </c>
      <c r="E604">
        <f>VLOOKUP(D604,[1]products!$A$2:$B$2832,2,0)</f>
        <v>4.0459498910000002</v>
      </c>
      <c r="F604">
        <v>294478</v>
      </c>
      <c r="G604" t="s">
        <v>10</v>
      </c>
      <c r="H604" s="2">
        <v>45264.554293981484</v>
      </c>
      <c r="I604" s="2" t="s">
        <v>11</v>
      </c>
      <c r="J604" s="2" t="s">
        <v>11</v>
      </c>
      <c r="K604" s="2" t="s">
        <v>11</v>
      </c>
      <c r="L604" s="9">
        <f>YEAR(Table1[[#This Row],[ordered_at]])</f>
        <v>2023</v>
      </c>
      <c r="M604" s="9" t="str">
        <f>TEXT(Table1[[#This Row],[ordered_at]],"MMM")</f>
        <v>Dec</v>
      </c>
      <c r="N604">
        <f>VLOOKUP(D604,[1]products!$A$2:$F$2832,6,0)</f>
        <v>9.9899997710000008</v>
      </c>
      <c r="O604" s="1">
        <f>Table1[[#This Row],[sale_price]]-Table1[[#This Row],[cost_price]]</f>
        <v>5.9440498800000006</v>
      </c>
      <c r="P604" s="4">
        <f>Table1[[#This Row],[PROFIT]]/Table1[[#This Row],[sale_price]]</f>
        <v>0.59500000162712718</v>
      </c>
      <c r="Q604" t="str">
        <f>"Q"&amp;ROUNDUP(MONTH(Table1[[#This Row],[ordered_at]])/3,0)</f>
        <v>Q4</v>
      </c>
      <c r="R604" t="s">
        <v>27</v>
      </c>
      <c r="S604" t="s">
        <v>47</v>
      </c>
      <c r="T604" s="8"/>
    </row>
    <row r="605" spans="1:20" x14ac:dyDescent="0.3">
      <c r="A605">
        <v>179984</v>
      </c>
      <c r="B605">
        <v>123980</v>
      </c>
      <c r="C605">
        <v>98104</v>
      </c>
      <c r="D605">
        <v>13797</v>
      </c>
      <c r="E605">
        <f>VLOOKUP(D605,[1]products!$A$2:$B$2832,2,0)</f>
        <v>27.540001220000001</v>
      </c>
      <c r="F605">
        <v>485940</v>
      </c>
      <c r="G605" t="s">
        <v>14</v>
      </c>
      <c r="H605" s="2">
        <v>45264.425578703704</v>
      </c>
      <c r="I605" s="2" t="s">
        <v>11</v>
      </c>
      <c r="J605" s="2" t="s">
        <v>11</v>
      </c>
      <c r="K605" s="2" t="s">
        <v>11</v>
      </c>
      <c r="L605" s="9">
        <f>YEAR(Table1[[#This Row],[ordered_at]])</f>
        <v>2023</v>
      </c>
      <c r="M605" s="9" t="str">
        <f>TEXT(Table1[[#This Row],[ordered_at]],"MMM")</f>
        <v>Dec</v>
      </c>
      <c r="N605">
        <f>VLOOKUP(D605,[1]products!$A$2:$F$2832,6,0)</f>
        <v>64.800003050000001</v>
      </c>
      <c r="O605" s="1">
        <f>Table1[[#This Row],[sale_price]]-Table1[[#This Row],[cost_price]]</f>
        <v>37.26000183</v>
      </c>
      <c r="P605" s="4">
        <f>Table1[[#This Row],[PROFIT]]/Table1[[#This Row],[sale_price]]</f>
        <v>0.57500000117669747</v>
      </c>
      <c r="Q605" t="str">
        <f>"Q"&amp;ROUNDUP(MONTH(Table1[[#This Row],[ordered_at]])/3,0)</f>
        <v>Q4</v>
      </c>
      <c r="R605" t="s">
        <v>37</v>
      </c>
      <c r="S605" t="s">
        <v>47</v>
      </c>
      <c r="T605" s="8"/>
    </row>
    <row r="606" spans="1:20" x14ac:dyDescent="0.3">
      <c r="A606">
        <v>3485</v>
      </c>
      <c r="B606">
        <v>2403</v>
      </c>
      <c r="C606">
        <v>3089</v>
      </c>
      <c r="D606">
        <v>12351</v>
      </c>
      <c r="E606">
        <f>VLOOKUP(D606,[1]products!$A$2:$B$2832,2,0)</f>
        <v>16.643999900000001</v>
      </c>
      <c r="F606">
        <v>9425</v>
      </c>
      <c r="G606" t="s">
        <v>13</v>
      </c>
      <c r="H606" s="2">
        <v>45264.385949074072</v>
      </c>
      <c r="I606" s="2">
        <v>45264.385949074072</v>
      </c>
      <c r="J606" s="2" t="s">
        <v>11</v>
      </c>
      <c r="K606" s="2" t="s">
        <v>11</v>
      </c>
      <c r="L606" s="9">
        <f>YEAR(Table1[[#This Row],[ordered_at]])</f>
        <v>2023</v>
      </c>
      <c r="M606" s="9" t="str">
        <f>TEXT(Table1[[#This Row],[ordered_at]],"MMM")</f>
        <v>Dec</v>
      </c>
      <c r="N606">
        <f>VLOOKUP(D606,[1]products!$A$2:$F$2832,6,0)</f>
        <v>38</v>
      </c>
      <c r="O606" s="1">
        <f>Table1[[#This Row],[sale_price]]-Table1[[#This Row],[cost_price]]</f>
        <v>21.356000099999999</v>
      </c>
      <c r="P606" s="4">
        <f>Table1[[#This Row],[PROFIT]]/Table1[[#This Row],[sale_price]]</f>
        <v>0.5620000026315789</v>
      </c>
      <c r="Q606" t="str">
        <f>"Q"&amp;ROUNDUP(MONTH(Table1[[#This Row],[ordered_at]])/3,0)</f>
        <v>Q4</v>
      </c>
      <c r="R606" t="s">
        <v>37</v>
      </c>
      <c r="S606" t="s">
        <v>47</v>
      </c>
      <c r="T606" s="8"/>
    </row>
    <row r="607" spans="1:20" x14ac:dyDescent="0.3">
      <c r="A607">
        <v>143385</v>
      </c>
      <c r="B607">
        <v>98715</v>
      </c>
      <c r="C607">
        <v>77192</v>
      </c>
      <c r="D607">
        <v>13604</v>
      </c>
      <c r="E607">
        <f>VLOOKUP(D607,[1]products!$A$2:$B$2832,2,0)</f>
        <v>86.400000079999998</v>
      </c>
      <c r="F607">
        <v>387092</v>
      </c>
      <c r="G607" t="s">
        <v>10</v>
      </c>
      <c r="H607" s="2">
        <v>45264.336944444447</v>
      </c>
      <c r="I607" s="2" t="s">
        <v>11</v>
      </c>
      <c r="J607" s="2" t="s">
        <v>11</v>
      </c>
      <c r="K607" s="2" t="s">
        <v>11</v>
      </c>
      <c r="L607" s="9">
        <f>YEAR(Table1[[#This Row],[ordered_at]])</f>
        <v>2023</v>
      </c>
      <c r="M607" s="9" t="str">
        <f>TEXT(Table1[[#This Row],[ordered_at]],"MMM")</f>
        <v>Dec</v>
      </c>
      <c r="N607">
        <f>VLOOKUP(D607,[1]products!$A$2:$F$2832,6,0)</f>
        <v>180</v>
      </c>
      <c r="O607" s="1">
        <f>Table1[[#This Row],[sale_price]]-Table1[[#This Row],[cost_price]]</f>
        <v>93.599999920000002</v>
      </c>
      <c r="P607" s="4">
        <f>Table1[[#This Row],[PROFIT]]/Table1[[#This Row],[sale_price]]</f>
        <v>0.51999999955555554</v>
      </c>
      <c r="Q607" t="str">
        <f>"Q"&amp;ROUNDUP(MONTH(Table1[[#This Row],[ordered_at]])/3,0)</f>
        <v>Q4</v>
      </c>
      <c r="R607" t="s">
        <v>39</v>
      </c>
      <c r="S607" t="s">
        <v>46</v>
      </c>
      <c r="T607" s="8"/>
    </row>
    <row r="608" spans="1:20" x14ac:dyDescent="0.3">
      <c r="A608">
        <v>166857</v>
      </c>
      <c r="B608">
        <v>114937</v>
      </c>
      <c r="C608">
        <v>39251</v>
      </c>
      <c r="D608">
        <v>18229</v>
      </c>
      <c r="E608">
        <f>VLOOKUP(D608,[1]products!$A$2:$B$2832,2,0)</f>
        <v>97.415999920000004</v>
      </c>
      <c r="F608">
        <v>450434</v>
      </c>
      <c r="G608" t="s">
        <v>13</v>
      </c>
      <c r="H608" s="2">
        <v>45264.335289351853</v>
      </c>
      <c r="I608" s="2">
        <v>45264.335289351853</v>
      </c>
      <c r="J608" s="2" t="s">
        <v>11</v>
      </c>
      <c r="K608" s="2" t="s">
        <v>11</v>
      </c>
      <c r="L608" s="9">
        <f>YEAR(Table1[[#This Row],[ordered_at]])</f>
        <v>2023</v>
      </c>
      <c r="M608" s="9" t="str">
        <f>TEXT(Table1[[#This Row],[ordered_at]],"MMM")</f>
        <v>Dec</v>
      </c>
      <c r="N608">
        <f>VLOOKUP(D608,[1]products!$A$2:$F$2832,6,0)</f>
        <v>198</v>
      </c>
      <c r="O608" s="1">
        <f>Table1[[#This Row],[sale_price]]-Table1[[#This Row],[cost_price]]</f>
        <v>100.58400008</v>
      </c>
      <c r="P608" s="4">
        <f>Table1[[#This Row],[PROFIT]]/Table1[[#This Row],[sale_price]]</f>
        <v>0.50800000040404036</v>
      </c>
      <c r="Q608" t="str">
        <f>"Q"&amp;ROUNDUP(MONTH(Table1[[#This Row],[ordered_at]])/3,0)</f>
        <v>Q4</v>
      </c>
      <c r="R608" t="s">
        <v>31</v>
      </c>
      <c r="S608" t="s">
        <v>46</v>
      </c>
      <c r="T608" s="8"/>
    </row>
    <row r="609" spans="1:20" x14ac:dyDescent="0.3">
      <c r="A609">
        <v>3318</v>
      </c>
      <c r="B609">
        <v>2284</v>
      </c>
      <c r="C609">
        <v>49832</v>
      </c>
      <c r="D609">
        <v>25322</v>
      </c>
      <c r="E609">
        <f>VLOOKUP(D609,[1]products!$A$2:$B$2832,2,0)</f>
        <v>8.1049499180000009</v>
      </c>
      <c r="F609">
        <v>8956</v>
      </c>
      <c r="G609" t="s">
        <v>15</v>
      </c>
      <c r="H609" s="2">
        <v>45264.177465277775</v>
      </c>
      <c r="I609" s="2">
        <v>45264.177465277775</v>
      </c>
      <c r="J609" s="2">
        <v>45264.177465277775</v>
      </c>
      <c r="K609" s="2">
        <v>45264.177465277775</v>
      </c>
      <c r="L609" s="9">
        <f>YEAR(Table1[[#This Row],[ordered_at]])</f>
        <v>2023</v>
      </c>
      <c r="M609" s="9" t="str">
        <f>TEXT(Table1[[#This Row],[ordered_at]],"MMM")</f>
        <v>Dec</v>
      </c>
      <c r="N609">
        <f>VLOOKUP(D609,[1]products!$A$2:$F$2832,6,0)</f>
        <v>13.94999981</v>
      </c>
      <c r="O609" s="1">
        <f>Table1[[#This Row],[sale_price]]-Table1[[#This Row],[cost_price]]</f>
        <v>5.8450498919999987</v>
      </c>
      <c r="P609" s="4">
        <f>Table1[[#This Row],[PROFIT]]/Table1[[#This Row],[sale_price]]</f>
        <v>0.41899999796487447</v>
      </c>
      <c r="Q609" t="str">
        <f>"Q"&amp;ROUNDUP(MONTH(Table1[[#This Row],[ordered_at]])/3,0)</f>
        <v>Q4</v>
      </c>
      <c r="R609" t="s">
        <v>31</v>
      </c>
      <c r="S609" t="s">
        <v>46</v>
      </c>
      <c r="T609" s="8"/>
    </row>
    <row r="610" spans="1:20" x14ac:dyDescent="0.3">
      <c r="A610">
        <v>56276</v>
      </c>
      <c r="B610">
        <v>38736</v>
      </c>
      <c r="C610">
        <v>34375</v>
      </c>
      <c r="D610">
        <v>28509</v>
      </c>
      <c r="E610">
        <f>VLOOKUP(D610,[1]products!$A$2:$B$2832,2,0)</f>
        <v>14.599999970000001</v>
      </c>
      <c r="F610">
        <v>151856</v>
      </c>
      <c r="G610" t="s">
        <v>15</v>
      </c>
      <c r="H610" s="2">
        <v>45263.593460648146</v>
      </c>
      <c r="I610" s="2">
        <v>45263.593460648146</v>
      </c>
      <c r="J610" s="2">
        <v>45263.593460648146</v>
      </c>
      <c r="K610" s="2">
        <v>45263.593460648146</v>
      </c>
      <c r="L610" s="9">
        <f>YEAR(Table1[[#This Row],[ordered_at]])</f>
        <v>2023</v>
      </c>
      <c r="M610" s="9" t="str">
        <f>TEXT(Table1[[#This Row],[ordered_at]],"MMM")</f>
        <v>Dec</v>
      </c>
      <c r="N610">
        <f>VLOOKUP(D610,[1]products!$A$2:$F$2832,6,0)</f>
        <v>25</v>
      </c>
      <c r="O610" s="1">
        <f>Table1[[#This Row],[sale_price]]-Table1[[#This Row],[cost_price]]</f>
        <v>10.400000029999999</v>
      </c>
      <c r="P610" s="4">
        <f>Table1[[#This Row],[PROFIT]]/Table1[[#This Row],[sale_price]]</f>
        <v>0.41600000119999997</v>
      </c>
      <c r="Q610" t="str">
        <f>"Q"&amp;ROUNDUP(MONTH(Table1[[#This Row],[ordered_at]])/3,0)</f>
        <v>Q4</v>
      </c>
      <c r="R610" t="s">
        <v>27</v>
      </c>
      <c r="S610" t="s">
        <v>46</v>
      </c>
      <c r="T610" s="8"/>
    </row>
    <row r="611" spans="1:20" x14ac:dyDescent="0.3">
      <c r="A611">
        <v>104737</v>
      </c>
      <c r="B611">
        <v>72148</v>
      </c>
      <c r="C611">
        <v>49220</v>
      </c>
      <c r="D611">
        <v>24832</v>
      </c>
      <c r="E611">
        <f>VLOOKUP(D611,[1]products!$A$2:$B$2832,2,0)</f>
        <v>33.329350920000003</v>
      </c>
      <c r="F611">
        <v>282587</v>
      </c>
      <c r="G611" t="s">
        <v>14</v>
      </c>
      <c r="H611" s="2">
        <v>45263.468124999999</v>
      </c>
      <c r="I611" s="2" t="s">
        <v>11</v>
      </c>
      <c r="J611" s="2" t="s">
        <v>11</v>
      </c>
      <c r="K611" s="2" t="s">
        <v>11</v>
      </c>
      <c r="L611" s="9">
        <f>YEAR(Table1[[#This Row],[ordered_at]])</f>
        <v>2023</v>
      </c>
      <c r="M611" s="9" t="str">
        <f>TEXT(Table1[[#This Row],[ordered_at]],"MMM")</f>
        <v>Dec</v>
      </c>
      <c r="N611">
        <f>VLOOKUP(D611,[1]products!$A$2:$F$2832,6,0)</f>
        <v>58.990001679999999</v>
      </c>
      <c r="O611" s="1">
        <f>Table1[[#This Row],[sale_price]]-Table1[[#This Row],[cost_price]]</f>
        <v>25.660650759999996</v>
      </c>
      <c r="P611" s="4">
        <f>Table1[[#This Row],[PROFIT]]/Table1[[#This Row],[sale_price]]</f>
        <v>0.4350000004949991</v>
      </c>
      <c r="Q611" t="str">
        <f>"Q"&amp;ROUNDUP(MONTH(Table1[[#This Row],[ordered_at]])/3,0)</f>
        <v>Q4</v>
      </c>
      <c r="R611" t="s">
        <v>27</v>
      </c>
      <c r="S611" t="s">
        <v>46</v>
      </c>
      <c r="T611" s="8"/>
    </row>
    <row r="612" spans="1:20" x14ac:dyDescent="0.3">
      <c r="A612">
        <v>109150</v>
      </c>
      <c r="B612">
        <v>75212</v>
      </c>
      <c r="C612">
        <v>47047</v>
      </c>
      <c r="D612">
        <v>28705</v>
      </c>
      <c r="E612">
        <f>VLOOKUP(D612,[1]products!$A$2:$B$2832,2,0)</f>
        <v>11.074999999999999</v>
      </c>
      <c r="F612">
        <v>294504</v>
      </c>
      <c r="G612" t="s">
        <v>10</v>
      </c>
      <c r="H612" s="2">
        <v>45263.466516203705</v>
      </c>
      <c r="I612" s="2" t="s">
        <v>11</v>
      </c>
      <c r="J612" s="2" t="s">
        <v>11</v>
      </c>
      <c r="K612" s="2" t="s">
        <v>11</v>
      </c>
      <c r="L612" s="9">
        <f>YEAR(Table1[[#This Row],[ordered_at]])</f>
        <v>2023</v>
      </c>
      <c r="M612" s="9" t="str">
        <f>TEXT(Table1[[#This Row],[ordered_at]],"MMM")</f>
        <v>Dec</v>
      </c>
      <c r="N612">
        <f>VLOOKUP(D612,[1]products!$A$2:$F$2832,6,0)</f>
        <v>25</v>
      </c>
      <c r="O612" s="1">
        <f>Table1[[#This Row],[sale_price]]-Table1[[#This Row],[cost_price]]</f>
        <v>13.925000000000001</v>
      </c>
      <c r="P612" s="4">
        <f>Table1[[#This Row],[PROFIT]]/Table1[[#This Row],[sale_price]]</f>
        <v>0.55700000000000005</v>
      </c>
      <c r="Q612" t="str">
        <f>"Q"&amp;ROUNDUP(MONTH(Table1[[#This Row],[ordered_at]])/3,0)</f>
        <v>Q4</v>
      </c>
      <c r="R612" t="s">
        <v>27</v>
      </c>
      <c r="S612" t="s">
        <v>46</v>
      </c>
      <c r="T612" s="8"/>
    </row>
    <row r="613" spans="1:20" x14ac:dyDescent="0.3">
      <c r="A613">
        <v>47975</v>
      </c>
      <c r="B613">
        <v>33009</v>
      </c>
      <c r="C613">
        <v>32263</v>
      </c>
      <c r="D613">
        <v>25558</v>
      </c>
      <c r="E613">
        <f>VLOOKUP(D613,[1]products!$A$2:$B$2832,2,0)</f>
        <v>21.319999970000001</v>
      </c>
      <c r="F613">
        <v>129431</v>
      </c>
      <c r="G613" t="s">
        <v>10</v>
      </c>
      <c r="H613" s="2">
        <v>45263.393518518518</v>
      </c>
      <c r="I613" s="2" t="s">
        <v>11</v>
      </c>
      <c r="J613" s="2" t="s">
        <v>11</v>
      </c>
      <c r="K613" s="2" t="s">
        <v>11</v>
      </c>
      <c r="L613" s="9">
        <f>YEAR(Table1[[#This Row],[ordered_at]])</f>
        <v>2023</v>
      </c>
      <c r="M613" s="9" t="str">
        <f>TEXT(Table1[[#This Row],[ordered_at]],"MMM")</f>
        <v>Dec</v>
      </c>
      <c r="N613">
        <f>VLOOKUP(D613,[1]products!$A$2:$F$2832,6,0)</f>
        <v>40</v>
      </c>
      <c r="O613" s="1">
        <f>Table1[[#This Row],[sale_price]]-Table1[[#This Row],[cost_price]]</f>
        <v>18.680000029999999</v>
      </c>
      <c r="P613" s="4">
        <f>Table1[[#This Row],[PROFIT]]/Table1[[#This Row],[sale_price]]</f>
        <v>0.46700000074999998</v>
      </c>
      <c r="Q613" t="str">
        <f>"Q"&amp;ROUNDUP(MONTH(Table1[[#This Row],[ordered_at]])/3,0)</f>
        <v>Q4</v>
      </c>
      <c r="R613" t="s">
        <v>22</v>
      </c>
      <c r="S613" t="s">
        <v>46</v>
      </c>
      <c r="T613" s="8"/>
    </row>
    <row r="614" spans="1:20" x14ac:dyDescent="0.3">
      <c r="A614">
        <v>29630</v>
      </c>
      <c r="B614">
        <v>20474</v>
      </c>
      <c r="C614">
        <v>63595</v>
      </c>
      <c r="D614">
        <v>15917</v>
      </c>
      <c r="E614">
        <f>VLOOKUP(D614,[1]products!$A$2:$B$2832,2,0)</f>
        <v>22.2955407</v>
      </c>
      <c r="F614">
        <v>79863</v>
      </c>
      <c r="G614" t="s">
        <v>14</v>
      </c>
      <c r="H614" s="2">
        <v>45263.383564814816</v>
      </c>
      <c r="I614" s="2" t="s">
        <v>11</v>
      </c>
      <c r="J614" s="2" t="s">
        <v>11</v>
      </c>
      <c r="K614" s="2" t="s">
        <v>11</v>
      </c>
      <c r="L614" s="9">
        <f>YEAR(Table1[[#This Row],[ordered_at]])</f>
        <v>2023</v>
      </c>
      <c r="M614" s="9" t="str">
        <f>TEXT(Table1[[#This Row],[ordered_at]],"MMM")</f>
        <v>Dec</v>
      </c>
      <c r="N614">
        <f>VLOOKUP(D614,[1]products!$A$2:$F$2832,6,0)</f>
        <v>49.990001679999999</v>
      </c>
      <c r="O614" s="1">
        <f>Table1[[#This Row],[sale_price]]-Table1[[#This Row],[cost_price]]</f>
        <v>27.694460979999999</v>
      </c>
      <c r="P614" s="4">
        <f>Table1[[#This Row],[PROFIT]]/Table1[[#This Row],[sale_price]]</f>
        <v>0.55400000098579716</v>
      </c>
      <c r="Q614" t="str">
        <f>"Q"&amp;ROUNDUP(MONTH(Table1[[#This Row],[ordered_at]])/3,0)</f>
        <v>Q4</v>
      </c>
      <c r="R614" t="s">
        <v>31</v>
      </c>
      <c r="S614" t="s">
        <v>47</v>
      </c>
      <c r="T614" s="8"/>
    </row>
    <row r="615" spans="1:20" x14ac:dyDescent="0.3">
      <c r="A615">
        <v>31903</v>
      </c>
      <c r="B615">
        <v>22022</v>
      </c>
      <c r="C615">
        <v>69152</v>
      </c>
      <c r="D615">
        <v>12354</v>
      </c>
      <c r="E615">
        <f>VLOOKUP(D615,[1]products!$A$2:$B$2832,2,0)</f>
        <v>9.5250000250000006</v>
      </c>
      <c r="F615">
        <v>86014</v>
      </c>
      <c r="G615" t="s">
        <v>10</v>
      </c>
      <c r="H615" s="2">
        <v>45263.369814814818</v>
      </c>
      <c r="I615" s="2" t="s">
        <v>11</v>
      </c>
      <c r="J615" s="2" t="s">
        <v>11</v>
      </c>
      <c r="K615" s="2" t="s">
        <v>11</v>
      </c>
      <c r="L615" s="9">
        <f>YEAR(Table1[[#This Row],[ordered_at]])</f>
        <v>2023</v>
      </c>
      <c r="M615" s="9" t="str">
        <f>TEXT(Table1[[#This Row],[ordered_at]],"MMM")</f>
        <v>Dec</v>
      </c>
      <c r="N615">
        <f>VLOOKUP(D615,[1]products!$A$2:$F$2832,6,0)</f>
        <v>25</v>
      </c>
      <c r="O615" s="1">
        <f>Table1[[#This Row],[sale_price]]-Table1[[#This Row],[cost_price]]</f>
        <v>15.474999974999999</v>
      </c>
      <c r="P615" s="4">
        <f>Table1[[#This Row],[PROFIT]]/Table1[[#This Row],[sale_price]]</f>
        <v>0.61899999900000002</v>
      </c>
      <c r="Q615" t="str">
        <f>"Q"&amp;ROUNDUP(MONTH(Table1[[#This Row],[ordered_at]])/3,0)</f>
        <v>Q4</v>
      </c>
      <c r="R615" t="s">
        <v>31</v>
      </c>
      <c r="S615" t="s">
        <v>47</v>
      </c>
      <c r="T615" s="8"/>
    </row>
    <row r="616" spans="1:20" x14ac:dyDescent="0.3">
      <c r="A616">
        <v>3026</v>
      </c>
      <c r="B616">
        <v>2082</v>
      </c>
      <c r="C616">
        <v>1971</v>
      </c>
      <c r="D616">
        <v>28922</v>
      </c>
      <c r="E616">
        <f>VLOOKUP(D616,[1]products!$A$2:$B$2832,2,0)</f>
        <v>59.993998869999999</v>
      </c>
      <c r="F616">
        <v>8156</v>
      </c>
      <c r="G616" t="s">
        <v>14</v>
      </c>
      <c r="H616" s="2">
        <v>45263.345567129632</v>
      </c>
      <c r="I616" s="2" t="s">
        <v>11</v>
      </c>
      <c r="J616" s="2" t="s">
        <v>11</v>
      </c>
      <c r="K616" s="2" t="s">
        <v>11</v>
      </c>
      <c r="L616" s="9">
        <f>YEAR(Table1[[#This Row],[ordered_at]])</f>
        <v>2023</v>
      </c>
      <c r="M616" s="9" t="str">
        <f>TEXT(Table1[[#This Row],[ordered_at]],"MMM")</f>
        <v>Dec</v>
      </c>
      <c r="N616">
        <f>VLOOKUP(D616,[1]products!$A$2:$F$2832,6,0)</f>
        <v>99.989997860000003</v>
      </c>
      <c r="O616" s="1">
        <f>Table1[[#This Row],[sale_price]]-Table1[[#This Row],[cost_price]]</f>
        <v>39.995998990000004</v>
      </c>
      <c r="P616" s="4">
        <f>Table1[[#This Row],[PROFIT]]/Table1[[#This Row],[sale_price]]</f>
        <v>0.39999999845984596</v>
      </c>
      <c r="Q616" t="str">
        <f>"Q"&amp;ROUNDUP(MONTH(Table1[[#This Row],[ordered_at]])/3,0)</f>
        <v>Q4</v>
      </c>
      <c r="R616" t="s">
        <v>31</v>
      </c>
      <c r="S616" t="s">
        <v>47</v>
      </c>
      <c r="T616" s="8"/>
    </row>
    <row r="617" spans="1:20" x14ac:dyDescent="0.3">
      <c r="A617">
        <v>181611</v>
      </c>
      <c r="B617">
        <v>125125</v>
      </c>
      <c r="C617">
        <v>19535</v>
      </c>
      <c r="D617">
        <v>12613</v>
      </c>
      <c r="E617">
        <f>VLOOKUP(D617,[1]products!$A$2:$B$2832,2,0)</f>
        <v>29.035999990000001</v>
      </c>
      <c r="F617">
        <v>490294</v>
      </c>
      <c r="G617" t="s">
        <v>10</v>
      </c>
      <c r="H617" s="2">
        <v>45263.342465277776</v>
      </c>
      <c r="I617" s="2" t="s">
        <v>11</v>
      </c>
      <c r="J617" s="2" t="s">
        <v>11</v>
      </c>
      <c r="K617" s="2" t="s">
        <v>11</v>
      </c>
      <c r="L617" s="9">
        <f>YEAR(Table1[[#This Row],[ordered_at]])</f>
        <v>2023</v>
      </c>
      <c r="M617" s="9" t="str">
        <f>TEXT(Table1[[#This Row],[ordered_at]],"MMM")</f>
        <v>Dec</v>
      </c>
      <c r="N617">
        <f>VLOOKUP(D617,[1]products!$A$2:$F$2832,6,0)</f>
        <v>59.5</v>
      </c>
      <c r="O617" s="1">
        <f>Table1[[#This Row],[sale_price]]-Table1[[#This Row],[cost_price]]</f>
        <v>30.464000009999999</v>
      </c>
      <c r="P617" s="4">
        <f>Table1[[#This Row],[PROFIT]]/Table1[[#This Row],[sale_price]]</f>
        <v>0.51200000016806724</v>
      </c>
      <c r="Q617" t="str">
        <f>"Q"&amp;ROUNDUP(MONTH(Table1[[#This Row],[ordered_at]])/3,0)</f>
        <v>Q4</v>
      </c>
      <c r="R617" t="s">
        <v>31</v>
      </c>
      <c r="S617" t="s">
        <v>47</v>
      </c>
      <c r="T617" s="8"/>
    </row>
    <row r="618" spans="1:20" x14ac:dyDescent="0.3">
      <c r="A618">
        <v>93470</v>
      </c>
      <c r="B618">
        <v>64313</v>
      </c>
      <c r="C618">
        <v>48008</v>
      </c>
      <c r="D618">
        <v>28913</v>
      </c>
      <c r="E618">
        <f>VLOOKUP(D618,[1]products!$A$2:$B$2832,2,0)</f>
        <v>15.126179929999999</v>
      </c>
      <c r="F618">
        <v>252295</v>
      </c>
      <c r="G618" t="s">
        <v>15</v>
      </c>
      <c r="H618" s="2">
        <v>45263.318437499998</v>
      </c>
      <c r="I618" s="2">
        <v>45263.318437499998</v>
      </c>
      <c r="J618" s="2">
        <v>45263.318437499998</v>
      </c>
      <c r="K618" s="2">
        <v>45263.318437499998</v>
      </c>
      <c r="L618" s="9">
        <f>YEAR(Table1[[#This Row],[ordered_at]])</f>
        <v>2023</v>
      </c>
      <c r="M618" s="9" t="str">
        <f>TEXT(Table1[[#This Row],[ordered_at]],"MMM")</f>
        <v>Dec</v>
      </c>
      <c r="N618">
        <f>VLOOKUP(D618,[1]products!$A$2:$F$2832,6,0)</f>
        <v>25.989999770000001</v>
      </c>
      <c r="O618" s="1">
        <f>Table1[[#This Row],[sale_price]]-Table1[[#This Row],[cost_price]]</f>
        <v>10.863819840000001</v>
      </c>
      <c r="P618" s="4">
        <f>Table1[[#This Row],[PROFIT]]/Table1[[#This Row],[sale_price]]</f>
        <v>0.41799999754290112</v>
      </c>
      <c r="Q618" t="str">
        <f>"Q"&amp;ROUNDUP(MONTH(Table1[[#This Row],[ordered_at]])/3,0)</f>
        <v>Q4</v>
      </c>
      <c r="R618" t="s">
        <v>31</v>
      </c>
      <c r="S618" t="s">
        <v>47</v>
      </c>
      <c r="T618" s="8"/>
    </row>
    <row r="619" spans="1:20" x14ac:dyDescent="0.3">
      <c r="A619">
        <v>126884</v>
      </c>
      <c r="B619">
        <v>87377</v>
      </c>
      <c r="C619">
        <v>39603</v>
      </c>
      <c r="D619">
        <v>13604</v>
      </c>
      <c r="E619">
        <f>VLOOKUP(D619,[1]products!$A$2:$B$2832,2,0)</f>
        <v>86.400000079999998</v>
      </c>
      <c r="F619">
        <v>342521</v>
      </c>
      <c r="G619" t="s">
        <v>13</v>
      </c>
      <c r="H619" s="2">
        <v>45262.675266203703</v>
      </c>
      <c r="I619" s="2">
        <v>45262.675266203703</v>
      </c>
      <c r="J619" s="2" t="s">
        <v>11</v>
      </c>
      <c r="K619" s="2" t="s">
        <v>11</v>
      </c>
      <c r="L619" s="9">
        <f>YEAR(Table1[[#This Row],[ordered_at]])</f>
        <v>2023</v>
      </c>
      <c r="M619" s="9" t="str">
        <f>TEXT(Table1[[#This Row],[ordered_at]],"MMM")</f>
        <v>Dec</v>
      </c>
      <c r="N619">
        <f>VLOOKUP(D619,[1]products!$A$2:$F$2832,6,0)</f>
        <v>180</v>
      </c>
      <c r="O619" s="1">
        <f>Table1[[#This Row],[sale_price]]-Table1[[#This Row],[cost_price]]</f>
        <v>93.599999920000002</v>
      </c>
      <c r="P619" s="4">
        <f>Table1[[#This Row],[PROFIT]]/Table1[[#This Row],[sale_price]]</f>
        <v>0.51999999955555554</v>
      </c>
      <c r="Q619" t="str">
        <f>"Q"&amp;ROUNDUP(MONTH(Table1[[#This Row],[ordered_at]])/3,0)</f>
        <v>Q4</v>
      </c>
      <c r="R619" t="s">
        <v>31</v>
      </c>
      <c r="S619" t="s">
        <v>47</v>
      </c>
      <c r="T619" s="8"/>
    </row>
    <row r="620" spans="1:20" x14ac:dyDescent="0.3">
      <c r="A620">
        <v>136663</v>
      </c>
      <c r="B620">
        <v>94081</v>
      </c>
      <c r="C620">
        <v>87488</v>
      </c>
      <c r="D620">
        <v>10836</v>
      </c>
      <c r="E620">
        <f>VLOOKUP(D620,[1]products!$A$2:$B$2832,2,0)</f>
        <v>17.46752086</v>
      </c>
      <c r="F620">
        <v>368891</v>
      </c>
      <c r="G620" t="s">
        <v>13</v>
      </c>
      <c r="H620" s="2">
        <v>45262.573437500003</v>
      </c>
      <c r="I620" s="2">
        <v>45262.573437500003</v>
      </c>
      <c r="J620" s="2" t="s">
        <v>11</v>
      </c>
      <c r="K620" s="2" t="s">
        <v>11</v>
      </c>
      <c r="L620" s="9">
        <f>YEAR(Table1[[#This Row],[ordered_at]])</f>
        <v>2023</v>
      </c>
      <c r="M620" s="9" t="str">
        <f>TEXT(Table1[[#This Row],[ordered_at]],"MMM")</f>
        <v>Dec</v>
      </c>
      <c r="N620">
        <f>VLOOKUP(D622,[1]products!$A$2:$F$2832,6,0)</f>
        <v>27.420000080000001</v>
      </c>
      <c r="O620" s="1">
        <f>Table1[[#This Row],[sale_price]]-Table1[[#This Row],[cost_price]]</f>
        <v>9.9524792200000007</v>
      </c>
      <c r="P620" s="4">
        <f>Table1[[#This Row],[PROFIT]]/Table1[[#This Row],[sale_price]]</f>
        <v>0.36296423015911239</v>
      </c>
      <c r="Q620" t="str">
        <f>"Q"&amp;ROUNDUP(MONTH(Table1[[#This Row],[ordered_at]])/3,0)</f>
        <v>Q4</v>
      </c>
      <c r="R620" t="s">
        <v>31</v>
      </c>
      <c r="S620" t="s">
        <v>47</v>
      </c>
      <c r="T620" s="8"/>
    </row>
    <row r="621" spans="1:20" x14ac:dyDescent="0.3">
      <c r="A621">
        <v>27737</v>
      </c>
      <c r="B621">
        <v>19171</v>
      </c>
      <c r="C621">
        <v>28651</v>
      </c>
      <c r="D621">
        <v>12646</v>
      </c>
      <c r="E621">
        <f>VLOOKUP(D621,[1]products!$A$2:$B$2832,2,0)</f>
        <v>13.78944003</v>
      </c>
      <c r="F621">
        <v>74791</v>
      </c>
      <c r="G621" t="s">
        <v>12</v>
      </c>
      <c r="H621" s="2">
        <v>45262.560289351852</v>
      </c>
      <c r="I621" s="2">
        <v>45262.560289351852</v>
      </c>
      <c r="J621" s="2">
        <v>45262.560289351852</v>
      </c>
      <c r="K621" s="2" t="s">
        <v>11</v>
      </c>
      <c r="L621" s="9">
        <f>YEAR(Table1[[#This Row],[ordered_at]])</f>
        <v>2023</v>
      </c>
      <c r="M621" s="9" t="str">
        <f>TEXT(Table1[[#This Row],[ordered_at]],"MMM")</f>
        <v>Dec</v>
      </c>
      <c r="N621">
        <f>VLOOKUP(D621,[1]products!$A$2:$F$2832,6,0)</f>
        <v>31.920000080000001</v>
      </c>
      <c r="O621" s="1">
        <f>Table1[[#This Row],[sale_price]]-Table1[[#This Row],[cost_price]]</f>
        <v>18.13056005</v>
      </c>
      <c r="P621" s="4">
        <f>Table1[[#This Row],[PROFIT]]/Table1[[#This Row],[sale_price]]</f>
        <v>0.56800000014285712</v>
      </c>
      <c r="Q621" t="str">
        <f>"Q"&amp;ROUNDUP(MONTH(Table1[[#This Row],[ordered_at]])/3,0)</f>
        <v>Q4</v>
      </c>
      <c r="R621" t="s">
        <v>31</v>
      </c>
      <c r="S621" t="s">
        <v>47</v>
      </c>
      <c r="T621" s="8"/>
    </row>
    <row r="622" spans="1:20" x14ac:dyDescent="0.3">
      <c r="A622">
        <v>160083</v>
      </c>
      <c r="B622">
        <v>110257</v>
      </c>
      <c r="C622">
        <v>16475</v>
      </c>
      <c r="D622">
        <v>25923</v>
      </c>
      <c r="E622">
        <f>VLOOKUP(D622,[1]products!$A$2:$B$2832,2,0)</f>
        <v>13.161600050000001</v>
      </c>
      <c r="F622">
        <v>432144</v>
      </c>
      <c r="G622" t="s">
        <v>12</v>
      </c>
      <c r="H622" s="2">
        <v>45262.491689814815</v>
      </c>
      <c r="I622" s="2">
        <v>45262.491689814815</v>
      </c>
      <c r="J622" s="2">
        <v>45262.491689814815</v>
      </c>
      <c r="K622" s="2" t="s">
        <v>11</v>
      </c>
      <c r="L622" s="9">
        <f>YEAR(Table1[[#This Row],[ordered_at]])</f>
        <v>2023</v>
      </c>
      <c r="M622" s="9" t="str">
        <f>TEXT(Table1[[#This Row],[ordered_at]],"MMM")</f>
        <v>Dec</v>
      </c>
      <c r="N622">
        <f>VLOOKUP(D622,[1]products!$A$2:$F$2832,6,0)</f>
        <v>27.420000080000001</v>
      </c>
      <c r="O622" s="1">
        <f>Table1[[#This Row],[sale_price]]-Table1[[#This Row],[cost_price]]</f>
        <v>14.258400030000001</v>
      </c>
      <c r="P622" s="4">
        <f>Table1[[#This Row],[PROFIT]]/Table1[[#This Row],[sale_price]]</f>
        <v>0.51999999957695109</v>
      </c>
      <c r="Q622" t="str">
        <f>"Q"&amp;ROUNDUP(MONTH(Table1[[#This Row],[ordered_at]])/3,0)</f>
        <v>Q4</v>
      </c>
      <c r="R622" t="s">
        <v>31</v>
      </c>
      <c r="S622" t="s">
        <v>47</v>
      </c>
      <c r="T622" s="8"/>
    </row>
    <row r="623" spans="1:20" x14ac:dyDescent="0.3">
      <c r="A623">
        <v>148372</v>
      </c>
      <c r="B623">
        <v>102160</v>
      </c>
      <c r="C623">
        <v>17555</v>
      </c>
      <c r="D623">
        <v>12551</v>
      </c>
      <c r="E623">
        <f>VLOOKUP(D623,[1]products!$A$2:$B$2832,2,0)</f>
        <v>39.375901849999998</v>
      </c>
      <c r="F623">
        <v>400570</v>
      </c>
      <c r="G623" t="s">
        <v>14</v>
      </c>
      <c r="H623" s="2">
        <v>45262.164976851855</v>
      </c>
      <c r="I623" s="2" t="s">
        <v>11</v>
      </c>
      <c r="J623" s="2" t="s">
        <v>11</v>
      </c>
      <c r="K623" s="2" t="s">
        <v>11</v>
      </c>
      <c r="L623" s="9">
        <f>YEAR(Table1[[#This Row],[ordered_at]])</f>
        <v>2023</v>
      </c>
      <c r="M623" s="9" t="str">
        <f>TEXT(Table1[[#This Row],[ordered_at]],"MMM")</f>
        <v>Dec</v>
      </c>
      <c r="N623">
        <f>VLOOKUP(D623,[1]products!$A$2:$F$2832,6,0)</f>
        <v>65.300003050000001</v>
      </c>
      <c r="O623" s="1">
        <f>Table1[[#This Row],[sale_price]]-Table1[[#This Row],[cost_price]]</f>
        <v>25.924101200000003</v>
      </c>
      <c r="P623" s="4">
        <f>Table1[[#This Row],[PROFIT]]/Table1[[#This Row],[sale_price]]</f>
        <v>0.39699999983384382</v>
      </c>
      <c r="Q623" t="str">
        <f>"Q"&amp;ROUNDUP(MONTH(Table1[[#This Row],[ordered_at]])/3,0)</f>
        <v>Q4</v>
      </c>
      <c r="R623" t="s">
        <v>31</v>
      </c>
      <c r="S623" t="s">
        <v>47</v>
      </c>
      <c r="T623" s="8"/>
    </row>
    <row r="624" spans="1:20" x14ac:dyDescent="0.3">
      <c r="A624">
        <v>115264</v>
      </c>
      <c r="B624">
        <v>79410</v>
      </c>
      <c r="C624">
        <v>54441</v>
      </c>
      <c r="D624">
        <v>12603</v>
      </c>
      <c r="E624">
        <f>VLOOKUP(D624,[1]products!$A$2:$B$2832,2,0)</f>
        <v>5.7261799580000003</v>
      </c>
      <c r="F624">
        <v>311078</v>
      </c>
      <c r="G624" t="s">
        <v>14</v>
      </c>
      <c r="H624" s="2">
        <v>45262.111875000002</v>
      </c>
      <c r="I624" s="2" t="s">
        <v>11</v>
      </c>
      <c r="J624" s="2" t="s">
        <v>11</v>
      </c>
      <c r="K624" s="2" t="s">
        <v>11</v>
      </c>
      <c r="L624" s="9">
        <f>YEAR(Table1[[#This Row],[ordered_at]])</f>
        <v>2023</v>
      </c>
      <c r="M624" s="9" t="str">
        <f>TEXT(Table1[[#This Row],[ordered_at]],"MMM")</f>
        <v>Dec</v>
      </c>
      <c r="N624">
        <f>VLOOKUP(D624,[1]products!$A$2:$F$2832,6,0)</f>
        <v>14.989999770000001</v>
      </c>
      <c r="O624" s="1">
        <f>Table1[[#This Row],[sale_price]]-Table1[[#This Row],[cost_price]]</f>
        <v>9.2638198120000013</v>
      </c>
      <c r="P624" s="4">
        <f>Table1[[#This Row],[PROFIT]]/Table1[[#This Row],[sale_price]]</f>
        <v>0.61799999694062713</v>
      </c>
      <c r="Q624" t="str">
        <f>"Q"&amp;ROUNDUP(MONTH(Table1[[#This Row],[ordered_at]])/3,0)</f>
        <v>Q4</v>
      </c>
      <c r="R624" t="s">
        <v>31</v>
      </c>
      <c r="S624" t="s">
        <v>47</v>
      </c>
      <c r="T624" s="8"/>
    </row>
    <row r="625" spans="1:20" x14ac:dyDescent="0.3">
      <c r="A625">
        <v>126984</v>
      </c>
      <c r="B625">
        <v>87445</v>
      </c>
      <c r="C625">
        <v>78769</v>
      </c>
      <c r="D625">
        <v>6103</v>
      </c>
      <c r="E625">
        <f>VLOOKUP(D625,[1]products!$A$2:$B$2832,2,0)</f>
        <v>7.7805002720000003</v>
      </c>
      <c r="F625">
        <v>342783</v>
      </c>
      <c r="G625" t="s">
        <v>14</v>
      </c>
      <c r="H625" s="2">
        <v>45262.034155092595</v>
      </c>
      <c r="I625" s="2" t="s">
        <v>11</v>
      </c>
      <c r="J625" s="2" t="s">
        <v>11</v>
      </c>
      <c r="K625" s="2" t="s">
        <v>11</v>
      </c>
      <c r="L625" s="9">
        <f>YEAR(Table1[[#This Row],[ordered_at]])</f>
        <v>2023</v>
      </c>
      <c r="M625" s="9" t="str">
        <f>TEXT(Table1[[#This Row],[ordered_at]],"MMM")</f>
        <v>Dec</v>
      </c>
      <c r="N625">
        <f>VLOOKUP(D625,[1]products!$A$2:$F$2832,6,0)</f>
        <v>19.950000760000002</v>
      </c>
      <c r="O625" s="1">
        <f>Table1[[#This Row],[sale_price]]-Table1[[#This Row],[cost_price]]</f>
        <v>12.169500488000001</v>
      </c>
      <c r="P625" s="4">
        <f>Table1[[#This Row],[PROFIT]]/Table1[[#This Row],[sale_price]]</f>
        <v>0.61000000122305753</v>
      </c>
      <c r="Q625" t="str">
        <f>"Q"&amp;ROUNDUP(MONTH(Table1[[#This Row],[ordered_at]])/3,0)</f>
        <v>Q4</v>
      </c>
      <c r="R625" t="s">
        <v>31</v>
      </c>
      <c r="S625" t="s">
        <v>47</v>
      </c>
      <c r="T625" s="8"/>
    </row>
    <row r="626" spans="1:20" x14ac:dyDescent="0.3">
      <c r="A626">
        <v>18924</v>
      </c>
      <c r="B626">
        <v>13088</v>
      </c>
      <c r="C626">
        <v>55424</v>
      </c>
      <c r="D626">
        <v>15334</v>
      </c>
      <c r="E626">
        <f>VLOOKUP(D626,[1]products!$A$2:$B$2832,2,0)</f>
        <v>27.255200370000001</v>
      </c>
      <c r="F626">
        <v>51086</v>
      </c>
      <c r="G626" t="s">
        <v>12</v>
      </c>
      <c r="H626" s="2">
        <v>45261.690891203703</v>
      </c>
      <c r="I626" s="2">
        <v>45261.690891203703</v>
      </c>
      <c r="J626" s="2">
        <v>45261.690891203703</v>
      </c>
      <c r="K626" s="2" t="s">
        <v>11</v>
      </c>
      <c r="L626" s="9">
        <f>YEAR(Table1[[#This Row],[ordered_at]])</f>
        <v>2023</v>
      </c>
      <c r="M626" s="9" t="str">
        <f>TEXT(Table1[[#This Row],[ordered_at]],"MMM")</f>
        <v>Dec</v>
      </c>
      <c r="N626">
        <f>VLOOKUP(D626,[1]products!$A$2:$F$2832,6,0)</f>
        <v>54.950000760000002</v>
      </c>
      <c r="O626" s="1">
        <f>Table1[[#This Row],[sale_price]]-Table1[[#This Row],[cost_price]]</f>
        <v>27.694800390000001</v>
      </c>
      <c r="P626" s="4">
        <f>Table1[[#This Row],[PROFIT]]/Table1[[#This Row],[sale_price]]</f>
        <v>0.50400000012666057</v>
      </c>
      <c r="Q626" t="str">
        <f>"Q"&amp;ROUNDUP(MONTH(Table1[[#This Row],[ordered_at]])/3,0)</f>
        <v>Q4</v>
      </c>
      <c r="R626" t="s">
        <v>31</v>
      </c>
      <c r="S626" t="s">
        <v>47</v>
      </c>
      <c r="T626" s="8"/>
    </row>
    <row r="627" spans="1:20" x14ac:dyDescent="0.3">
      <c r="A627">
        <v>29454</v>
      </c>
      <c r="B627">
        <v>20362</v>
      </c>
      <c r="C627">
        <v>57277</v>
      </c>
      <c r="D627">
        <v>13629</v>
      </c>
      <c r="E627">
        <f>VLOOKUP(D627,[1]products!$A$2:$B$2832,2,0)</f>
        <v>20.946700440000001</v>
      </c>
      <c r="F627">
        <v>79396</v>
      </c>
      <c r="G627" t="s">
        <v>13</v>
      </c>
      <c r="H627" s="2">
        <v>45261.656840277778</v>
      </c>
      <c r="I627" s="2">
        <v>45261.656840277778</v>
      </c>
      <c r="J627" s="2" t="s">
        <v>11</v>
      </c>
      <c r="K627" s="2" t="s">
        <v>11</v>
      </c>
      <c r="L627" s="9">
        <f>YEAR(Table1[[#This Row],[ordered_at]])</f>
        <v>2023</v>
      </c>
      <c r="M627" s="9" t="str">
        <f>TEXT(Table1[[#This Row],[ordered_at]],"MMM")</f>
        <v>Dec</v>
      </c>
      <c r="N627">
        <f>VLOOKUP(D627,[1]products!$A$2:$F$2832,6,0)</f>
        <v>44.950000760000002</v>
      </c>
      <c r="O627" s="1">
        <f>Table1[[#This Row],[sale_price]]-Table1[[#This Row],[cost_price]]</f>
        <v>24.003300320000001</v>
      </c>
      <c r="P627" s="4">
        <f>Table1[[#This Row],[PROFIT]]/Table1[[#This Row],[sale_price]]</f>
        <v>0.53399999809032261</v>
      </c>
      <c r="Q627" t="str">
        <f>"Q"&amp;ROUNDUP(MONTH(Table1[[#This Row],[ordered_at]])/3,0)</f>
        <v>Q4</v>
      </c>
      <c r="R627" t="s">
        <v>31</v>
      </c>
      <c r="S627" t="s">
        <v>47</v>
      </c>
      <c r="T627" s="8"/>
    </row>
    <row r="628" spans="1:20" x14ac:dyDescent="0.3">
      <c r="A628">
        <v>168000</v>
      </c>
      <c r="B628">
        <v>115711</v>
      </c>
      <c r="C628">
        <v>58743</v>
      </c>
      <c r="D628">
        <v>25165</v>
      </c>
      <c r="E628">
        <f>VLOOKUP(D628,[1]products!$A$2:$B$2832,2,0)</f>
        <v>14.04999997</v>
      </c>
      <c r="F628">
        <v>453567</v>
      </c>
      <c r="G628" t="s">
        <v>12</v>
      </c>
      <c r="H628" s="2">
        <v>45261.636620370373</v>
      </c>
      <c r="I628" s="2">
        <v>45261.636620370373</v>
      </c>
      <c r="J628" s="2">
        <v>45261.636620370373</v>
      </c>
      <c r="K628" s="2" t="s">
        <v>11</v>
      </c>
      <c r="L628" s="9">
        <f>YEAR(Table1[[#This Row],[ordered_at]])</f>
        <v>2023</v>
      </c>
      <c r="M628" s="9" t="str">
        <f>TEXT(Table1[[#This Row],[ordered_at]],"MMM")</f>
        <v>Dec</v>
      </c>
      <c r="N628">
        <f>VLOOKUP(D628,[1]products!$A$2:$F$2832,6,0)</f>
        <v>25</v>
      </c>
      <c r="O628" s="1">
        <f>Table1[[#This Row],[sale_price]]-Table1[[#This Row],[cost_price]]</f>
        <v>10.95000003</v>
      </c>
      <c r="P628" s="4">
        <f>Table1[[#This Row],[PROFIT]]/Table1[[#This Row],[sale_price]]</f>
        <v>0.43800000119999999</v>
      </c>
      <c r="Q628" t="str">
        <f>"Q"&amp;ROUNDUP(MONTH(Table1[[#This Row],[ordered_at]])/3,0)</f>
        <v>Q4</v>
      </c>
      <c r="R628" t="s">
        <v>31</v>
      </c>
      <c r="S628" t="s">
        <v>47</v>
      </c>
      <c r="T628" s="8"/>
    </row>
    <row r="629" spans="1:20" x14ac:dyDescent="0.3">
      <c r="A629">
        <v>104421</v>
      </c>
      <c r="B629">
        <v>71931</v>
      </c>
      <c r="C629">
        <v>73138</v>
      </c>
      <c r="D629">
        <v>28384</v>
      </c>
      <c r="E629">
        <f>VLOOKUP(D629,[1]products!$A$2:$B$2832,2,0)</f>
        <v>20.1845</v>
      </c>
      <c r="F629">
        <v>281753</v>
      </c>
      <c r="G629" t="s">
        <v>12</v>
      </c>
      <c r="H629" s="2">
        <v>45261.111238425925</v>
      </c>
      <c r="I629" s="2">
        <v>45261.111238425925</v>
      </c>
      <c r="J629" s="2">
        <v>45261.111238425925</v>
      </c>
      <c r="K629" s="2" t="s">
        <v>11</v>
      </c>
      <c r="L629" s="9">
        <f>YEAR(Table1[[#This Row],[ordered_at]])</f>
        <v>2023</v>
      </c>
      <c r="M629" s="9" t="str">
        <f>TEXT(Table1[[#This Row],[ordered_at]],"MMM")</f>
        <v>Dec</v>
      </c>
      <c r="N629">
        <f>VLOOKUP(D629,[1]products!$A$2:$F$2832,6,0)</f>
        <v>39.5</v>
      </c>
      <c r="O629" s="1">
        <f>Table1[[#This Row],[sale_price]]-Table1[[#This Row],[cost_price]]</f>
        <v>19.3155</v>
      </c>
      <c r="P629" s="4">
        <f>Table1[[#This Row],[PROFIT]]/Table1[[#This Row],[sale_price]]</f>
        <v>0.48899999999999999</v>
      </c>
      <c r="Q629" t="str">
        <f>"Q"&amp;ROUNDUP(MONTH(Table1[[#This Row],[ordered_at]])/3,0)</f>
        <v>Q4</v>
      </c>
      <c r="R629" t="s">
        <v>31</v>
      </c>
      <c r="S629" t="s">
        <v>47</v>
      </c>
      <c r="T629" s="8"/>
    </row>
    <row r="630" spans="1:20" x14ac:dyDescent="0.3">
      <c r="A630">
        <v>161243</v>
      </c>
      <c r="B630">
        <v>111053</v>
      </c>
      <c r="C630">
        <v>95021</v>
      </c>
      <c r="D630">
        <v>15816</v>
      </c>
      <c r="E630">
        <f>VLOOKUP(D630,[1]products!$A$2:$B$2832,2,0)</f>
        <v>14.607100579999999</v>
      </c>
      <c r="F630">
        <v>435264</v>
      </c>
      <c r="G630" t="s">
        <v>10</v>
      </c>
      <c r="H630" s="2">
        <v>45260.450196759259</v>
      </c>
      <c r="I630" s="2" t="s">
        <v>11</v>
      </c>
      <c r="J630" s="2" t="s">
        <v>11</v>
      </c>
      <c r="K630" s="2" t="s">
        <v>11</v>
      </c>
      <c r="L630" s="9">
        <f>YEAR(Table1[[#This Row],[ordered_at]])</f>
        <v>2023</v>
      </c>
      <c r="M630" s="9" t="str">
        <f>TEXT(Table1[[#This Row],[ordered_at]],"MMM")</f>
        <v>Nov</v>
      </c>
      <c r="N630">
        <f>VLOOKUP(D630,[1]products!$A$2:$F$2832,6,0)</f>
        <v>33.97000122</v>
      </c>
      <c r="O630" s="1">
        <f>Table1[[#This Row],[sale_price]]-Table1[[#This Row],[cost_price]]</f>
        <v>19.362900639999999</v>
      </c>
      <c r="P630" s="4">
        <f>Table1[[#This Row],[PROFIT]]/Table1[[#This Row],[sale_price]]</f>
        <v>0.56999999836914927</v>
      </c>
      <c r="Q630" t="str">
        <f>"Q"&amp;ROUNDUP(MONTH(Table1[[#This Row],[ordered_at]])/3,0)</f>
        <v>Q4</v>
      </c>
      <c r="R630" t="s">
        <v>22</v>
      </c>
      <c r="S630" t="s">
        <v>47</v>
      </c>
      <c r="T630" s="8"/>
    </row>
    <row r="631" spans="1:20" x14ac:dyDescent="0.3">
      <c r="A631">
        <v>129790</v>
      </c>
      <c r="B631">
        <v>89372</v>
      </c>
      <c r="C631">
        <v>23023</v>
      </c>
      <c r="D631">
        <v>24715</v>
      </c>
      <c r="E631">
        <f>VLOOKUP(D631,[1]products!$A$2:$B$2832,2,0)</f>
        <v>11.074999979999999</v>
      </c>
      <c r="F631">
        <v>350389</v>
      </c>
      <c r="G631" t="s">
        <v>13</v>
      </c>
      <c r="H631" s="2">
        <v>45259.443877314814</v>
      </c>
      <c r="I631" s="2">
        <v>45259.443877314814</v>
      </c>
      <c r="J631" s="2" t="s">
        <v>11</v>
      </c>
      <c r="K631" s="2" t="s">
        <v>11</v>
      </c>
      <c r="L631" s="9">
        <f>YEAR(Table1[[#This Row],[ordered_at]])</f>
        <v>2023</v>
      </c>
      <c r="M631" s="9" t="str">
        <f>TEXT(Table1[[#This Row],[ordered_at]],"MMM")</f>
        <v>Nov</v>
      </c>
      <c r="N631">
        <f>VLOOKUP(D631,[1]products!$A$2:$F$2832,6,0)</f>
        <v>25</v>
      </c>
      <c r="O631" s="1">
        <f>Table1[[#This Row],[sale_price]]-Table1[[#This Row],[cost_price]]</f>
        <v>13.925000020000001</v>
      </c>
      <c r="P631" s="4">
        <f>Table1[[#This Row],[PROFIT]]/Table1[[#This Row],[sale_price]]</f>
        <v>0.55700000080000001</v>
      </c>
      <c r="Q631" t="str">
        <f>"Q"&amp;ROUNDUP(MONTH(Table1[[#This Row],[ordered_at]])/3,0)</f>
        <v>Q4</v>
      </c>
      <c r="R631" t="s">
        <v>22</v>
      </c>
      <c r="S631" t="s">
        <v>47</v>
      </c>
      <c r="T631" s="8"/>
    </row>
    <row r="632" spans="1:20" x14ac:dyDescent="0.3">
      <c r="A632">
        <v>175884</v>
      </c>
      <c r="B632">
        <v>121128</v>
      </c>
      <c r="C632">
        <v>60700</v>
      </c>
      <c r="D632">
        <v>12435</v>
      </c>
      <c r="E632">
        <f>VLOOKUP(D632,[1]products!$A$2:$B$2832,2,0)</f>
        <v>15.400000049999999</v>
      </c>
      <c r="F632">
        <v>474834</v>
      </c>
      <c r="G632" t="s">
        <v>12</v>
      </c>
      <c r="H632" s="2">
        <v>45258.981030092589</v>
      </c>
      <c r="I632" s="2">
        <v>45258.981030092589</v>
      </c>
      <c r="J632" s="2">
        <v>45258.981030092589</v>
      </c>
      <c r="K632" s="2" t="s">
        <v>11</v>
      </c>
      <c r="L632" s="9">
        <f>YEAR(Table1[[#This Row],[ordered_at]])</f>
        <v>2023</v>
      </c>
      <c r="M632" s="9" t="str">
        <f>TEXT(Table1[[#This Row],[ordered_at]],"MMM")</f>
        <v>Nov</v>
      </c>
      <c r="N632">
        <f>VLOOKUP(D632,[1]products!$A$2:$F$2832,6,0)</f>
        <v>35</v>
      </c>
      <c r="O632" s="1">
        <f>Table1[[#This Row],[sale_price]]-Table1[[#This Row],[cost_price]]</f>
        <v>19.599999950000001</v>
      </c>
      <c r="P632" s="4">
        <f>Table1[[#This Row],[PROFIT]]/Table1[[#This Row],[sale_price]]</f>
        <v>0.55999999857142857</v>
      </c>
      <c r="Q632" t="str">
        <f>"Q"&amp;ROUNDUP(MONTH(Table1[[#This Row],[ordered_at]])/3,0)</f>
        <v>Q4</v>
      </c>
      <c r="R632" t="s">
        <v>22</v>
      </c>
      <c r="S632" t="s">
        <v>47</v>
      </c>
      <c r="T632" s="8"/>
    </row>
    <row r="633" spans="1:20" x14ac:dyDescent="0.3">
      <c r="A633">
        <v>51317</v>
      </c>
      <c r="B633">
        <v>35289</v>
      </c>
      <c r="C633">
        <v>79232</v>
      </c>
      <c r="D633">
        <v>15580</v>
      </c>
      <c r="E633">
        <f>VLOOKUP(D633,[1]products!$A$2:$B$2832,2,0)</f>
        <v>15.595580099999999</v>
      </c>
      <c r="F633">
        <v>138480</v>
      </c>
      <c r="G633" t="s">
        <v>12</v>
      </c>
      <c r="H633" s="2">
        <v>45258.909201388888</v>
      </c>
      <c r="I633" s="2">
        <v>45258.909201388888</v>
      </c>
      <c r="J633" s="2">
        <v>45258.909201388888</v>
      </c>
      <c r="K633" s="2" t="s">
        <v>11</v>
      </c>
      <c r="L633" s="9">
        <f>YEAR(Table1[[#This Row],[ordered_at]])</f>
        <v>2023</v>
      </c>
      <c r="M633" s="9" t="str">
        <f>TEXT(Table1[[#This Row],[ordered_at]],"MMM")</f>
        <v>Nov</v>
      </c>
      <c r="N633">
        <f>VLOOKUP(D633,[1]products!$A$2:$F$2832,6,0)</f>
        <v>29.260000229999999</v>
      </c>
      <c r="O633" s="1">
        <f>Table1[[#This Row],[sale_price]]-Table1[[#This Row],[cost_price]]</f>
        <v>13.66442013</v>
      </c>
      <c r="P633" s="4">
        <f>Table1[[#This Row],[PROFIT]]/Table1[[#This Row],[sale_price]]</f>
        <v>0.46700000077204373</v>
      </c>
      <c r="Q633" t="str">
        <f>"Q"&amp;ROUNDUP(MONTH(Table1[[#This Row],[ordered_at]])/3,0)</f>
        <v>Q4</v>
      </c>
      <c r="R633" t="s">
        <v>22</v>
      </c>
      <c r="S633" t="s">
        <v>47</v>
      </c>
      <c r="T633" s="8"/>
    </row>
    <row r="634" spans="1:20" x14ac:dyDescent="0.3">
      <c r="A634">
        <v>23202</v>
      </c>
      <c r="B634">
        <v>16048</v>
      </c>
      <c r="C634">
        <v>41590</v>
      </c>
      <c r="D634">
        <v>15088</v>
      </c>
      <c r="E634">
        <f>VLOOKUP(D634,[1]products!$A$2:$B$2832,2,0)</f>
        <v>41.819999979999999</v>
      </c>
      <c r="F634">
        <v>62609</v>
      </c>
      <c r="G634" t="s">
        <v>10</v>
      </c>
      <c r="H634" s="2">
        <v>45258.688622685186</v>
      </c>
      <c r="I634" s="2" t="s">
        <v>11</v>
      </c>
      <c r="J634" s="2" t="s">
        <v>11</v>
      </c>
      <c r="K634" s="2" t="s">
        <v>11</v>
      </c>
      <c r="L634" s="9">
        <f>YEAR(Table1[[#This Row],[ordered_at]])</f>
        <v>2023</v>
      </c>
      <c r="M634" s="9" t="str">
        <f>TEXT(Table1[[#This Row],[ordered_at]],"MMM")</f>
        <v>Nov</v>
      </c>
      <c r="N634">
        <f>VLOOKUP(D634,[1]products!$A$2:$F$2832,6,0)</f>
        <v>82</v>
      </c>
      <c r="O634" s="1">
        <f>Table1[[#This Row],[sale_price]]-Table1[[#This Row],[cost_price]]</f>
        <v>40.180000020000001</v>
      </c>
      <c r="P634" s="4">
        <f>Table1[[#This Row],[PROFIT]]/Table1[[#This Row],[sale_price]]</f>
        <v>0.49000000024390244</v>
      </c>
      <c r="Q634" t="str">
        <f>"Q"&amp;ROUNDUP(MONTH(Table1[[#This Row],[ordered_at]])/3,0)</f>
        <v>Q4</v>
      </c>
      <c r="R634" t="s">
        <v>22</v>
      </c>
      <c r="S634" t="s">
        <v>47</v>
      </c>
      <c r="T634" s="8"/>
    </row>
    <row r="635" spans="1:20" x14ac:dyDescent="0.3">
      <c r="A635">
        <v>7213</v>
      </c>
      <c r="B635">
        <v>4997</v>
      </c>
      <c r="C635">
        <v>38334</v>
      </c>
      <c r="D635">
        <v>13827</v>
      </c>
      <c r="E635">
        <f>VLOOKUP(D635,[1]products!$A$2:$B$2832,2,0)</f>
        <v>21.77516078</v>
      </c>
      <c r="F635">
        <v>19498</v>
      </c>
      <c r="G635" t="s">
        <v>12</v>
      </c>
      <c r="H635" s="2">
        <v>45258.556967592594</v>
      </c>
      <c r="I635" s="2">
        <v>45258.556967592594</v>
      </c>
      <c r="J635" s="2">
        <v>45258.556967592594</v>
      </c>
      <c r="K635" s="2" t="s">
        <v>11</v>
      </c>
      <c r="L635" s="9">
        <f>YEAR(Table1[[#This Row],[ordered_at]])</f>
        <v>2023</v>
      </c>
      <c r="M635" s="9" t="str">
        <f>TEXT(Table1[[#This Row],[ordered_at]],"MMM")</f>
        <v>Nov</v>
      </c>
      <c r="N635">
        <f>VLOOKUP(D635,[1]products!$A$2:$F$2832,6,0)</f>
        <v>44.990001679999999</v>
      </c>
      <c r="O635" s="1">
        <f>Table1[[#This Row],[sale_price]]-Table1[[#This Row],[cost_price]]</f>
        <v>23.214840899999999</v>
      </c>
      <c r="P635" s="4">
        <f>Table1[[#This Row],[PROFIT]]/Table1[[#This Row],[sale_price]]</f>
        <v>0.51600000073616359</v>
      </c>
      <c r="Q635" t="str">
        <f>"Q"&amp;ROUNDUP(MONTH(Table1[[#This Row],[ordered_at]])/3,0)</f>
        <v>Q4</v>
      </c>
      <c r="R635" t="s">
        <v>22</v>
      </c>
      <c r="S635" t="s">
        <v>47</v>
      </c>
      <c r="T635" s="8"/>
    </row>
    <row r="636" spans="1:20" x14ac:dyDescent="0.3">
      <c r="A636">
        <v>27354</v>
      </c>
      <c r="B636">
        <v>18906</v>
      </c>
      <c r="C636">
        <v>42199</v>
      </c>
      <c r="D636">
        <v>28595</v>
      </c>
      <c r="E636">
        <f>VLOOKUP(D636,[1]products!$A$2:$B$2832,2,0)</f>
        <v>36.125000059999998</v>
      </c>
      <c r="F636">
        <v>73748</v>
      </c>
      <c r="G636" t="s">
        <v>15</v>
      </c>
      <c r="H636" s="2">
        <v>45258.524652777778</v>
      </c>
      <c r="I636" s="2">
        <v>45258.524652777778</v>
      </c>
      <c r="J636" s="2">
        <v>45258.524652777778</v>
      </c>
      <c r="K636" s="2">
        <v>45258.524652777778</v>
      </c>
      <c r="L636" s="9">
        <f>YEAR(Table1[[#This Row],[ordered_at]])</f>
        <v>2023</v>
      </c>
      <c r="M636" s="9" t="str">
        <f>TEXT(Table1[[#This Row],[ordered_at]],"MMM")</f>
        <v>Nov</v>
      </c>
      <c r="N636">
        <f>VLOOKUP(D636,[1]products!$A$2:$F$2832,6,0)</f>
        <v>85</v>
      </c>
      <c r="O636" s="1">
        <f>Table1[[#This Row],[sale_price]]-Table1[[#This Row],[cost_price]]</f>
        <v>48.874999940000002</v>
      </c>
      <c r="P636" s="4">
        <f>Table1[[#This Row],[PROFIT]]/Table1[[#This Row],[sale_price]]</f>
        <v>0.57499999929411771</v>
      </c>
      <c r="Q636" t="str">
        <f>"Q"&amp;ROUNDUP(MONTH(Table1[[#This Row],[ordered_at]])/3,0)</f>
        <v>Q4</v>
      </c>
      <c r="R636" t="s">
        <v>21</v>
      </c>
      <c r="S636" t="s">
        <v>46</v>
      </c>
      <c r="T636" s="8"/>
    </row>
    <row r="637" spans="1:20" x14ac:dyDescent="0.3">
      <c r="A637">
        <v>56396</v>
      </c>
      <c r="B637">
        <v>38820</v>
      </c>
      <c r="C637">
        <v>72465</v>
      </c>
      <c r="D637">
        <v>12612</v>
      </c>
      <c r="E637">
        <f>VLOOKUP(D637,[1]products!$A$2:$B$2832,2,0)</f>
        <v>18.63369969</v>
      </c>
      <c r="F637">
        <v>152181</v>
      </c>
      <c r="G637" t="s">
        <v>12</v>
      </c>
      <c r="H637" s="2">
        <v>45258.478483796294</v>
      </c>
      <c r="I637" s="2">
        <v>45258.478483796294</v>
      </c>
      <c r="J637" s="2">
        <v>45258.478483796294</v>
      </c>
      <c r="K637" s="2" t="s">
        <v>11</v>
      </c>
      <c r="L637" s="9">
        <f>YEAR(Table1[[#This Row],[ordered_at]])</f>
        <v>2023</v>
      </c>
      <c r="M637" s="9" t="str">
        <f>TEXT(Table1[[#This Row],[ordered_at]],"MMM")</f>
        <v>Nov</v>
      </c>
      <c r="N637">
        <f>VLOOKUP(D637,[1]products!$A$2:$F$2832,6,0)</f>
        <v>32.979999540000001</v>
      </c>
      <c r="O637" s="1">
        <f>Table1[[#This Row],[sale_price]]-Table1[[#This Row],[cost_price]]</f>
        <v>14.346299850000001</v>
      </c>
      <c r="P637" s="4">
        <f>Table1[[#This Row],[PROFIT]]/Table1[[#This Row],[sale_price]]</f>
        <v>0.43500000151910251</v>
      </c>
      <c r="Q637" t="str">
        <f>"Q"&amp;ROUNDUP(MONTH(Table1[[#This Row],[ordered_at]])/3,0)</f>
        <v>Q4</v>
      </c>
      <c r="R637" t="s">
        <v>21</v>
      </c>
      <c r="S637" t="s">
        <v>46</v>
      </c>
      <c r="T637" s="8"/>
    </row>
    <row r="638" spans="1:20" x14ac:dyDescent="0.3">
      <c r="A638">
        <v>56511</v>
      </c>
      <c r="B638">
        <v>38901</v>
      </c>
      <c r="C638">
        <v>23986</v>
      </c>
      <c r="D638">
        <v>14268</v>
      </c>
      <c r="E638">
        <f>VLOOKUP(D638,[1]products!$A$2:$B$2832,2,0)</f>
        <v>32.270401499999998</v>
      </c>
      <c r="F638">
        <v>152490</v>
      </c>
      <c r="G638" t="s">
        <v>13</v>
      </c>
      <c r="H638" s="2">
        <v>45258.350949074076</v>
      </c>
      <c r="I638" s="2">
        <v>45258.350949074076</v>
      </c>
      <c r="J638" s="2" t="s">
        <v>11</v>
      </c>
      <c r="K638" s="2" t="s">
        <v>11</v>
      </c>
      <c r="L638" s="9">
        <f>YEAR(Table1[[#This Row],[ordered_at]])</f>
        <v>2023</v>
      </c>
      <c r="M638" s="9" t="str">
        <f>TEXT(Table1[[#This Row],[ordered_at]],"MMM")</f>
        <v>Nov</v>
      </c>
      <c r="N638">
        <f>VLOOKUP(D638,[1]products!$A$2:$F$2832,6,0)</f>
        <v>64.800003050000001</v>
      </c>
      <c r="O638" s="1">
        <f>Table1[[#This Row],[sale_price]]-Table1[[#This Row],[cost_price]]</f>
        <v>32.529601550000002</v>
      </c>
      <c r="P638" s="4">
        <f>Table1[[#This Row],[PROFIT]]/Table1[[#This Row],[sale_price]]</f>
        <v>0.50200000029166669</v>
      </c>
      <c r="Q638" t="str">
        <f>"Q"&amp;ROUNDUP(MONTH(Table1[[#This Row],[ordered_at]])/3,0)</f>
        <v>Q4</v>
      </c>
      <c r="R638" t="s">
        <v>21</v>
      </c>
      <c r="S638" t="s">
        <v>46</v>
      </c>
      <c r="T638" s="8"/>
    </row>
    <row r="639" spans="1:20" x14ac:dyDescent="0.3">
      <c r="A639">
        <v>85047</v>
      </c>
      <c r="B639">
        <v>58514</v>
      </c>
      <c r="C639">
        <v>30515</v>
      </c>
      <c r="D639">
        <v>11201</v>
      </c>
      <c r="E639">
        <f>VLOOKUP(D639,[1]products!$A$2:$B$2832,2,0)</f>
        <v>10.327079879999999</v>
      </c>
      <c r="F639">
        <v>229522</v>
      </c>
      <c r="G639" t="s">
        <v>13</v>
      </c>
      <c r="H639" s="2">
        <v>45258.283819444441</v>
      </c>
      <c r="I639" s="2">
        <v>45258.283819444441</v>
      </c>
      <c r="J639" s="2" t="s">
        <v>11</v>
      </c>
      <c r="K639" s="2" t="s">
        <v>11</v>
      </c>
      <c r="L639" s="9">
        <f>YEAR(Table1[[#This Row],[ordered_at]])</f>
        <v>2023</v>
      </c>
      <c r="M639" s="9" t="str">
        <f>TEXT(Table1[[#This Row],[ordered_at]],"MMM")</f>
        <v>Nov</v>
      </c>
      <c r="N639">
        <f>VLOOKUP(D639,[1]products!$A$2:$F$2832,6,0)</f>
        <v>20.989999770000001</v>
      </c>
      <c r="O639" s="1">
        <f>Table1[[#This Row],[sale_price]]-Table1[[#This Row],[cost_price]]</f>
        <v>10.662919890000001</v>
      </c>
      <c r="P639" s="4">
        <f>Table1[[#This Row],[PROFIT]]/Table1[[#This Row],[sale_price]]</f>
        <v>0.50800000032586956</v>
      </c>
      <c r="Q639" t="str">
        <f>"Q"&amp;ROUNDUP(MONTH(Table1[[#This Row],[ordered_at]])/3,0)</f>
        <v>Q4</v>
      </c>
      <c r="R639" t="s">
        <v>21</v>
      </c>
      <c r="S639" t="s">
        <v>46</v>
      </c>
      <c r="T639" s="8"/>
    </row>
    <row r="640" spans="1:20" x14ac:dyDescent="0.3">
      <c r="A640">
        <v>93039</v>
      </c>
      <c r="B640">
        <v>64033</v>
      </c>
      <c r="C640">
        <v>67310</v>
      </c>
      <c r="D640">
        <v>28557</v>
      </c>
      <c r="E640">
        <f>VLOOKUP(D640,[1]products!$A$2:$B$2832,2,0)</f>
        <v>44.154478760000003</v>
      </c>
      <c r="F640">
        <v>251146</v>
      </c>
      <c r="G640" t="s">
        <v>14</v>
      </c>
      <c r="H640" s="2">
        <v>45258.231759259259</v>
      </c>
      <c r="I640" s="2" t="s">
        <v>11</v>
      </c>
      <c r="J640" s="2" t="s">
        <v>11</v>
      </c>
      <c r="K640" s="2" t="s">
        <v>11</v>
      </c>
      <c r="L640" s="9">
        <f>YEAR(Table1[[#This Row],[ordered_at]])</f>
        <v>2023</v>
      </c>
      <c r="M640" s="9" t="str">
        <f>TEXT(Table1[[#This Row],[ordered_at]],"MMM")</f>
        <v>Nov</v>
      </c>
      <c r="N640">
        <f>VLOOKUP(D640,[1]products!$A$2:$F$2832,6,0)</f>
        <v>79.989997860000003</v>
      </c>
      <c r="O640" s="1">
        <f>Table1[[#This Row],[sale_price]]-Table1[[#This Row],[cost_price]]</f>
        <v>35.835519099999999</v>
      </c>
      <c r="P640" s="4">
        <f>Table1[[#This Row],[PROFIT]]/Table1[[#This Row],[sale_price]]</f>
        <v>0.44800000073409174</v>
      </c>
      <c r="Q640" t="str">
        <f>"Q"&amp;ROUNDUP(MONTH(Table1[[#This Row],[ordered_at]])/3,0)</f>
        <v>Q4</v>
      </c>
      <c r="R640" t="s">
        <v>21</v>
      </c>
      <c r="S640" t="s">
        <v>46</v>
      </c>
      <c r="T640" s="8"/>
    </row>
    <row r="641" spans="1:20" x14ac:dyDescent="0.3">
      <c r="A641">
        <v>17617</v>
      </c>
      <c r="B641">
        <v>12191</v>
      </c>
      <c r="C641">
        <v>82607</v>
      </c>
      <c r="D641">
        <v>8987</v>
      </c>
      <c r="E641">
        <f>VLOOKUP(D641,[1]products!$A$2:$B$2832,2,0)</f>
        <v>13.530000039999999</v>
      </c>
      <c r="F641">
        <v>47564</v>
      </c>
      <c r="G641" t="s">
        <v>15</v>
      </c>
      <c r="H641" s="2">
        <v>45258.129224537035</v>
      </c>
      <c r="I641" s="2">
        <v>45258.129224537035</v>
      </c>
      <c r="J641" s="2">
        <v>45258.129224537035</v>
      </c>
      <c r="K641" s="2">
        <v>45258.129224537035</v>
      </c>
      <c r="L641" s="9">
        <f>YEAR(Table1[[#This Row],[ordered_at]])</f>
        <v>2023</v>
      </c>
      <c r="M641" s="9" t="str">
        <f>TEXT(Table1[[#This Row],[ordered_at]],"MMM")</f>
        <v>Nov</v>
      </c>
      <c r="N641">
        <f>VLOOKUP(D641,[1]products!$A$2:$F$2832,6,0)</f>
        <v>30</v>
      </c>
      <c r="O641" s="1">
        <f>Table1[[#This Row],[sale_price]]-Table1[[#This Row],[cost_price]]</f>
        <v>16.469999960000003</v>
      </c>
      <c r="P641" s="4">
        <f>Table1[[#This Row],[PROFIT]]/Table1[[#This Row],[sale_price]]</f>
        <v>0.54899999866666671</v>
      </c>
      <c r="Q641" t="str">
        <f>"Q"&amp;ROUNDUP(MONTH(Table1[[#This Row],[ordered_at]])/3,0)</f>
        <v>Q4</v>
      </c>
      <c r="R641" t="s">
        <v>21</v>
      </c>
      <c r="S641" t="s">
        <v>46</v>
      </c>
      <c r="T641" s="8"/>
    </row>
    <row r="642" spans="1:20" x14ac:dyDescent="0.3">
      <c r="A642">
        <v>51315</v>
      </c>
      <c r="B642">
        <v>35289</v>
      </c>
      <c r="C642">
        <v>94221</v>
      </c>
      <c r="D642">
        <v>9252</v>
      </c>
      <c r="E642">
        <f>VLOOKUP(D642,[1]products!$A$2:$B$2832,2,0)</f>
        <v>27.4021005</v>
      </c>
      <c r="F642">
        <v>138476</v>
      </c>
      <c r="G642" t="s">
        <v>12</v>
      </c>
      <c r="H642" s="2">
        <v>45258.035520833335</v>
      </c>
      <c r="I642" s="2">
        <v>45258.035520833335</v>
      </c>
      <c r="J642" s="2">
        <v>45258.035520833335</v>
      </c>
      <c r="K642" s="2" t="s">
        <v>11</v>
      </c>
      <c r="L642" s="9">
        <f>YEAR(Table1[[#This Row],[ordered_at]])</f>
        <v>2023</v>
      </c>
      <c r="M642" s="9" t="str">
        <f>TEXT(Table1[[#This Row],[ordered_at]],"MMM")</f>
        <v>Nov</v>
      </c>
      <c r="N642">
        <f>VLOOKUP(D642,[1]products!$A$2:$F$2832,6,0)</f>
        <v>42.950000760000002</v>
      </c>
      <c r="O642" s="1">
        <f>Table1[[#This Row],[sale_price]]-Table1[[#This Row],[cost_price]]</f>
        <v>15.547900260000002</v>
      </c>
      <c r="P642" s="4">
        <f>Table1[[#This Row],[PROFIT]]/Table1[[#This Row],[sale_price]]</f>
        <v>0.36199999964796281</v>
      </c>
      <c r="Q642" t="str">
        <f>"Q"&amp;ROUNDUP(MONTH(Table1[[#This Row],[ordered_at]])/3,0)</f>
        <v>Q4</v>
      </c>
      <c r="R642" t="s">
        <v>21</v>
      </c>
      <c r="S642" t="s">
        <v>46</v>
      </c>
      <c r="T642" s="8"/>
    </row>
    <row r="643" spans="1:20" x14ac:dyDescent="0.3">
      <c r="A643">
        <v>57363</v>
      </c>
      <c r="B643">
        <v>39495</v>
      </c>
      <c r="C643">
        <v>62578</v>
      </c>
      <c r="D643">
        <v>28395</v>
      </c>
      <c r="E643">
        <f>VLOOKUP(D643,[1]products!$A$2:$B$2832,2,0)</f>
        <v>9.0954498600000004</v>
      </c>
      <c r="F643">
        <v>154797</v>
      </c>
      <c r="G643" t="s">
        <v>15</v>
      </c>
      <c r="H643" s="2">
        <v>45257.972546296296</v>
      </c>
      <c r="I643" s="2">
        <v>45257.972546296296</v>
      </c>
      <c r="J643" s="2">
        <v>45257.972546296296</v>
      </c>
      <c r="K643" s="2">
        <v>45257.972546296296</v>
      </c>
      <c r="L643" s="9">
        <f>YEAR(Table1[[#This Row],[ordered_at]])</f>
        <v>2023</v>
      </c>
      <c r="M643" s="9" t="str">
        <f>TEXT(Table1[[#This Row],[ordered_at]],"MMM")</f>
        <v>Nov</v>
      </c>
      <c r="N643">
        <f>VLOOKUP(D643,[1]products!$A$2:$F$2832,6,0)</f>
        <v>19.989999770000001</v>
      </c>
      <c r="O643" s="1">
        <f>Table1[[#This Row],[sale_price]]-Table1[[#This Row],[cost_price]]</f>
        <v>10.89454991</v>
      </c>
      <c r="P643" s="4">
        <f>Table1[[#This Row],[PROFIT]]/Table1[[#This Row],[sale_price]]</f>
        <v>0.54500000176838426</v>
      </c>
      <c r="Q643" t="str">
        <f>"Q"&amp;ROUNDUP(MONTH(Table1[[#This Row],[ordered_at]])/3,0)</f>
        <v>Q4</v>
      </c>
      <c r="R643" t="s">
        <v>21</v>
      </c>
      <c r="S643" t="s">
        <v>46</v>
      </c>
      <c r="T643" s="8"/>
    </row>
    <row r="644" spans="1:20" x14ac:dyDescent="0.3">
      <c r="A644">
        <v>162153</v>
      </c>
      <c r="B644">
        <v>111675</v>
      </c>
      <c r="C644">
        <v>34936</v>
      </c>
      <c r="D644">
        <v>24572</v>
      </c>
      <c r="E644">
        <f>VLOOKUP(D644,[1]products!$A$2:$B$2832,2,0)</f>
        <v>42.829288290000001</v>
      </c>
      <c r="F644">
        <v>437749</v>
      </c>
      <c r="G644" t="s">
        <v>13</v>
      </c>
      <c r="H644" s="2">
        <v>45257.586215277777</v>
      </c>
      <c r="I644" s="2">
        <v>45257.586215277777</v>
      </c>
      <c r="J644" s="2" t="s">
        <v>11</v>
      </c>
      <c r="K644" s="2" t="s">
        <v>11</v>
      </c>
      <c r="L644" s="9">
        <f>YEAR(Table1[[#This Row],[ordered_at]])</f>
        <v>2023</v>
      </c>
      <c r="M644" s="9" t="str">
        <f>TEXT(Table1[[#This Row],[ordered_at]],"MMM")</f>
        <v>Nov</v>
      </c>
      <c r="N644">
        <f>VLOOKUP(D644,[1]products!$A$2:$F$2832,6,0)</f>
        <v>81.269996640000002</v>
      </c>
      <c r="O644" s="1">
        <f>Table1[[#This Row],[sale_price]]-Table1[[#This Row],[cost_price]]</f>
        <v>38.440708350000001</v>
      </c>
      <c r="P644" s="4">
        <f>Table1[[#This Row],[PROFIT]]/Table1[[#This Row],[sale_price]]</f>
        <v>0.47299999925286079</v>
      </c>
      <c r="Q644" t="str">
        <f>"Q"&amp;ROUNDUP(MONTH(Table1[[#This Row],[ordered_at]])/3,0)</f>
        <v>Q4</v>
      </c>
      <c r="R644" t="s">
        <v>21</v>
      </c>
      <c r="S644" t="s">
        <v>46</v>
      </c>
      <c r="T644" s="8"/>
    </row>
    <row r="645" spans="1:20" x14ac:dyDescent="0.3">
      <c r="A645">
        <v>54952</v>
      </c>
      <c r="B645">
        <v>37794</v>
      </c>
      <c r="C645">
        <v>92463</v>
      </c>
      <c r="D645">
        <v>13937</v>
      </c>
      <c r="E645">
        <f>VLOOKUP(D645,[1]products!$A$2:$B$2832,2,0)</f>
        <v>29.975000099999999</v>
      </c>
      <c r="F645">
        <v>148270</v>
      </c>
      <c r="G645" t="s">
        <v>12</v>
      </c>
      <c r="H645" s="2">
        <v>45257.354768518519</v>
      </c>
      <c r="I645" s="2">
        <v>45257.354768518519</v>
      </c>
      <c r="J645" s="2">
        <v>45257.354768518519</v>
      </c>
      <c r="K645" s="2" t="s">
        <v>11</v>
      </c>
      <c r="L645" s="9">
        <f>YEAR(Table1[[#This Row],[ordered_at]])</f>
        <v>2023</v>
      </c>
      <c r="M645" s="9" t="str">
        <f>TEXT(Table1[[#This Row],[ordered_at]],"MMM")</f>
        <v>Nov</v>
      </c>
      <c r="N645">
        <f>VLOOKUP(D645,[1]products!$A$2:$F$2832,6,0)</f>
        <v>55</v>
      </c>
      <c r="O645" s="1">
        <f>Table1[[#This Row],[sale_price]]-Table1[[#This Row],[cost_price]]</f>
        <v>25.024999900000001</v>
      </c>
      <c r="P645" s="4">
        <f>Table1[[#This Row],[PROFIT]]/Table1[[#This Row],[sale_price]]</f>
        <v>0.45499999818181819</v>
      </c>
      <c r="Q645" t="str">
        <f>"Q"&amp;ROUNDUP(MONTH(Table1[[#This Row],[ordered_at]])/3,0)</f>
        <v>Q4</v>
      </c>
      <c r="R645" t="s">
        <v>21</v>
      </c>
      <c r="S645" t="s">
        <v>46</v>
      </c>
      <c r="T645" s="8"/>
    </row>
    <row r="646" spans="1:20" x14ac:dyDescent="0.3">
      <c r="A646">
        <v>35766</v>
      </c>
      <c r="B646">
        <v>24615</v>
      </c>
      <c r="C646">
        <v>48143</v>
      </c>
      <c r="D646">
        <v>13827</v>
      </c>
      <c r="E646">
        <f>VLOOKUP(D646,[1]products!$A$2:$B$2832,2,0)</f>
        <v>21.77516078</v>
      </c>
      <c r="F646">
        <v>96498</v>
      </c>
      <c r="G646" t="s">
        <v>12</v>
      </c>
      <c r="H646" s="2">
        <v>45256.280405092592</v>
      </c>
      <c r="I646" s="2">
        <v>45256.280405092592</v>
      </c>
      <c r="J646" s="2">
        <v>45256.280405092592</v>
      </c>
      <c r="K646" s="2" t="s">
        <v>11</v>
      </c>
      <c r="L646" s="9">
        <f>YEAR(Table1[[#This Row],[ordered_at]])</f>
        <v>2023</v>
      </c>
      <c r="M646" s="9" t="str">
        <f>TEXT(Table1[[#This Row],[ordered_at]],"MMM")</f>
        <v>Nov</v>
      </c>
      <c r="N646">
        <f>VLOOKUP(D646,[1]products!$A$2:$F$2832,6,0)</f>
        <v>44.990001679999999</v>
      </c>
      <c r="O646" s="1">
        <f>Table1[[#This Row],[sale_price]]-Table1[[#This Row],[cost_price]]</f>
        <v>23.214840899999999</v>
      </c>
      <c r="P646" s="4">
        <f>Table1[[#This Row],[PROFIT]]/Table1[[#This Row],[sale_price]]</f>
        <v>0.51600000073616359</v>
      </c>
      <c r="Q646" t="str">
        <f>"Q"&amp;ROUNDUP(MONTH(Table1[[#This Row],[ordered_at]])/3,0)</f>
        <v>Q4</v>
      </c>
      <c r="R646" t="s">
        <v>32</v>
      </c>
      <c r="S646" t="s">
        <v>47</v>
      </c>
      <c r="T646" s="8"/>
    </row>
    <row r="647" spans="1:20" x14ac:dyDescent="0.3">
      <c r="A647">
        <v>109672</v>
      </c>
      <c r="B647">
        <v>75567</v>
      </c>
      <c r="C647">
        <v>28064</v>
      </c>
      <c r="D647">
        <v>13789</v>
      </c>
      <c r="E647">
        <f>VLOOKUP(D647,[1]products!$A$2:$B$2832,2,0)</f>
        <v>21.504000040000001</v>
      </c>
      <c r="F647">
        <v>295925</v>
      </c>
      <c r="G647" t="s">
        <v>15</v>
      </c>
      <c r="H647" s="2">
        <v>45256.259062500001</v>
      </c>
      <c r="I647" s="2">
        <v>45256.259062500001</v>
      </c>
      <c r="J647" s="2">
        <v>45256.259062500001</v>
      </c>
      <c r="K647" s="2">
        <v>45256.259062500001</v>
      </c>
      <c r="L647" s="9">
        <f>YEAR(Table1[[#This Row],[ordered_at]])</f>
        <v>2023</v>
      </c>
      <c r="M647" s="9" t="str">
        <f>TEXT(Table1[[#This Row],[ordered_at]],"MMM")</f>
        <v>Nov</v>
      </c>
      <c r="N647">
        <f>VLOOKUP(D647,[1]products!$A$2:$F$2832,6,0)</f>
        <v>48</v>
      </c>
      <c r="O647" s="1">
        <f>Table1[[#This Row],[sale_price]]-Table1[[#This Row],[cost_price]]</f>
        <v>26.495999959999999</v>
      </c>
      <c r="P647" s="4">
        <f>Table1[[#This Row],[PROFIT]]/Table1[[#This Row],[sale_price]]</f>
        <v>0.55199999916666664</v>
      </c>
      <c r="Q647" t="str">
        <f>"Q"&amp;ROUNDUP(MONTH(Table1[[#This Row],[ordered_at]])/3,0)</f>
        <v>Q4</v>
      </c>
      <c r="R647" t="s">
        <v>31</v>
      </c>
      <c r="S647" t="s">
        <v>46</v>
      </c>
      <c r="T647" s="8"/>
    </row>
    <row r="648" spans="1:20" x14ac:dyDescent="0.3">
      <c r="A648">
        <v>48082</v>
      </c>
      <c r="B648">
        <v>33078</v>
      </c>
      <c r="C648">
        <v>69586</v>
      </c>
      <c r="D648">
        <v>15575</v>
      </c>
      <c r="E648">
        <f>VLOOKUP(D648,[1]products!$A$2:$B$2832,2,0)</f>
        <v>15.203999939999999</v>
      </c>
      <c r="F648">
        <v>129717</v>
      </c>
      <c r="G648" t="s">
        <v>15</v>
      </c>
      <c r="H648" s="2">
        <v>45256.189930555556</v>
      </c>
      <c r="I648" s="2">
        <v>45256.189930555556</v>
      </c>
      <c r="J648" s="2">
        <v>45256.189930555556</v>
      </c>
      <c r="K648" s="2">
        <v>45256.189930555556</v>
      </c>
      <c r="L648" s="9">
        <f>YEAR(Table1[[#This Row],[ordered_at]])</f>
        <v>2023</v>
      </c>
      <c r="M648" s="9" t="str">
        <f>TEXT(Table1[[#This Row],[ordered_at]],"MMM")</f>
        <v>Nov</v>
      </c>
      <c r="N648">
        <f>VLOOKUP(D648,[1]products!$A$2:$F$2832,6,0)</f>
        <v>28</v>
      </c>
      <c r="O648" s="1">
        <f>Table1[[#This Row],[sale_price]]-Table1[[#This Row],[cost_price]]</f>
        <v>12.796000060000001</v>
      </c>
      <c r="P648" s="4">
        <f>Table1[[#This Row],[PROFIT]]/Table1[[#This Row],[sale_price]]</f>
        <v>0.45700000214285719</v>
      </c>
      <c r="Q648" t="str">
        <f>"Q"&amp;ROUNDUP(MONTH(Table1[[#This Row],[ordered_at]])/3,0)</f>
        <v>Q4</v>
      </c>
      <c r="R648" t="s">
        <v>31</v>
      </c>
      <c r="S648" t="s">
        <v>46</v>
      </c>
      <c r="T648" s="8"/>
    </row>
    <row r="649" spans="1:20" x14ac:dyDescent="0.3">
      <c r="A649">
        <v>49917</v>
      </c>
      <c r="B649">
        <v>34329</v>
      </c>
      <c r="C649">
        <v>5873</v>
      </c>
      <c r="D649">
        <v>12588</v>
      </c>
      <c r="E649">
        <f>VLOOKUP(D649,[1]products!$A$2:$B$2832,2,0)</f>
        <v>20.052</v>
      </c>
      <c r="F649">
        <v>134649</v>
      </c>
      <c r="G649" t="s">
        <v>13</v>
      </c>
      <c r="H649" s="2">
        <v>45255.37704861111</v>
      </c>
      <c r="I649" s="2">
        <v>45255.37704861111</v>
      </c>
      <c r="J649" s="2" t="s">
        <v>11</v>
      </c>
      <c r="K649" s="2" t="s">
        <v>11</v>
      </c>
      <c r="L649" s="9">
        <f>YEAR(Table1[[#This Row],[ordered_at]])</f>
        <v>2023</v>
      </c>
      <c r="M649" s="9" t="str">
        <f>TEXT(Table1[[#This Row],[ordered_at]],"MMM")</f>
        <v>Nov</v>
      </c>
      <c r="N649">
        <f>VLOOKUP(D649,[1]products!$A$2:$F$2832,6,0)</f>
        <v>36</v>
      </c>
      <c r="O649" s="1">
        <f>Table1[[#This Row],[sale_price]]-Table1[[#This Row],[cost_price]]</f>
        <v>15.948</v>
      </c>
      <c r="P649" s="4">
        <f>Table1[[#This Row],[PROFIT]]/Table1[[#This Row],[sale_price]]</f>
        <v>0.443</v>
      </c>
      <c r="Q649" t="str">
        <f>"Q"&amp;ROUNDUP(MONTH(Table1[[#This Row],[ordered_at]])/3,0)</f>
        <v>Q4</v>
      </c>
      <c r="R649" t="s">
        <v>31</v>
      </c>
      <c r="S649" t="s">
        <v>46</v>
      </c>
      <c r="T649" s="8"/>
    </row>
    <row r="650" spans="1:20" x14ac:dyDescent="0.3">
      <c r="A650">
        <v>65364</v>
      </c>
      <c r="B650">
        <v>44971</v>
      </c>
      <c r="C650">
        <v>8846</v>
      </c>
      <c r="D650">
        <v>12588</v>
      </c>
      <c r="E650">
        <f>VLOOKUP(D650,[1]products!$A$2:$B$2832,2,0)</f>
        <v>20.052</v>
      </c>
      <c r="F650">
        <v>176378</v>
      </c>
      <c r="G650" t="s">
        <v>13</v>
      </c>
      <c r="H650" s="2">
        <v>45255.356203703705</v>
      </c>
      <c r="I650" s="2">
        <v>45255.356203703705</v>
      </c>
      <c r="J650" s="2" t="s">
        <v>11</v>
      </c>
      <c r="K650" s="2" t="s">
        <v>11</v>
      </c>
      <c r="L650" s="9">
        <f>YEAR(Table1[[#This Row],[ordered_at]])</f>
        <v>2023</v>
      </c>
      <c r="M650" s="9" t="str">
        <f>TEXT(Table1[[#This Row],[ordered_at]],"MMM")</f>
        <v>Nov</v>
      </c>
      <c r="N650">
        <f>VLOOKUP(D650,[1]products!$A$2:$F$2832,6,0)</f>
        <v>36</v>
      </c>
      <c r="O650" s="1">
        <f>Table1[[#This Row],[sale_price]]-Table1[[#This Row],[cost_price]]</f>
        <v>15.948</v>
      </c>
      <c r="P650" s="4">
        <f>Table1[[#This Row],[PROFIT]]/Table1[[#This Row],[sale_price]]</f>
        <v>0.443</v>
      </c>
      <c r="Q650" t="str">
        <f>"Q"&amp;ROUNDUP(MONTH(Table1[[#This Row],[ordered_at]])/3,0)</f>
        <v>Q4</v>
      </c>
      <c r="R650" t="s">
        <v>31</v>
      </c>
      <c r="S650" t="s">
        <v>46</v>
      </c>
      <c r="T650" s="8"/>
    </row>
    <row r="651" spans="1:20" x14ac:dyDescent="0.3">
      <c r="A651">
        <v>107773</v>
      </c>
      <c r="B651">
        <v>74249</v>
      </c>
      <c r="C651">
        <v>26589</v>
      </c>
      <c r="D651">
        <v>13566</v>
      </c>
      <c r="E651">
        <f>VLOOKUP(D651,[1]products!$A$2:$B$2832,2,0)</f>
        <v>14.15527992</v>
      </c>
      <c r="F651">
        <v>290770</v>
      </c>
      <c r="G651" t="s">
        <v>15</v>
      </c>
      <c r="H651" s="2">
        <v>45255.304675925923</v>
      </c>
      <c r="I651" s="2">
        <v>45255.304675925923</v>
      </c>
      <c r="J651" s="2">
        <v>45255.304675925923</v>
      </c>
      <c r="K651" s="2">
        <v>45255.304675925923</v>
      </c>
      <c r="L651" s="9">
        <f>YEAR(Table1[[#This Row],[ordered_at]])</f>
        <v>2023</v>
      </c>
      <c r="M651" s="9" t="str">
        <f>TEXT(Table1[[#This Row],[ordered_at]],"MMM")</f>
        <v>Nov</v>
      </c>
      <c r="N651">
        <f>VLOOKUP(D651,[1]products!$A$2:$F$2832,6,0)</f>
        <v>29.989999770000001</v>
      </c>
      <c r="O651" s="1">
        <f>Table1[[#This Row],[sale_price]]-Table1[[#This Row],[cost_price]]</f>
        <v>15.834719850000001</v>
      </c>
      <c r="P651" s="4">
        <f>Table1[[#This Row],[PROFIT]]/Table1[[#This Row],[sale_price]]</f>
        <v>0.52799999904768258</v>
      </c>
      <c r="Q651" t="str">
        <f>"Q"&amp;ROUNDUP(MONTH(Table1[[#This Row],[ordered_at]])/3,0)</f>
        <v>Q4</v>
      </c>
      <c r="R651" t="s">
        <v>31</v>
      </c>
      <c r="S651" t="s">
        <v>46</v>
      </c>
      <c r="T651" s="8"/>
    </row>
    <row r="652" spans="1:20" x14ac:dyDescent="0.3">
      <c r="A652">
        <v>146845</v>
      </c>
      <c r="B652">
        <v>101119</v>
      </c>
      <c r="C652">
        <v>73719</v>
      </c>
      <c r="D652">
        <v>6339</v>
      </c>
      <c r="E652">
        <f>VLOOKUP(D652,[1]products!$A$2:$B$2832,2,0)</f>
        <v>5.0141398869999998</v>
      </c>
      <c r="F652">
        <v>396447</v>
      </c>
      <c r="G652" t="s">
        <v>12</v>
      </c>
      <c r="H652" s="2">
        <v>45255.090821759259</v>
      </c>
      <c r="I652" s="2">
        <v>45255.090821759259</v>
      </c>
      <c r="J652" s="2">
        <v>45255.090821759259</v>
      </c>
      <c r="K652" s="2" t="s">
        <v>11</v>
      </c>
      <c r="L652" s="9">
        <f>YEAR(Table1[[#This Row],[ordered_at]])</f>
        <v>2023</v>
      </c>
      <c r="M652" s="9" t="str">
        <f>TEXT(Table1[[#This Row],[ordered_at]],"MMM")</f>
        <v>Nov</v>
      </c>
      <c r="N652">
        <f>VLOOKUP(D652,[1]products!$A$2:$F$2832,6,0)</f>
        <v>12.989999770000001</v>
      </c>
      <c r="O652" s="1">
        <f>Table1[[#This Row],[sale_price]]-Table1[[#This Row],[cost_price]]</f>
        <v>7.9758598830000009</v>
      </c>
      <c r="P652" s="4">
        <f>Table1[[#This Row],[PROFIT]]/Table1[[#This Row],[sale_price]]</f>
        <v>0.6140000018645112</v>
      </c>
      <c r="Q652" t="str">
        <f>"Q"&amp;ROUNDUP(MONTH(Table1[[#This Row],[ordered_at]])/3,0)</f>
        <v>Q4</v>
      </c>
      <c r="R652" t="s">
        <v>32</v>
      </c>
      <c r="S652" t="s">
        <v>46</v>
      </c>
      <c r="T652" s="8"/>
    </row>
    <row r="653" spans="1:20" x14ac:dyDescent="0.3">
      <c r="A653">
        <v>55581</v>
      </c>
      <c r="B653">
        <v>38231</v>
      </c>
      <c r="C653">
        <v>23102</v>
      </c>
      <c r="D653">
        <v>13719</v>
      </c>
      <c r="E653">
        <f>VLOOKUP(D653,[1]products!$A$2:$B$2832,2,0)</f>
        <v>6.3000000040000002</v>
      </c>
      <c r="F653">
        <v>149972</v>
      </c>
      <c r="G653" t="s">
        <v>13</v>
      </c>
      <c r="H653" s="2">
        <v>45255.04383101852</v>
      </c>
      <c r="I653" s="2">
        <v>45255.04383101852</v>
      </c>
      <c r="J653" s="2" t="s">
        <v>11</v>
      </c>
      <c r="K653" s="2" t="s">
        <v>11</v>
      </c>
      <c r="L653" s="9">
        <f>YEAR(Table1[[#This Row],[ordered_at]])</f>
        <v>2023</v>
      </c>
      <c r="M653" s="9" t="str">
        <f>TEXT(Table1[[#This Row],[ordered_at]],"MMM")</f>
        <v>Nov</v>
      </c>
      <c r="N653">
        <f>VLOOKUP(D653,[1]products!$A$2:$F$2832,6,0)</f>
        <v>12</v>
      </c>
      <c r="O653" s="1">
        <f>Table1[[#This Row],[sale_price]]-Table1[[#This Row],[cost_price]]</f>
        <v>5.6999999959999998</v>
      </c>
      <c r="P653" s="4">
        <f>Table1[[#This Row],[PROFIT]]/Table1[[#This Row],[sale_price]]</f>
        <v>0.47499999966666667</v>
      </c>
      <c r="Q653" t="str">
        <f>"Q"&amp;ROUNDUP(MONTH(Table1[[#This Row],[ordered_at]])/3,0)</f>
        <v>Q4</v>
      </c>
      <c r="R653" t="s">
        <v>32</v>
      </c>
      <c r="S653" t="s">
        <v>46</v>
      </c>
      <c r="T653" s="8"/>
    </row>
    <row r="654" spans="1:20" x14ac:dyDescent="0.3">
      <c r="A654">
        <v>80080</v>
      </c>
      <c r="B654">
        <v>55099</v>
      </c>
      <c r="C654">
        <v>4646</v>
      </c>
      <c r="D654">
        <v>6339</v>
      </c>
      <c r="E654">
        <f>VLOOKUP(D654,[1]products!$A$2:$B$2832,2,0)</f>
        <v>5.0141398869999998</v>
      </c>
      <c r="F654">
        <v>216108</v>
      </c>
      <c r="G654" t="s">
        <v>15</v>
      </c>
      <c r="H654" s="2">
        <v>45255.041932870372</v>
      </c>
      <c r="I654" s="2">
        <v>45255.041932870372</v>
      </c>
      <c r="J654" s="2">
        <v>45255.041932870372</v>
      </c>
      <c r="K654" s="2">
        <v>45255.041932870372</v>
      </c>
      <c r="L654" s="9">
        <f>YEAR(Table1[[#This Row],[ordered_at]])</f>
        <v>2023</v>
      </c>
      <c r="M654" s="9" t="str">
        <f>TEXT(Table1[[#This Row],[ordered_at]],"MMM")</f>
        <v>Nov</v>
      </c>
      <c r="N654">
        <f>VLOOKUP(D654,[1]products!$A$2:$F$2832,6,0)</f>
        <v>12.989999770000001</v>
      </c>
      <c r="O654" s="1">
        <f>Table1[[#This Row],[sale_price]]-Table1[[#This Row],[cost_price]]</f>
        <v>7.9758598830000009</v>
      </c>
      <c r="P654" s="4">
        <f>Table1[[#This Row],[PROFIT]]/Table1[[#This Row],[sale_price]]</f>
        <v>0.6140000018645112</v>
      </c>
      <c r="Q654" t="str">
        <f>"Q"&amp;ROUNDUP(MONTH(Table1[[#This Row],[ordered_at]])/3,0)</f>
        <v>Q4</v>
      </c>
      <c r="R654" t="s">
        <v>27</v>
      </c>
      <c r="S654" t="s">
        <v>46</v>
      </c>
      <c r="T654" s="8"/>
    </row>
    <row r="655" spans="1:20" x14ac:dyDescent="0.3">
      <c r="A655">
        <v>147246</v>
      </c>
      <c r="B655">
        <v>101393</v>
      </c>
      <c r="C655">
        <v>90128</v>
      </c>
      <c r="D655">
        <v>29064</v>
      </c>
      <c r="E655">
        <f>VLOOKUP(D655,[1]products!$A$2:$B$2832,2,0)</f>
        <v>22.824000120000001</v>
      </c>
      <c r="F655">
        <v>397525</v>
      </c>
      <c r="G655" t="s">
        <v>13</v>
      </c>
      <c r="H655" s="2">
        <v>45254.36996527778</v>
      </c>
      <c r="I655" s="2">
        <v>45254.36996527778</v>
      </c>
      <c r="J655" s="2" t="s">
        <v>11</v>
      </c>
      <c r="K655" s="2" t="s">
        <v>11</v>
      </c>
      <c r="L655" s="9">
        <f>YEAR(Table1[[#This Row],[ordered_at]])</f>
        <v>2023</v>
      </c>
      <c r="M655" s="9" t="str">
        <f>TEXT(Table1[[#This Row],[ordered_at]],"MMM")</f>
        <v>Nov</v>
      </c>
      <c r="N655">
        <f>VLOOKUP(D655,[1]products!$A$2:$F$2832,6,0)</f>
        <v>36</v>
      </c>
      <c r="O655" s="1">
        <f>Table1[[#This Row],[sale_price]]-Table1[[#This Row],[cost_price]]</f>
        <v>13.175999879999999</v>
      </c>
      <c r="P655" s="4">
        <f>Table1[[#This Row],[PROFIT]]/Table1[[#This Row],[sale_price]]</f>
        <v>0.36599999666666666</v>
      </c>
      <c r="Q655" t="str">
        <f>"Q"&amp;ROUNDUP(MONTH(Table1[[#This Row],[ordered_at]])/3,0)</f>
        <v>Q4</v>
      </c>
      <c r="R655" t="s">
        <v>27</v>
      </c>
      <c r="S655" t="s">
        <v>46</v>
      </c>
      <c r="T655" s="8"/>
    </row>
    <row r="656" spans="1:20" x14ac:dyDescent="0.3">
      <c r="A656">
        <v>157508</v>
      </c>
      <c r="B656">
        <v>108444</v>
      </c>
      <c r="C656">
        <v>36011</v>
      </c>
      <c r="D656">
        <v>28577</v>
      </c>
      <c r="E656">
        <f>VLOOKUP(D656,[1]products!$A$2:$B$2832,2,0)</f>
        <v>20.049270920000001</v>
      </c>
      <c r="F656">
        <v>425207</v>
      </c>
      <c r="G656" t="s">
        <v>13</v>
      </c>
      <c r="H656" s="2">
        <v>45254.313611111109</v>
      </c>
      <c r="I656" s="2">
        <v>45254.313611111109</v>
      </c>
      <c r="J656" s="2" t="s">
        <v>11</v>
      </c>
      <c r="K656" s="2" t="s">
        <v>11</v>
      </c>
      <c r="L656" s="9">
        <f>YEAR(Table1[[#This Row],[ordered_at]])</f>
        <v>2023</v>
      </c>
      <c r="M656" s="9" t="str">
        <f>TEXT(Table1[[#This Row],[ordered_at]],"MMM")</f>
        <v>Nov</v>
      </c>
      <c r="N656">
        <f>VLOOKUP(D656,[1]products!$A$2:$F$2832,6,0)</f>
        <v>34.990001679999999</v>
      </c>
      <c r="O656" s="1">
        <f>Table1[[#This Row],[sale_price]]-Table1[[#This Row],[cost_price]]</f>
        <v>14.940730759999997</v>
      </c>
      <c r="P656" s="4">
        <f>Table1[[#This Row],[PROFIT]]/Table1[[#This Row],[sale_price]]</f>
        <v>0.4270000012186338</v>
      </c>
      <c r="Q656" t="str">
        <f>"Q"&amp;ROUNDUP(MONTH(Table1[[#This Row],[ordered_at]])/3,0)</f>
        <v>Q4</v>
      </c>
      <c r="R656" t="s">
        <v>27</v>
      </c>
      <c r="S656" t="s">
        <v>46</v>
      </c>
      <c r="T656" s="8"/>
    </row>
    <row r="657" spans="1:20" x14ac:dyDescent="0.3">
      <c r="A657">
        <v>93153</v>
      </c>
      <c r="B657">
        <v>64106</v>
      </c>
      <c r="C657">
        <v>60159</v>
      </c>
      <c r="D657">
        <v>28972</v>
      </c>
      <c r="E657">
        <f>VLOOKUP(D657,[1]products!$A$2:$B$2832,2,0)</f>
        <v>11.57613991</v>
      </c>
      <c r="F657">
        <v>251448</v>
      </c>
      <c r="G657" t="s">
        <v>13</v>
      </c>
      <c r="H657" s="2">
        <v>45254.167129629626</v>
      </c>
      <c r="I657" s="2">
        <v>45254.167129629626</v>
      </c>
      <c r="J657" s="2" t="s">
        <v>11</v>
      </c>
      <c r="K657" s="2" t="s">
        <v>11</v>
      </c>
      <c r="L657" s="9">
        <f>YEAR(Table1[[#This Row],[ordered_at]])</f>
        <v>2023</v>
      </c>
      <c r="M657" s="9" t="str">
        <f>TEXT(Table1[[#This Row],[ordered_at]],"MMM")</f>
        <v>Nov</v>
      </c>
      <c r="N657">
        <f>VLOOKUP(D657,[1]products!$A$2:$F$2832,6,0)</f>
        <v>29.989999770000001</v>
      </c>
      <c r="O657" s="1">
        <f>Table1[[#This Row],[sale_price]]-Table1[[#This Row],[cost_price]]</f>
        <v>18.413859860000002</v>
      </c>
      <c r="P657" s="4">
        <f>Table1[[#This Row],[PROFIT]]/Table1[[#This Row],[sale_price]]</f>
        <v>0.61400000004068034</v>
      </c>
      <c r="Q657" t="str">
        <f>"Q"&amp;ROUNDUP(MONTH(Table1[[#This Row],[ordered_at]])/3,0)</f>
        <v>Q4</v>
      </c>
      <c r="R657" t="s">
        <v>27</v>
      </c>
      <c r="S657" t="s">
        <v>46</v>
      </c>
      <c r="T657" s="8"/>
    </row>
    <row r="658" spans="1:20" x14ac:dyDescent="0.3">
      <c r="A658">
        <v>10102</v>
      </c>
      <c r="B658">
        <v>6970</v>
      </c>
      <c r="C658">
        <v>12875</v>
      </c>
      <c r="D658">
        <v>15248</v>
      </c>
      <c r="E658">
        <f>VLOOKUP(D658,[1]products!$A$2:$B$2832,2,0)</f>
        <v>8.5573401120000003</v>
      </c>
      <c r="F658">
        <v>27245</v>
      </c>
      <c r="G658" t="s">
        <v>13</v>
      </c>
      <c r="H658" s="2">
        <v>45254.056342592594</v>
      </c>
      <c r="I658" s="2">
        <v>45254.056342592594</v>
      </c>
      <c r="J658" s="2" t="s">
        <v>11</v>
      </c>
      <c r="K658" s="2" t="s">
        <v>11</v>
      </c>
      <c r="L658" s="9">
        <f>YEAR(Table1[[#This Row],[ordered_at]])</f>
        <v>2023</v>
      </c>
      <c r="M658" s="9" t="str">
        <f>TEXT(Table1[[#This Row],[ordered_at]],"MMM")</f>
        <v>Nov</v>
      </c>
      <c r="N658">
        <f>VLOOKUP(D658,[1]products!$A$2:$F$2832,6,0)</f>
        <v>21.340000150000002</v>
      </c>
      <c r="O658" s="1">
        <f>Table1[[#This Row],[sale_price]]-Table1[[#This Row],[cost_price]]</f>
        <v>12.782660038000001</v>
      </c>
      <c r="P658" s="4">
        <f>Table1[[#This Row],[PROFIT]]/Table1[[#This Row],[sale_price]]</f>
        <v>0.59899999757029054</v>
      </c>
      <c r="Q658" t="str">
        <f>"Q"&amp;ROUNDUP(MONTH(Table1[[#This Row],[ordered_at]])/3,0)</f>
        <v>Q4</v>
      </c>
      <c r="R658" t="s">
        <v>27</v>
      </c>
      <c r="S658" t="s">
        <v>46</v>
      </c>
      <c r="T658" s="8"/>
    </row>
    <row r="659" spans="1:20" x14ac:dyDescent="0.3">
      <c r="A659">
        <v>121073</v>
      </c>
      <c r="B659">
        <v>83363</v>
      </c>
      <c r="C659">
        <v>79471</v>
      </c>
      <c r="D659">
        <v>24963</v>
      </c>
      <c r="E659">
        <f>VLOOKUP(D659,[1]products!$A$2:$B$2832,2,0)</f>
        <v>36.782098550000001</v>
      </c>
      <c r="F659">
        <v>326776</v>
      </c>
      <c r="G659" t="s">
        <v>10</v>
      </c>
      <c r="H659" s="2">
        <v>45253.758553240739</v>
      </c>
      <c r="I659" s="2" t="s">
        <v>11</v>
      </c>
      <c r="J659" s="2" t="s">
        <v>11</v>
      </c>
      <c r="K659" s="2" t="s">
        <v>11</v>
      </c>
      <c r="L659" s="9">
        <f>YEAR(Table1[[#This Row],[ordered_at]])</f>
        <v>2023</v>
      </c>
      <c r="M659" s="9" t="str">
        <f>TEXT(Table1[[#This Row],[ordered_at]],"MMM")</f>
        <v>Nov</v>
      </c>
      <c r="N659">
        <f>VLOOKUP(D659,[1]products!$A$2:$F$2832,6,0)</f>
        <v>76.949996949999999</v>
      </c>
      <c r="O659" s="1">
        <f>Table1[[#This Row],[sale_price]]-Table1[[#This Row],[cost_price]]</f>
        <v>40.167898399999999</v>
      </c>
      <c r="P659" s="4">
        <f>Table1[[#This Row],[PROFIT]]/Table1[[#This Row],[sale_price]]</f>
        <v>0.52199999989733592</v>
      </c>
      <c r="Q659" t="str">
        <f>"Q"&amp;ROUNDUP(MONTH(Table1[[#This Row],[ordered_at]])/3,0)</f>
        <v>Q4</v>
      </c>
      <c r="R659" t="s">
        <v>27</v>
      </c>
      <c r="S659" t="s">
        <v>46</v>
      </c>
      <c r="T659" s="8"/>
    </row>
    <row r="660" spans="1:20" x14ac:dyDescent="0.3">
      <c r="A660">
        <v>106507</v>
      </c>
      <c r="B660">
        <v>73371</v>
      </c>
      <c r="C660">
        <v>62578</v>
      </c>
      <c r="D660">
        <v>28395</v>
      </c>
      <c r="E660">
        <f>VLOOKUP(D660,[1]products!$A$2:$B$2832,2,0)</f>
        <v>9.0954498600000004</v>
      </c>
      <c r="F660">
        <v>287375</v>
      </c>
      <c r="G660" t="s">
        <v>15</v>
      </c>
      <c r="H660" s="2">
        <v>45253.617662037039</v>
      </c>
      <c r="I660" s="2">
        <v>45253.617662037039</v>
      </c>
      <c r="J660" s="2">
        <v>45253.617662037039</v>
      </c>
      <c r="K660" s="2">
        <v>45253.617662037039</v>
      </c>
      <c r="L660" s="9">
        <f>YEAR(Table1[[#This Row],[ordered_at]])</f>
        <v>2023</v>
      </c>
      <c r="M660" s="9" t="str">
        <f>TEXT(Table1[[#This Row],[ordered_at]],"MMM")</f>
        <v>Nov</v>
      </c>
      <c r="N660">
        <f>VLOOKUP(D660,[1]products!$A$2:$F$2832,6,0)</f>
        <v>19.989999770000001</v>
      </c>
      <c r="O660" s="1">
        <f>Table1[[#This Row],[sale_price]]-Table1[[#This Row],[cost_price]]</f>
        <v>10.89454991</v>
      </c>
      <c r="P660" s="4">
        <f>Table1[[#This Row],[PROFIT]]/Table1[[#This Row],[sale_price]]</f>
        <v>0.54500000176838426</v>
      </c>
      <c r="Q660" t="str">
        <f>"Q"&amp;ROUNDUP(MONTH(Table1[[#This Row],[ordered_at]])/3,0)</f>
        <v>Q4</v>
      </c>
      <c r="R660" t="s">
        <v>27</v>
      </c>
      <c r="S660" t="s">
        <v>46</v>
      </c>
      <c r="T660" s="8"/>
    </row>
    <row r="661" spans="1:20" x14ac:dyDescent="0.3">
      <c r="A661">
        <v>28698</v>
      </c>
      <c r="B661">
        <v>19836</v>
      </c>
      <c r="C661">
        <v>5470</v>
      </c>
      <c r="D661">
        <v>24856</v>
      </c>
      <c r="E661">
        <f>VLOOKUP(D661,[1]products!$A$2:$B$2832,2,0)</f>
        <v>23.946600289999999</v>
      </c>
      <c r="F661">
        <v>77396</v>
      </c>
      <c r="G661" t="s">
        <v>12</v>
      </c>
      <c r="H661" s="2">
        <v>45253.522245370368</v>
      </c>
      <c r="I661" s="2">
        <v>45253.522245370368</v>
      </c>
      <c r="J661" s="2">
        <v>45253.522245370368</v>
      </c>
      <c r="K661" s="2" t="s">
        <v>11</v>
      </c>
      <c r="L661" s="9">
        <f>YEAR(Table1[[#This Row],[ordered_at]])</f>
        <v>2023</v>
      </c>
      <c r="M661" s="9" t="str">
        <f>TEXT(Table1[[#This Row],[ordered_at]],"MMM")</f>
        <v>Nov</v>
      </c>
      <c r="N661">
        <f>VLOOKUP(D661,[1]products!$A$2:$F$2832,6,0)</f>
        <v>55.950000760000002</v>
      </c>
      <c r="O661" s="1">
        <f>Table1[[#This Row],[sale_price]]-Table1[[#This Row],[cost_price]]</f>
        <v>32.003400470000003</v>
      </c>
      <c r="P661" s="4">
        <f>Table1[[#This Row],[PROFIT]]/Table1[[#This Row],[sale_price]]</f>
        <v>0.572000000630563</v>
      </c>
      <c r="Q661" t="str">
        <f>"Q"&amp;ROUNDUP(MONTH(Table1[[#This Row],[ordered_at]])/3,0)</f>
        <v>Q4</v>
      </c>
      <c r="R661" t="s">
        <v>27</v>
      </c>
      <c r="S661" t="s">
        <v>46</v>
      </c>
      <c r="T661" s="8"/>
    </row>
    <row r="662" spans="1:20" x14ac:dyDescent="0.3">
      <c r="A662">
        <v>122193</v>
      </c>
      <c r="B662">
        <v>84152</v>
      </c>
      <c r="C662">
        <v>7256</v>
      </c>
      <c r="D662">
        <v>8929</v>
      </c>
      <c r="E662">
        <f>VLOOKUP(D662,[1]products!$A$2:$B$2832,2,0)</f>
        <v>15.17057986</v>
      </c>
      <c r="F662">
        <v>329843</v>
      </c>
      <c r="G662" t="s">
        <v>12</v>
      </c>
      <c r="H662" s="2">
        <v>45253.403749999998</v>
      </c>
      <c r="I662" s="2">
        <v>45253.403749999998</v>
      </c>
      <c r="J662" s="2">
        <v>45253.403749999998</v>
      </c>
      <c r="K662" s="2" t="s">
        <v>11</v>
      </c>
      <c r="L662" s="9">
        <f>YEAR(Table1[[#This Row],[ordered_at]])</f>
        <v>2023</v>
      </c>
      <c r="M662" s="9" t="str">
        <f>TEXT(Table1[[#This Row],[ordered_at]],"MMM")</f>
        <v>Nov</v>
      </c>
      <c r="N662">
        <f>VLOOKUP(D662,[1]products!$A$2:$F$2832,6,0)</f>
        <v>27.989999770000001</v>
      </c>
      <c r="O662" s="1">
        <f>Table1[[#This Row],[sale_price]]-Table1[[#This Row],[cost_price]]</f>
        <v>12.819419910000001</v>
      </c>
      <c r="P662" s="4">
        <f>Table1[[#This Row],[PROFIT]]/Table1[[#This Row],[sale_price]]</f>
        <v>0.4580000005480529</v>
      </c>
      <c r="Q662" t="str">
        <f>"Q"&amp;ROUNDUP(MONTH(Table1[[#This Row],[ordered_at]])/3,0)</f>
        <v>Q4</v>
      </c>
      <c r="R662" t="s">
        <v>27</v>
      </c>
      <c r="S662" t="s">
        <v>46</v>
      </c>
      <c r="T662" s="8"/>
    </row>
    <row r="663" spans="1:20" x14ac:dyDescent="0.3">
      <c r="A663">
        <v>35882</v>
      </c>
      <c r="B663">
        <v>24703</v>
      </c>
      <c r="C663">
        <v>6357</v>
      </c>
      <c r="D663">
        <v>12536</v>
      </c>
      <c r="E663">
        <f>VLOOKUP(D663,[1]products!$A$2:$B$2832,2,0)</f>
        <v>30.636169290000002</v>
      </c>
      <c r="F663">
        <v>96821</v>
      </c>
      <c r="G663" t="s">
        <v>12</v>
      </c>
      <c r="H663" s="2">
        <v>45253.190694444442</v>
      </c>
      <c r="I663" s="2">
        <v>45253.190694444442</v>
      </c>
      <c r="J663" s="2">
        <v>45253.190694444442</v>
      </c>
      <c r="K663" s="2" t="s">
        <v>11</v>
      </c>
      <c r="L663" s="9">
        <f>YEAR(Table1[[#This Row],[ordered_at]])</f>
        <v>2023</v>
      </c>
      <c r="M663" s="9" t="str">
        <f>TEXT(Table1[[#This Row],[ordered_at]],"MMM")</f>
        <v>Nov</v>
      </c>
      <c r="N663">
        <f>VLOOKUP(D663,[1]products!$A$2:$F$2832,6,0)</f>
        <v>79.989997860000003</v>
      </c>
      <c r="O663" s="1">
        <f>Table1[[#This Row],[sale_price]]-Table1[[#This Row],[cost_price]]</f>
        <v>49.353828570000005</v>
      </c>
      <c r="P663" s="4">
        <f>Table1[[#This Row],[PROFIT]]/Table1[[#This Row],[sale_price]]</f>
        <v>0.61699999862957866</v>
      </c>
      <c r="Q663" t="str">
        <f>"Q"&amp;ROUNDUP(MONTH(Table1[[#This Row],[ordered_at]])/3,0)</f>
        <v>Q4</v>
      </c>
      <c r="R663" t="s">
        <v>27</v>
      </c>
      <c r="S663" t="s">
        <v>46</v>
      </c>
      <c r="T663" s="8"/>
    </row>
    <row r="664" spans="1:20" x14ac:dyDescent="0.3">
      <c r="A664">
        <v>88427</v>
      </c>
      <c r="B664">
        <v>60838</v>
      </c>
      <c r="C664">
        <v>42589</v>
      </c>
      <c r="D664">
        <v>14336</v>
      </c>
      <c r="E664">
        <f>VLOOKUP(D664,[1]products!$A$2:$B$2832,2,0)</f>
        <v>3.1199999900000002</v>
      </c>
      <c r="F664">
        <v>238669</v>
      </c>
      <c r="G664" t="s">
        <v>12</v>
      </c>
      <c r="H664" s="2">
        <v>45253.148946759262</v>
      </c>
      <c r="I664" s="2">
        <v>45253.148946759262</v>
      </c>
      <c r="J664" s="2">
        <v>45253.148946759262</v>
      </c>
      <c r="K664" s="2" t="s">
        <v>11</v>
      </c>
      <c r="L664" s="9">
        <f>YEAR(Table1[[#This Row],[ordered_at]])</f>
        <v>2023</v>
      </c>
      <c r="M664" s="9" t="str">
        <f>TEXT(Table1[[#This Row],[ordered_at]],"MMM")</f>
        <v>Nov</v>
      </c>
      <c r="N664">
        <f>VLOOKUP(D664,[1]products!$A$2:$F$2832,6,0)</f>
        <v>8</v>
      </c>
      <c r="O664" s="1">
        <f>Table1[[#This Row],[sale_price]]-Table1[[#This Row],[cost_price]]</f>
        <v>4.8800000099999998</v>
      </c>
      <c r="P664" s="4">
        <f>Table1[[#This Row],[PROFIT]]/Table1[[#This Row],[sale_price]]</f>
        <v>0.61000000124999998</v>
      </c>
      <c r="Q664" t="str">
        <f>"Q"&amp;ROUNDUP(MONTH(Table1[[#This Row],[ordered_at]])/3,0)</f>
        <v>Q4</v>
      </c>
      <c r="R664" t="s">
        <v>27</v>
      </c>
      <c r="S664" t="s">
        <v>46</v>
      </c>
      <c r="T664" s="8"/>
    </row>
    <row r="665" spans="1:20" x14ac:dyDescent="0.3">
      <c r="A665">
        <v>173430</v>
      </c>
      <c r="B665">
        <v>119405</v>
      </c>
      <c r="C665">
        <v>42589</v>
      </c>
      <c r="D665">
        <v>15330</v>
      </c>
      <c r="E665">
        <f>VLOOKUP(D665,[1]products!$A$2:$B$2832,2,0)</f>
        <v>4.0611898819999999</v>
      </c>
      <c r="F665">
        <v>468247</v>
      </c>
      <c r="G665" t="s">
        <v>14</v>
      </c>
      <c r="H665" s="2">
        <v>45253.112812500003</v>
      </c>
      <c r="I665" s="2" t="s">
        <v>11</v>
      </c>
      <c r="J665" s="2" t="s">
        <v>11</v>
      </c>
      <c r="K665" s="2" t="s">
        <v>11</v>
      </c>
      <c r="L665" s="9">
        <f>YEAR(Table1[[#This Row],[ordered_at]])</f>
        <v>2023</v>
      </c>
      <c r="M665" s="9" t="str">
        <f>TEXT(Table1[[#This Row],[ordered_at]],"MMM")</f>
        <v>Nov</v>
      </c>
      <c r="N665">
        <f>VLOOKUP(D665,[1]products!$A$2:$F$2832,6,0)</f>
        <v>6.9899997709999999</v>
      </c>
      <c r="O665" s="1">
        <f>Table1[[#This Row],[sale_price]]-Table1[[#This Row],[cost_price]]</f>
        <v>2.9288098890000001</v>
      </c>
      <c r="P665" s="4">
        <f>Table1[[#This Row],[PROFIT]]/Table1[[#This Row],[sale_price]]</f>
        <v>0.41899999784706721</v>
      </c>
      <c r="Q665" t="str">
        <f>"Q"&amp;ROUNDUP(MONTH(Table1[[#This Row],[ordered_at]])/3,0)</f>
        <v>Q4</v>
      </c>
      <c r="R665" t="s">
        <v>27</v>
      </c>
      <c r="S665" t="s">
        <v>46</v>
      </c>
      <c r="T665" s="8"/>
    </row>
    <row r="666" spans="1:20" x14ac:dyDescent="0.3">
      <c r="A666">
        <v>164930</v>
      </c>
      <c r="B666">
        <v>113613</v>
      </c>
      <c r="C666">
        <v>42589</v>
      </c>
      <c r="D666">
        <v>9031</v>
      </c>
      <c r="E666">
        <f>VLOOKUP(D666,[1]products!$A$2:$B$2832,2,0)</f>
        <v>21.881999990000001</v>
      </c>
      <c r="F666">
        <v>445230</v>
      </c>
      <c r="G666" t="s">
        <v>10</v>
      </c>
      <c r="H666" s="2">
        <v>45253.031886574077</v>
      </c>
      <c r="I666" s="2" t="s">
        <v>11</v>
      </c>
      <c r="J666" s="2" t="s">
        <v>11</v>
      </c>
      <c r="K666" s="2" t="s">
        <v>11</v>
      </c>
      <c r="L666" s="9">
        <f>YEAR(Table1[[#This Row],[ordered_at]])</f>
        <v>2023</v>
      </c>
      <c r="M666" s="9" t="str">
        <f>TEXT(Table1[[#This Row],[ordered_at]],"MMM")</f>
        <v>Nov</v>
      </c>
      <c r="N666">
        <f>VLOOKUP(D666,[1]products!$A$2:$F$2832,6,0)</f>
        <v>42</v>
      </c>
      <c r="O666" s="1">
        <f>Table1[[#This Row],[sale_price]]-Table1[[#This Row],[cost_price]]</f>
        <v>20.118000009999999</v>
      </c>
      <c r="P666" s="4">
        <f>Table1[[#This Row],[PROFIT]]/Table1[[#This Row],[sale_price]]</f>
        <v>0.47900000023809525</v>
      </c>
      <c r="Q666" t="str">
        <f>"Q"&amp;ROUNDUP(MONTH(Table1[[#This Row],[ordered_at]])/3,0)</f>
        <v>Q4</v>
      </c>
      <c r="R666" t="s">
        <v>27</v>
      </c>
      <c r="S666" t="s">
        <v>46</v>
      </c>
      <c r="T666" s="8"/>
    </row>
    <row r="667" spans="1:20" x14ac:dyDescent="0.3">
      <c r="A667">
        <v>70070</v>
      </c>
      <c r="B667">
        <v>48180</v>
      </c>
      <c r="C667">
        <v>42589</v>
      </c>
      <c r="D667">
        <v>14073</v>
      </c>
      <c r="E667">
        <f>VLOOKUP(D667,[1]products!$A$2:$B$2832,2,0)</f>
        <v>6.2267801199999999</v>
      </c>
      <c r="F667">
        <v>189093</v>
      </c>
      <c r="G667" t="s">
        <v>10</v>
      </c>
      <c r="H667" s="2">
        <v>45252.768113425926</v>
      </c>
      <c r="I667" s="2" t="s">
        <v>11</v>
      </c>
      <c r="J667" s="2" t="s">
        <v>11</v>
      </c>
      <c r="K667" s="2" t="s">
        <v>11</v>
      </c>
      <c r="L667" s="9">
        <f>YEAR(Table1[[#This Row],[ordered_at]])</f>
        <v>2023</v>
      </c>
      <c r="M667" s="9" t="str">
        <f>TEXT(Table1[[#This Row],[ordered_at]],"MMM")</f>
        <v>Nov</v>
      </c>
      <c r="N667">
        <f>VLOOKUP(D667,[1]products!$A$2:$F$2832,6,0)</f>
        <v>11.260000229999999</v>
      </c>
      <c r="O667" s="1">
        <f>Table1[[#This Row],[sale_price]]-Table1[[#This Row],[cost_price]]</f>
        <v>5.0332201099999994</v>
      </c>
      <c r="P667" s="4">
        <f>Table1[[#This Row],[PROFIT]]/Table1[[#This Row],[sale_price]]</f>
        <v>0.44700000063854345</v>
      </c>
      <c r="Q667" t="str">
        <f>"Q"&amp;ROUNDUP(MONTH(Table1[[#This Row],[ordered_at]])/3,0)</f>
        <v>Q4</v>
      </c>
      <c r="R667" t="s">
        <v>27</v>
      </c>
      <c r="S667" t="s">
        <v>46</v>
      </c>
      <c r="T667" s="8"/>
    </row>
    <row r="668" spans="1:20" x14ac:dyDescent="0.3">
      <c r="A668">
        <v>100421</v>
      </c>
      <c r="B668">
        <v>69129</v>
      </c>
      <c r="C668">
        <v>42589</v>
      </c>
      <c r="D668">
        <v>6156</v>
      </c>
      <c r="E668">
        <f>VLOOKUP(D668,[1]products!$A$2:$B$2832,2,0)</f>
        <v>39.303000169999997</v>
      </c>
      <c r="F668">
        <v>270943</v>
      </c>
      <c r="G668" t="s">
        <v>12</v>
      </c>
      <c r="H668" s="2">
        <v>45252.644363425927</v>
      </c>
      <c r="I668" s="2">
        <v>45252.644363425927</v>
      </c>
      <c r="J668" s="2">
        <v>45252.644363425927</v>
      </c>
      <c r="K668" s="2" t="s">
        <v>11</v>
      </c>
      <c r="L668" s="9">
        <f>YEAR(Table1[[#This Row],[ordered_at]])</f>
        <v>2023</v>
      </c>
      <c r="M668" s="9" t="str">
        <f>TEXT(Table1[[#This Row],[ordered_at]],"MMM")</f>
        <v>Nov</v>
      </c>
      <c r="N668">
        <f>VLOOKUP(D668,[1]products!$A$2:$F$2832,6,0)</f>
        <v>99</v>
      </c>
      <c r="O668" s="1">
        <f>Table1[[#This Row],[sale_price]]-Table1[[#This Row],[cost_price]]</f>
        <v>59.696999830000003</v>
      </c>
      <c r="P668" s="4">
        <f>Table1[[#This Row],[PROFIT]]/Table1[[#This Row],[sale_price]]</f>
        <v>0.60299999828282835</v>
      </c>
      <c r="Q668" t="str">
        <f>"Q"&amp;ROUNDUP(MONTH(Table1[[#This Row],[ordered_at]])/3,0)</f>
        <v>Q4</v>
      </c>
      <c r="R668" t="s">
        <v>27</v>
      </c>
      <c r="S668" t="s">
        <v>46</v>
      </c>
      <c r="T668" s="8"/>
    </row>
    <row r="669" spans="1:20" x14ac:dyDescent="0.3">
      <c r="A669">
        <v>39211</v>
      </c>
      <c r="B669">
        <v>27004</v>
      </c>
      <c r="C669">
        <v>42589</v>
      </c>
      <c r="D669">
        <v>5917</v>
      </c>
      <c r="E669">
        <f>VLOOKUP(D669,[1]products!$A$2:$B$2832,2,0)</f>
        <v>28.544999969999999</v>
      </c>
      <c r="F669">
        <v>105777</v>
      </c>
      <c r="G669" t="s">
        <v>15</v>
      </c>
      <c r="H669" s="2">
        <v>45252.462789351855</v>
      </c>
      <c r="I669" s="2">
        <v>45252.462789351855</v>
      </c>
      <c r="J669" s="2">
        <v>45252.462789351855</v>
      </c>
      <c r="K669" s="2">
        <v>45252.462789351855</v>
      </c>
      <c r="L669" s="9">
        <f>YEAR(Table1[[#This Row],[ordered_at]])</f>
        <v>2023</v>
      </c>
      <c r="M669" s="9" t="str">
        <f>TEXT(Table1[[#This Row],[ordered_at]],"MMM")</f>
        <v>Nov</v>
      </c>
      <c r="N669">
        <f>VLOOKUP(D669,[1]products!$A$2:$F$2832,6,0)</f>
        <v>55</v>
      </c>
      <c r="O669" s="1">
        <f>Table1[[#This Row],[sale_price]]-Table1[[#This Row],[cost_price]]</f>
        <v>26.455000030000001</v>
      </c>
      <c r="P669" s="4">
        <f>Table1[[#This Row],[PROFIT]]/Table1[[#This Row],[sale_price]]</f>
        <v>0.48100000054545455</v>
      </c>
      <c r="Q669" t="str">
        <f>"Q"&amp;ROUNDUP(MONTH(Table1[[#This Row],[ordered_at]])/3,0)</f>
        <v>Q4</v>
      </c>
      <c r="R669" t="s">
        <v>27</v>
      </c>
      <c r="S669" t="s">
        <v>46</v>
      </c>
      <c r="T669" s="8"/>
    </row>
    <row r="670" spans="1:20" x14ac:dyDescent="0.3">
      <c r="A670">
        <v>10695</v>
      </c>
      <c r="B670">
        <v>7371</v>
      </c>
      <c r="C670">
        <v>68992</v>
      </c>
      <c r="D670">
        <v>15455</v>
      </c>
      <c r="E670">
        <f>VLOOKUP(D670,[1]products!$A$2:$B$2832,2,0)</f>
        <v>27.610000119999999</v>
      </c>
      <c r="F670">
        <v>28846</v>
      </c>
      <c r="G670" t="s">
        <v>10</v>
      </c>
      <c r="H670" s="2">
        <v>45252.129479166666</v>
      </c>
      <c r="I670" s="2" t="s">
        <v>11</v>
      </c>
      <c r="J670" s="2" t="s">
        <v>11</v>
      </c>
      <c r="K670" s="2" t="s">
        <v>11</v>
      </c>
      <c r="L670" s="9">
        <f>YEAR(Table1[[#This Row],[ordered_at]])</f>
        <v>2023</v>
      </c>
      <c r="M670" s="9" t="str">
        <f>TEXT(Table1[[#This Row],[ordered_at]],"MMM")</f>
        <v>Nov</v>
      </c>
      <c r="N670">
        <f>VLOOKUP(D670,[1]products!$A$2:$F$2832,6,0)</f>
        <v>55</v>
      </c>
      <c r="O670" s="1">
        <f>Table1[[#This Row],[sale_price]]-Table1[[#This Row],[cost_price]]</f>
        <v>27.389999880000001</v>
      </c>
      <c r="P670" s="4">
        <f>Table1[[#This Row],[PROFIT]]/Table1[[#This Row],[sale_price]]</f>
        <v>0.49799999781818183</v>
      </c>
      <c r="Q670" t="str">
        <f>"Q"&amp;ROUNDUP(MONTH(Table1[[#This Row],[ordered_at]])/3,0)</f>
        <v>Q4</v>
      </c>
      <c r="R670" t="s">
        <v>27</v>
      </c>
      <c r="S670" t="s">
        <v>46</v>
      </c>
      <c r="T670" s="8"/>
    </row>
    <row r="671" spans="1:20" x14ac:dyDescent="0.3">
      <c r="A671">
        <v>142358</v>
      </c>
      <c r="B671">
        <v>98008</v>
      </c>
      <c r="C671">
        <v>46221</v>
      </c>
      <c r="D671">
        <v>9043</v>
      </c>
      <c r="E671">
        <f>VLOOKUP(D671,[1]products!$A$2:$B$2832,2,0)</f>
        <v>1.3983000109999999</v>
      </c>
      <c r="F671">
        <v>384301</v>
      </c>
      <c r="G671" t="s">
        <v>10</v>
      </c>
      <c r="H671" s="2">
        <v>45252.12327546296</v>
      </c>
      <c r="I671" s="2" t="s">
        <v>11</v>
      </c>
      <c r="J671" s="2" t="s">
        <v>11</v>
      </c>
      <c r="K671" s="2" t="s">
        <v>11</v>
      </c>
      <c r="L671" s="9">
        <f>YEAR(Table1[[#This Row],[ordered_at]])</f>
        <v>2023</v>
      </c>
      <c r="M671" s="9" t="str">
        <f>TEXT(Table1[[#This Row],[ordered_at]],"MMM")</f>
        <v>Nov</v>
      </c>
      <c r="N671">
        <f>VLOOKUP(D671,[1]products!$A$2:$F$2832,6,0)</f>
        <v>3.9500000480000002</v>
      </c>
      <c r="O671" s="1">
        <f>Table1[[#This Row],[sale_price]]-Table1[[#This Row],[cost_price]]</f>
        <v>2.5517000370000003</v>
      </c>
      <c r="P671" s="4">
        <f>Table1[[#This Row],[PROFIT]]/Table1[[#This Row],[sale_price]]</f>
        <v>0.64600000151696202</v>
      </c>
      <c r="Q671" t="str">
        <f>"Q"&amp;ROUNDUP(MONTH(Table1[[#This Row],[ordered_at]])/3,0)</f>
        <v>Q4</v>
      </c>
      <c r="R671" t="s">
        <v>27</v>
      </c>
      <c r="S671" t="s">
        <v>46</v>
      </c>
      <c r="T671" s="8"/>
    </row>
    <row r="672" spans="1:20" x14ac:dyDescent="0.3">
      <c r="A672">
        <v>16841</v>
      </c>
      <c r="B672">
        <v>11657</v>
      </c>
      <c r="C672">
        <v>80053</v>
      </c>
      <c r="D672">
        <v>13862</v>
      </c>
      <c r="E672">
        <f>VLOOKUP(D672,[1]products!$A$2:$B$2832,2,0)</f>
        <v>25.714000469999998</v>
      </c>
      <c r="F672">
        <v>45496</v>
      </c>
      <c r="G672" t="s">
        <v>12</v>
      </c>
      <c r="H672" s="2">
        <v>45251.905092592591</v>
      </c>
      <c r="I672" s="2">
        <v>45251.905092592591</v>
      </c>
      <c r="J672" s="2">
        <v>45251.905092592591</v>
      </c>
      <c r="K672" s="2" t="s">
        <v>11</v>
      </c>
      <c r="L672" s="9">
        <f>YEAR(Table1[[#This Row],[ordered_at]])</f>
        <v>2023</v>
      </c>
      <c r="M672" s="9" t="str">
        <f>TEXT(Table1[[#This Row],[ordered_at]],"MMM")</f>
        <v>Nov</v>
      </c>
      <c r="N672">
        <f>VLOOKUP(D672,[1]products!$A$2:$F$2832,6,0)</f>
        <v>49.450000760000002</v>
      </c>
      <c r="O672" s="1">
        <f>Table1[[#This Row],[sale_price]]-Table1[[#This Row],[cost_price]]</f>
        <v>23.736000290000003</v>
      </c>
      <c r="P672" s="4">
        <f>Table1[[#This Row],[PROFIT]]/Table1[[#This Row],[sale_price]]</f>
        <v>0.47999999848736102</v>
      </c>
      <c r="Q672" t="str">
        <f>"Q"&amp;ROUNDUP(MONTH(Table1[[#This Row],[ordered_at]])/3,0)</f>
        <v>Q4</v>
      </c>
      <c r="R672" t="s">
        <v>27</v>
      </c>
      <c r="S672" t="s">
        <v>46</v>
      </c>
      <c r="T672" s="8"/>
    </row>
    <row r="673" spans="1:20" x14ac:dyDescent="0.3">
      <c r="A673">
        <v>68254</v>
      </c>
      <c r="B673">
        <v>46954</v>
      </c>
      <c r="C673">
        <v>56461</v>
      </c>
      <c r="D673">
        <v>6271</v>
      </c>
      <c r="E673">
        <f>VLOOKUP(D673,[1]products!$A$2:$B$2832,2,0)</f>
        <v>8.3249999960000007</v>
      </c>
      <c r="F673">
        <v>184183</v>
      </c>
      <c r="G673" t="s">
        <v>12</v>
      </c>
      <c r="H673" s="2">
        <v>45251.783449074072</v>
      </c>
      <c r="I673" s="2">
        <v>45251.783449074072</v>
      </c>
      <c r="J673" s="2">
        <v>45251.783449074072</v>
      </c>
      <c r="K673" s="2" t="s">
        <v>11</v>
      </c>
      <c r="L673" s="9">
        <f>YEAR(Table1[[#This Row],[ordered_at]])</f>
        <v>2023</v>
      </c>
      <c r="M673" s="9" t="str">
        <f>TEXT(Table1[[#This Row],[ordered_at]],"MMM")</f>
        <v>Nov</v>
      </c>
      <c r="N673">
        <f>VLOOKUP(D673,[1]products!$A$2:$F$2832,6,0)</f>
        <v>15</v>
      </c>
      <c r="O673" s="1">
        <f>Table1[[#This Row],[sale_price]]-Table1[[#This Row],[cost_price]]</f>
        <v>6.6750000039999993</v>
      </c>
      <c r="P673" s="4">
        <f>Table1[[#This Row],[PROFIT]]/Table1[[#This Row],[sale_price]]</f>
        <v>0.44500000026666664</v>
      </c>
      <c r="Q673" t="str">
        <f>"Q"&amp;ROUNDUP(MONTH(Table1[[#This Row],[ordered_at]])/3,0)</f>
        <v>Q4</v>
      </c>
      <c r="R673" t="s">
        <v>27</v>
      </c>
      <c r="S673" t="s">
        <v>46</v>
      </c>
      <c r="T673" s="8"/>
    </row>
    <row r="674" spans="1:20" x14ac:dyDescent="0.3">
      <c r="A674">
        <v>175222</v>
      </c>
      <c r="B674">
        <v>120670</v>
      </c>
      <c r="C674">
        <v>83418</v>
      </c>
      <c r="D674">
        <v>25151</v>
      </c>
      <c r="E674">
        <f>VLOOKUP(D674,[1]products!$A$2:$B$2832,2,0)</f>
        <v>18.235440740000001</v>
      </c>
      <c r="F674">
        <v>473041</v>
      </c>
      <c r="G674" t="s">
        <v>15</v>
      </c>
      <c r="H674" s="2">
        <v>45251.641736111109</v>
      </c>
      <c r="I674" s="2">
        <v>45251.641736111109</v>
      </c>
      <c r="J674" s="2">
        <v>45251.641736111109</v>
      </c>
      <c r="K674" s="2">
        <v>45251.641736111109</v>
      </c>
      <c r="L674" s="9">
        <f>YEAR(Table1[[#This Row],[ordered_at]])</f>
        <v>2023</v>
      </c>
      <c r="M674" s="9" t="str">
        <f>TEXT(Table1[[#This Row],[ordered_at]],"MMM")</f>
        <v>Nov</v>
      </c>
      <c r="N674">
        <f>VLOOKUP(D674,[1]products!$A$2:$F$2832,6,0)</f>
        <v>39.990001679999999</v>
      </c>
      <c r="O674" s="1">
        <f>Table1[[#This Row],[sale_price]]-Table1[[#This Row],[cost_price]]</f>
        <v>21.754560939999998</v>
      </c>
      <c r="P674" s="4">
        <f>Table1[[#This Row],[PROFIT]]/Table1[[#This Row],[sale_price]]</f>
        <v>0.54400000065216292</v>
      </c>
      <c r="Q674" t="str">
        <f>"Q"&amp;ROUNDUP(MONTH(Table1[[#This Row],[ordered_at]])/3,0)</f>
        <v>Q4</v>
      </c>
      <c r="R674" t="s">
        <v>27</v>
      </c>
      <c r="S674" t="s">
        <v>46</v>
      </c>
      <c r="T674" s="8"/>
    </row>
    <row r="675" spans="1:20" x14ac:dyDescent="0.3">
      <c r="A675">
        <v>153768</v>
      </c>
      <c r="B675">
        <v>105885</v>
      </c>
      <c r="C675">
        <v>90490</v>
      </c>
      <c r="D675">
        <v>15571</v>
      </c>
      <c r="E675">
        <f>VLOOKUP(D675,[1]products!$A$2:$B$2832,2,0)</f>
        <v>40.75500014</v>
      </c>
      <c r="F675">
        <v>415092</v>
      </c>
      <c r="G675" t="s">
        <v>14</v>
      </c>
      <c r="H675" s="2">
        <v>45251.522106481483</v>
      </c>
      <c r="I675" s="2" t="s">
        <v>11</v>
      </c>
      <c r="J675" s="2" t="s">
        <v>11</v>
      </c>
      <c r="K675" s="2" t="s">
        <v>11</v>
      </c>
      <c r="L675" s="9">
        <f>YEAR(Table1[[#This Row],[ordered_at]])</f>
        <v>2023</v>
      </c>
      <c r="M675" s="9" t="str">
        <f>TEXT(Table1[[#This Row],[ordered_at]],"MMM")</f>
        <v>Nov</v>
      </c>
      <c r="N675">
        <f>VLOOKUP(D675,[1]products!$A$2:$F$2832,6,0)</f>
        <v>65</v>
      </c>
      <c r="O675" s="1">
        <f>Table1[[#This Row],[sale_price]]-Table1[[#This Row],[cost_price]]</f>
        <v>24.24499986</v>
      </c>
      <c r="P675" s="4">
        <f>Table1[[#This Row],[PROFIT]]/Table1[[#This Row],[sale_price]]</f>
        <v>0.37299999784615384</v>
      </c>
      <c r="Q675" t="str">
        <f>"Q"&amp;ROUNDUP(MONTH(Table1[[#This Row],[ordered_at]])/3,0)</f>
        <v>Q4</v>
      </c>
      <c r="R675" t="s">
        <v>27</v>
      </c>
      <c r="S675" t="s">
        <v>46</v>
      </c>
      <c r="T675" s="8"/>
    </row>
    <row r="676" spans="1:20" x14ac:dyDescent="0.3">
      <c r="A676">
        <v>66629</v>
      </c>
      <c r="B676">
        <v>45850</v>
      </c>
      <c r="C676">
        <v>96336</v>
      </c>
      <c r="D676">
        <v>29033</v>
      </c>
      <c r="E676">
        <f>VLOOKUP(D676,[1]products!$A$2:$B$2832,2,0)</f>
        <v>17.301179730000001</v>
      </c>
      <c r="F676">
        <v>179787</v>
      </c>
      <c r="G676" t="s">
        <v>14</v>
      </c>
      <c r="H676" s="2">
        <v>45251.268460648149</v>
      </c>
      <c r="I676" s="2" t="s">
        <v>11</v>
      </c>
      <c r="J676" s="2" t="s">
        <v>11</v>
      </c>
      <c r="K676" s="2" t="s">
        <v>11</v>
      </c>
      <c r="L676" s="9">
        <f>YEAR(Table1[[#This Row],[ordered_at]])</f>
        <v>2023</v>
      </c>
      <c r="M676" s="9" t="str">
        <f>TEXT(Table1[[#This Row],[ordered_at]],"MMM")</f>
        <v>Nov</v>
      </c>
      <c r="N676">
        <f>VLOOKUP(D676,[1]products!$A$2:$F$2832,6,0)</f>
        <v>31.979999540000001</v>
      </c>
      <c r="O676" s="1">
        <f>Table1[[#This Row],[sale_price]]-Table1[[#This Row],[cost_price]]</f>
        <v>14.67881981</v>
      </c>
      <c r="P676" s="4">
        <f>Table1[[#This Row],[PROFIT]]/Table1[[#This Row],[sale_price]]</f>
        <v>0.45900000066103813</v>
      </c>
      <c r="Q676" t="str">
        <f>"Q"&amp;ROUNDUP(MONTH(Table1[[#This Row],[ordered_at]])/3,0)</f>
        <v>Q4</v>
      </c>
      <c r="R676" t="s">
        <v>27</v>
      </c>
      <c r="S676" t="s">
        <v>46</v>
      </c>
      <c r="T676" s="8"/>
    </row>
    <row r="677" spans="1:20" x14ac:dyDescent="0.3">
      <c r="A677">
        <v>92262</v>
      </c>
      <c r="B677">
        <v>63479</v>
      </c>
      <c r="C677">
        <v>94320</v>
      </c>
      <c r="D677">
        <v>12354</v>
      </c>
      <c r="E677">
        <f>VLOOKUP(D677,[1]products!$A$2:$B$2832,2,0)</f>
        <v>9.5250000250000006</v>
      </c>
      <c r="F677">
        <v>249022</v>
      </c>
      <c r="G677" t="s">
        <v>12</v>
      </c>
      <c r="H677" s="2">
        <v>45251.261782407404</v>
      </c>
      <c r="I677" s="2">
        <v>45251.261782407404</v>
      </c>
      <c r="J677" s="2">
        <v>45251.261782407404</v>
      </c>
      <c r="K677" s="2" t="s">
        <v>11</v>
      </c>
      <c r="L677" s="9">
        <f>YEAR(Table1[[#This Row],[ordered_at]])</f>
        <v>2023</v>
      </c>
      <c r="M677" s="9" t="str">
        <f>TEXT(Table1[[#This Row],[ordered_at]],"MMM")</f>
        <v>Nov</v>
      </c>
      <c r="N677">
        <f>VLOOKUP(D677,[1]products!$A$2:$F$2832,6,0)</f>
        <v>25</v>
      </c>
      <c r="O677" s="1">
        <f>Table1[[#This Row],[sale_price]]-Table1[[#This Row],[cost_price]]</f>
        <v>15.474999974999999</v>
      </c>
      <c r="P677" s="4">
        <f>Table1[[#This Row],[PROFIT]]/Table1[[#This Row],[sale_price]]</f>
        <v>0.61899999900000002</v>
      </c>
      <c r="Q677" t="str">
        <f>"Q"&amp;ROUNDUP(MONTH(Table1[[#This Row],[ordered_at]])/3,0)</f>
        <v>Q4</v>
      </c>
      <c r="R677" t="s">
        <v>27</v>
      </c>
      <c r="S677" t="s">
        <v>46</v>
      </c>
      <c r="T677" s="8"/>
    </row>
    <row r="678" spans="1:20" x14ac:dyDescent="0.3">
      <c r="A678">
        <v>2933</v>
      </c>
      <c r="B678">
        <v>2017</v>
      </c>
      <c r="C678">
        <v>96664</v>
      </c>
      <c r="D678">
        <v>25323</v>
      </c>
      <c r="E678">
        <f>VLOOKUP(D678,[1]products!$A$2:$B$2832,2,0)</f>
        <v>69.361999890000007</v>
      </c>
      <c r="F678">
        <v>7915</v>
      </c>
      <c r="G678" t="s">
        <v>14</v>
      </c>
      <c r="H678" s="2">
        <v>45251.178981481484</v>
      </c>
      <c r="I678" s="2" t="s">
        <v>11</v>
      </c>
      <c r="J678" s="2" t="s">
        <v>11</v>
      </c>
      <c r="K678" s="2" t="s">
        <v>11</v>
      </c>
      <c r="L678" s="9">
        <f>YEAR(Table1[[#This Row],[ordered_at]])</f>
        <v>2023</v>
      </c>
      <c r="M678" s="9" t="str">
        <f>TEXT(Table1[[#This Row],[ordered_at]],"MMM")</f>
        <v>Nov</v>
      </c>
      <c r="N678">
        <f>VLOOKUP(D678,[1]products!$A$2:$F$2832,6,0)</f>
        <v>158</v>
      </c>
      <c r="O678" s="1">
        <f>Table1[[#This Row],[sale_price]]-Table1[[#This Row],[cost_price]]</f>
        <v>88.638000109999993</v>
      </c>
      <c r="P678" s="4">
        <f>Table1[[#This Row],[PROFIT]]/Table1[[#This Row],[sale_price]]</f>
        <v>0.56100000069620248</v>
      </c>
      <c r="Q678" t="str">
        <f>"Q"&amp;ROUNDUP(MONTH(Table1[[#This Row],[ordered_at]])/3,0)</f>
        <v>Q4</v>
      </c>
      <c r="R678" t="s">
        <v>27</v>
      </c>
      <c r="S678" t="s">
        <v>46</v>
      </c>
      <c r="T678" s="8"/>
    </row>
    <row r="679" spans="1:20" x14ac:dyDescent="0.3">
      <c r="A679">
        <v>33701</v>
      </c>
      <c r="B679">
        <v>23223</v>
      </c>
      <c r="C679">
        <v>40890</v>
      </c>
      <c r="D679">
        <v>13810</v>
      </c>
      <c r="E679">
        <f>VLOOKUP(D679,[1]products!$A$2:$B$2832,2,0)</f>
        <v>25.339599589999999</v>
      </c>
      <c r="F679">
        <v>90903</v>
      </c>
      <c r="G679" t="s">
        <v>13</v>
      </c>
      <c r="H679" s="2">
        <v>45251.071226851855</v>
      </c>
      <c r="I679" s="2">
        <v>45251.071226851855</v>
      </c>
      <c r="J679" s="2" t="s">
        <v>11</v>
      </c>
      <c r="K679" s="2" t="s">
        <v>11</v>
      </c>
      <c r="L679" s="9">
        <f>YEAR(Table1[[#This Row],[ordered_at]])</f>
        <v>2023</v>
      </c>
      <c r="M679" s="9" t="str">
        <f>TEXT(Table1[[#This Row],[ordered_at]],"MMM")</f>
        <v>Nov</v>
      </c>
      <c r="N679">
        <f>VLOOKUP(D679,[1]products!$A$2:$F$2832,6,0)</f>
        <v>44.299999239999998</v>
      </c>
      <c r="O679" s="1">
        <f>Table1[[#This Row],[sale_price]]-Table1[[#This Row],[cost_price]]</f>
        <v>18.960399649999999</v>
      </c>
      <c r="P679" s="4">
        <f>Table1[[#This Row],[PROFIT]]/Table1[[#This Row],[sale_price]]</f>
        <v>0.42799999944198647</v>
      </c>
      <c r="Q679" t="str">
        <f>"Q"&amp;ROUNDUP(MONTH(Table1[[#This Row],[ordered_at]])/3,0)</f>
        <v>Q4</v>
      </c>
      <c r="R679" t="s">
        <v>27</v>
      </c>
      <c r="S679" t="s">
        <v>46</v>
      </c>
      <c r="T679" s="8"/>
    </row>
    <row r="680" spans="1:20" x14ac:dyDescent="0.3">
      <c r="A680">
        <v>129329</v>
      </c>
      <c r="B680">
        <v>89060</v>
      </c>
      <c r="C680">
        <v>74171</v>
      </c>
      <c r="D680">
        <v>12527</v>
      </c>
      <c r="E680">
        <f>VLOOKUP(D680,[1]products!$A$2:$B$2832,2,0)</f>
        <v>33.8525992</v>
      </c>
      <c r="F680">
        <v>349141</v>
      </c>
      <c r="G680" t="s">
        <v>14</v>
      </c>
      <c r="H680" s="2">
        <v>45250.986875000002</v>
      </c>
      <c r="I680" s="2" t="s">
        <v>11</v>
      </c>
      <c r="J680" s="2" t="s">
        <v>11</v>
      </c>
      <c r="K680" s="2" t="s">
        <v>11</v>
      </c>
      <c r="L680" s="9">
        <f>YEAR(Table1[[#This Row],[ordered_at]])</f>
        <v>2023</v>
      </c>
      <c r="M680" s="9" t="str">
        <f>TEXT(Table1[[#This Row],[ordered_at]],"MMM")</f>
        <v>Nov</v>
      </c>
      <c r="N680">
        <f>VLOOKUP(D680,[1]products!$A$2:$F$2832,6,0)</f>
        <v>62.689998629999998</v>
      </c>
      <c r="O680" s="1">
        <f>Table1[[#This Row],[sale_price]]-Table1[[#This Row],[cost_price]]</f>
        <v>28.837399429999998</v>
      </c>
      <c r="P680" s="4">
        <f>Table1[[#This Row],[PROFIT]]/Table1[[#This Row],[sale_price]]</f>
        <v>0.46000000096028076</v>
      </c>
      <c r="Q680" t="str">
        <f>"Q"&amp;ROUNDUP(MONTH(Table1[[#This Row],[ordered_at]])/3,0)</f>
        <v>Q4</v>
      </c>
      <c r="R680" t="s">
        <v>22</v>
      </c>
      <c r="S680" t="s">
        <v>46</v>
      </c>
      <c r="T680" s="8"/>
    </row>
    <row r="681" spans="1:20" x14ac:dyDescent="0.3">
      <c r="A681">
        <v>659</v>
      </c>
      <c r="B681">
        <v>444</v>
      </c>
      <c r="C681">
        <v>65186</v>
      </c>
      <c r="D681">
        <v>5986</v>
      </c>
      <c r="E681">
        <f>VLOOKUP(D681,[1]products!$A$2:$B$2832,2,0)</f>
        <v>20.352</v>
      </c>
      <c r="F681">
        <v>1815</v>
      </c>
      <c r="G681" t="s">
        <v>15</v>
      </c>
      <c r="H681" s="2">
        <v>45250.646979166668</v>
      </c>
      <c r="I681" s="2">
        <v>45250.646979166668</v>
      </c>
      <c r="J681" s="2">
        <v>45250.646979166668</v>
      </c>
      <c r="K681" s="2">
        <v>45250.646979166668</v>
      </c>
      <c r="L681" s="9">
        <f>YEAR(Table1[[#This Row],[ordered_at]])</f>
        <v>2023</v>
      </c>
      <c r="M681" s="9" t="str">
        <f>TEXT(Table1[[#This Row],[ordered_at]],"MMM")</f>
        <v>Nov</v>
      </c>
      <c r="N681">
        <f>VLOOKUP(D681,[1]products!$A$2:$F$2832,6,0)</f>
        <v>32</v>
      </c>
      <c r="O681" s="1">
        <f>Table1[[#This Row],[sale_price]]-Table1[[#This Row],[cost_price]]</f>
        <v>11.648</v>
      </c>
      <c r="P681" s="4">
        <f>Table1[[#This Row],[PROFIT]]/Table1[[#This Row],[sale_price]]</f>
        <v>0.36399999999999999</v>
      </c>
      <c r="Q681" t="str">
        <f>"Q"&amp;ROUNDUP(MONTH(Table1[[#This Row],[ordered_at]])/3,0)</f>
        <v>Q4</v>
      </c>
      <c r="R681" t="s">
        <v>22</v>
      </c>
      <c r="S681" t="s">
        <v>46</v>
      </c>
      <c r="T681" s="8"/>
    </row>
    <row r="682" spans="1:20" x14ac:dyDescent="0.3">
      <c r="A682">
        <v>9104</v>
      </c>
      <c r="B682">
        <v>6299</v>
      </c>
      <c r="C682">
        <v>35781</v>
      </c>
      <c r="D682">
        <v>6115</v>
      </c>
      <c r="E682">
        <f>VLOOKUP(D682,[1]products!$A$2:$B$2832,2,0)</f>
        <v>29.370000099999999</v>
      </c>
      <c r="F682">
        <v>24575</v>
      </c>
      <c r="G682" t="s">
        <v>12</v>
      </c>
      <c r="H682" s="2">
        <v>45250.364293981482</v>
      </c>
      <c r="I682" s="2">
        <v>45250.364293981482</v>
      </c>
      <c r="J682" s="2">
        <v>45250.364293981482</v>
      </c>
      <c r="K682" s="2" t="s">
        <v>11</v>
      </c>
      <c r="L682" s="9">
        <f>YEAR(Table1[[#This Row],[ordered_at]])</f>
        <v>2023</v>
      </c>
      <c r="M682" s="9" t="str">
        <f>TEXT(Table1[[#This Row],[ordered_at]],"MMM")</f>
        <v>Nov</v>
      </c>
      <c r="N682">
        <f>VLOOKUP(D682,[1]products!$A$2:$F$2832,6,0)</f>
        <v>55</v>
      </c>
      <c r="O682" s="1">
        <f>Table1[[#This Row],[sale_price]]-Table1[[#This Row],[cost_price]]</f>
        <v>25.629999900000001</v>
      </c>
      <c r="P682" s="4">
        <f>Table1[[#This Row],[PROFIT]]/Table1[[#This Row],[sale_price]]</f>
        <v>0.4659999981818182</v>
      </c>
      <c r="Q682" t="str">
        <f>"Q"&amp;ROUNDUP(MONTH(Table1[[#This Row],[ordered_at]])/3,0)</f>
        <v>Q4</v>
      </c>
      <c r="R682" t="s">
        <v>22</v>
      </c>
      <c r="S682" t="s">
        <v>46</v>
      </c>
      <c r="T682" s="8"/>
    </row>
    <row r="683" spans="1:20" x14ac:dyDescent="0.3">
      <c r="A683">
        <v>29694</v>
      </c>
      <c r="B683">
        <v>20514</v>
      </c>
      <c r="C683">
        <v>40971</v>
      </c>
      <c r="D683">
        <v>29112</v>
      </c>
      <c r="E683">
        <f>VLOOKUP(D683,[1]products!$A$2:$B$2832,2,0)</f>
        <v>21.495000839999999</v>
      </c>
      <c r="F683">
        <v>80033</v>
      </c>
      <c r="G683" t="s">
        <v>13</v>
      </c>
      <c r="H683" s="2">
        <v>45250.345150462963</v>
      </c>
      <c r="I683" s="2">
        <v>45250.345150462963</v>
      </c>
      <c r="J683" s="2" t="s">
        <v>11</v>
      </c>
      <c r="K683" s="2" t="s">
        <v>11</v>
      </c>
      <c r="L683" s="9">
        <f>YEAR(Table1[[#This Row],[ordered_at]])</f>
        <v>2023</v>
      </c>
      <c r="M683" s="9" t="str">
        <f>TEXT(Table1[[#This Row],[ordered_at]],"MMM")</f>
        <v>Nov</v>
      </c>
      <c r="N683">
        <f>VLOOKUP(D683,[1]products!$A$2:$F$2832,6,0)</f>
        <v>42.990001679999999</v>
      </c>
      <c r="O683" s="1">
        <f>Table1[[#This Row],[sale_price]]-Table1[[#This Row],[cost_price]]</f>
        <v>21.495000839999999</v>
      </c>
      <c r="P683" s="4">
        <f>Table1[[#This Row],[PROFIT]]/Table1[[#This Row],[sale_price]]</f>
        <v>0.5</v>
      </c>
      <c r="Q683" t="str">
        <f>"Q"&amp;ROUNDUP(MONTH(Table1[[#This Row],[ordered_at]])/3,0)</f>
        <v>Q4</v>
      </c>
      <c r="R683" t="s">
        <v>25</v>
      </c>
      <c r="S683" t="s">
        <v>46</v>
      </c>
      <c r="T683" s="8"/>
    </row>
    <row r="684" spans="1:20" x14ac:dyDescent="0.3">
      <c r="A684">
        <v>34306</v>
      </c>
      <c r="B684">
        <v>23634</v>
      </c>
      <c r="C684">
        <v>4342</v>
      </c>
      <c r="D684">
        <v>9024</v>
      </c>
      <c r="E684">
        <f>VLOOKUP(D684,[1]products!$A$2:$B$2832,2,0)</f>
        <v>15.40000006</v>
      </c>
      <c r="F684">
        <v>92566</v>
      </c>
      <c r="G684" t="s">
        <v>15</v>
      </c>
      <c r="H684" s="2">
        <v>45249.434120370373</v>
      </c>
      <c r="I684" s="2">
        <v>45249.434120370373</v>
      </c>
      <c r="J684" s="2">
        <v>45249.434120370373</v>
      </c>
      <c r="K684" s="2">
        <v>45249.434120370373</v>
      </c>
      <c r="L684" s="9">
        <f>YEAR(Table1[[#This Row],[ordered_at]])</f>
        <v>2023</v>
      </c>
      <c r="M684" s="9" t="str">
        <f>TEXT(Table1[[#This Row],[ordered_at]],"MMM")</f>
        <v>Nov</v>
      </c>
      <c r="N684">
        <f>VLOOKUP(D684,[1]products!$A$2:$F$2832,6,0)</f>
        <v>25</v>
      </c>
      <c r="O684" s="1">
        <f>Table1[[#This Row],[sale_price]]-Table1[[#This Row],[cost_price]]</f>
        <v>9.59999994</v>
      </c>
      <c r="P684" s="4">
        <f>Table1[[#This Row],[PROFIT]]/Table1[[#This Row],[sale_price]]</f>
        <v>0.38399999759999998</v>
      </c>
      <c r="Q684" t="str">
        <f>"Q"&amp;ROUNDUP(MONTH(Table1[[#This Row],[ordered_at]])/3,0)</f>
        <v>Q4</v>
      </c>
      <c r="R684" t="s">
        <v>25</v>
      </c>
      <c r="S684" t="s">
        <v>46</v>
      </c>
      <c r="T684" s="8"/>
    </row>
    <row r="685" spans="1:20" x14ac:dyDescent="0.3">
      <c r="A685">
        <v>68559</v>
      </c>
      <c r="B685">
        <v>47160</v>
      </c>
      <c r="C685">
        <v>20475</v>
      </c>
      <c r="D685">
        <v>25046</v>
      </c>
      <c r="E685">
        <f>VLOOKUP(D685,[1]products!$A$2:$B$2832,2,0)</f>
        <v>16.808399680000001</v>
      </c>
      <c r="F685">
        <v>184987</v>
      </c>
      <c r="G685" t="s">
        <v>14</v>
      </c>
      <c r="H685" s="2">
        <v>45249.323171296295</v>
      </c>
      <c r="I685" s="2" t="s">
        <v>11</v>
      </c>
      <c r="J685" s="2" t="s">
        <v>11</v>
      </c>
      <c r="K685" s="2" t="s">
        <v>11</v>
      </c>
      <c r="L685" s="9">
        <f>YEAR(Table1[[#This Row],[ordered_at]])</f>
        <v>2023</v>
      </c>
      <c r="M685" s="9" t="str">
        <f>TEXT(Table1[[#This Row],[ordered_at]],"MMM")</f>
        <v>Nov</v>
      </c>
      <c r="N685">
        <f>VLOOKUP(D685,[1]products!$A$2:$F$2832,6,0)</f>
        <v>28.979999540000001</v>
      </c>
      <c r="O685" s="1">
        <f>Table1[[#This Row],[sale_price]]-Table1[[#This Row],[cost_price]]</f>
        <v>12.171599860000001</v>
      </c>
      <c r="P685" s="4">
        <f>Table1[[#This Row],[PROFIT]]/Table1[[#This Row],[sale_price]]</f>
        <v>0.42000000183574882</v>
      </c>
      <c r="Q685" t="str">
        <f>"Q"&amp;ROUNDUP(MONTH(Table1[[#This Row],[ordered_at]])/3,0)</f>
        <v>Q4</v>
      </c>
      <c r="R685" t="s">
        <v>25</v>
      </c>
      <c r="S685" t="s">
        <v>46</v>
      </c>
      <c r="T685" s="8"/>
    </row>
    <row r="686" spans="1:20" x14ac:dyDescent="0.3">
      <c r="A686">
        <v>142771</v>
      </c>
      <c r="B686">
        <v>98298</v>
      </c>
      <c r="C686">
        <v>98840</v>
      </c>
      <c r="D686">
        <v>13928</v>
      </c>
      <c r="E686">
        <f>VLOOKUP(D686,[1]products!$A$2:$B$2832,2,0)</f>
        <v>21.224099160000002</v>
      </c>
      <c r="F686">
        <v>385432</v>
      </c>
      <c r="G686" t="s">
        <v>12</v>
      </c>
      <c r="H686" s="2">
        <v>45249.317511574074</v>
      </c>
      <c r="I686" s="2">
        <v>45249.317511574074</v>
      </c>
      <c r="J686" s="2">
        <v>45249.317511574074</v>
      </c>
      <c r="K686" s="2" t="s">
        <v>11</v>
      </c>
      <c r="L686" s="9">
        <f>YEAR(Table1[[#This Row],[ordered_at]])</f>
        <v>2023</v>
      </c>
      <c r="M686" s="9" t="str">
        <f>TEXT(Table1[[#This Row],[ordered_at]],"MMM")</f>
        <v>Nov</v>
      </c>
      <c r="N686">
        <f>VLOOKUP(D686,[1]products!$A$2:$F$2832,6,0)</f>
        <v>40.349998470000003</v>
      </c>
      <c r="O686" s="1">
        <f>Table1[[#This Row],[sale_price]]-Table1[[#This Row],[cost_price]]</f>
        <v>19.125899310000001</v>
      </c>
      <c r="P686" s="4">
        <f>Table1[[#This Row],[PROFIT]]/Table1[[#This Row],[sale_price]]</f>
        <v>0.47400000087286248</v>
      </c>
      <c r="Q686" t="str">
        <f>"Q"&amp;ROUNDUP(MONTH(Table1[[#This Row],[ordered_at]])/3,0)</f>
        <v>Q4</v>
      </c>
      <c r="R686" t="s">
        <v>26</v>
      </c>
      <c r="S686" t="s">
        <v>46</v>
      </c>
      <c r="T686" s="8"/>
    </row>
    <row r="687" spans="1:20" x14ac:dyDescent="0.3">
      <c r="A687">
        <v>133594</v>
      </c>
      <c r="B687">
        <v>91951</v>
      </c>
      <c r="C687">
        <v>43498</v>
      </c>
      <c r="D687">
        <v>15432</v>
      </c>
      <c r="E687">
        <f>VLOOKUP(D687,[1]products!$A$2:$B$2832,2,0)</f>
        <v>25.51499995</v>
      </c>
      <c r="F687">
        <v>360654</v>
      </c>
      <c r="G687" t="s">
        <v>15</v>
      </c>
      <c r="H687" s="2">
        <v>45249.302442129629</v>
      </c>
      <c r="I687" s="2">
        <v>45249.302442129629</v>
      </c>
      <c r="J687" s="2">
        <v>45249.302442129629</v>
      </c>
      <c r="K687" s="2">
        <v>45249.302442129629</v>
      </c>
      <c r="L687" s="9">
        <f>YEAR(Table1[[#This Row],[ordered_at]])</f>
        <v>2023</v>
      </c>
      <c r="M687" s="9" t="str">
        <f>TEXT(Table1[[#This Row],[ordered_at]],"MMM")</f>
        <v>Nov</v>
      </c>
      <c r="N687">
        <f>VLOOKUP(D687,[1]products!$A$2:$F$2832,6,0)</f>
        <v>45</v>
      </c>
      <c r="O687" s="1">
        <f>Table1[[#This Row],[sale_price]]-Table1[[#This Row],[cost_price]]</f>
        <v>19.48500005</v>
      </c>
      <c r="P687" s="4">
        <f>Table1[[#This Row],[PROFIT]]/Table1[[#This Row],[sale_price]]</f>
        <v>0.43300000111111109</v>
      </c>
      <c r="Q687" t="str">
        <f>"Q"&amp;ROUNDUP(MONTH(Table1[[#This Row],[ordered_at]])/3,0)</f>
        <v>Q4</v>
      </c>
      <c r="R687" t="s">
        <v>42</v>
      </c>
      <c r="S687" t="s">
        <v>46</v>
      </c>
      <c r="T687" s="8"/>
    </row>
    <row r="688" spans="1:20" x14ac:dyDescent="0.3">
      <c r="A688">
        <v>119933</v>
      </c>
      <c r="B688">
        <v>82607</v>
      </c>
      <c r="C688">
        <v>99922</v>
      </c>
      <c r="D688">
        <v>13791</v>
      </c>
      <c r="E688">
        <f>VLOOKUP(D688,[1]products!$A$2:$B$2832,2,0)</f>
        <v>30.87750003</v>
      </c>
      <c r="F688">
        <v>323682</v>
      </c>
      <c r="G688" t="s">
        <v>12</v>
      </c>
      <c r="H688" s="2">
        <v>45249.102534722224</v>
      </c>
      <c r="I688" s="2">
        <v>45249.102534722224</v>
      </c>
      <c r="J688" s="2">
        <v>45249.102534722224</v>
      </c>
      <c r="K688" s="2" t="s">
        <v>11</v>
      </c>
      <c r="L688" s="9">
        <f>YEAR(Table1[[#This Row],[ordered_at]])</f>
        <v>2023</v>
      </c>
      <c r="M688" s="9" t="str">
        <f>TEXT(Table1[[#This Row],[ordered_at]],"MMM")</f>
        <v>Nov</v>
      </c>
      <c r="N688">
        <f>VLOOKUP(D688,[1]products!$A$2:$F$2832,6,0)</f>
        <v>57.5</v>
      </c>
      <c r="O688" s="1">
        <f>Table1[[#This Row],[sale_price]]-Table1[[#This Row],[cost_price]]</f>
        <v>26.62249997</v>
      </c>
      <c r="P688" s="4">
        <f>Table1[[#This Row],[PROFIT]]/Table1[[#This Row],[sale_price]]</f>
        <v>0.46299999947826087</v>
      </c>
      <c r="Q688" t="str">
        <f>"Q"&amp;ROUNDUP(MONTH(Table1[[#This Row],[ordered_at]])/3,0)</f>
        <v>Q4</v>
      </c>
      <c r="R688" t="s">
        <v>33</v>
      </c>
      <c r="S688" t="s">
        <v>46</v>
      </c>
      <c r="T688" s="8"/>
    </row>
    <row r="689" spans="1:20" x14ac:dyDescent="0.3">
      <c r="A689">
        <v>99226</v>
      </c>
      <c r="B689">
        <v>68300</v>
      </c>
      <c r="C689">
        <v>33910</v>
      </c>
      <c r="D689">
        <v>5745</v>
      </c>
      <c r="E689">
        <f>VLOOKUP(D689,[1]products!$A$2:$B$2832,2,0)</f>
        <v>7.1817998000000003</v>
      </c>
      <c r="F689">
        <v>267729</v>
      </c>
      <c r="G689" t="s">
        <v>14</v>
      </c>
      <c r="H689" s="2">
        <v>45249.096967592595</v>
      </c>
      <c r="I689" s="2" t="s">
        <v>11</v>
      </c>
      <c r="J689" s="2" t="s">
        <v>11</v>
      </c>
      <c r="K689" s="2" t="s">
        <v>11</v>
      </c>
      <c r="L689" s="9">
        <f>YEAR(Table1[[#This Row],[ordered_at]])</f>
        <v>2023</v>
      </c>
      <c r="M689" s="9" t="str">
        <f>TEXT(Table1[[#This Row],[ordered_at]],"MMM")</f>
        <v>Nov</v>
      </c>
      <c r="N689">
        <f>VLOOKUP(D689,[1]products!$A$2:$F$2832,6,0)</f>
        <v>14.899999619999999</v>
      </c>
      <c r="O689" s="1">
        <f>Table1[[#This Row],[sale_price]]-Table1[[#This Row],[cost_price]]</f>
        <v>7.7181998199999988</v>
      </c>
      <c r="P689" s="4">
        <f>Table1[[#This Row],[PROFIT]]/Table1[[#This Row],[sale_price]]</f>
        <v>0.51800000113020128</v>
      </c>
      <c r="Q689" t="str">
        <f>"Q"&amp;ROUNDUP(MONTH(Table1[[#This Row],[ordered_at]])/3,0)</f>
        <v>Q4</v>
      </c>
      <c r="R689" t="s">
        <v>33</v>
      </c>
      <c r="S689" t="s">
        <v>46</v>
      </c>
      <c r="T689" s="8"/>
    </row>
    <row r="690" spans="1:20" x14ac:dyDescent="0.3">
      <c r="A690">
        <v>127747</v>
      </c>
      <c r="B690">
        <v>87966</v>
      </c>
      <c r="C690">
        <v>70447</v>
      </c>
      <c r="D690">
        <v>6957</v>
      </c>
      <c r="E690">
        <f>VLOOKUP(D690,[1]products!$A$2:$B$2832,2,0)</f>
        <v>18.623789890000001</v>
      </c>
      <c r="F690">
        <v>344859</v>
      </c>
      <c r="G690" t="s">
        <v>15</v>
      </c>
      <c r="H690" s="2">
        <v>45249.068981481483</v>
      </c>
      <c r="I690" s="2">
        <v>45249.068981481483</v>
      </c>
      <c r="J690" s="2">
        <v>45249.068981481483</v>
      </c>
      <c r="K690" s="2">
        <v>45249.068981481483</v>
      </c>
      <c r="L690" s="9">
        <f>YEAR(Table1[[#This Row],[ordered_at]])</f>
        <v>2023</v>
      </c>
      <c r="M690" s="9" t="str">
        <f>TEXT(Table1[[#This Row],[ordered_at]],"MMM")</f>
        <v>Nov</v>
      </c>
      <c r="N690">
        <f>VLOOKUP(D690,[1]products!$A$2:$F$2832,6,0)</f>
        <v>29.989999770000001</v>
      </c>
      <c r="O690" s="1">
        <f>Table1[[#This Row],[sale_price]]-Table1[[#This Row],[cost_price]]</f>
        <v>11.36620988</v>
      </c>
      <c r="P690" s="4">
        <f>Table1[[#This Row],[PROFIT]]/Table1[[#This Row],[sale_price]]</f>
        <v>0.37899999890530173</v>
      </c>
      <c r="Q690" t="str">
        <f>"Q"&amp;ROUNDUP(MONTH(Table1[[#This Row],[ordered_at]])/3,0)</f>
        <v>Q4</v>
      </c>
      <c r="R690" t="s">
        <v>33</v>
      </c>
      <c r="S690" t="s">
        <v>46</v>
      </c>
      <c r="T690" s="8"/>
    </row>
    <row r="691" spans="1:20" x14ac:dyDescent="0.3">
      <c r="A691">
        <v>62113</v>
      </c>
      <c r="B691">
        <v>42774</v>
      </c>
      <c r="C691">
        <v>30515</v>
      </c>
      <c r="D691">
        <v>13778</v>
      </c>
      <c r="E691">
        <f>VLOOKUP(D691,[1]products!$A$2:$B$2832,2,0)</f>
        <v>96.42750049</v>
      </c>
      <c r="F691">
        <v>167609</v>
      </c>
      <c r="G691" t="s">
        <v>13</v>
      </c>
      <c r="H691" s="2">
        <v>45248.704155092593</v>
      </c>
      <c r="I691" s="2">
        <v>45248.704155092593</v>
      </c>
      <c r="J691" s="2" t="s">
        <v>11</v>
      </c>
      <c r="K691" s="2" t="s">
        <v>11</v>
      </c>
      <c r="L691" s="9">
        <f>YEAR(Table1[[#This Row],[ordered_at]])</f>
        <v>2023</v>
      </c>
      <c r="M691" s="9" t="str">
        <f>TEXT(Table1[[#This Row],[ordered_at]],"MMM")</f>
        <v>Nov</v>
      </c>
      <c r="N691">
        <f>VLOOKUP(D691,[1]products!$A$2:$F$2832,6,0)</f>
        <v>149.5</v>
      </c>
      <c r="O691" s="1">
        <f>Table1[[#This Row],[sale_price]]-Table1[[#This Row],[cost_price]]</f>
        <v>53.07249951</v>
      </c>
      <c r="P691" s="4">
        <f>Table1[[#This Row],[PROFIT]]/Table1[[#This Row],[sale_price]]</f>
        <v>0.35499999672240801</v>
      </c>
      <c r="Q691" t="str">
        <f>"Q"&amp;ROUNDUP(MONTH(Table1[[#This Row],[ordered_at]])/3,0)</f>
        <v>Q4</v>
      </c>
      <c r="R691" t="s">
        <v>33</v>
      </c>
      <c r="S691" t="s">
        <v>46</v>
      </c>
      <c r="T691" s="8"/>
    </row>
    <row r="692" spans="1:20" x14ac:dyDescent="0.3">
      <c r="A692">
        <v>59904</v>
      </c>
      <c r="B692">
        <v>41260</v>
      </c>
      <c r="C692">
        <v>16664</v>
      </c>
      <c r="D692">
        <v>3049</v>
      </c>
      <c r="E692">
        <f>VLOOKUP(D692,[1]products!$A$2:$B$2832,2,0)</f>
        <v>2.083760045</v>
      </c>
      <c r="F692">
        <v>161687</v>
      </c>
      <c r="G692" t="s">
        <v>14</v>
      </c>
      <c r="H692" s="2">
        <v>45248.254594907405</v>
      </c>
      <c r="I692" s="2" t="s">
        <v>11</v>
      </c>
      <c r="J692" s="2" t="s">
        <v>11</v>
      </c>
      <c r="K692" s="2" t="s">
        <v>11</v>
      </c>
      <c r="L692" s="9">
        <f>YEAR(Table1[[#This Row],[ordered_at]])</f>
        <v>2023</v>
      </c>
      <c r="M692" s="9" t="str">
        <f>TEXT(Table1[[#This Row],[ordered_at]],"MMM")</f>
        <v>Nov</v>
      </c>
      <c r="N692">
        <f>VLOOKUP(D692,[1]products!$A$2:$F$2832,6,0)</f>
        <v>4.8800001139999996</v>
      </c>
      <c r="O692" s="1">
        <f>Table1[[#This Row],[sale_price]]-Table1[[#This Row],[cost_price]]</f>
        <v>2.7962400689999996</v>
      </c>
      <c r="P692" s="4">
        <f>Table1[[#This Row],[PROFIT]]/Table1[[#This Row],[sale_price]]</f>
        <v>0.57300000075368851</v>
      </c>
      <c r="Q692" t="str">
        <f>"Q"&amp;ROUNDUP(MONTH(Table1[[#This Row],[ordered_at]])/3,0)</f>
        <v>Q4</v>
      </c>
      <c r="R692" t="s">
        <v>33</v>
      </c>
      <c r="S692" t="s">
        <v>46</v>
      </c>
      <c r="T692" s="8"/>
    </row>
    <row r="693" spans="1:20" x14ac:dyDescent="0.3">
      <c r="A693">
        <v>41723</v>
      </c>
      <c r="B693">
        <v>28715</v>
      </c>
      <c r="C693">
        <v>82716</v>
      </c>
      <c r="D693">
        <v>14248</v>
      </c>
      <c r="E693">
        <f>VLOOKUP(D693,[1]products!$A$2:$B$2832,2,0)</f>
        <v>14.322669919999999</v>
      </c>
      <c r="F693">
        <v>112561</v>
      </c>
      <c r="G693" t="s">
        <v>13</v>
      </c>
      <c r="H693" s="2">
        <v>45247.388391203705</v>
      </c>
      <c r="I693" s="2">
        <v>45247.388391203705</v>
      </c>
      <c r="J693" s="2" t="s">
        <v>11</v>
      </c>
      <c r="K693" s="2" t="s">
        <v>11</v>
      </c>
      <c r="L693" s="9">
        <f>YEAR(Table1[[#This Row],[ordered_at]])</f>
        <v>2023</v>
      </c>
      <c r="M693" s="9" t="str">
        <f>TEXT(Table1[[#This Row],[ordered_at]],"MMM")</f>
        <v>Nov</v>
      </c>
      <c r="N693">
        <f>VLOOKUP(D693,[1]products!$A$2:$F$2832,6,0)</f>
        <v>29.409999849999998</v>
      </c>
      <c r="O693" s="1">
        <f>Table1[[#This Row],[sale_price]]-Table1[[#This Row],[cost_price]]</f>
        <v>15.087329929999999</v>
      </c>
      <c r="P693" s="4">
        <f>Table1[[#This Row],[PROFIT]]/Table1[[#This Row],[sale_price]]</f>
        <v>0.5130000002363142</v>
      </c>
      <c r="Q693" t="str">
        <f>"Q"&amp;ROUNDUP(MONTH(Table1[[#This Row],[ordered_at]])/3,0)</f>
        <v>Q4</v>
      </c>
      <c r="R693" t="s">
        <v>33</v>
      </c>
      <c r="S693" t="s">
        <v>46</v>
      </c>
      <c r="T693" s="8"/>
    </row>
    <row r="694" spans="1:20" x14ac:dyDescent="0.3">
      <c r="A694">
        <v>180892</v>
      </c>
      <c r="B694">
        <v>124611</v>
      </c>
      <c r="C694">
        <v>43843</v>
      </c>
      <c r="D694">
        <v>13678</v>
      </c>
      <c r="E694">
        <f>VLOOKUP(D694,[1]products!$A$2:$B$2832,2,0)</f>
        <v>23.813999979999998</v>
      </c>
      <c r="F694">
        <v>488399</v>
      </c>
      <c r="G694" t="s">
        <v>13</v>
      </c>
      <c r="H694" s="2">
        <v>45247.311724537038</v>
      </c>
      <c r="I694" s="2">
        <v>45247.311724537038</v>
      </c>
      <c r="J694" s="2" t="s">
        <v>11</v>
      </c>
      <c r="K694" s="2" t="s">
        <v>11</v>
      </c>
      <c r="L694" s="9">
        <f>YEAR(Table1[[#This Row],[ordered_at]])</f>
        <v>2023</v>
      </c>
      <c r="M694" s="9" t="str">
        <f>TEXT(Table1[[#This Row],[ordered_at]],"MMM")</f>
        <v>Nov</v>
      </c>
      <c r="N694">
        <f>VLOOKUP(D694,[1]products!$A$2:$F$2832,6,0)</f>
        <v>54</v>
      </c>
      <c r="O694" s="1">
        <f>Table1[[#This Row],[sale_price]]-Table1[[#This Row],[cost_price]]</f>
        <v>30.186000020000002</v>
      </c>
      <c r="P694" s="4">
        <f>Table1[[#This Row],[PROFIT]]/Table1[[#This Row],[sale_price]]</f>
        <v>0.55900000037037045</v>
      </c>
      <c r="Q694" t="str">
        <f>"Q"&amp;ROUNDUP(MONTH(Table1[[#This Row],[ordered_at]])/3,0)</f>
        <v>Q4</v>
      </c>
      <c r="R694" t="s">
        <v>33</v>
      </c>
      <c r="S694" t="s">
        <v>46</v>
      </c>
      <c r="T694" s="8"/>
    </row>
    <row r="695" spans="1:20" x14ac:dyDescent="0.3">
      <c r="A695">
        <v>174476</v>
      </c>
      <c r="B695">
        <v>120145</v>
      </c>
      <c r="C695">
        <v>39584</v>
      </c>
      <c r="D695">
        <v>9464</v>
      </c>
      <c r="E695">
        <f>VLOOKUP(D695,[1]products!$A$2:$B$2832,2,0)</f>
        <v>8.1770000310000004</v>
      </c>
      <c r="F695">
        <v>471045</v>
      </c>
      <c r="G695" t="s">
        <v>15</v>
      </c>
      <c r="H695" s="2">
        <v>45246.904467592591</v>
      </c>
      <c r="I695" s="2">
        <v>45246.904467592591</v>
      </c>
      <c r="J695" s="2">
        <v>45246.904467592591</v>
      </c>
      <c r="K695" s="2">
        <v>45246.904467592591</v>
      </c>
      <c r="L695" s="9">
        <f>YEAR(Table1[[#This Row],[ordered_at]])</f>
        <v>2023</v>
      </c>
      <c r="M695" s="9" t="str">
        <f>TEXT(Table1[[#This Row],[ordered_at]],"MMM")</f>
        <v>Nov</v>
      </c>
      <c r="N695">
        <f>VLOOKUP(D695,[1]products!$A$2:$F$2832,6,0)</f>
        <v>18.5</v>
      </c>
      <c r="O695" s="1">
        <f>Table1[[#This Row],[sale_price]]-Table1[[#This Row],[cost_price]]</f>
        <v>10.322999969</v>
      </c>
      <c r="P695" s="4">
        <f>Table1[[#This Row],[PROFIT]]/Table1[[#This Row],[sale_price]]</f>
        <v>0.55799999832432434</v>
      </c>
      <c r="Q695" t="str">
        <f>"Q"&amp;ROUNDUP(MONTH(Table1[[#This Row],[ordered_at]])/3,0)</f>
        <v>Q4</v>
      </c>
      <c r="R695" t="s">
        <v>33</v>
      </c>
      <c r="S695" t="s">
        <v>46</v>
      </c>
      <c r="T695" s="8"/>
    </row>
    <row r="696" spans="1:20" x14ac:dyDescent="0.3">
      <c r="A696">
        <v>108011</v>
      </c>
      <c r="B696">
        <v>74419</v>
      </c>
      <c r="C696">
        <v>47260</v>
      </c>
      <c r="D696">
        <v>15402</v>
      </c>
      <c r="E696">
        <f>VLOOKUP(D696,[1]products!$A$2:$B$2832,2,0)</f>
        <v>21.559999959999999</v>
      </c>
      <c r="F696">
        <v>291415</v>
      </c>
      <c r="G696" t="s">
        <v>10</v>
      </c>
      <c r="H696" s="2">
        <v>45246.636863425927</v>
      </c>
      <c r="I696" s="2" t="s">
        <v>11</v>
      </c>
      <c r="J696" s="2" t="s">
        <v>11</v>
      </c>
      <c r="K696" s="2" t="s">
        <v>11</v>
      </c>
      <c r="L696" s="9">
        <f>YEAR(Table1[[#This Row],[ordered_at]])</f>
        <v>2023</v>
      </c>
      <c r="M696" s="9" t="str">
        <f>TEXT(Table1[[#This Row],[ordered_at]],"MMM")</f>
        <v>Nov</v>
      </c>
      <c r="N696">
        <f>VLOOKUP(D696,[1]products!$A$2:$F$2832,6,0)</f>
        <v>40</v>
      </c>
      <c r="O696" s="1">
        <f>Table1[[#This Row],[sale_price]]-Table1[[#This Row],[cost_price]]</f>
        <v>18.440000040000001</v>
      </c>
      <c r="P696" s="4">
        <f>Table1[[#This Row],[PROFIT]]/Table1[[#This Row],[sale_price]]</f>
        <v>0.46100000100000005</v>
      </c>
      <c r="Q696" t="str">
        <f>"Q"&amp;ROUNDUP(MONTH(Table1[[#This Row],[ordered_at]])/3,0)</f>
        <v>Q4</v>
      </c>
      <c r="R696" t="s">
        <v>33</v>
      </c>
      <c r="S696" t="s">
        <v>46</v>
      </c>
      <c r="T696" s="8"/>
    </row>
    <row r="697" spans="1:20" x14ac:dyDescent="0.3">
      <c r="A697">
        <v>79100</v>
      </c>
      <c r="B697">
        <v>54437</v>
      </c>
      <c r="C697">
        <v>13378</v>
      </c>
      <c r="D697">
        <v>9318</v>
      </c>
      <c r="E697">
        <f>VLOOKUP(D697,[1]products!$A$2:$B$2832,2,0)</f>
        <v>6.9302198869999998</v>
      </c>
      <c r="F697">
        <v>213464</v>
      </c>
      <c r="G697" t="s">
        <v>15</v>
      </c>
      <c r="H697" s="2">
        <v>45246.623831018522</v>
      </c>
      <c r="I697" s="2">
        <v>45246.623831018522</v>
      </c>
      <c r="J697" s="2">
        <v>45246.623831018522</v>
      </c>
      <c r="K697" s="2">
        <v>45246.623831018522</v>
      </c>
      <c r="L697" s="9">
        <f>YEAR(Table1[[#This Row],[ordered_at]])</f>
        <v>2023</v>
      </c>
      <c r="M697" s="9" t="str">
        <f>TEXT(Table1[[#This Row],[ordered_at]],"MMM")</f>
        <v>Nov</v>
      </c>
      <c r="N697">
        <f>VLOOKUP(D697,[1]products!$A$2:$F$2832,6,0)</f>
        <v>11.989999770000001</v>
      </c>
      <c r="O697" s="1">
        <f>Table1[[#This Row],[sale_price]]-Table1[[#This Row],[cost_price]]</f>
        <v>5.0597798830000009</v>
      </c>
      <c r="P697" s="4">
        <f>Table1[[#This Row],[PROFIT]]/Table1[[#This Row],[sale_price]]</f>
        <v>0.42199999833694746</v>
      </c>
      <c r="Q697" t="str">
        <f>"Q"&amp;ROUNDUP(MONTH(Table1[[#This Row],[ordered_at]])/3,0)</f>
        <v>Q4</v>
      </c>
      <c r="R697" t="s">
        <v>33</v>
      </c>
      <c r="S697" t="s">
        <v>46</v>
      </c>
      <c r="T697" s="8"/>
    </row>
    <row r="698" spans="1:20" x14ac:dyDescent="0.3">
      <c r="A698">
        <v>66839</v>
      </c>
      <c r="B698">
        <v>45990</v>
      </c>
      <c r="C698">
        <v>91061</v>
      </c>
      <c r="D698">
        <v>13944</v>
      </c>
      <c r="E698">
        <f>VLOOKUP(D698,[1]products!$A$2:$B$2832,2,0)</f>
        <v>15.58400005</v>
      </c>
      <c r="F698">
        <v>180375</v>
      </c>
      <c r="G698" t="s">
        <v>14</v>
      </c>
      <c r="H698" s="2">
        <v>45246.548541666663</v>
      </c>
      <c r="I698" s="2" t="s">
        <v>11</v>
      </c>
      <c r="J698" s="2" t="s">
        <v>11</v>
      </c>
      <c r="K698" s="2" t="s">
        <v>11</v>
      </c>
      <c r="L698" s="9">
        <f>YEAR(Table1[[#This Row],[ordered_at]])</f>
        <v>2023</v>
      </c>
      <c r="M698" s="9" t="str">
        <f>TEXT(Table1[[#This Row],[ordered_at]],"MMM")</f>
        <v>Nov</v>
      </c>
      <c r="N698">
        <f>VLOOKUP(D698,[1]products!$A$2:$F$2832,6,0)</f>
        <v>32</v>
      </c>
      <c r="O698" s="1">
        <f>Table1[[#This Row],[sale_price]]-Table1[[#This Row],[cost_price]]</f>
        <v>16.41599995</v>
      </c>
      <c r="P698" s="4">
        <f>Table1[[#This Row],[PROFIT]]/Table1[[#This Row],[sale_price]]</f>
        <v>0.51299999843749999</v>
      </c>
      <c r="Q698" t="str">
        <f>"Q"&amp;ROUNDUP(MONTH(Table1[[#This Row],[ordered_at]])/3,0)</f>
        <v>Q4</v>
      </c>
      <c r="R698" t="s">
        <v>33</v>
      </c>
      <c r="S698" t="s">
        <v>46</v>
      </c>
      <c r="T698" s="8"/>
    </row>
    <row r="699" spans="1:20" x14ac:dyDescent="0.3">
      <c r="A699">
        <v>105331</v>
      </c>
      <c r="B699">
        <v>72555</v>
      </c>
      <c r="C699">
        <v>92349</v>
      </c>
      <c r="D699">
        <v>15332</v>
      </c>
      <c r="E699">
        <f>VLOOKUP(D699,[1]products!$A$2:$B$2832,2,0)</f>
        <v>25.587950960000001</v>
      </c>
      <c r="F699">
        <v>284202</v>
      </c>
      <c r="G699" t="s">
        <v>14</v>
      </c>
      <c r="H699" s="2">
        <v>45246.517222222225</v>
      </c>
      <c r="I699" s="2" t="s">
        <v>11</v>
      </c>
      <c r="J699" s="2" t="s">
        <v>11</v>
      </c>
      <c r="K699" s="2" t="s">
        <v>11</v>
      </c>
      <c r="L699" s="9">
        <f>YEAR(Table1[[#This Row],[ordered_at]])</f>
        <v>2023</v>
      </c>
      <c r="M699" s="9" t="str">
        <f>TEXT(Table1[[#This Row],[ordered_at]],"MMM")</f>
        <v>Nov</v>
      </c>
      <c r="N699">
        <f>VLOOKUP(D699,[1]products!$A$2:$F$2832,6,0)</f>
        <v>43.150001529999997</v>
      </c>
      <c r="O699" s="1">
        <f>Table1[[#This Row],[sale_price]]-Table1[[#This Row],[cost_price]]</f>
        <v>17.562050569999997</v>
      </c>
      <c r="P699" s="4">
        <f>Table1[[#This Row],[PROFIT]]/Table1[[#This Row],[sale_price]]</f>
        <v>0.40699999877844728</v>
      </c>
      <c r="Q699" t="str">
        <f>"Q"&amp;ROUNDUP(MONTH(Table1[[#This Row],[ordered_at]])/3,0)</f>
        <v>Q4</v>
      </c>
      <c r="R699" t="s">
        <v>33</v>
      </c>
      <c r="S699" t="s">
        <v>46</v>
      </c>
      <c r="T699" s="8"/>
    </row>
    <row r="700" spans="1:20" x14ac:dyDescent="0.3">
      <c r="A700">
        <v>65297</v>
      </c>
      <c r="B700">
        <v>44929</v>
      </c>
      <c r="C700">
        <v>79644</v>
      </c>
      <c r="D700">
        <v>28803</v>
      </c>
      <c r="E700">
        <f>VLOOKUP(D700,[1]products!$A$2:$B$2832,2,0)</f>
        <v>27.555</v>
      </c>
      <c r="F700">
        <v>176194</v>
      </c>
      <c r="G700" t="s">
        <v>10</v>
      </c>
      <c r="H700" s="2">
        <v>45246.373506944445</v>
      </c>
      <c r="I700" s="2" t="s">
        <v>11</v>
      </c>
      <c r="J700" s="2" t="s">
        <v>11</v>
      </c>
      <c r="K700" s="2" t="s">
        <v>11</v>
      </c>
      <c r="L700" s="9">
        <f>YEAR(Table1[[#This Row],[ordered_at]])</f>
        <v>2023</v>
      </c>
      <c r="M700" s="9" t="str">
        <f>TEXT(Table1[[#This Row],[ordered_at]],"MMM")</f>
        <v>Nov</v>
      </c>
      <c r="N700">
        <f>VLOOKUP(D700,[1]products!$A$2:$F$2832,6,0)</f>
        <v>55</v>
      </c>
      <c r="O700" s="1">
        <f>Table1[[#This Row],[sale_price]]-Table1[[#This Row],[cost_price]]</f>
        <v>27.445</v>
      </c>
      <c r="P700" s="4">
        <f>Table1[[#This Row],[PROFIT]]/Table1[[#This Row],[sale_price]]</f>
        <v>0.499</v>
      </c>
      <c r="Q700" t="str">
        <f>"Q"&amp;ROUNDUP(MONTH(Table1[[#This Row],[ordered_at]])/3,0)</f>
        <v>Q4</v>
      </c>
      <c r="R700" t="s">
        <v>33</v>
      </c>
      <c r="S700" t="s">
        <v>46</v>
      </c>
      <c r="T700" s="8"/>
    </row>
    <row r="701" spans="1:20" x14ac:dyDescent="0.3">
      <c r="A701">
        <v>103638</v>
      </c>
      <c r="B701">
        <v>71366</v>
      </c>
      <c r="C701">
        <v>17403</v>
      </c>
      <c r="D701">
        <v>13857</v>
      </c>
      <c r="E701">
        <f>VLOOKUP(D701,[1]products!$A$2:$B$2832,2,0)</f>
        <v>45.389999920000001</v>
      </c>
      <c r="F701">
        <v>279617</v>
      </c>
      <c r="G701" t="s">
        <v>14</v>
      </c>
      <c r="H701" s="2">
        <v>45246.278090277781</v>
      </c>
      <c r="I701" s="2" t="s">
        <v>11</v>
      </c>
      <c r="J701" s="2" t="s">
        <v>11</v>
      </c>
      <c r="K701" s="2" t="s">
        <v>11</v>
      </c>
      <c r="L701" s="9">
        <f>YEAR(Table1[[#This Row],[ordered_at]])</f>
        <v>2023</v>
      </c>
      <c r="M701" s="9" t="str">
        <f>TEXT(Table1[[#This Row],[ordered_at]],"MMM")</f>
        <v>Nov</v>
      </c>
      <c r="N701">
        <f>VLOOKUP(D701,[1]products!$A$2:$F$2832,6,0)</f>
        <v>85</v>
      </c>
      <c r="O701" s="1">
        <f>Table1[[#This Row],[sale_price]]-Table1[[#This Row],[cost_price]]</f>
        <v>39.610000079999999</v>
      </c>
      <c r="P701" s="4">
        <f>Table1[[#This Row],[PROFIT]]/Table1[[#This Row],[sale_price]]</f>
        <v>0.46600000094117644</v>
      </c>
      <c r="Q701" t="str">
        <f>"Q"&amp;ROUNDUP(MONTH(Table1[[#This Row],[ordered_at]])/3,0)</f>
        <v>Q4</v>
      </c>
      <c r="R701" t="s">
        <v>33</v>
      </c>
      <c r="S701" t="s">
        <v>46</v>
      </c>
      <c r="T701" s="8"/>
    </row>
    <row r="702" spans="1:20" x14ac:dyDescent="0.3">
      <c r="A702">
        <v>60907</v>
      </c>
      <c r="B702">
        <v>41969</v>
      </c>
      <c r="C702">
        <v>77970</v>
      </c>
      <c r="D702">
        <v>17004</v>
      </c>
      <c r="E702">
        <f>VLOOKUP(D702,[1]products!$A$2:$B$2832,2,0)</f>
        <v>24.01854084</v>
      </c>
      <c r="F702">
        <v>164361</v>
      </c>
      <c r="G702" t="s">
        <v>12</v>
      </c>
      <c r="H702" s="2">
        <v>45246.086400462962</v>
      </c>
      <c r="I702" s="2">
        <v>45246.086400462962</v>
      </c>
      <c r="J702" s="2">
        <v>45246.086400462962</v>
      </c>
      <c r="K702" s="2" t="s">
        <v>11</v>
      </c>
      <c r="L702" s="9">
        <f>YEAR(Table1[[#This Row],[ordered_at]])</f>
        <v>2023</v>
      </c>
      <c r="M702" s="9" t="str">
        <f>TEXT(Table1[[#This Row],[ordered_at]],"MMM")</f>
        <v>Nov</v>
      </c>
      <c r="N702">
        <f>VLOOKUP(D702,[1]products!$A$2:$F$2832,6,0)</f>
        <v>43.990001679999999</v>
      </c>
      <c r="O702" s="1">
        <f>Table1[[#This Row],[sale_price]]-Table1[[#This Row],[cost_price]]</f>
        <v>19.971460839999999</v>
      </c>
      <c r="P702" s="4">
        <f>Table1[[#This Row],[PROFIT]]/Table1[[#This Row],[sale_price]]</f>
        <v>0.45400000175676281</v>
      </c>
      <c r="Q702" t="str">
        <f>"Q"&amp;ROUNDUP(MONTH(Table1[[#This Row],[ordered_at]])/3,0)</f>
        <v>Q4</v>
      </c>
      <c r="R702" t="s">
        <v>33</v>
      </c>
      <c r="S702" t="s">
        <v>46</v>
      </c>
      <c r="T702" s="8"/>
    </row>
    <row r="703" spans="1:20" x14ac:dyDescent="0.3">
      <c r="A703">
        <v>42121</v>
      </c>
      <c r="B703">
        <v>28993</v>
      </c>
      <c r="C703">
        <v>9179</v>
      </c>
      <c r="D703">
        <v>28715</v>
      </c>
      <c r="E703">
        <f>VLOOKUP(D703,[1]products!$A$2:$B$2832,2,0)</f>
        <v>18.265040509999999</v>
      </c>
      <c r="F703">
        <v>113651</v>
      </c>
      <c r="G703" t="s">
        <v>14</v>
      </c>
      <c r="H703" s="2">
        <v>45246.066111111111</v>
      </c>
      <c r="I703" s="2" t="s">
        <v>11</v>
      </c>
      <c r="J703" s="2" t="s">
        <v>11</v>
      </c>
      <c r="K703" s="2" t="s">
        <v>11</v>
      </c>
      <c r="L703" s="9">
        <f>YEAR(Table1[[#This Row],[ordered_at]])</f>
        <v>2023</v>
      </c>
      <c r="M703" s="9" t="str">
        <f>TEXT(Table1[[#This Row],[ordered_at]],"MMM")</f>
        <v>Nov</v>
      </c>
      <c r="N703">
        <f>VLOOKUP(D703,[1]products!$A$2:$F$2832,6,0)</f>
        <v>39.880001069999999</v>
      </c>
      <c r="O703" s="1">
        <f>Table1[[#This Row],[sale_price]]-Table1[[#This Row],[cost_price]]</f>
        <v>21.61496056</v>
      </c>
      <c r="P703" s="4">
        <f>Table1[[#This Row],[PROFIT]]/Table1[[#This Row],[sale_price]]</f>
        <v>0.5419999995</v>
      </c>
      <c r="Q703" t="str">
        <f>"Q"&amp;ROUNDUP(MONTH(Table1[[#This Row],[ordered_at]])/3,0)</f>
        <v>Q4</v>
      </c>
      <c r="R703" t="s">
        <v>33</v>
      </c>
      <c r="S703" t="s">
        <v>46</v>
      </c>
      <c r="T703" s="8"/>
    </row>
    <row r="704" spans="1:20" x14ac:dyDescent="0.3">
      <c r="A704">
        <v>247</v>
      </c>
      <c r="B704">
        <v>162</v>
      </c>
      <c r="C704">
        <v>27655</v>
      </c>
      <c r="D704">
        <v>5930</v>
      </c>
      <c r="E704">
        <f>VLOOKUP(D704,[1]products!$A$2:$B$2832,2,0)</f>
        <v>26.617800460000002</v>
      </c>
      <c r="F704">
        <v>690</v>
      </c>
      <c r="G704" t="s">
        <v>12</v>
      </c>
      <c r="H704" s="2">
        <v>45246.019270833334</v>
      </c>
      <c r="I704" s="2">
        <v>45246.019270833334</v>
      </c>
      <c r="J704" s="2">
        <v>45246.019270833334</v>
      </c>
      <c r="K704" s="2" t="s">
        <v>11</v>
      </c>
      <c r="L704" s="9">
        <f>YEAR(Table1[[#This Row],[ordered_at]])</f>
        <v>2023</v>
      </c>
      <c r="M704" s="9" t="str">
        <f>TEXT(Table1[[#This Row],[ordered_at]],"MMM")</f>
        <v>Nov</v>
      </c>
      <c r="N704">
        <f>VLOOKUP(D704,[1]products!$A$2:$F$2832,6,0)</f>
        <v>59.950000760000002</v>
      </c>
      <c r="O704" s="1">
        <f>Table1[[#This Row],[sale_price]]-Table1[[#This Row],[cost_price]]</f>
        <v>33.332200299999997</v>
      </c>
      <c r="P704" s="4">
        <f>Table1[[#This Row],[PROFIT]]/Table1[[#This Row],[sale_price]]</f>
        <v>0.5559999979556296</v>
      </c>
      <c r="Q704" t="str">
        <f>"Q"&amp;ROUNDUP(MONTH(Table1[[#This Row],[ordered_at]])/3,0)</f>
        <v>Q4</v>
      </c>
      <c r="R704" t="s">
        <v>33</v>
      </c>
      <c r="S704" t="s">
        <v>46</v>
      </c>
      <c r="T704" s="8"/>
    </row>
    <row r="705" spans="1:20" x14ac:dyDescent="0.3">
      <c r="A705">
        <v>101889</v>
      </c>
      <c r="B705">
        <v>70151</v>
      </c>
      <c r="C705">
        <v>43387</v>
      </c>
      <c r="D705">
        <v>28826</v>
      </c>
      <c r="E705">
        <f>VLOOKUP(D705,[1]products!$A$2:$B$2832,2,0)</f>
        <v>31.82549852</v>
      </c>
      <c r="F705">
        <v>274853</v>
      </c>
      <c r="G705" t="s">
        <v>13</v>
      </c>
      <c r="H705" s="2">
        <v>45245.954629629632</v>
      </c>
      <c r="I705" s="2">
        <v>45245.954629629632</v>
      </c>
      <c r="J705" s="2" t="s">
        <v>11</v>
      </c>
      <c r="K705" s="2" t="s">
        <v>11</v>
      </c>
      <c r="L705" s="9">
        <f>YEAR(Table1[[#This Row],[ordered_at]])</f>
        <v>2023</v>
      </c>
      <c r="M705" s="9" t="str">
        <f>TEXT(Table1[[#This Row],[ordered_at]],"MMM")</f>
        <v>Nov</v>
      </c>
      <c r="N705">
        <f>VLOOKUP(D705,[1]products!$A$2:$F$2832,6,0)</f>
        <v>64.949996949999999</v>
      </c>
      <c r="O705" s="1">
        <f>Table1[[#This Row],[sale_price]]-Table1[[#This Row],[cost_price]]</f>
        <v>33.124498430000003</v>
      </c>
      <c r="P705" s="4">
        <f>Table1[[#This Row],[PROFIT]]/Table1[[#This Row],[sale_price]]</f>
        <v>0.50999999977675137</v>
      </c>
      <c r="Q705" t="str">
        <f>"Q"&amp;ROUNDUP(MONTH(Table1[[#This Row],[ordered_at]])/3,0)</f>
        <v>Q4</v>
      </c>
      <c r="R705" t="s">
        <v>33</v>
      </c>
      <c r="S705" t="s">
        <v>46</v>
      </c>
      <c r="T705" s="8"/>
    </row>
    <row r="706" spans="1:20" x14ac:dyDescent="0.3">
      <c r="A706">
        <v>104812</v>
      </c>
      <c r="B706">
        <v>72199</v>
      </c>
      <c r="C706">
        <v>43416</v>
      </c>
      <c r="D706">
        <v>12565</v>
      </c>
      <c r="E706">
        <f>VLOOKUP(D706,[1]products!$A$2:$B$2832,2,0)</f>
        <v>14.5483004</v>
      </c>
      <c r="F706">
        <v>282786</v>
      </c>
      <c r="G706" t="s">
        <v>10</v>
      </c>
      <c r="H706" s="2">
        <v>45245.65965277778</v>
      </c>
      <c r="I706" s="2" t="s">
        <v>11</v>
      </c>
      <c r="J706" s="2" t="s">
        <v>11</v>
      </c>
      <c r="K706" s="2" t="s">
        <v>11</v>
      </c>
      <c r="L706" s="9">
        <f>YEAR(Table1[[#This Row],[ordered_at]])</f>
        <v>2023</v>
      </c>
      <c r="M706" s="9" t="str">
        <f>TEXT(Table1[[#This Row],[ordered_at]],"MMM")</f>
        <v>Nov</v>
      </c>
      <c r="N706">
        <f>VLOOKUP(D706,[1]products!$A$2:$F$2832,6,0)</f>
        <v>29.450000760000002</v>
      </c>
      <c r="O706" s="1">
        <f>Table1[[#This Row],[sale_price]]-Table1[[#This Row],[cost_price]]</f>
        <v>14.901700360000001</v>
      </c>
      <c r="P706" s="4">
        <f>Table1[[#This Row],[PROFIT]]/Table1[[#This Row],[sale_price]]</f>
        <v>0.50599999916604421</v>
      </c>
      <c r="Q706" t="str">
        <f>"Q"&amp;ROUNDUP(MONTH(Table1[[#This Row],[ordered_at]])/3,0)</f>
        <v>Q4</v>
      </c>
      <c r="R706" t="s">
        <v>33</v>
      </c>
      <c r="S706" t="s">
        <v>46</v>
      </c>
      <c r="T706" s="8"/>
    </row>
    <row r="707" spans="1:20" x14ac:dyDescent="0.3">
      <c r="A707">
        <v>13891</v>
      </c>
      <c r="B707">
        <v>9631</v>
      </c>
      <c r="C707">
        <v>55512</v>
      </c>
      <c r="D707">
        <v>6115</v>
      </c>
      <c r="E707">
        <f>VLOOKUP(D707,[1]products!$A$2:$B$2832,2,0)</f>
        <v>29.370000099999999</v>
      </c>
      <c r="F707">
        <v>37503</v>
      </c>
      <c r="G707" t="s">
        <v>10</v>
      </c>
      <c r="H707" s="2">
        <v>45245.593958333331</v>
      </c>
      <c r="I707" s="2" t="s">
        <v>11</v>
      </c>
      <c r="J707" s="2" t="s">
        <v>11</v>
      </c>
      <c r="K707" s="2" t="s">
        <v>11</v>
      </c>
      <c r="L707" s="9">
        <f>YEAR(Table1[[#This Row],[ordered_at]])</f>
        <v>2023</v>
      </c>
      <c r="M707" s="9" t="str">
        <f>TEXT(Table1[[#This Row],[ordered_at]],"MMM")</f>
        <v>Nov</v>
      </c>
      <c r="N707">
        <f>VLOOKUP(D707,[1]products!$A$2:$F$2832,6,0)</f>
        <v>55</v>
      </c>
      <c r="O707" s="1">
        <f>Table1[[#This Row],[sale_price]]-Table1[[#This Row],[cost_price]]</f>
        <v>25.629999900000001</v>
      </c>
      <c r="P707" s="4">
        <f>Table1[[#This Row],[PROFIT]]/Table1[[#This Row],[sale_price]]</f>
        <v>0.4659999981818182</v>
      </c>
      <c r="Q707" t="str">
        <f>"Q"&amp;ROUNDUP(MONTH(Table1[[#This Row],[ordered_at]])/3,0)</f>
        <v>Q4</v>
      </c>
      <c r="R707" t="s">
        <v>33</v>
      </c>
      <c r="S707" t="s">
        <v>46</v>
      </c>
      <c r="T707" s="8"/>
    </row>
    <row r="708" spans="1:20" x14ac:dyDescent="0.3">
      <c r="A708">
        <v>37741</v>
      </c>
      <c r="B708">
        <v>25990</v>
      </c>
      <c r="C708">
        <v>98666</v>
      </c>
      <c r="D708">
        <v>13844</v>
      </c>
      <c r="E708">
        <f>VLOOKUP(D708,[1]products!$A$2:$B$2832,2,0)</f>
        <v>12.30000001</v>
      </c>
      <c r="F708">
        <v>101827</v>
      </c>
      <c r="G708" t="s">
        <v>13</v>
      </c>
      <c r="H708" s="2">
        <v>45245.575798611113</v>
      </c>
      <c r="I708" s="2">
        <v>45245.575798611113</v>
      </c>
      <c r="J708" s="2" t="s">
        <v>11</v>
      </c>
      <c r="K708" s="2" t="s">
        <v>11</v>
      </c>
      <c r="L708" s="9">
        <f>YEAR(Table1[[#This Row],[ordered_at]])</f>
        <v>2023</v>
      </c>
      <c r="M708" s="9" t="str">
        <f>TEXT(Table1[[#This Row],[ordered_at]],"MMM")</f>
        <v>Nov</v>
      </c>
      <c r="N708">
        <f>VLOOKUP(D708,[1]products!$A$2:$F$2832,6,0)</f>
        <v>25</v>
      </c>
      <c r="O708" s="1">
        <f>Table1[[#This Row],[sale_price]]-Table1[[#This Row],[cost_price]]</f>
        <v>12.69999999</v>
      </c>
      <c r="P708" s="4">
        <f>Table1[[#This Row],[PROFIT]]/Table1[[#This Row],[sale_price]]</f>
        <v>0.50799999959999997</v>
      </c>
      <c r="Q708" t="str">
        <f>"Q"&amp;ROUNDUP(MONTH(Table1[[#This Row],[ordered_at]])/3,0)</f>
        <v>Q4</v>
      </c>
      <c r="R708" t="s">
        <v>33</v>
      </c>
      <c r="S708" t="s">
        <v>46</v>
      </c>
      <c r="T708" s="8"/>
    </row>
    <row r="709" spans="1:20" x14ac:dyDescent="0.3">
      <c r="A709">
        <v>47867</v>
      </c>
      <c r="B709">
        <v>32941</v>
      </c>
      <c r="C709">
        <v>18960</v>
      </c>
      <c r="D709">
        <v>28537</v>
      </c>
      <c r="E709">
        <f>VLOOKUP(D709,[1]products!$A$2:$B$2832,2,0)</f>
        <v>15.04000008</v>
      </c>
      <c r="F709">
        <v>129142</v>
      </c>
      <c r="G709" t="s">
        <v>13</v>
      </c>
      <c r="H709" s="2">
        <v>45245.512442129628</v>
      </c>
      <c r="I709" s="2">
        <v>45245.512442129628</v>
      </c>
      <c r="J709" s="2" t="s">
        <v>11</v>
      </c>
      <c r="K709" s="2" t="s">
        <v>11</v>
      </c>
      <c r="L709" s="9">
        <f>YEAR(Table1[[#This Row],[ordered_at]])</f>
        <v>2023</v>
      </c>
      <c r="M709" s="9" t="str">
        <f>TEXT(Table1[[#This Row],[ordered_at]],"MMM")</f>
        <v>Nov</v>
      </c>
      <c r="N709">
        <f>VLOOKUP(D709,[1]products!$A$2:$F$2832,6,0)</f>
        <v>32</v>
      </c>
      <c r="O709" s="1">
        <f>Table1[[#This Row],[sale_price]]-Table1[[#This Row],[cost_price]]</f>
        <v>16.959999920000001</v>
      </c>
      <c r="P709" s="4">
        <f>Table1[[#This Row],[PROFIT]]/Table1[[#This Row],[sale_price]]</f>
        <v>0.52999999750000004</v>
      </c>
      <c r="Q709" t="str">
        <f>"Q"&amp;ROUNDUP(MONTH(Table1[[#This Row],[ordered_at]])/3,0)</f>
        <v>Q4</v>
      </c>
      <c r="R709" t="s">
        <v>33</v>
      </c>
      <c r="S709" t="s">
        <v>46</v>
      </c>
      <c r="T709" s="8"/>
    </row>
    <row r="710" spans="1:20" x14ac:dyDescent="0.3">
      <c r="A710">
        <v>2798</v>
      </c>
      <c r="B710">
        <v>1912</v>
      </c>
      <c r="C710">
        <v>37182</v>
      </c>
      <c r="D710">
        <v>14336</v>
      </c>
      <c r="E710">
        <f>VLOOKUP(D710,[1]products!$A$2:$B$2832,2,0)</f>
        <v>3.1199999900000002</v>
      </c>
      <c r="F710">
        <v>7538</v>
      </c>
      <c r="G710" t="s">
        <v>12</v>
      </c>
      <c r="H710" s="2">
        <v>45245.175405092596</v>
      </c>
      <c r="I710" s="2">
        <v>45245.175405092596</v>
      </c>
      <c r="J710" s="2">
        <v>45245.175405092596</v>
      </c>
      <c r="K710" s="2" t="s">
        <v>11</v>
      </c>
      <c r="L710" s="9">
        <f>YEAR(Table1[[#This Row],[ordered_at]])</f>
        <v>2023</v>
      </c>
      <c r="M710" s="9" t="str">
        <f>TEXT(Table1[[#This Row],[ordered_at]],"MMM")</f>
        <v>Nov</v>
      </c>
      <c r="N710">
        <f>VLOOKUP(D710,[1]products!$A$2:$F$2832,6,0)</f>
        <v>8</v>
      </c>
      <c r="O710" s="1">
        <f>Table1[[#This Row],[sale_price]]-Table1[[#This Row],[cost_price]]</f>
        <v>4.8800000099999998</v>
      </c>
      <c r="P710" s="4">
        <f>Table1[[#This Row],[PROFIT]]/Table1[[#This Row],[sale_price]]</f>
        <v>0.61000000124999998</v>
      </c>
      <c r="Q710" t="str">
        <f>"Q"&amp;ROUNDUP(MONTH(Table1[[#This Row],[ordered_at]])/3,0)</f>
        <v>Q4</v>
      </c>
      <c r="R710" t="s">
        <v>33</v>
      </c>
      <c r="S710" t="s">
        <v>46</v>
      </c>
      <c r="T710" s="8"/>
    </row>
    <row r="711" spans="1:20" x14ac:dyDescent="0.3">
      <c r="A711">
        <v>53599</v>
      </c>
      <c r="B711">
        <v>36848</v>
      </c>
      <c r="C711">
        <v>47262</v>
      </c>
      <c r="D711">
        <v>5745</v>
      </c>
      <c r="E711">
        <f>VLOOKUP(D711,[1]products!$A$2:$B$2832,2,0)</f>
        <v>7.1817998000000003</v>
      </c>
      <c r="F711">
        <v>144620</v>
      </c>
      <c r="G711" t="s">
        <v>12</v>
      </c>
      <c r="H711" s="2">
        <v>45244.909733796296</v>
      </c>
      <c r="I711" s="2">
        <v>45244.909733796296</v>
      </c>
      <c r="J711" s="2">
        <v>45244.909733796296</v>
      </c>
      <c r="K711" s="2" t="s">
        <v>11</v>
      </c>
      <c r="L711" s="9">
        <f>YEAR(Table1[[#This Row],[ordered_at]])</f>
        <v>2023</v>
      </c>
      <c r="M711" s="9" t="str">
        <f>TEXT(Table1[[#This Row],[ordered_at]],"MMM")</f>
        <v>Nov</v>
      </c>
      <c r="N711">
        <f>VLOOKUP(D711,[1]products!$A$2:$F$2832,6,0)</f>
        <v>14.899999619999999</v>
      </c>
      <c r="O711" s="1">
        <f>Table1[[#This Row],[sale_price]]-Table1[[#This Row],[cost_price]]</f>
        <v>7.7181998199999988</v>
      </c>
      <c r="P711" s="4">
        <f>Table1[[#This Row],[PROFIT]]/Table1[[#This Row],[sale_price]]</f>
        <v>0.51800000113020128</v>
      </c>
      <c r="Q711" t="str">
        <f>"Q"&amp;ROUNDUP(MONTH(Table1[[#This Row],[ordered_at]])/3,0)</f>
        <v>Q4</v>
      </c>
      <c r="R711" t="s">
        <v>40</v>
      </c>
      <c r="S711" t="s">
        <v>46</v>
      </c>
      <c r="T711" s="8"/>
    </row>
    <row r="712" spans="1:20" x14ac:dyDescent="0.3">
      <c r="A712">
        <v>161295</v>
      </c>
      <c r="B712">
        <v>111090</v>
      </c>
      <c r="C712">
        <v>34528</v>
      </c>
      <c r="D712">
        <v>3049</v>
      </c>
      <c r="E712">
        <f>VLOOKUP(D712,[1]products!$A$2:$B$2832,2,0)</f>
        <v>2.083760045</v>
      </c>
      <c r="F712">
        <v>435403</v>
      </c>
      <c r="G712" t="s">
        <v>10</v>
      </c>
      <c r="H712" s="2">
        <v>45244.572881944441</v>
      </c>
      <c r="I712" s="2" t="s">
        <v>11</v>
      </c>
      <c r="J712" s="2" t="s">
        <v>11</v>
      </c>
      <c r="K712" s="2" t="s">
        <v>11</v>
      </c>
      <c r="L712" s="9">
        <f>YEAR(Table1[[#This Row],[ordered_at]])</f>
        <v>2023</v>
      </c>
      <c r="M712" s="9" t="str">
        <f>TEXT(Table1[[#This Row],[ordered_at]],"MMM")</f>
        <v>Nov</v>
      </c>
      <c r="N712">
        <f>VLOOKUP(D712,[1]products!$A$2:$F$2832,6,0)</f>
        <v>4.8800001139999996</v>
      </c>
      <c r="O712" s="1">
        <f>Table1[[#This Row],[sale_price]]-Table1[[#This Row],[cost_price]]</f>
        <v>2.7962400689999996</v>
      </c>
      <c r="P712" s="4">
        <f>Table1[[#This Row],[PROFIT]]/Table1[[#This Row],[sale_price]]</f>
        <v>0.57300000075368851</v>
      </c>
      <c r="Q712" t="str">
        <f>"Q"&amp;ROUNDUP(MONTH(Table1[[#This Row],[ordered_at]])/3,0)</f>
        <v>Q4</v>
      </c>
      <c r="R712" t="s">
        <v>40</v>
      </c>
      <c r="S712" t="s">
        <v>46</v>
      </c>
      <c r="T712" s="8"/>
    </row>
    <row r="713" spans="1:20" x14ac:dyDescent="0.3">
      <c r="A713">
        <v>73000</v>
      </c>
      <c r="B713">
        <v>50226</v>
      </c>
      <c r="C713">
        <v>93041</v>
      </c>
      <c r="D713">
        <v>13870</v>
      </c>
      <c r="E713">
        <f>VLOOKUP(D713,[1]products!$A$2:$B$2832,2,0)</f>
        <v>28.271999820000001</v>
      </c>
      <c r="F713">
        <v>196991</v>
      </c>
      <c r="G713" t="s">
        <v>12</v>
      </c>
      <c r="H713" s="2">
        <v>45244.314652777779</v>
      </c>
      <c r="I713" s="2">
        <v>45244.314652777779</v>
      </c>
      <c r="J713" s="2">
        <v>45244.314652777779</v>
      </c>
      <c r="K713" s="2" t="s">
        <v>11</v>
      </c>
      <c r="L713" s="9">
        <f>YEAR(Table1[[#This Row],[ordered_at]])</f>
        <v>2023</v>
      </c>
      <c r="M713" s="9" t="str">
        <f>TEXT(Table1[[#This Row],[ordered_at]],"MMM")</f>
        <v>Nov</v>
      </c>
      <c r="N713">
        <f>VLOOKUP(D713,[1]products!$A$2:$F$2832,6,0)</f>
        <v>76</v>
      </c>
      <c r="O713" s="1">
        <f>Table1[[#This Row],[sale_price]]-Table1[[#This Row],[cost_price]]</f>
        <v>47.728000179999995</v>
      </c>
      <c r="P713" s="4">
        <f>Table1[[#This Row],[PROFIT]]/Table1[[#This Row],[sale_price]]</f>
        <v>0.62800000236842102</v>
      </c>
      <c r="Q713" t="str">
        <f>"Q"&amp;ROUNDUP(MONTH(Table1[[#This Row],[ordered_at]])/3,0)</f>
        <v>Q4</v>
      </c>
      <c r="R713" t="s">
        <v>40</v>
      </c>
      <c r="S713" t="s">
        <v>46</v>
      </c>
      <c r="T713" s="8"/>
    </row>
    <row r="714" spans="1:20" x14ac:dyDescent="0.3">
      <c r="A714">
        <v>135116</v>
      </c>
      <c r="B714">
        <v>92984</v>
      </c>
      <c r="C714">
        <v>96243</v>
      </c>
      <c r="D714">
        <v>5851</v>
      </c>
      <c r="E714">
        <f>VLOOKUP(D714,[1]products!$A$2:$B$2832,2,0)</f>
        <v>82.440000100000006</v>
      </c>
      <c r="F714">
        <v>364759</v>
      </c>
      <c r="G714" t="s">
        <v>12</v>
      </c>
      <c r="H714" s="2">
        <v>45244.141435185185</v>
      </c>
      <c r="I714" s="2">
        <v>45244.141435185185</v>
      </c>
      <c r="J714" s="2">
        <v>45244.141435185185</v>
      </c>
      <c r="K714" s="2" t="s">
        <v>11</v>
      </c>
      <c r="L714" s="9">
        <f>YEAR(Table1[[#This Row],[ordered_at]])</f>
        <v>2023</v>
      </c>
      <c r="M714" s="9" t="str">
        <f>TEXT(Table1[[#This Row],[ordered_at]],"MMM")</f>
        <v>Nov</v>
      </c>
      <c r="N714">
        <f>VLOOKUP(D714,[1]products!$A$2:$F$2832,6,0)</f>
        <v>180</v>
      </c>
      <c r="O714" s="1">
        <f>Table1[[#This Row],[sale_price]]-Table1[[#This Row],[cost_price]]</f>
        <v>97.559999899999994</v>
      </c>
      <c r="P714" s="4">
        <f>Table1[[#This Row],[PROFIT]]/Table1[[#This Row],[sale_price]]</f>
        <v>0.54199999944444444</v>
      </c>
      <c r="Q714" t="str">
        <f>"Q"&amp;ROUNDUP(MONTH(Table1[[#This Row],[ordered_at]])/3,0)</f>
        <v>Q4</v>
      </c>
      <c r="R714" t="s">
        <v>21</v>
      </c>
      <c r="S714" t="s">
        <v>46</v>
      </c>
      <c r="T714" s="8"/>
    </row>
    <row r="715" spans="1:20" x14ac:dyDescent="0.3">
      <c r="A715">
        <v>97897</v>
      </c>
      <c r="B715">
        <v>67377</v>
      </c>
      <c r="C715">
        <v>16989</v>
      </c>
      <c r="D715">
        <v>9419</v>
      </c>
      <c r="E715">
        <f>VLOOKUP(D715,[1]products!$A$2:$B$2832,2,0)</f>
        <v>3.9003999340000002</v>
      </c>
      <c r="F715">
        <v>264122</v>
      </c>
      <c r="G715" t="s">
        <v>13</v>
      </c>
      <c r="H715" s="2">
        <v>45244.02171296296</v>
      </c>
      <c r="I715" s="2">
        <v>45244.02171296296</v>
      </c>
      <c r="J715" s="2" t="s">
        <v>11</v>
      </c>
      <c r="K715" s="2" t="s">
        <v>11</v>
      </c>
      <c r="L715" s="9">
        <f>YEAR(Table1[[#This Row],[ordered_at]])</f>
        <v>2023</v>
      </c>
      <c r="M715" s="9" t="str">
        <f>TEXT(Table1[[#This Row],[ordered_at]],"MMM")</f>
        <v>Nov</v>
      </c>
      <c r="N715">
        <f>VLOOKUP(D715,[1]products!$A$2:$F$2832,6,0)</f>
        <v>9.9499998089999995</v>
      </c>
      <c r="O715" s="1">
        <f>Table1[[#This Row],[sale_price]]-Table1[[#This Row],[cost_price]]</f>
        <v>6.0495998749999993</v>
      </c>
      <c r="P715" s="4">
        <f>Table1[[#This Row],[PROFIT]]/Table1[[#This Row],[sale_price]]</f>
        <v>0.60799999910834168</v>
      </c>
      <c r="Q715" t="str">
        <f>"Q"&amp;ROUNDUP(MONTH(Table1[[#This Row],[ordered_at]])/3,0)</f>
        <v>Q4</v>
      </c>
      <c r="R715" t="s">
        <v>21</v>
      </c>
      <c r="S715" t="s">
        <v>46</v>
      </c>
      <c r="T715" s="8"/>
    </row>
    <row r="716" spans="1:20" x14ac:dyDescent="0.3">
      <c r="A716">
        <v>113310</v>
      </c>
      <c r="B716">
        <v>78083</v>
      </c>
      <c r="C716">
        <v>49728</v>
      </c>
      <c r="D716">
        <v>12580</v>
      </c>
      <c r="E716">
        <f>VLOOKUP(D716,[1]products!$A$2:$B$2832,2,0)</f>
        <v>12.688000000000001</v>
      </c>
      <c r="F716">
        <v>305735</v>
      </c>
      <c r="G716" t="s">
        <v>14</v>
      </c>
      <c r="H716" s="2">
        <v>45243.648206018515</v>
      </c>
      <c r="I716" s="2" t="s">
        <v>11</v>
      </c>
      <c r="J716" s="2" t="s">
        <v>11</v>
      </c>
      <c r="K716" s="2" t="s">
        <v>11</v>
      </c>
      <c r="L716" s="9">
        <f>YEAR(Table1[[#This Row],[ordered_at]])</f>
        <v>2023</v>
      </c>
      <c r="M716" s="9" t="str">
        <f>TEXT(Table1[[#This Row],[ordered_at]],"MMM")</f>
        <v>Nov</v>
      </c>
      <c r="N716">
        <f>VLOOKUP(D716,[1]products!$A$2:$F$2832,6,0)</f>
        <v>26</v>
      </c>
      <c r="O716" s="1">
        <f>Table1[[#This Row],[sale_price]]-Table1[[#This Row],[cost_price]]</f>
        <v>13.311999999999999</v>
      </c>
      <c r="P716" s="4">
        <f>Table1[[#This Row],[PROFIT]]/Table1[[#This Row],[sale_price]]</f>
        <v>0.51200000000000001</v>
      </c>
      <c r="Q716" t="str">
        <f>"Q"&amp;ROUNDUP(MONTH(Table1[[#This Row],[ordered_at]])/3,0)</f>
        <v>Q4</v>
      </c>
      <c r="R716" t="s">
        <v>21</v>
      </c>
      <c r="S716" t="s">
        <v>46</v>
      </c>
      <c r="T716" s="8"/>
    </row>
    <row r="717" spans="1:20" x14ac:dyDescent="0.3">
      <c r="A717">
        <v>141285</v>
      </c>
      <c r="B717">
        <v>97257</v>
      </c>
      <c r="C717">
        <v>35144</v>
      </c>
      <c r="D717">
        <v>13801</v>
      </c>
      <c r="E717">
        <f>VLOOKUP(D717,[1]products!$A$2:$B$2832,2,0)</f>
        <v>22.896000040000001</v>
      </c>
      <c r="F717">
        <v>381395</v>
      </c>
      <c r="G717" t="s">
        <v>13</v>
      </c>
      <c r="H717" s="2">
        <v>45243.559131944443</v>
      </c>
      <c r="I717" s="2">
        <v>45243.559131944443</v>
      </c>
      <c r="J717" s="2" t="s">
        <v>11</v>
      </c>
      <c r="K717" s="2" t="s">
        <v>11</v>
      </c>
      <c r="L717" s="9">
        <f>YEAR(Table1[[#This Row],[ordered_at]])</f>
        <v>2023</v>
      </c>
      <c r="M717" s="9" t="str">
        <f>TEXT(Table1[[#This Row],[ordered_at]],"MMM")</f>
        <v>Nov</v>
      </c>
      <c r="N717">
        <f>VLOOKUP(D717,[1]products!$A$2:$F$2832,6,0)</f>
        <v>48</v>
      </c>
      <c r="O717" s="1">
        <f>Table1[[#This Row],[sale_price]]-Table1[[#This Row],[cost_price]]</f>
        <v>25.103999959999999</v>
      </c>
      <c r="P717" s="4">
        <f>Table1[[#This Row],[PROFIT]]/Table1[[#This Row],[sale_price]]</f>
        <v>0.52299999916666662</v>
      </c>
      <c r="Q717" t="str">
        <f>"Q"&amp;ROUNDUP(MONTH(Table1[[#This Row],[ordered_at]])/3,0)</f>
        <v>Q4</v>
      </c>
      <c r="R717" t="s">
        <v>21</v>
      </c>
      <c r="S717" t="s">
        <v>46</v>
      </c>
      <c r="T717" s="8"/>
    </row>
    <row r="718" spans="1:20" x14ac:dyDescent="0.3">
      <c r="A718">
        <v>17903</v>
      </c>
      <c r="B718">
        <v>12392</v>
      </c>
      <c r="C718">
        <v>12045</v>
      </c>
      <c r="D718">
        <v>25276</v>
      </c>
      <c r="E718">
        <f>VLOOKUP(D718,[1]products!$A$2:$B$2832,2,0)</f>
        <v>11.78606986</v>
      </c>
      <c r="F718">
        <v>48336</v>
      </c>
      <c r="G718" t="s">
        <v>15</v>
      </c>
      <c r="H718" s="2">
        <v>45243.558831018519</v>
      </c>
      <c r="I718" s="2">
        <v>45243.558831018519</v>
      </c>
      <c r="J718" s="2">
        <v>45243.558831018519</v>
      </c>
      <c r="K718" s="2">
        <v>45243.558831018519</v>
      </c>
      <c r="L718" s="9">
        <f>YEAR(Table1[[#This Row],[ordered_at]])</f>
        <v>2023</v>
      </c>
      <c r="M718" s="9" t="str">
        <f>TEXT(Table1[[#This Row],[ordered_at]],"MMM")</f>
        <v>Nov</v>
      </c>
      <c r="N718">
        <f>VLOOKUP(D718,[1]products!$A$2:$F$2832,6,0)</f>
        <v>29.989999770000001</v>
      </c>
      <c r="O718" s="1">
        <f>Table1[[#This Row],[sale_price]]-Table1[[#This Row],[cost_price]]</f>
        <v>18.203929909999999</v>
      </c>
      <c r="P718" s="4">
        <f>Table1[[#This Row],[PROFIT]]/Table1[[#This Row],[sale_price]]</f>
        <v>0.60700000165421808</v>
      </c>
      <c r="Q718" t="str">
        <f>"Q"&amp;ROUNDUP(MONTH(Table1[[#This Row],[ordered_at]])/3,0)</f>
        <v>Q4</v>
      </c>
      <c r="R718" t="s">
        <v>21</v>
      </c>
      <c r="S718" t="s">
        <v>46</v>
      </c>
      <c r="T718" s="8"/>
    </row>
    <row r="719" spans="1:20" x14ac:dyDescent="0.3">
      <c r="A719">
        <v>112882</v>
      </c>
      <c r="B719">
        <v>77782</v>
      </c>
      <c r="C719">
        <v>97820</v>
      </c>
      <c r="D719">
        <v>10690</v>
      </c>
      <c r="E719">
        <f>VLOOKUP(D719,[1]products!$A$2:$B$2832,2,0)</f>
        <v>22.525950380000001</v>
      </c>
      <c r="F719">
        <v>304565</v>
      </c>
      <c r="G719" t="s">
        <v>12</v>
      </c>
      <c r="H719" s="2">
        <v>45243.53365740741</v>
      </c>
      <c r="I719" s="2">
        <v>45243.53365740741</v>
      </c>
      <c r="J719" s="2">
        <v>45243.53365740741</v>
      </c>
      <c r="K719" s="2" t="s">
        <v>11</v>
      </c>
      <c r="L719" s="9">
        <f>YEAR(Table1[[#This Row],[ordered_at]])</f>
        <v>2023</v>
      </c>
      <c r="M719" s="9" t="str">
        <f>TEXT(Table1[[#This Row],[ordered_at]],"MMM")</f>
        <v>Nov</v>
      </c>
      <c r="N719">
        <f>VLOOKUP(D719,[1]products!$A$2:$F$2832,6,0)</f>
        <v>39.450000760000002</v>
      </c>
      <c r="O719" s="1">
        <f>Table1[[#This Row],[sale_price]]-Table1[[#This Row],[cost_price]]</f>
        <v>16.924050380000001</v>
      </c>
      <c r="P719" s="4">
        <f>Table1[[#This Row],[PROFIT]]/Table1[[#This Row],[sale_price]]</f>
        <v>0.4290000013678073</v>
      </c>
      <c r="Q719" t="str">
        <f>"Q"&amp;ROUNDUP(MONTH(Table1[[#This Row],[ordered_at]])/3,0)</f>
        <v>Q4</v>
      </c>
      <c r="R719" t="s">
        <v>21</v>
      </c>
      <c r="S719" t="s">
        <v>46</v>
      </c>
      <c r="T719" s="8"/>
    </row>
    <row r="720" spans="1:20" x14ac:dyDescent="0.3">
      <c r="A720">
        <v>57665</v>
      </c>
      <c r="B720">
        <v>39693</v>
      </c>
      <c r="C720">
        <v>72320</v>
      </c>
      <c r="D720">
        <v>15349</v>
      </c>
      <c r="E720">
        <f>VLOOKUP(D720,[1]products!$A$2:$B$2832,2,0)</f>
        <v>19.171920759999999</v>
      </c>
      <c r="F720">
        <v>155611</v>
      </c>
      <c r="G720" t="s">
        <v>12</v>
      </c>
      <c r="H720" s="2">
        <v>45243.316365740742</v>
      </c>
      <c r="I720" s="2">
        <v>45243.316365740742</v>
      </c>
      <c r="J720" s="2">
        <v>45243.316365740742</v>
      </c>
      <c r="K720" s="2" t="s">
        <v>11</v>
      </c>
      <c r="L720" s="9">
        <f>YEAR(Table1[[#This Row],[ordered_at]])</f>
        <v>2023</v>
      </c>
      <c r="M720" s="9" t="str">
        <f>TEXT(Table1[[#This Row],[ordered_at]],"MMM")</f>
        <v>Nov</v>
      </c>
      <c r="N720">
        <f>VLOOKUP(D720,[1]products!$A$2:$F$2832,6,0)</f>
        <v>46.990001679999999</v>
      </c>
      <c r="O720" s="1">
        <f>Table1[[#This Row],[sale_price]]-Table1[[#This Row],[cost_price]]</f>
        <v>27.81808092</v>
      </c>
      <c r="P720" s="4">
        <f>Table1[[#This Row],[PROFIT]]/Table1[[#This Row],[sale_price]]</f>
        <v>0.59199999841327944</v>
      </c>
      <c r="Q720" t="str">
        <f>"Q"&amp;ROUNDUP(MONTH(Table1[[#This Row],[ordered_at]])/3,0)</f>
        <v>Q4</v>
      </c>
      <c r="R720" t="s">
        <v>21</v>
      </c>
      <c r="S720" t="s">
        <v>46</v>
      </c>
      <c r="T720" s="8"/>
    </row>
    <row r="721" spans="1:20" x14ac:dyDescent="0.3">
      <c r="A721">
        <v>139191</v>
      </c>
      <c r="B721">
        <v>95826</v>
      </c>
      <c r="C721">
        <v>65983</v>
      </c>
      <c r="D721">
        <v>9220</v>
      </c>
      <c r="E721">
        <f>VLOOKUP(D721,[1]products!$A$2:$B$2832,2,0)</f>
        <v>17.14163963</v>
      </c>
      <c r="F721">
        <v>375692</v>
      </c>
      <c r="G721" t="s">
        <v>10</v>
      </c>
      <c r="H721" s="2">
        <v>45243.244710648149</v>
      </c>
      <c r="I721" s="2" t="s">
        <v>11</v>
      </c>
      <c r="J721" s="2" t="s">
        <v>11</v>
      </c>
      <c r="K721" s="2" t="s">
        <v>11</v>
      </c>
      <c r="L721" s="9">
        <f>YEAR(Table1[[#This Row],[ordered_at]])</f>
        <v>2023</v>
      </c>
      <c r="M721" s="9" t="str">
        <f>TEXT(Table1[[#This Row],[ordered_at]],"MMM")</f>
        <v>Nov</v>
      </c>
      <c r="N721">
        <f>VLOOKUP(D721,[1]products!$A$2:$F$2832,6,0)</f>
        <v>40.619998930000001</v>
      </c>
      <c r="O721" s="1">
        <f>Table1[[#This Row],[sale_price]]-Table1[[#This Row],[cost_price]]</f>
        <v>23.478359300000001</v>
      </c>
      <c r="P721" s="4">
        <f>Table1[[#This Row],[PROFIT]]/Table1[[#This Row],[sale_price]]</f>
        <v>0.57799999799261448</v>
      </c>
      <c r="Q721" t="str">
        <f>"Q"&amp;ROUNDUP(MONTH(Table1[[#This Row],[ordered_at]])/3,0)</f>
        <v>Q4</v>
      </c>
      <c r="R721" t="s">
        <v>21</v>
      </c>
      <c r="S721" t="s">
        <v>46</v>
      </c>
      <c r="T721" s="8"/>
    </row>
    <row r="722" spans="1:20" x14ac:dyDescent="0.3">
      <c r="A722">
        <v>111748</v>
      </c>
      <c r="B722">
        <v>77012</v>
      </c>
      <c r="C722">
        <v>29941</v>
      </c>
      <c r="D722">
        <v>25006</v>
      </c>
      <c r="E722">
        <f>VLOOKUP(D722,[1]products!$A$2:$B$2832,2,0)</f>
        <v>43.34999998</v>
      </c>
      <c r="F722">
        <v>301526</v>
      </c>
      <c r="G722" t="s">
        <v>13</v>
      </c>
      <c r="H722" s="2">
        <v>45243.171655092592</v>
      </c>
      <c r="I722" s="2">
        <v>45243.171655092592</v>
      </c>
      <c r="J722" s="2" t="s">
        <v>11</v>
      </c>
      <c r="K722" s="2" t="s">
        <v>11</v>
      </c>
      <c r="L722" s="9">
        <f>YEAR(Table1[[#This Row],[ordered_at]])</f>
        <v>2023</v>
      </c>
      <c r="M722" s="9" t="str">
        <f>TEXT(Table1[[#This Row],[ordered_at]],"MMM")</f>
        <v>Nov</v>
      </c>
      <c r="N722">
        <f>VLOOKUP(D722,[1]products!$A$2:$F$2832,6,0)</f>
        <v>75</v>
      </c>
      <c r="O722" s="1">
        <f>Table1[[#This Row],[sale_price]]-Table1[[#This Row],[cost_price]]</f>
        <v>31.65000002</v>
      </c>
      <c r="P722" s="4">
        <f>Table1[[#This Row],[PROFIT]]/Table1[[#This Row],[sale_price]]</f>
        <v>0.42200000026666667</v>
      </c>
      <c r="Q722" t="str">
        <f>"Q"&amp;ROUNDUP(MONTH(Table1[[#This Row],[ordered_at]])/3,0)</f>
        <v>Q4</v>
      </c>
      <c r="R722" t="s">
        <v>31</v>
      </c>
      <c r="S722" t="s">
        <v>47</v>
      </c>
      <c r="T722" s="8"/>
    </row>
    <row r="723" spans="1:20" x14ac:dyDescent="0.3">
      <c r="A723">
        <v>30508</v>
      </c>
      <c r="B723">
        <v>21078</v>
      </c>
      <c r="C723">
        <v>96342</v>
      </c>
      <c r="D723">
        <v>10504</v>
      </c>
      <c r="E723">
        <f>VLOOKUP(D723,[1]products!$A$2:$B$2832,2,0)</f>
        <v>12.88699997</v>
      </c>
      <c r="F723">
        <v>82207</v>
      </c>
      <c r="G723" t="s">
        <v>13</v>
      </c>
      <c r="H723" s="2">
        <v>45243.080428240741</v>
      </c>
      <c r="I723" s="2">
        <v>45243.080428240741</v>
      </c>
      <c r="J723" s="2" t="s">
        <v>11</v>
      </c>
      <c r="K723" s="2" t="s">
        <v>11</v>
      </c>
      <c r="L723" s="9">
        <f>YEAR(Table1[[#This Row],[ordered_at]])</f>
        <v>2023</v>
      </c>
      <c r="M723" s="9" t="str">
        <f>TEXT(Table1[[#This Row],[ordered_at]],"MMM")</f>
        <v>Nov</v>
      </c>
      <c r="N723">
        <f>VLOOKUP(D723,[1]products!$A$2:$F$2832,6,0)</f>
        <v>24.5</v>
      </c>
      <c r="O723" s="1">
        <f>Table1[[#This Row],[sale_price]]-Table1[[#This Row],[cost_price]]</f>
        <v>11.61300003</v>
      </c>
      <c r="P723" s="4">
        <f>Table1[[#This Row],[PROFIT]]/Table1[[#This Row],[sale_price]]</f>
        <v>0.47400000122448982</v>
      </c>
      <c r="Q723" t="str">
        <f>"Q"&amp;ROUNDUP(MONTH(Table1[[#This Row],[ordered_at]])/3,0)</f>
        <v>Q4</v>
      </c>
      <c r="R723" t="s">
        <v>31</v>
      </c>
      <c r="S723" t="s">
        <v>47</v>
      </c>
      <c r="T723" s="8"/>
    </row>
    <row r="724" spans="1:20" x14ac:dyDescent="0.3">
      <c r="A724">
        <v>147144</v>
      </c>
      <c r="B724">
        <v>101329</v>
      </c>
      <c r="C724">
        <v>80513</v>
      </c>
      <c r="D724">
        <v>662</v>
      </c>
      <c r="E724">
        <f>VLOOKUP(D724,[1]products!$A$2:$B$2832,2,0)</f>
        <v>18.45000009</v>
      </c>
      <c r="F724">
        <v>397260</v>
      </c>
      <c r="G724" t="s">
        <v>10</v>
      </c>
      <c r="H724" s="2">
        <v>45243.034328703703</v>
      </c>
      <c r="I724" s="2" t="s">
        <v>11</v>
      </c>
      <c r="J724" s="2" t="s">
        <v>11</v>
      </c>
      <c r="K724" s="2" t="s">
        <v>11</v>
      </c>
      <c r="L724" s="9">
        <f>YEAR(Table1[[#This Row],[ordered_at]])</f>
        <v>2023</v>
      </c>
      <c r="M724" s="9" t="str">
        <f>TEXT(Table1[[#This Row],[ordered_at]],"MMM")</f>
        <v>Nov</v>
      </c>
      <c r="N724">
        <f>VLOOKUP(D724,[1]products!$A$2:$F$2832,6,0)</f>
        <v>45</v>
      </c>
      <c r="O724" s="1">
        <f>Table1[[#This Row],[sale_price]]-Table1[[#This Row],[cost_price]]</f>
        <v>26.54999991</v>
      </c>
      <c r="P724" s="4">
        <f>Table1[[#This Row],[PROFIT]]/Table1[[#This Row],[sale_price]]</f>
        <v>0.58999999800000003</v>
      </c>
      <c r="Q724" t="str">
        <f>"Q"&amp;ROUNDUP(MONTH(Table1[[#This Row],[ordered_at]])/3,0)</f>
        <v>Q4</v>
      </c>
      <c r="R724" t="s">
        <v>31</v>
      </c>
      <c r="S724" t="s">
        <v>47</v>
      </c>
      <c r="T724" s="8"/>
    </row>
    <row r="725" spans="1:20" x14ac:dyDescent="0.3">
      <c r="A725">
        <v>5857</v>
      </c>
      <c r="B725">
        <v>4058</v>
      </c>
      <c r="C725">
        <v>91950</v>
      </c>
      <c r="D725">
        <v>24922</v>
      </c>
      <c r="E725">
        <f>VLOOKUP(D725,[1]products!$A$2:$B$2832,2,0)</f>
        <v>11.055000189999999</v>
      </c>
      <c r="F725">
        <v>15885</v>
      </c>
      <c r="G725" t="s">
        <v>13</v>
      </c>
      <c r="H725" s="2">
        <v>45242.690798611111</v>
      </c>
      <c r="I725" s="2">
        <v>45242.690798611111</v>
      </c>
      <c r="J725" s="2" t="s">
        <v>11</v>
      </c>
      <c r="K725" s="2" t="s">
        <v>11</v>
      </c>
      <c r="L725" s="9">
        <f>YEAR(Table1[[#This Row],[ordered_at]])</f>
        <v>2023</v>
      </c>
      <c r="M725" s="9" t="str">
        <f>TEXT(Table1[[#This Row],[ordered_at]],"MMM")</f>
        <v>Nov</v>
      </c>
      <c r="N725">
        <f>VLOOKUP(D725,[1]products!$A$2:$F$2832,6,0)</f>
        <v>20.100000380000001</v>
      </c>
      <c r="O725" s="1">
        <f>Table1[[#This Row],[sale_price]]-Table1[[#This Row],[cost_price]]</f>
        <v>9.0450001900000014</v>
      </c>
      <c r="P725" s="4">
        <f>Table1[[#This Row],[PROFIT]]/Table1[[#This Row],[sale_price]]</f>
        <v>0.45000000094527365</v>
      </c>
      <c r="Q725" t="str">
        <f>"Q"&amp;ROUNDUP(MONTH(Table1[[#This Row],[ordered_at]])/3,0)</f>
        <v>Q4</v>
      </c>
      <c r="R725" t="s">
        <v>31</v>
      </c>
      <c r="S725" t="s">
        <v>47</v>
      </c>
      <c r="T725" s="8"/>
    </row>
    <row r="726" spans="1:20" x14ac:dyDescent="0.3">
      <c r="A726">
        <v>166339</v>
      </c>
      <c r="B726">
        <v>114577</v>
      </c>
      <c r="C726">
        <v>1261</v>
      </c>
      <c r="D726">
        <v>15472</v>
      </c>
      <c r="E726">
        <f>VLOOKUP(D726,[1]products!$A$2:$B$2832,2,0)</f>
        <v>45.891298319999997</v>
      </c>
      <c r="F726">
        <v>449039</v>
      </c>
      <c r="G726" t="s">
        <v>10</v>
      </c>
      <c r="H726" s="2">
        <v>45242.65824074074</v>
      </c>
      <c r="I726" s="2" t="s">
        <v>11</v>
      </c>
      <c r="J726" s="2" t="s">
        <v>11</v>
      </c>
      <c r="K726" s="2" t="s">
        <v>11</v>
      </c>
      <c r="L726" s="9">
        <f>YEAR(Table1[[#This Row],[ordered_at]])</f>
        <v>2023</v>
      </c>
      <c r="M726" s="9" t="str">
        <f>TEXT(Table1[[#This Row],[ordered_at]],"MMM")</f>
        <v>Nov</v>
      </c>
      <c r="N726">
        <f>VLOOKUP(D726,[1]products!$A$2:$F$2832,6,0)</f>
        <v>79.949996949999999</v>
      </c>
      <c r="O726" s="1">
        <f>Table1[[#This Row],[sale_price]]-Table1[[#This Row],[cost_price]]</f>
        <v>34.058698630000002</v>
      </c>
      <c r="P726" s="4">
        <f>Table1[[#This Row],[PROFIT]]/Table1[[#This Row],[sale_price]]</f>
        <v>0.4259999991156973</v>
      </c>
      <c r="Q726" t="str">
        <f>"Q"&amp;ROUNDUP(MONTH(Table1[[#This Row],[ordered_at]])/3,0)</f>
        <v>Q4</v>
      </c>
      <c r="R726" t="s">
        <v>31</v>
      </c>
      <c r="S726" t="s">
        <v>47</v>
      </c>
      <c r="T726" s="8"/>
    </row>
    <row r="727" spans="1:20" x14ac:dyDescent="0.3">
      <c r="A727">
        <v>69296</v>
      </c>
      <c r="B727">
        <v>47643</v>
      </c>
      <c r="C727">
        <v>32554</v>
      </c>
      <c r="D727">
        <v>6063</v>
      </c>
      <c r="E727">
        <f>VLOOKUP(D727,[1]products!$A$2:$B$2832,2,0)</f>
        <v>20.195960639999999</v>
      </c>
      <c r="F727">
        <v>186949</v>
      </c>
      <c r="G727" t="s">
        <v>13</v>
      </c>
      <c r="H727" s="2">
        <v>45242.625104166669</v>
      </c>
      <c r="I727" s="2">
        <v>45242.625104166669</v>
      </c>
      <c r="J727" s="2" t="s">
        <v>11</v>
      </c>
      <c r="K727" s="2" t="s">
        <v>11</v>
      </c>
      <c r="L727" s="9">
        <f>YEAR(Table1[[#This Row],[ordered_at]])</f>
        <v>2023</v>
      </c>
      <c r="M727" s="9" t="str">
        <f>TEXT(Table1[[#This Row],[ordered_at]],"MMM")</f>
        <v>Nov</v>
      </c>
      <c r="N727">
        <f>VLOOKUP(D727,[1]products!$A$2:$F$2832,6,0)</f>
        <v>49.990001679999999</v>
      </c>
      <c r="O727" s="1">
        <f>Table1[[#This Row],[sale_price]]-Table1[[#This Row],[cost_price]]</f>
        <v>29.79404104</v>
      </c>
      <c r="P727" s="4">
        <f>Table1[[#This Row],[PROFIT]]/Table1[[#This Row],[sale_price]]</f>
        <v>0.59600000077455484</v>
      </c>
      <c r="Q727" t="str">
        <f>"Q"&amp;ROUNDUP(MONTH(Table1[[#This Row],[ordered_at]])/3,0)</f>
        <v>Q4</v>
      </c>
      <c r="R727" t="s">
        <v>31</v>
      </c>
      <c r="S727" t="s">
        <v>47</v>
      </c>
      <c r="T727" s="8"/>
    </row>
    <row r="728" spans="1:20" x14ac:dyDescent="0.3">
      <c r="A728">
        <v>122761</v>
      </c>
      <c r="B728">
        <v>84535</v>
      </c>
      <c r="C728">
        <v>70209</v>
      </c>
      <c r="D728">
        <v>12435</v>
      </c>
      <c r="E728">
        <f>VLOOKUP(D728,[1]products!$A$2:$B$2832,2,0)</f>
        <v>15.400000049999999</v>
      </c>
      <c r="F728">
        <v>331351</v>
      </c>
      <c r="G728" t="s">
        <v>10</v>
      </c>
      <c r="H728" s="2">
        <v>45242.567349537036</v>
      </c>
      <c r="I728" s="2" t="s">
        <v>11</v>
      </c>
      <c r="J728" s="2" t="s">
        <v>11</v>
      </c>
      <c r="K728" s="2" t="s">
        <v>11</v>
      </c>
      <c r="L728" s="9">
        <f>YEAR(Table1[[#This Row],[ordered_at]])</f>
        <v>2023</v>
      </c>
      <c r="M728" s="9" t="str">
        <f>TEXT(Table1[[#This Row],[ordered_at]],"MMM")</f>
        <v>Nov</v>
      </c>
      <c r="N728">
        <f>VLOOKUP(D728,[1]products!$A$2:$F$2832,6,0)</f>
        <v>35</v>
      </c>
      <c r="O728" s="1">
        <f>Table1[[#This Row],[sale_price]]-Table1[[#This Row],[cost_price]]</f>
        <v>19.599999950000001</v>
      </c>
      <c r="P728" s="4">
        <f>Table1[[#This Row],[PROFIT]]/Table1[[#This Row],[sale_price]]</f>
        <v>0.55999999857142857</v>
      </c>
      <c r="Q728" t="str">
        <f>"Q"&amp;ROUNDUP(MONTH(Table1[[#This Row],[ordered_at]])/3,0)</f>
        <v>Q4</v>
      </c>
      <c r="R728" t="s">
        <v>31</v>
      </c>
      <c r="S728" t="s">
        <v>47</v>
      </c>
      <c r="T728" s="8"/>
    </row>
    <row r="729" spans="1:20" x14ac:dyDescent="0.3">
      <c r="A729">
        <v>9736</v>
      </c>
      <c r="B729">
        <v>6722</v>
      </c>
      <c r="C729">
        <v>91196</v>
      </c>
      <c r="D729">
        <v>28530</v>
      </c>
      <c r="E729">
        <f>VLOOKUP(D729,[1]products!$A$2:$B$2832,2,0)</f>
        <v>10.134929870000001</v>
      </c>
      <c r="F729">
        <v>26261</v>
      </c>
      <c r="G729" t="s">
        <v>12</v>
      </c>
      <c r="H729" s="2">
        <v>45242.472071759257</v>
      </c>
      <c r="I729" s="2">
        <v>45242.472071759257</v>
      </c>
      <c r="J729" s="2">
        <v>45242.472071759257</v>
      </c>
      <c r="K729" s="2" t="s">
        <v>11</v>
      </c>
      <c r="L729" s="9">
        <f>YEAR(Table1[[#This Row],[ordered_at]])</f>
        <v>2023</v>
      </c>
      <c r="M729" s="9" t="str">
        <f>TEXT(Table1[[#This Row],[ordered_at]],"MMM")</f>
        <v>Nov</v>
      </c>
      <c r="N729">
        <f>VLOOKUP(D729,[1]products!$A$2:$F$2832,6,0)</f>
        <v>19.989999770000001</v>
      </c>
      <c r="O729" s="1">
        <f>Table1[[#This Row],[sale_price]]-Table1[[#This Row],[cost_price]]</f>
        <v>9.8550699000000002</v>
      </c>
      <c r="P729" s="4">
        <f>Table1[[#This Row],[PROFIT]]/Table1[[#This Row],[sale_price]]</f>
        <v>0.4930000006698349</v>
      </c>
      <c r="Q729" t="str">
        <f>"Q"&amp;ROUNDUP(MONTH(Table1[[#This Row],[ordered_at]])/3,0)</f>
        <v>Q4</v>
      </c>
      <c r="R729" t="s">
        <v>31</v>
      </c>
      <c r="S729" t="s">
        <v>47</v>
      </c>
      <c r="T729" s="8"/>
    </row>
    <row r="730" spans="1:20" x14ac:dyDescent="0.3">
      <c r="A730">
        <v>42240</v>
      </c>
      <c r="B730">
        <v>29069</v>
      </c>
      <c r="C730">
        <v>13557</v>
      </c>
      <c r="D730">
        <v>6088</v>
      </c>
      <c r="E730">
        <f>VLOOKUP(D730,[1]products!$A$2:$B$2832,2,0)</f>
        <v>13.775000070000001</v>
      </c>
      <c r="F730">
        <v>113966</v>
      </c>
      <c r="G730" t="s">
        <v>13</v>
      </c>
      <c r="H730" s="2">
        <v>45242.445381944446</v>
      </c>
      <c r="I730" s="2">
        <v>45242.445381944446</v>
      </c>
      <c r="J730" s="2" t="s">
        <v>11</v>
      </c>
      <c r="K730" s="2" t="s">
        <v>11</v>
      </c>
      <c r="L730" s="9">
        <f>YEAR(Table1[[#This Row],[ordered_at]])</f>
        <v>2023</v>
      </c>
      <c r="M730" s="9" t="str">
        <f>TEXT(Table1[[#This Row],[ordered_at]],"MMM")</f>
        <v>Nov</v>
      </c>
      <c r="N730">
        <f>VLOOKUP(D730,[1]products!$A$2:$F$2832,6,0)</f>
        <v>25</v>
      </c>
      <c r="O730" s="1">
        <f>Table1[[#This Row],[sale_price]]-Table1[[#This Row],[cost_price]]</f>
        <v>11.224999929999999</v>
      </c>
      <c r="P730" s="4">
        <f>Table1[[#This Row],[PROFIT]]/Table1[[#This Row],[sale_price]]</f>
        <v>0.44899999719999995</v>
      </c>
      <c r="Q730" t="str">
        <f>"Q"&amp;ROUNDUP(MONTH(Table1[[#This Row],[ordered_at]])/3,0)</f>
        <v>Q4</v>
      </c>
      <c r="R730" t="s">
        <v>31</v>
      </c>
      <c r="S730" t="s">
        <v>47</v>
      </c>
      <c r="T730" s="8"/>
    </row>
    <row r="731" spans="1:20" x14ac:dyDescent="0.3">
      <c r="A731">
        <v>164359</v>
      </c>
      <c r="B731">
        <v>113216</v>
      </c>
      <c r="C731">
        <v>54811</v>
      </c>
      <c r="D731">
        <v>12689</v>
      </c>
      <c r="E731">
        <f>VLOOKUP(D731,[1]products!$A$2:$B$2832,2,0)</f>
        <v>28.380000070000001</v>
      </c>
      <c r="F731">
        <v>443702</v>
      </c>
      <c r="G731" t="s">
        <v>10</v>
      </c>
      <c r="H731" s="2">
        <v>45242.3284375</v>
      </c>
      <c r="I731" s="2" t="s">
        <v>11</v>
      </c>
      <c r="J731" s="2" t="s">
        <v>11</v>
      </c>
      <c r="K731" s="2" t="s">
        <v>11</v>
      </c>
      <c r="L731" s="9">
        <f>YEAR(Table1[[#This Row],[ordered_at]])</f>
        <v>2023</v>
      </c>
      <c r="M731" s="9" t="str">
        <f>TEXT(Table1[[#This Row],[ordered_at]],"MMM")</f>
        <v>Nov</v>
      </c>
      <c r="N731">
        <f>VLOOKUP(D731,[1]products!$A$2:$F$2832,6,0)</f>
        <v>60</v>
      </c>
      <c r="O731" s="1">
        <f>Table1[[#This Row],[sale_price]]-Table1[[#This Row],[cost_price]]</f>
        <v>31.619999929999999</v>
      </c>
      <c r="P731" s="4">
        <f>Table1[[#This Row],[PROFIT]]/Table1[[#This Row],[sale_price]]</f>
        <v>0.52699999883333326</v>
      </c>
      <c r="Q731" t="str">
        <f>"Q"&amp;ROUNDUP(MONTH(Table1[[#This Row],[ordered_at]])/3,0)</f>
        <v>Q4</v>
      </c>
      <c r="R731" t="s">
        <v>31</v>
      </c>
      <c r="S731" t="s">
        <v>47</v>
      </c>
      <c r="T731" s="8"/>
    </row>
    <row r="732" spans="1:20" x14ac:dyDescent="0.3">
      <c r="A732">
        <v>113970</v>
      </c>
      <c r="B732">
        <v>78521</v>
      </c>
      <c r="C732">
        <v>73685</v>
      </c>
      <c r="D732">
        <v>15248</v>
      </c>
      <c r="E732">
        <f>VLOOKUP(D732,[1]products!$A$2:$B$2832,2,0)</f>
        <v>8.5573401120000003</v>
      </c>
      <c r="F732">
        <v>307564</v>
      </c>
      <c r="G732" t="s">
        <v>13</v>
      </c>
      <c r="H732" s="2">
        <v>45242.276550925926</v>
      </c>
      <c r="I732" s="2">
        <v>45242.276550925926</v>
      </c>
      <c r="J732" s="2" t="s">
        <v>11</v>
      </c>
      <c r="K732" s="2" t="s">
        <v>11</v>
      </c>
      <c r="L732" s="9">
        <f>YEAR(Table1[[#This Row],[ordered_at]])</f>
        <v>2023</v>
      </c>
      <c r="M732" s="9" t="str">
        <f>TEXT(Table1[[#This Row],[ordered_at]],"MMM")</f>
        <v>Nov</v>
      </c>
      <c r="N732">
        <f>VLOOKUP(D732,[1]products!$A$2:$F$2832,6,0)</f>
        <v>21.340000150000002</v>
      </c>
      <c r="O732" s="1">
        <f>Table1[[#This Row],[sale_price]]-Table1[[#This Row],[cost_price]]</f>
        <v>12.782660038000001</v>
      </c>
      <c r="P732" s="4">
        <f>Table1[[#This Row],[PROFIT]]/Table1[[#This Row],[sale_price]]</f>
        <v>0.59899999757029054</v>
      </c>
      <c r="Q732" t="str">
        <f>"Q"&amp;ROUNDUP(MONTH(Table1[[#This Row],[ordered_at]])/3,0)</f>
        <v>Q4</v>
      </c>
      <c r="R732" t="s">
        <v>31</v>
      </c>
      <c r="S732" t="s">
        <v>47</v>
      </c>
      <c r="T732" s="8"/>
    </row>
    <row r="733" spans="1:20" x14ac:dyDescent="0.3">
      <c r="A733">
        <v>9434</v>
      </c>
      <c r="B733">
        <v>6511</v>
      </c>
      <c r="C733">
        <v>6751</v>
      </c>
      <c r="D733">
        <v>5972</v>
      </c>
      <c r="E733">
        <f>VLOOKUP(D733,[1]products!$A$2:$B$2832,2,0)</f>
        <v>31.001809089999998</v>
      </c>
      <c r="F733">
        <v>25462</v>
      </c>
      <c r="G733" t="s">
        <v>15</v>
      </c>
      <c r="H733" s="2">
        <v>45241.555520833332</v>
      </c>
      <c r="I733" s="2">
        <v>45241.555520833332</v>
      </c>
      <c r="J733" s="2">
        <v>45241.555520833332</v>
      </c>
      <c r="K733" s="2">
        <v>45241.555520833332</v>
      </c>
      <c r="L733" s="9">
        <f>YEAR(Table1[[#This Row],[ordered_at]])</f>
        <v>2023</v>
      </c>
      <c r="M733" s="9" t="str">
        <f>TEXT(Table1[[#This Row],[ordered_at]],"MMM")</f>
        <v>Nov</v>
      </c>
      <c r="N733">
        <f>VLOOKUP(D733,[1]products!$A$2:$F$2832,6,0)</f>
        <v>73.989997860000003</v>
      </c>
      <c r="O733" s="1">
        <f>Table1[[#This Row],[sale_price]]-Table1[[#This Row],[cost_price]]</f>
        <v>42.988188770000008</v>
      </c>
      <c r="P733" s="4">
        <f>Table1[[#This Row],[PROFIT]]/Table1[[#This Row],[sale_price]]</f>
        <v>0.58100000018029474</v>
      </c>
      <c r="Q733" t="str">
        <f>"Q"&amp;ROUNDUP(MONTH(Table1[[#This Row],[ordered_at]])/3,0)</f>
        <v>Q4</v>
      </c>
      <c r="R733" t="s">
        <v>31</v>
      </c>
      <c r="S733" t="s">
        <v>47</v>
      </c>
      <c r="T733" s="8"/>
    </row>
    <row r="734" spans="1:20" x14ac:dyDescent="0.3">
      <c r="A734">
        <v>133800</v>
      </c>
      <c r="B734">
        <v>92099</v>
      </c>
      <c r="C734">
        <v>89123</v>
      </c>
      <c r="D734">
        <v>14086</v>
      </c>
      <c r="E734">
        <f>VLOOKUP(D734,[1]products!$A$2:$B$2832,2,0)</f>
        <v>25.315780610000001</v>
      </c>
      <c r="F734">
        <v>361203</v>
      </c>
      <c r="G734" t="s">
        <v>14</v>
      </c>
      <c r="H734" s="2">
        <v>45241.210787037038</v>
      </c>
      <c r="I734" s="2" t="s">
        <v>11</v>
      </c>
      <c r="J734" s="2" t="s">
        <v>11</v>
      </c>
      <c r="K734" s="2" t="s">
        <v>11</v>
      </c>
      <c r="L734" s="9">
        <f>YEAR(Table1[[#This Row],[ordered_at]])</f>
        <v>2023</v>
      </c>
      <c r="M734" s="9" t="str">
        <f>TEXT(Table1[[#This Row],[ordered_at]],"MMM")</f>
        <v>Nov</v>
      </c>
      <c r="N734">
        <f>VLOOKUP(D734,[1]products!$A$2:$F$2832,6,0)</f>
        <v>59.990001679999999</v>
      </c>
      <c r="O734" s="1">
        <f>Table1[[#This Row],[sale_price]]-Table1[[#This Row],[cost_price]]</f>
        <v>34.674221070000002</v>
      </c>
      <c r="P734" s="4">
        <f>Table1[[#This Row],[PROFIT]]/Table1[[#This Row],[sale_price]]</f>
        <v>0.5780000016496083</v>
      </c>
      <c r="Q734" t="str">
        <f>"Q"&amp;ROUNDUP(MONTH(Table1[[#This Row],[ordered_at]])/3,0)</f>
        <v>Q4</v>
      </c>
      <c r="R734" t="s">
        <v>31</v>
      </c>
      <c r="S734" t="s">
        <v>47</v>
      </c>
      <c r="T734" s="8"/>
    </row>
    <row r="735" spans="1:20" x14ac:dyDescent="0.3">
      <c r="A735">
        <v>143953</v>
      </c>
      <c r="B735">
        <v>99116</v>
      </c>
      <c r="C735">
        <v>74774</v>
      </c>
      <c r="D735">
        <v>26020</v>
      </c>
      <c r="E735">
        <f>VLOOKUP(D735,[1]products!$A$2:$B$2832,2,0)</f>
        <v>7.8680000379999999</v>
      </c>
      <c r="F735">
        <v>388626</v>
      </c>
      <c r="G735" t="s">
        <v>13</v>
      </c>
      <c r="H735" s="2">
        <v>45241.102071759262</v>
      </c>
      <c r="I735" s="2">
        <v>45241.102071759262</v>
      </c>
      <c r="J735" s="2" t="s">
        <v>11</v>
      </c>
      <c r="K735" s="2" t="s">
        <v>11</v>
      </c>
      <c r="L735" s="9">
        <f>YEAR(Table1[[#This Row],[ordered_at]])</f>
        <v>2023</v>
      </c>
      <c r="M735" s="9" t="str">
        <f>TEXT(Table1[[#This Row],[ordered_at]],"MMM")</f>
        <v>Nov</v>
      </c>
      <c r="N735">
        <f>VLOOKUP(D735,[1]products!$A$2:$F$2832,6,0)</f>
        <v>14</v>
      </c>
      <c r="O735" s="1">
        <f>Table1[[#This Row],[sale_price]]-Table1[[#This Row],[cost_price]]</f>
        <v>6.1319999620000001</v>
      </c>
      <c r="P735" s="4">
        <f>Table1[[#This Row],[PROFIT]]/Table1[[#This Row],[sale_price]]</f>
        <v>0.43799999728571432</v>
      </c>
      <c r="Q735" t="str">
        <f>"Q"&amp;ROUNDUP(MONTH(Table1[[#This Row],[ordered_at]])/3,0)</f>
        <v>Q4</v>
      </c>
      <c r="R735" t="s">
        <v>31</v>
      </c>
      <c r="S735" t="s">
        <v>47</v>
      </c>
      <c r="T735" s="8"/>
    </row>
    <row r="736" spans="1:20" x14ac:dyDescent="0.3">
      <c r="A736">
        <v>64089</v>
      </c>
      <c r="B736">
        <v>44123</v>
      </c>
      <c r="C736">
        <v>62482</v>
      </c>
      <c r="D736">
        <v>5745</v>
      </c>
      <c r="E736">
        <f>VLOOKUP(D736,[1]products!$A$2:$B$2832,2,0)</f>
        <v>7.1817998000000003</v>
      </c>
      <c r="F736">
        <v>172921</v>
      </c>
      <c r="G736" t="s">
        <v>13</v>
      </c>
      <c r="H736" s="2">
        <v>45240.645787037036</v>
      </c>
      <c r="I736" s="2">
        <v>45240.645787037036</v>
      </c>
      <c r="J736" s="2" t="s">
        <v>11</v>
      </c>
      <c r="K736" s="2" t="s">
        <v>11</v>
      </c>
      <c r="L736" s="9">
        <f>YEAR(Table1[[#This Row],[ordered_at]])</f>
        <v>2023</v>
      </c>
      <c r="M736" s="9" t="str">
        <f>TEXT(Table1[[#This Row],[ordered_at]],"MMM")</f>
        <v>Nov</v>
      </c>
      <c r="N736">
        <f>VLOOKUP(D736,[1]products!$A$2:$F$2832,6,0)</f>
        <v>14.899999619999999</v>
      </c>
      <c r="O736" s="1">
        <f>Table1[[#This Row],[sale_price]]-Table1[[#This Row],[cost_price]]</f>
        <v>7.7181998199999988</v>
      </c>
      <c r="P736" s="4">
        <f>Table1[[#This Row],[PROFIT]]/Table1[[#This Row],[sale_price]]</f>
        <v>0.51800000113020128</v>
      </c>
      <c r="Q736" t="str">
        <f>"Q"&amp;ROUNDUP(MONTH(Table1[[#This Row],[ordered_at]])/3,0)</f>
        <v>Q4</v>
      </c>
      <c r="R736" t="s">
        <v>31</v>
      </c>
      <c r="S736" t="s">
        <v>47</v>
      </c>
      <c r="T736" s="8"/>
    </row>
    <row r="737" spans="1:20" x14ac:dyDescent="0.3">
      <c r="A737">
        <v>161296</v>
      </c>
      <c r="B737">
        <v>111090</v>
      </c>
      <c r="C737">
        <v>66546</v>
      </c>
      <c r="D737">
        <v>12665</v>
      </c>
      <c r="E737">
        <f>VLOOKUP(D737,[1]products!$A$2:$B$2832,2,0)</f>
        <v>31.8059999</v>
      </c>
      <c r="F737">
        <v>435405</v>
      </c>
      <c r="G737" t="s">
        <v>10</v>
      </c>
      <c r="H737" s="2">
        <v>45240.542870370373</v>
      </c>
      <c r="I737" s="2" t="s">
        <v>11</v>
      </c>
      <c r="J737" s="2" t="s">
        <v>11</v>
      </c>
      <c r="K737" s="2" t="s">
        <v>11</v>
      </c>
      <c r="L737" s="9">
        <f>YEAR(Table1[[#This Row],[ordered_at]])</f>
        <v>2023</v>
      </c>
      <c r="M737" s="9" t="str">
        <f>TEXT(Table1[[#This Row],[ordered_at]],"MMM")</f>
        <v>Nov</v>
      </c>
      <c r="N737">
        <f>VLOOKUP(D737,[1]products!$A$2:$F$2832,6,0)</f>
        <v>62</v>
      </c>
      <c r="O737" s="1">
        <f>Table1[[#This Row],[sale_price]]-Table1[[#This Row],[cost_price]]</f>
        <v>30.1940001</v>
      </c>
      <c r="P737" s="4">
        <f>Table1[[#This Row],[PROFIT]]/Table1[[#This Row],[sale_price]]</f>
        <v>0.48700000161290324</v>
      </c>
      <c r="Q737" t="str">
        <f>"Q"&amp;ROUNDUP(MONTH(Table1[[#This Row],[ordered_at]])/3,0)</f>
        <v>Q4</v>
      </c>
      <c r="R737" t="s">
        <v>31</v>
      </c>
      <c r="S737" t="s">
        <v>47</v>
      </c>
      <c r="T737" s="8"/>
    </row>
    <row r="738" spans="1:20" x14ac:dyDescent="0.3">
      <c r="A738">
        <v>21271</v>
      </c>
      <c r="B738">
        <v>14727</v>
      </c>
      <c r="C738">
        <v>84167</v>
      </c>
      <c r="D738">
        <v>24856</v>
      </c>
      <c r="E738">
        <f>VLOOKUP(D738,[1]products!$A$2:$B$2832,2,0)</f>
        <v>23.946600289999999</v>
      </c>
      <c r="F738">
        <v>57422</v>
      </c>
      <c r="G738" t="s">
        <v>14</v>
      </c>
      <c r="H738" s="2">
        <v>45240.423530092594</v>
      </c>
      <c r="I738" s="2" t="s">
        <v>11</v>
      </c>
      <c r="J738" s="2" t="s">
        <v>11</v>
      </c>
      <c r="K738" s="2" t="s">
        <v>11</v>
      </c>
      <c r="L738" s="9">
        <f>YEAR(Table1[[#This Row],[ordered_at]])</f>
        <v>2023</v>
      </c>
      <c r="M738" s="9" t="str">
        <f>TEXT(Table1[[#This Row],[ordered_at]],"MMM")</f>
        <v>Nov</v>
      </c>
      <c r="N738">
        <f>VLOOKUP(D738,[1]products!$A$2:$F$2832,6,0)</f>
        <v>55.950000760000002</v>
      </c>
      <c r="O738" s="1">
        <f>Table1[[#This Row],[sale_price]]-Table1[[#This Row],[cost_price]]</f>
        <v>32.003400470000003</v>
      </c>
      <c r="P738" s="4">
        <f>Table1[[#This Row],[PROFIT]]/Table1[[#This Row],[sale_price]]</f>
        <v>0.572000000630563</v>
      </c>
      <c r="Q738" t="str">
        <f>"Q"&amp;ROUNDUP(MONTH(Table1[[#This Row],[ordered_at]])/3,0)</f>
        <v>Q4</v>
      </c>
      <c r="R738" t="s">
        <v>31</v>
      </c>
      <c r="S738" t="s">
        <v>47</v>
      </c>
      <c r="T738" s="8"/>
    </row>
    <row r="739" spans="1:20" x14ac:dyDescent="0.3">
      <c r="A739">
        <v>102700</v>
      </c>
      <c r="B739">
        <v>70713</v>
      </c>
      <c r="C739">
        <v>76444</v>
      </c>
      <c r="D739">
        <v>12350</v>
      </c>
      <c r="E739">
        <f>VLOOKUP(D739,[1]products!$A$2:$B$2832,2,0)</f>
        <v>73.278448499999996</v>
      </c>
      <c r="F739">
        <v>277058</v>
      </c>
      <c r="G739" t="s">
        <v>14</v>
      </c>
      <c r="H739" s="2">
        <v>45240.393078703702</v>
      </c>
      <c r="I739" s="2" t="s">
        <v>11</v>
      </c>
      <c r="J739" s="2" t="s">
        <v>11</v>
      </c>
      <c r="K739" s="2" t="s">
        <v>11</v>
      </c>
      <c r="L739" s="9">
        <f>YEAR(Table1[[#This Row],[ordered_at]])</f>
        <v>2023</v>
      </c>
      <c r="M739" s="9" t="str">
        <f>TEXT(Table1[[#This Row],[ordered_at]],"MMM")</f>
        <v>Nov</v>
      </c>
      <c r="N739">
        <f>VLOOKUP(D739,[1]products!$A$2:$F$2832,6,0)</f>
        <v>135.4499969</v>
      </c>
      <c r="O739" s="1">
        <f>Table1[[#This Row],[sale_price]]-Table1[[#This Row],[cost_price]]</f>
        <v>62.171548400000006</v>
      </c>
      <c r="P739" s="4">
        <f>Table1[[#This Row],[PROFIT]]/Table1[[#This Row],[sale_price]]</f>
        <v>0.45899999869250646</v>
      </c>
      <c r="Q739" t="str">
        <f>"Q"&amp;ROUNDUP(MONTH(Table1[[#This Row],[ordered_at]])/3,0)</f>
        <v>Q4</v>
      </c>
      <c r="R739" t="s">
        <v>31</v>
      </c>
      <c r="S739" t="s">
        <v>47</v>
      </c>
      <c r="T739" s="8"/>
    </row>
    <row r="740" spans="1:20" x14ac:dyDescent="0.3">
      <c r="A740">
        <v>2428</v>
      </c>
      <c r="B740">
        <v>1653</v>
      </c>
      <c r="C740">
        <v>86567</v>
      </c>
      <c r="D740">
        <v>29033</v>
      </c>
      <c r="E740">
        <f>VLOOKUP(D740,[1]products!$A$2:$B$2832,2,0)</f>
        <v>17.301179730000001</v>
      </c>
      <c r="F740">
        <v>6561</v>
      </c>
      <c r="G740" t="s">
        <v>10</v>
      </c>
      <c r="H740" s="2">
        <v>45240.391562500001</v>
      </c>
      <c r="I740" s="2" t="s">
        <v>11</v>
      </c>
      <c r="J740" s="2" t="s">
        <v>11</v>
      </c>
      <c r="K740" s="2" t="s">
        <v>11</v>
      </c>
      <c r="L740" s="9">
        <f>YEAR(Table1[[#This Row],[ordered_at]])</f>
        <v>2023</v>
      </c>
      <c r="M740" s="9" t="str">
        <f>TEXT(Table1[[#This Row],[ordered_at]],"MMM")</f>
        <v>Nov</v>
      </c>
      <c r="N740">
        <f>VLOOKUP(D740,[1]products!$A$2:$F$2832,6,0)</f>
        <v>31.979999540000001</v>
      </c>
      <c r="O740" s="1">
        <f>Table1[[#This Row],[sale_price]]-Table1[[#This Row],[cost_price]]</f>
        <v>14.67881981</v>
      </c>
      <c r="P740" s="4">
        <f>Table1[[#This Row],[PROFIT]]/Table1[[#This Row],[sale_price]]</f>
        <v>0.45900000066103813</v>
      </c>
      <c r="Q740" t="str">
        <f>"Q"&amp;ROUNDUP(MONTH(Table1[[#This Row],[ordered_at]])/3,0)</f>
        <v>Q4</v>
      </c>
      <c r="R740" t="s">
        <v>31</v>
      </c>
      <c r="S740" t="s">
        <v>47</v>
      </c>
      <c r="T740" s="8"/>
    </row>
    <row r="741" spans="1:20" x14ac:dyDescent="0.3">
      <c r="A741">
        <v>174114</v>
      </c>
      <c r="B741">
        <v>119896</v>
      </c>
      <c r="C741">
        <v>34727</v>
      </c>
      <c r="D741">
        <v>9410</v>
      </c>
      <c r="E741">
        <f>VLOOKUP(D741,[1]products!$A$2:$B$2832,2,0)</f>
        <v>19.388490730000001</v>
      </c>
      <c r="F741">
        <v>470069</v>
      </c>
      <c r="G741" t="s">
        <v>13</v>
      </c>
      <c r="H741" s="2">
        <v>45240.164490740739</v>
      </c>
      <c r="I741" s="2">
        <v>45240.164490740739</v>
      </c>
      <c r="J741" s="2" t="s">
        <v>11</v>
      </c>
      <c r="K741" s="2" t="s">
        <v>11</v>
      </c>
      <c r="L741" s="9">
        <f>YEAR(Table1[[#This Row],[ordered_at]])</f>
        <v>2023</v>
      </c>
      <c r="M741" s="9" t="str">
        <f>TEXT(Table1[[#This Row],[ordered_at]],"MMM")</f>
        <v>Nov</v>
      </c>
      <c r="N741">
        <f>VLOOKUP(D741,[1]products!$A$2:$F$2832,6,0)</f>
        <v>42.990001679999999</v>
      </c>
      <c r="O741" s="1">
        <f>Table1[[#This Row],[sale_price]]-Table1[[#This Row],[cost_price]]</f>
        <v>23.601510949999998</v>
      </c>
      <c r="P741" s="4">
        <f>Table1[[#This Row],[PROFIT]]/Table1[[#This Row],[sale_price]]</f>
        <v>0.54900000064387056</v>
      </c>
      <c r="Q741" t="str">
        <f>"Q"&amp;ROUNDUP(MONTH(Table1[[#This Row],[ordered_at]])/3,0)</f>
        <v>Q4</v>
      </c>
      <c r="R741" t="s">
        <v>31</v>
      </c>
      <c r="S741" t="s">
        <v>47</v>
      </c>
      <c r="T741" s="8"/>
    </row>
    <row r="742" spans="1:20" x14ac:dyDescent="0.3">
      <c r="A742">
        <v>113100</v>
      </c>
      <c r="B742">
        <v>77940</v>
      </c>
      <c r="C742">
        <v>11060</v>
      </c>
      <c r="D742">
        <v>12545</v>
      </c>
      <c r="E742">
        <f>VLOOKUP(D742,[1]products!$A$2:$B$2832,2,0)</f>
        <v>35.414938730000003</v>
      </c>
      <c r="F742">
        <v>305156</v>
      </c>
      <c r="G742" t="s">
        <v>14</v>
      </c>
      <c r="H742" s="2">
        <v>45240.029120370367</v>
      </c>
      <c r="I742" s="2" t="s">
        <v>11</v>
      </c>
      <c r="J742" s="2" t="s">
        <v>11</v>
      </c>
      <c r="K742" s="2" t="s">
        <v>11</v>
      </c>
      <c r="L742" s="9">
        <f>YEAR(Table1[[#This Row],[ordered_at]])</f>
        <v>2023</v>
      </c>
      <c r="M742" s="9" t="str">
        <f>TEXT(Table1[[#This Row],[ordered_at]],"MMM")</f>
        <v>Nov</v>
      </c>
      <c r="N742">
        <f>VLOOKUP(D742,[1]products!$A$2:$F$2832,6,0)</f>
        <v>69.989997860000003</v>
      </c>
      <c r="O742" s="1">
        <f>Table1[[#This Row],[sale_price]]-Table1[[#This Row],[cost_price]]</f>
        <v>34.57505913</v>
      </c>
      <c r="P742" s="4">
        <f>Table1[[#This Row],[PROFIT]]/Table1[[#This Row],[sale_price]]</f>
        <v>0.49400000267409638</v>
      </c>
      <c r="Q742" t="str">
        <f>"Q"&amp;ROUNDUP(MONTH(Table1[[#This Row],[ordered_at]])/3,0)</f>
        <v>Q4</v>
      </c>
      <c r="R742" t="s">
        <v>31</v>
      </c>
      <c r="S742" t="s">
        <v>47</v>
      </c>
      <c r="T742" s="8"/>
    </row>
    <row r="743" spans="1:20" x14ac:dyDescent="0.3">
      <c r="A743">
        <v>9525</v>
      </c>
      <c r="B743">
        <v>6574</v>
      </c>
      <c r="C743">
        <v>10570</v>
      </c>
      <c r="D743">
        <v>24905</v>
      </c>
      <c r="E743">
        <f>VLOOKUP(D743,[1]products!$A$2:$B$2832,2,0)</f>
        <v>26.571999999999999</v>
      </c>
      <c r="F743">
        <v>25706</v>
      </c>
      <c r="G743" t="s">
        <v>15</v>
      </c>
      <c r="H743" s="2">
        <v>45239.922395833331</v>
      </c>
      <c r="I743" s="2">
        <v>45239.922395833331</v>
      </c>
      <c r="J743" s="2">
        <v>45239.922395833331</v>
      </c>
      <c r="K743" s="2">
        <v>45239.922395833331</v>
      </c>
      <c r="L743" s="9">
        <f>YEAR(Table1[[#This Row],[ordered_at]])</f>
        <v>2023</v>
      </c>
      <c r="M743" s="9" t="str">
        <f>TEXT(Table1[[#This Row],[ordered_at]],"MMM")</f>
        <v>Nov</v>
      </c>
      <c r="N743">
        <f>VLOOKUP(D743,[1]products!$A$2:$F$2832,6,0)</f>
        <v>52</v>
      </c>
      <c r="O743" s="1">
        <f>Table1[[#This Row],[sale_price]]-Table1[[#This Row],[cost_price]]</f>
        <v>25.428000000000001</v>
      </c>
      <c r="P743" s="4">
        <f>Table1[[#This Row],[PROFIT]]/Table1[[#This Row],[sale_price]]</f>
        <v>0.48899999999999999</v>
      </c>
      <c r="Q743" t="str">
        <f>"Q"&amp;ROUNDUP(MONTH(Table1[[#This Row],[ordered_at]])/3,0)</f>
        <v>Q4</v>
      </c>
      <c r="R743" t="s">
        <v>31</v>
      </c>
      <c r="S743" t="s">
        <v>47</v>
      </c>
      <c r="T743" s="8"/>
    </row>
    <row r="744" spans="1:20" x14ac:dyDescent="0.3">
      <c r="A744">
        <v>181222</v>
      </c>
      <c r="B744">
        <v>124855</v>
      </c>
      <c r="C744">
        <v>9972</v>
      </c>
      <c r="D744">
        <v>26020</v>
      </c>
      <c r="E744">
        <f>VLOOKUP(D744,[1]products!$A$2:$B$2832,2,0)</f>
        <v>7.8680000379999999</v>
      </c>
      <c r="F744">
        <v>489271</v>
      </c>
      <c r="G744" t="s">
        <v>10</v>
      </c>
      <c r="H744" s="2">
        <v>45239.666655092595</v>
      </c>
      <c r="I744" s="2" t="s">
        <v>11</v>
      </c>
      <c r="J744" s="2" t="s">
        <v>11</v>
      </c>
      <c r="K744" s="2" t="s">
        <v>11</v>
      </c>
      <c r="L744" s="9">
        <f>YEAR(Table1[[#This Row],[ordered_at]])</f>
        <v>2023</v>
      </c>
      <c r="M744" s="9" t="str">
        <f>TEXT(Table1[[#This Row],[ordered_at]],"MMM")</f>
        <v>Nov</v>
      </c>
      <c r="N744">
        <f>VLOOKUP(D744,[1]products!$A$2:$F$2832,6,0)</f>
        <v>14</v>
      </c>
      <c r="O744" s="1">
        <f>Table1[[#This Row],[sale_price]]-Table1[[#This Row],[cost_price]]</f>
        <v>6.1319999620000001</v>
      </c>
      <c r="P744" s="4">
        <f>Table1[[#This Row],[PROFIT]]/Table1[[#This Row],[sale_price]]</f>
        <v>0.43799999728571432</v>
      </c>
      <c r="Q744" t="str">
        <f>"Q"&amp;ROUNDUP(MONTH(Table1[[#This Row],[ordered_at]])/3,0)</f>
        <v>Q4</v>
      </c>
      <c r="R744" t="s">
        <v>31</v>
      </c>
      <c r="S744" t="s">
        <v>47</v>
      </c>
      <c r="T744" s="8"/>
    </row>
    <row r="745" spans="1:20" x14ac:dyDescent="0.3">
      <c r="A745">
        <v>133842</v>
      </c>
      <c r="B745">
        <v>92129</v>
      </c>
      <c r="C745">
        <v>26004</v>
      </c>
      <c r="D745">
        <v>9306</v>
      </c>
      <c r="E745">
        <f>VLOOKUP(D745,[1]products!$A$2:$B$2832,2,0)</f>
        <v>17.038500410000001</v>
      </c>
      <c r="F745">
        <v>361322</v>
      </c>
      <c r="G745" t="s">
        <v>13</v>
      </c>
      <c r="H745" s="2">
        <v>45239.662789351853</v>
      </c>
      <c r="I745" s="2">
        <v>45239.662789351853</v>
      </c>
      <c r="J745" s="2" t="s">
        <v>11</v>
      </c>
      <c r="K745" s="2" t="s">
        <v>11</v>
      </c>
      <c r="L745" s="9">
        <f>YEAR(Table1[[#This Row],[ordered_at]])</f>
        <v>2023</v>
      </c>
      <c r="M745" s="9" t="str">
        <f>TEXT(Table1[[#This Row],[ordered_at]],"MMM")</f>
        <v>Nov</v>
      </c>
      <c r="N745">
        <f>VLOOKUP(D745,[1]products!$A$2:$F$2832,6,0)</f>
        <v>30.700000760000002</v>
      </c>
      <c r="O745" s="1">
        <f>Table1[[#This Row],[sale_price]]-Table1[[#This Row],[cost_price]]</f>
        <v>13.661500350000001</v>
      </c>
      <c r="P745" s="4">
        <f>Table1[[#This Row],[PROFIT]]/Table1[[#This Row],[sale_price]]</f>
        <v>0.44500000038436482</v>
      </c>
      <c r="Q745" t="str">
        <f>"Q"&amp;ROUNDUP(MONTH(Table1[[#This Row],[ordered_at]])/3,0)</f>
        <v>Q4</v>
      </c>
      <c r="R745" t="s">
        <v>31</v>
      </c>
      <c r="S745" t="s">
        <v>47</v>
      </c>
      <c r="T745" s="8"/>
    </row>
    <row r="746" spans="1:20" x14ac:dyDescent="0.3">
      <c r="A746">
        <v>10887</v>
      </c>
      <c r="B746">
        <v>7504</v>
      </c>
      <c r="C746">
        <v>2821</v>
      </c>
      <c r="D746">
        <v>6115</v>
      </c>
      <c r="E746">
        <f>VLOOKUP(D746,[1]products!$A$2:$B$2832,2,0)</f>
        <v>29.370000099999999</v>
      </c>
      <c r="F746">
        <v>29353</v>
      </c>
      <c r="G746" t="s">
        <v>15</v>
      </c>
      <c r="H746" s="2">
        <v>45239.595277777778</v>
      </c>
      <c r="I746" s="2">
        <v>45239.595277777778</v>
      </c>
      <c r="J746" s="2">
        <v>45239.595277777778</v>
      </c>
      <c r="K746" s="2">
        <v>45239.595277777778</v>
      </c>
      <c r="L746" s="9">
        <f>YEAR(Table1[[#This Row],[ordered_at]])</f>
        <v>2023</v>
      </c>
      <c r="M746" s="9" t="str">
        <f>TEXT(Table1[[#This Row],[ordered_at]],"MMM")</f>
        <v>Nov</v>
      </c>
      <c r="N746">
        <f>VLOOKUP(D746,[1]products!$A$2:$F$2832,6,0)</f>
        <v>55</v>
      </c>
      <c r="O746" s="1">
        <f>Table1[[#This Row],[sale_price]]-Table1[[#This Row],[cost_price]]</f>
        <v>25.629999900000001</v>
      </c>
      <c r="P746" s="4">
        <f>Table1[[#This Row],[PROFIT]]/Table1[[#This Row],[sale_price]]</f>
        <v>0.4659999981818182</v>
      </c>
      <c r="Q746" t="str">
        <f>"Q"&amp;ROUNDUP(MONTH(Table1[[#This Row],[ordered_at]])/3,0)</f>
        <v>Q4</v>
      </c>
      <c r="R746" t="s">
        <v>27</v>
      </c>
      <c r="S746" t="s">
        <v>47</v>
      </c>
      <c r="T746" s="8"/>
    </row>
    <row r="747" spans="1:20" x14ac:dyDescent="0.3">
      <c r="A747">
        <v>25253</v>
      </c>
      <c r="B747">
        <v>17476</v>
      </c>
      <c r="C747">
        <v>83030</v>
      </c>
      <c r="D747">
        <v>9392</v>
      </c>
      <c r="E747">
        <f>VLOOKUP(D747,[1]products!$A$2:$B$2832,2,0)</f>
        <v>36.544000029999999</v>
      </c>
      <c r="F747">
        <v>68141</v>
      </c>
      <c r="G747" t="s">
        <v>12</v>
      </c>
      <c r="H747" s="2">
        <v>45239.548368055555</v>
      </c>
      <c r="I747" s="2">
        <v>45239.548368055555</v>
      </c>
      <c r="J747" s="2">
        <v>45239.548368055555</v>
      </c>
      <c r="K747" s="2" t="s">
        <v>11</v>
      </c>
      <c r="L747" s="9">
        <f>YEAR(Table1[[#This Row],[ordered_at]])</f>
        <v>2023</v>
      </c>
      <c r="M747" s="9" t="str">
        <f>TEXT(Table1[[#This Row],[ordered_at]],"MMM")</f>
        <v>Nov</v>
      </c>
      <c r="N747">
        <f>VLOOKUP(D747,[1]products!$A$2:$F$2832,6,0)</f>
        <v>64</v>
      </c>
      <c r="O747" s="1">
        <f>Table1[[#This Row],[sale_price]]-Table1[[#This Row],[cost_price]]</f>
        <v>27.455999970000001</v>
      </c>
      <c r="P747" s="4">
        <f>Table1[[#This Row],[PROFIT]]/Table1[[#This Row],[sale_price]]</f>
        <v>0.42899999953125001</v>
      </c>
      <c r="Q747" t="str">
        <f>"Q"&amp;ROUNDUP(MONTH(Table1[[#This Row],[ordered_at]])/3,0)</f>
        <v>Q4</v>
      </c>
      <c r="R747" t="s">
        <v>27</v>
      </c>
      <c r="S747" t="s">
        <v>47</v>
      </c>
      <c r="T747" s="8"/>
    </row>
    <row r="748" spans="1:20" x14ac:dyDescent="0.3">
      <c r="A748">
        <v>71260</v>
      </c>
      <c r="B748">
        <v>48995</v>
      </c>
      <c r="C748">
        <v>59085</v>
      </c>
      <c r="D748">
        <v>8935</v>
      </c>
      <c r="E748">
        <f>VLOOKUP(D748,[1]products!$A$2:$B$2832,2,0)</f>
        <v>3.4382598739999999</v>
      </c>
      <c r="F748">
        <v>192273</v>
      </c>
      <c r="G748" t="s">
        <v>13</v>
      </c>
      <c r="H748" s="2">
        <v>45239.072129629632</v>
      </c>
      <c r="I748" s="2">
        <v>45239.072129629632</v>
      </c>
      <c r="J748" s="2" t="s">
        <v>11</v>
      </c>
      <c r="K748" s="2" t="s">
        <v>11</v>
      </c>
      <c r="L748" s="9">
        <f>YEAR(Table1[[#This Row],[ordered_at]])</f>
        <v>2023</v>
      </c>
      <c r="M748" s="9" t="str">
        <f>TEXT(Table1[[#This Row],[ordered_at]],"MMM")</f>
        <v>Nov</v>
      </c>
      <c r="N748">
        <f>VLOOKUP(D748,[1]products!$A$2:$F$2832,6,0)</f>
        <v>5.9899997709999999</v>
      </c>
      <c r="O748" s="1">
        <f>Table1[[#This Row],[sale_price]]-Table1[[#This Row],[cost_price]]</f>
        <v>2.551739897</v>
      </c>
      <c r="P748" s="4">
        <f>Table1[[#This Row],[PROFIT]]/Table1[[#This Row],[sale_price]]</f>
        <v>0.42599999909081798</v>
      </c>
      <c r="Q748" t="str">
        <f>"Q"&amp;ROUNDUP(MONTH(Table1[[#This Row],[ordered_at]])/3,0)</f>
        <v>Q4</v>
      </c>
      <c r="R748" t="s">
        <v>27</v>
      </c>
      <c r="S748" t="s">
        <v>47</v>
      </c>
      <c r="T748" s="8"/>
    </row>
    <row r="749" spans="1:20" x14ac:dyDescent="0.3">
      <c r="A749">
        <v>158422</v>
      </c>
      <c r="B749">
        <v>109088</v>
      </c>
      <c r="C749">
        <v>70731</v>
      </c>
      <c r="D749">
        <v>14258</v>
      </c>
      <c r="E749">
        <f>VLOOKUP(D749,[1]products!$A$2:$B$2832,2,0)</f>
        <v>11.67999998</v>
      </c>
      <c r="F749">
        <v>427694</v>
      </c>
      <c r="G749" t="s">
        <v>10</v>
      </c>
      <c r="H749" s="2">
        <v>45239.020370370374</v>
      </c>
      <c r="I749" s="2" t="s">
        <v>11</v>
      </c>
      <c r="J749" s="2" t="s">
        <v>11</v>
      </c>
      <c r="K749" s="2" t="s">
        <v>11</v>
      </c>
      <c r="L749" s="9">
        <f>YEAR(Table1[[#This Row],[ordered_at]])</f>
        <v>2023</v>
      </c>
      <c r="M749" s="9" t="str">
        <f>TEXT(Table1[[#This Row],[ordered_at]],"MMM")</f>
        <v>Nov</v>
      </c>
      <c r="N749">
        <f>VLOOKUP(D749,[1]products!$A$2:$F$2832,6,0)</f>
        <v>20</v>
      </c>
      <c r="O749" s="1">
        <f>Table1[[#This Row],[sale_price]]-Table1[[#This Row],[cost_price]]</f>
        <v>8.3200000200000002</v>
      </c>
      <c r="P749" s="4">
        <f>Table1[[#This Row],[PROFIT]]/Table1[[#This Row],[sale_price]]</f>
        <v>0.41600000100000001</v>
      </c>
      <c r="Q749" t="str">
        <f>"Q"&amp;ROUNDUP(MONTH(Table1[[#This Row],[ordered_at]])/3,0)</f>
        <v>Q4</v>
      </c>
      <c r="R749" t="s">
        <v>27</v>
      </c>
      <c r="S749" t="s">
        <v>47</v>
      </c>
      <c r="T749" s="8"/>
    </row>
    <row r="750" spans="1:20" x14ac:dyDescent="0.3">
      <c r="A750">
        <v>23390</v>
      </c>
      <c r="B750">
        <v>16182</v>
      </c>
      <c r="C750">
        <v>28452</v>
      </c>
      <c r="D750">
        <v>13662</v>
      </c>
      <c r="E750">
        <f>VLOOKUP(D750,[1]products!$A$2:$B$2832,2,0)</f>
        <v>30.312000130000001</v>
      </c>
      <c r="F750">
        <v>63114</v>
      </c>
      <c r="G750" t="s">
        <v>13</v>
      </c>
      <c r="H750" s="2">
        <v>45238.227858796294</v>
      </c>
      <c r="I750" s="2">
        <v>45238.227858796294</v>
      </c>
      <c r="J750" s="2" t="s">
        <v>11</v>
      </c>
      <c r="K750" s="2" t="s">
        <v>11</v>
      </c>
      <c r="L750" s="9">
        <f>YEAR(Table1[[#This Row],[ordered_at]])</f>
        <v>2023</v>
      </c>
      <c r="M750" s="9" t="str">
        <f>TEXT(Table1[[#This Row],[ordered_at]],"MMM")</f>
        <v>Nov</v>
      </c>
      <c r="N750">
        <f>VLOOKUP(D750,[1]products!$A$2:$F$2832,6,0)</f>
        <v>72</v>
      </c>
      <c r="O750" s="1">
        <f>Table1[[#This Row],[sale_price]]-Table1[[#This Row],[cost_price]]</f>
        <v>41.687999869999999</v>
      </c>
      <c r="P750" s="4">
        <f>Table1[[#This Row],[PROFIT]]/Table1[[#This Row],[sale_price]]</f>
        <v>0.57899999819444448</v>
      </c>
      <c r="Q750" t="str">
        <f>"Q"&amp;ROUNDUP(MONTH(Table1[[#This Row],[ordered_at]])/3,0)</f>
        <v>Q4</v>
      </c>
      <c r="R750" t="s">
        <v>27</v>
      </c>
      <c r="S750" t="s">
        <v>47</v>
      </c>
      <c r="T750" s="8"/>
    </row>
    <row r="751" spans="1:20" x14ac:dyDescent="0.3">
      <c r="A751">
        <v>1863</v>
      </c>
      <c r="B751">
        <v>1268</v>
      </c>
      <c r="C751">
        <v>45974</v>
      </c>
      <c r="D751">
        <v>14170</v>
      </c>
      <c r="E751">
        <f>VLOOKUP(D751,[1]products!$A$2:$B$2832,2,0)</f>
        <v>5.6519598960000001</v>
      </c>
      <c r="F751">
        <v>5069</v>
      </c>
      <c r="G751" t="s">
        <v>14</v>
      </c>
      <c r="H751" s="2">
        <v>45238.178784722222</v>
      </c>
      <c r="I751" s="2" t="s">
        <v>11</v>
      </c>
      <c r="J751" s="2" t="s">
        <v>11</v>
      </c>
      <c r="K751" s="2" t="s">
        <v>11</v>
      </c>
      <c r="L751" s="9">
        <f>YEAR(Table1[[#This Row],[ordered_at]])</f>
        <v>2023</v>
      </c>
      <c r="M751" s="9" t="str">
        <f>TEXT(Table1[[#This Row],[ordered_at]],"MMM")</f>
        <v>Nov</v>
      </c>
      <c r="N751">
        <f>VLOOKUP(D751,[1]products!$A$2:$F$2832,6,0)</f>
        <v>13.989999770000001</v>
      </c>
      <c r="O751" s="1">
        <f>Table1[[#This Row],[sale_price]]-Table1[[#This Row],[cost_price]]</f>
        <v>8.3380398739999997</v>
      </c>
      <c r="P751" s="4">
        <f>Table1[[#This Row],[PROFIT]]/Table1[[#This Row],[sale_price]]</f>
        <v>0.59600000079199422</v>
      </c>
      <c r="Q751" t="str">
        <f>"Q"&amp;ROUNDUP(MONTH(Table1[[#This Row],[ordered_at]])/3,0)</f>
        <v>Q4</v>
      </c>
      <c r="R751" t="s">
        <v>27</v>
      </c>
      <c r="S751" t="s">
        <v>47</v>
      </c>
      <c r="T751" s="8"/>
    </row>
    <row r="752" spans="1:20" x14ac:dyDescent="0.3">
      <c r="A752">
        <v>6266</v>
      </c>
      <c r="B752">
        <v>4349</v>
      </c>
      <c r="C752">
        <v>58798</v>
      </c>
      <c r="D752">
        <v>25923</v>
      </c>
      <c r="E752">
        <f>VLOOKUP(D752,[1]products!$A$2:$B$2832,2,0)</f>
        <v>13.161600050000001</v>
      </c>
      <c r="F752">
        <v>16970</v>
      </c>
      <c r="G752" t="s">
        <v>13</v>
      </c>
      <c r="H752" s="2">
        <v>45238.178541666668</v>
      </c>
      <c r="I752" s="2">
        <v>45238.178541666668</v>
      </c>
      <c r="J752" s="2" t="s">
        <v>11</v>
      </c>
      <c r="K752" s="2" t="s">
        <v>11</v>
      </c>
      <c r="L752" s="9">
        <f>YEAR(Table1[[#This Row],[ordered_at]])</f>
        <v>2023</v>
      </c>
      <c r="M752" s="9" t="str">
        <f>TEXT(Table1[[#This Row],[ordered_at]],"MMM")</f>
        <v>Nov</v>
      </c>
      <c r="N752">
        <f>VLOOKUP(D752,[1]products!$A$2:$F$2832,6,0)</f>
        <v>27.420000080000001</v>
      </c>
      <c r="O752" s="1">
        <f>Table1[[#This Row],[sale_price]]-Table1[[#This Row],[cost_price]]</f>
        <v>14.258400030000001</v>
      </c>
      <c r="P752" s="4">
        <f>Table1[[#This Row],[PROFIT]]/Table1[[#This Row],[sale_price]]</f>
        <v>0.51999999957695109</v>
      </c>
      <c r="Q752" t="str">
        <f>"Q"&amp;ROUNDUP(MONTH(Table1[[#This Row],[ordered_at]])/3,0)</f>
        <v>Q4</v>
      </c>
      <c r="R752" t="s">
        <v>27</v>
      </c>
      <c r="S752" t="s">
        <v>47</v>
      </c>
      <c r="T752" s="8"/>
    </row>
    <row r="753" spans="1:20" x14ac:dyDescent="0.3">
      <c r="A753">
        <v>174783</v>
      </c>
      <c r="B753">
        <v>120355</v>
      </c>
      <c r="C753">
        <v>68723</v>
      </c>
      <c r="D753">
        <v>24922</v>
      </c>
      <c r="E753">
        <f>VLOOKUP(D753,[1]products!$A$2:$B$2832,2,0)</f>
        <v>11.055000189999999</v>
      </c>
      <c r="F753">
        <v>471857</v>
      </c>
      <c r="G753" t="s">
        <v>14</v>
      </c>
      <c r="H753" s="2">
        <v>45238.177303240744</v>
      </c>
      <c r="I753" s="2" t="s">
        <v>11</v>
      </c>
      <c r="J753" s="2" t="s">
        <v>11</v>
      </c>
      <c r="K753" s="2" t="s">
        <v>11</v>
      </c>
      <c r="L753" s="9">
        <f>YEAR(Table1[[#This Row],[ordered_at]])</f>
        <v>2023</v>
      </c>
      <c r="M753" s="9" t="str">
        <f>TEXT(Table1[[#This Row],[ordered_at]],"MMM")</f>
        <v>Nov</v>
      </c>
      <c r="N753">
        <f>VLOOKUP(D753,[1]products!$A$2:$F$2832,6,0)</f>
        <v>20.100000380000001</v>
      </c>
      <c r="O753" s="1">
        <f>Table1[[#This Row],[sale_price]]-Table1[[#This Row],[cost_price]]</f>
        <v>9.0450001900000014</v>
      </c>
      <c r="P753" s="4">
        <f>Table1[[#This Row],[PROFIT]]/Table1[[#This Row],[sale_price]]</f>
        <v>0.45000000094527365</v>
      </c>
      <c r="Q753" t="str">
        <f>"Q"&amp;ROUNDUP(MONTH(Table1[[#This Row],[ordered_at]])/3,0)</f>
        <v>Q4</v>
      </c>
      <c r="R753" t="s">
        <v>27</v>
      </c>
      <c r="S753" t="s">
        <v>47</v>
      </c>
      <c r="T753" s="8"/>
    </row>
    <row r="754" spans="1:20" x14ac:dyDescent="0.3">
      <c r="A754">
        <v>1862</v>
      </c>
      <c r="B754">
        <v>1268</v>
      </c>
      <c r="C754">
        <v>15250</v>
      </c>
      <c r="D754">
        <v>15402</v>
      </c>
      <c r="E754">
        <f>VLOOKUP(D754,[1]products!$A$2:$B$2832,2,0)</f>
        <v>21.559999959999999</v>
      </c>
      <c r="F754">
        <v>5067</v>
      </c>
      <c r="G754" t="s">
        <v>14</v>
      </c>
      <c r="H754" s="2">
        <v>45238.153437499997</v>
      </c>
      <c r="I754" s="2" t="s">
        <v>11</v>
      </c>
      <c r="J754" s="2" t="s">
        <v>11</v>
      </c>
      <c r="K754" s="2" t="s">
        <v>11</v>
      </c>
      <c r="L754" s="9">
        <f>YEAR(Table1[[#This Row],[ordered_at]])</f>
        <v>2023</v>
      </c>
      <c r="M754" s="9" t="str">
        <f>TEXT(Table1[[#This Row],[ordered_at]],"MMM")</f>
        <v>Nov</v>
      </c>
      <c r="N754">
        <f>VLOOKUP(D754,[1]products!$A$2:$F$2832,6,0)</f>
        <v>40</v>
      </c>
      <c r="O754" s="1">
        <f>Table1[[#This Row],[sale_price]]-Table1[[#This Row],[cost_price]]</f>
        <v>18.440000040000001</v>
      </c>
      <c r="P754" s="4">
        <f>Table1[[#This Row],[PROFIT]]/Table1[[#This Row],[sale_price]]</f>
        <v>0.46100000100000005</v>
      </c>
      <c r="Q754" t="str">
        <f>"Q"&amp;ROUNDUP(MONTH(Table1[[#This Row],[ordered_at]])/3,0)</f>
        <v>Q4</v>
      </c>
      <c r="R754" t="s">
        <v>27</v>
      </c>
      <c r="S754" t="s">
        <v>47</v>
      </c>
      <c r="T754" s="8"/>
    </row>
    <row r="755" spans="1:20" x14ac:dyDescent="0.3">
      <c r="A755">
        <v>77300</v>
      </c>
      <c r="B755">
        <v>53173</v>
      </c>
      <c r="C755">
        <v>9753</v>
      </c>
      <c r="D755">
        <v>7279</v>
      </c>
      <c r="E755">
        <f>VLOOKUP(D755,[1]products!$A$2:$B$2832,2,0)</f>
        <v>1.9327599600000001</v>
      </c>
      <c r="F755">
        <v>208597</v>
      </c>
      <c r="G755" t="s">
        <v>12</v>
      </c>
      <c r="H755" s="2">
        <v>45237.954884259256</v>
      </c>
      <c r="I755" s="2">
        <v>45237.954884259256</v>
      </c>
      <c r="J755" s="2">
        <v>45237.954884259256</v>
      </c>
      <c r="K755" s="2" t="s">
        <v>11</v>
      </c>
      <c r="L755" s="9">
        <f>YEAR(Table1[[#This Row],[ordered_at]])</f>
        <v>2023</v>
      </c>
      <c r="M755" s="9" t="str">
        <f>TEXT(Table1[[#This Row],[ordered_at]],"MMM")</f>
        <v>Nov</v>
      </c>
      <c r="N755">
        <f>VLOOKUP(D755,[1]products!$A$2:$F$2832,6,0)</f>
        <v>4.579999924</v>
      </c>
      <c r="O755" s="1">
        <f>Table1[[#This Row],[sale_price]]-Table1[[#This Row],[cost_price]]</f>
        <v>2.6472399639999997</v>
      </c>
      <c r="P755" s="4">
        <f>Table1[[#This Row],[PROFIT]]/Table1[[#This Row],[sale_price]]</f>
        <v>0.5780000017310043</v>
      </c>
      <c r="Q755" t="str">
        <f>"Q"&amp;ROUNDUP(MONTH(Table1[[#This Row],[ordered_at]])/3,0)</f>
        <v>Q4</v>
      </c>
      <c r="R755" t="s">
        <v>27</v>
      </c>
      <c r="S755" t="s">
        <v>47</v>
      </c>
      <c r="T755" s="8"/>
    </row>
    <row r="756" spans="1:20" x14ac:dyDescent="0.3">
      <c r="A756">
        <v>10116</v>
      </c>
      <c r="B756">
        <v>6979</v>
      </c>
      <c r="C756">
        <v>48562</v>
      </c>
      <c r="D756">
        <v>7068</v>
      </c>
      <c r="E756">
        <f>VLOOKUP(D756,[1]products!$A$2:$B$2832,2,0)</f>
        <v>10.26410989</v>
      </c>
      <c r="F756">
        <v>27282</v>
      </c>
      <c r="G756" t="s">
        <v>12</v>
      </c>
      <c r="H756" s="2">
        <v>45237.707488425927</v>
      </c>
      <c r="I756" s="2">
        <v>45237.707488425927</v>
      </c>
      <c r="J756" s="2">
        <v>45237.707488425927</v>
      </c>
      <c r="K756" s="2" t="s">
        <v>11</v>
      </c>
      <c r="L756" s="9">
        <f>YEAR(Table1[[#This Row],[ordered_at]])</f>
        <v>2023</v>
      </c>
      <c r="M756" s="9" t="str">
        <f>TEXT(Table1[[#This Row],[ordered_at]],"MMM")</f>
        <v>Nov</v>
      </c>
      <c r="N756">
        <f>VLOOKUP(D756,[1]products!$A$2:$F$2832,6,0)</f>
        <v>20.989999770000001</v>
      </c>
      <c r="O756" s="1">
        <f>Table1[[#This Row],[sale_price]]-Table1[[#This Row],[cost_price]]</f>
        <v>10.72588988</v>
      </c>
      <c r="P756" s="4">
        <f>Table1[[#This Row],[PROFIT]]/Table1[[#This Row],[sale_price]]</f>
        <v>0.51099999988232492</v>
      </c>
      <c r="Q756" t="str">
        <f>"Q"&amp;ROUNDUP(MONTH(Table1[[#This Row],[ordered_at]])/3,0)</f>
        <v>Q4</v>
      </c>
      <c r="R756" t="s">
        <v>27</v>
      </c>
      <c r="S756" t="s">
        <v>47</v>
      </c>
      <c r="T756" s="8"/>
    </row>
    <row r="757" spans="1:20" x14ac:dyDescent="0.3">
      <c r="A757">
        <v>145938</v>
      </c>
      <c r="B757">
        <v>100484</v>
      </c>
      <c r="C757">
        <v>58559</v>
      </c>
      <c r="D757">
        <v>13659</v>
      </c>
      <c r="E757">
        <f>VLOOKUP(D757,[1]products!$A$2:$B$2832,2,0)</f>
        <v>27.872100530000001</v>
      </c>
      <c r="F757">
        <v>394011</v>
      </c>
      <c r="G757" t="s">
        <v>12</v>
      </c>
      <c r="H757" s="2">
        <v>45237.602372685185</v>
      </c>
      <c r="I757" s="2">
        <v>45237.602372685185</v>
      </c>
      <c r="J757" s="2">
        <v>45237.602372685185</v>
      </c>
      <c r="K757" s="2" t="s">
        <v>11</v>
      </c>
      <c r="L757" s="9">
        <f>YEAR(Table1[[#This Row],[ordered_at]])</f>
        <v>2023</v>
      </c>
      <c r="M757" s="9" t="str">
        <f>TEXT(Table1[[#This Row],[ordered_at]],"MMM")</f>
        <v>Nov</v>
      </c>
      <c r="N757">
        <f>VLOOKUP(D757,[1]products!$A$2:$F$2832,6,0)</f>
        <v>49.950000760000002</v>
      </c>
      <c r="O757" s="1">
        <f>Table1[[#This Row],[sale_price]]-Table1[[#This Row],[cost_price]]</f>
        <v>22.077900230000001</v>
      </c>
      <c r="P757" s="4">
        <f>Table1[[#This Row],[PROFIT]]/Table1[[#This Row],[sale_price]]</f>
        <v>0.44199999787947952</v>
      </c>
      <c r="Q757" t="str">
        <f>"Q"&amp;ROUNDUP(MONTH(Table1[[#This Row],[ordered_at]])/3,0)</f>
        <v>Q4</v>
      </c>
      <c r="R757" t="s">
        <v>27</v>
      </c>
      <c r="S757" t="s">
        <v>47</v>
      </c>
      <c r="T757" s="8"/>
    </row>
    <row r="758" spans="1:20" x14ac:dyDescent="0.3">
      <c r="A758">
        <v>77236</v>
      </c>
      <c r="B758">
        <v>53128</v>
      </c>
      <c r="C758">
        <v>81231</v>
      </c>
      <c r="D758">
        <v>13943</v>
      </c>
      <c r="E758">
        <f>VLOOKUP(D758,[1]products!$A$2:$B$2832,2,0)</f>
        <v>14.25000002</v>
      </c>
      <c r="F758">
        <v>208431</v>
      </c>
      <c r="G758" t="s">
        <v>13</v>
      </c>
      <c r="H758" s="2">
        <v>45237.320451388892</v>
      </c>
      <c r="I758" s="2">
        <v>45237.320451388892</v>
      </c>
      <c r="J758" s="2" t="s">
        <v>11</v>
      </c>
      <c r="K758" s="2" t="s">
        <v>11</v>
      </c>
      <c r="L758" s="9">
        <f>YEAR(Table1[[#This Row],[ordered_at]])</f>
        <v>2023</v>
      </c>
      <c r="M758" s="9" t="str">
        <f>TEXT(Table1[[#This Row],[ordered_at]],"MMM")</f>
        <v>Nov</v>
      </c>
      <c r="N758">
        <f>VLOOKUP(D758,[1]products!$A$2:$F$2832,6,0)</f>
        <v>30</v>
      </c>
      <c r="O758" s="1">
        <f>Table1[[#This Row],[sale_price]]-Table1[[#This Row],[cost_price]]</f>
        <v>15.74999998</v>
      </c>
      <c r="P758" s="4">
        <f>Table1[[#This Row],[PROFIT]]/Table1[[#This Row],[sale_price]]</f>
        <v>0.5249999993333333</v>
      </c>
      <c r="Q758" t="str">
        <f>"Q"&amp;ROUNDUP(MONTH(Table1[[#This Row],[ordered_at]])/3,0)</f>
        <v>Q4</v>
      </c>
      <c r="R758" t="s">
        <v>27</v>
      </c>
      <c r="S758" t="s">
        <v>47</v>
      </c>
      <c r="T758" s="8"/>
    </row>
    <row r="759" spans="1:20" x14ac:dyDescent="0.3">
      <c r="A759">
        <v>90254</v>
      </c>
      <c r="B759">
        <v>62103</v>
      </c>
      <c r="C759">
        <v>17774</v>
      </c>
      <c r="D759">
        <v>15843</v>
      </c>
      <c r="E759">
        <f>VLOOKUP(D759,[1]products!$A$2:$B$2832,2,0)</f>
        <v>19.952130960000002</v>
      </c>
      <c r="F759">
        <v>243582</v>
      </c>
      <c r="G759" t="s">
        <v>14</v>
      </c>
      <c r="H759" s="2">
        <v>45237.250787037039</v>
      </c>
      <c r="I759" s="2" t="s">
        <v>11</v>
      </c>
      <c r="J759" s="2" t="s">
        <v>11</v>
      </c>
      <c r="K759" s="2" t="s">
        <v>11</v>
      </c>
      <c r="L759" s="9">
        <f>YEAR(Table1[[#This Row],[ordered_at]])</f>
        <v>2023</v>
      </c>
      <c r="M759" s="9" t="str">
        <f>TEXT(Table1[[#This Row],[ordered_at]],"MMM")</f>
        <v>Nov</v>
      </c>
      <c r="N759">
        <f>VLOOKUP(D759,[1]products!$A$2:$F$2832,6,0)</f>
        <v>33.990001679999999</v>
      </c>
      <c r="O759" s="1">
        <f>Table1[[#This Row],[sale_price]]-Table1[[#This Row],[cost_price]]</f>
        <v>14.037870719999997</v>
      </c>
      <c r="P759" s="4">
        <f>Table1[[#This Row],[PROFIT]]/Table1[[#This Row],[sale_price]]</f>
        <v>0.413000000769638</v>
      </c>
      <c r="Q759" t="str">
        <f>"Q"&amp;ROUNDUP(MONTH(Table1[[#This Row],[ordered_at]])/3,0)</f>
        <v>Q4</v>
      </c>
      <c r="R759" t="s">
        <v>27</v>
      </c>
      <c r="S759" t="s">
        <v>47</v>
      </c>
      <c r="T759" s="8"/>
    </row>
    <row r="760" spans="1:20" x14ac:dyDescent="0.3">
      <c r="A760">
        <v>146934</v>
      </c>
      <c r="B760">
        <v>101187</v>
      </c>
      <c r="C760">
        <v>48756</v>
      </c>
      <c r="D760">
        <v>14192</v>
      </c>
      <c r="E760">
        <f>VLOOKUP(D760,[1]products!$A$2:$B$2832,2,0)</f>
        <v>8.7120000350000009</v>
      </c>
      <c r="F760">
        <v>396687</v>
      </c>
      <c r="G760" t="s">
        <v>13</v>
      </c>
      <c r="H760" s="2">
        <v>45237.231296296297</v>
      </c>
      <c r="I760" s="2">
        <v>45237.231296296297</v>
      </c>
      <c r="J760" s="2" t="s">
        <v>11</v>
      </c>
      <c r="K760" s="2" t="s">
        <v>11</v>
      </c>
      <c r="L760" s="9">
        <f>YEAR(Table1[[#This Row],[ordered_at]])</f>
        <v>2023</v>
      </c>
      <c r="M760" s="9" t="str">
        <f>TEXT(Table1[[#This Row],[ordered_at]],"MMM")</f>
        <v>Nov</v>
      </c>
      <c r="N760">
        <f>VLOOKUP(D760,[1]products!$A$2:$F$2832,6,0)</f>
        <v>22</v>
      </c>
      <c r="O760" s="1">
        <f>Table1[[#This Row],[sale_price]]-Table1[[#This Row],[cost_price]]</f>
        <v>13.287999964999999</v>
      </c>
      <c r="P760" s="4">
        <f>Table1[[#This Row],[PROFIT]]/Table1[[#This Row],[sale_price]]</f>
        <v>0.60399999840909091</v>
      </c>
      <c r="Q760" t="str">
        <f>"Q"&amp;ROUNDUP(MONTH(Table1[[#This Row],[ordered_at]])/3,0)</f>
        <v>Q4</v>
      </c>
      <c r="R760" t="s">
        <v>27</v>
      </c>
      <c r="S760" t="s">
        <v>47</v>
      </c>
      <c r="T760" s="8"/>
    </row>
    <row r="761" spans="1:20" x14ac:dyDescent="0.3">
      <c r="A761">
        <v>20405</v>
      </c>
      <c r="B761">
        <v>14130</v>
      </c>
      <c r="C761">
        <v>37928</v>
      </c>
      <c r="D761">
        <v>28803</v>
      </c>
      <c r="E761">
        <f>VLOOKUP(D761,[1]products!$A$2:$B$2832,2,0)</f>
        <v>27.555</v>
      </c>
      <c r="F761">
        <v>55042</v>
      </c>
      <c r="G761" t="s">
        <v>13</v>
      </c>
      <c r="H761" s="2">
        <v>45236.960486111115</v>
      </c>
      <c r="I761" s="2">
        <v>45236.960486111115</v>
      </c>
      <c r="J761" s="2" t="s">
        <v>11</v>
      </c>
      <c r="K761" s="2" t="s">
        <v>11</v>
      </c>
      <c r="L761" s="9">
        <f>YEAR(Table1[[#This Row],[ordered_at]])</f>
        <v>2023</v>
      </c>
      <c r="M761" s="9" t="str">
        <f>TEXT(Table1[[#This Row],[ordered_at]],"MMM")</f>
        <v>Nov</v>
      </c>
      <c r="N761">
        <f>VLOOKUP(D761,[1]products!$A$2:$F$2832,6,0)</f>
        <v>55</v>
      </c>
      <c r="O761" s="1">
        <f>Table1[[#This Row],[sale_price]]-Table1[[#This Row],[cost_price]]</f>
        <v>27.445</v>
      </c>
      <c r="P761" s="4">
        <f>Table1[[#This Row],[PROFIT]]/Table1[[#This Row],[sale_price]]</f>
        <v>0.499</v>
      </c>
      <c r="Q761" t="str">
        <f>"Q"&amp;ROUNDUP(MONTH(Table1[[#This Row],[ordered_at]])/3,0)</f>
        <v>Q4</v>
      </c>
      <c r="R761" t="s">
        <v>27</v>
      </c>
      <c r="S761" t="s">
        <v>47</v>
      </c>
      <c r="T761" s="8"/>
    </row>
    <row r="762" spans="1:20" x14ac:dyDescent="0.3">
      <c r="A762">
        <v>121014</v>
      </c>
      <c r="B762">
        <v>83324</v>
      </c>
      <c r="C762">
        <v>98039</v>
      </c>
      <c r="D762">
        <v>13719</v>
      </c>
      <c r="E762">
        <f>VLOOKUP(D762,[1]products!$A$2:$B$2832,2,0)</f>
        <v>6.3000000040000002</v>
      </c>
      <c r="F762">
        <v>326625</v>
      </c>
      <c r="G762" t="s">
        <v>13</v>
      </c>
      <c r="H762" s="2">
        <v>45236.322071759256</v>
      </c>
      <c r="I762" s="2">
        <v>45236.322071759256</v>
      </c>
      <c r="J762" s="2" t="s">
        <v>11</v>
      </c>
      <c r="K762" s="2" t="s">
        <v>11</v>
      </c>
      <c r="L762" s="9">
        <f>YEAR(Table1[[#This Row],[ordered_at]])</f>
        <v>2023</v>
      </c>
      <c r="M762" s="9" t="str">
        <f>TEXT(Table1[[#This Row],[ordered_at]],"MMM")</f>
        <v>Nov</v>
      </c>
      <c r="N762">
        <f>VLOOKUP(D762,[1]products!$A$2:$F$2832,6,0)</f>
        <v>12</v>
      </c>
      <c r="O762" s="1">
        <f>Table1[[#This Row],[sale_price]]-Table1[[#This Row],[cost_price]]</f>
        <v>5.6999999959999998</v>
      </c>
      <c r="P762" s="4">
        <f>Table1[[#This Row],[PROFIT]]/Table1[[#This Row],[sale_price]]</f>
        <v>0.47499999966666667</v>
      </c>
      <c r="Q762" t="str">
        <f>"Q"&amp;ROUNDUP(MONTH(Table1[[#This Row],[ordered_at]])/3,0)</f>
        <v>Q4</v>
      </c>
      <c r="R762" t="s">
        <v>27</v>
      </c>
      <c r="S762" t="s">
        <v>47</v>
      </c>
      <c r="T762" s="8"/>
    </row>
    <row r="763" spans="1:20" x14ac:dyDescent="0.3">
      <c r="A763">
        <v>96616</v>
      </c>
      <c r="B763">
        <v>66478</v>
      </c>
      <c r="C763">
        <v>12158</v>
      </c>
      <c r="D763">
        <v>29026</v>
      </c>
      <c r="E763">
        <f>VLOOKUP(D763,[1]products!$A$2:$B$2832,2,0)</f>
        <v>9.7800000009999994</v>
      </c>
      <c r="F763">
        <v>260715</v>
      </c>
      <c r="G763" t="s">
        <v>14</v>
      </c>
      <c r="H763" s="2">
        <v>45236.26221064815</v>
      </c>
      <c r="I763" s="2" t="s">
        <v>11</v>
      </c>
      <c r="J763" s="2" t="s">
        <v>11</v>
      </c>
      <c r="K763" s="2" t="s">
        <v>11</v>
      </c>
      <c r="L763" s="9">
        <f>YEAR(Table1[[#This Row],[ordered_at]])</f>
        <v>2023</v>
      </c>
      <c r="M763" s="9" t="str">
        <f>TEXT(Table1[[#This Row],[ordered_at]],"MMM")</f>
        <v>Nov</v>
      </c>
      <c r="N763">
        <f>VLOOKUP(D763,[1]products!$A$2:$F$2832,6,0)</f>
        <v>20</v>
      </c>
      <c r="O763" s="1">
        <f>Table1[[#This Row],[sale_price]]-Table1[[#This Row],[cost_price]]</f>
        <v>10.219999999000001</v>
      </c>
      <c r="P763" s="4">
        <f>Table1[[#This Row],[PROFIT]]/Table1[[#This Row],[sale_price]]</f>
        <v>0.51099999995000001</v>
      </c>
      <c r="Q763" t="str">
        <f>"Q"&amp;ROUNDUP(MONTH(Table1[[#This Row],[ordered_at]])/3,0)</f>
        <v>Q4</v>
      </c>
      <c r="R763" t="s">
        <v>27</v>
      </c>
      <c r="S763" t="s">
        <v>47</v>
      </c>
      <c r="T763" s="8"/>
    </row>
    <row r="764" spans="1:20" x14ac:dyDescent="0.3">
      <c r="A764">
        <v>95788</v>
      </c>
      <c r="B764">
        <v>65897</v>
      </c>
      <c r="C764">
        <v>25544</v>
      </c>
      <c r="D764">
        <v>5892</v>
      </c>
      <c r="E764">
        <f>VLOOKUP(D764,[1]products!$A$2:$B$2832,2,0)</f>
        <v>11.18627002</v>
      </c>
      <c r="F764">
        <v>258530</v>
      </c>
      <c r="G764" t="s">
        <v>13</v>
      </c>
      <c r="H764" s="2">
        <v>45236.09988425926</v>
      </c>
      <c r="I764" s="2">
        <v>45236.09988425926</v>
      </c>
      <c r="J764" s="2" t="s">
        <v>11</v>
      </c>
      <c r="K764" s="2" t="s">
        <v>11</v>
      </c>
      <c r="L764" s="9">
        <f>YEAR(Table1[[#This Row],[ordered_at]])</f>
        <v>2023</v>
      </c>
      <c r="M764" s="9" t="str">
        <f>TEXT(Table1[[#This Row],[ordered_at]],"MMM")</f>
        <v>Nov</v>
      </c>
      <c r="N764">
        <f>VLOOKUP(D764,[1]products!$A$2:$F$2832,6,0)</f>
        <v>29.989999770000001</v>
      </c>
      <c r="O764" s="1">
        <f>Table1[[#This Row],[sale_price]]-Table1[[#This Row],[cost_price]]</f>
        <v>18.803729750000002</v>
      </c>
      <c r="P764" s="4">
        <f>Table1[[#This Row],[PROFIT]]/Table1[[#This Row],[sale_price]]</f>
        <v>0.62699999647249083</v>
      </c>
      <c r="Q764" t="str">
        <f>"Q"&amp;ROUNDUP(MONTH(Table1[[#This Row],[ordered_at]])/3,0)</f>
        <v>Q4</v>
      </c>
      <c r="R764" t="s">
        <v>27</v>
      </c>
      <c r="S764" t="s">
        <v>47</v>
      </c>
      <c r="T764" s="8"/>
    </row>
    <row r="765" spans="1:20" x14ac:dyDescent="0.3">
      <c r="A765">
        <v>81138</v>
      </c>
      <c r="B765">
        <v>55830</v>
      </c>
      <c r="C765">
        <v>66497</v>
      </c>
      <c r="D765">
        <v>5930</v>
      </c>
      <c r="E765">
        <f>VLOOKUP(D765,[1]products!$A$2:$B$2832,2,0)</f>
        <v>26.617800460000002</v>
      </c>
      <c r="F765">
        <v>218965</v>
      </c>
      <c r="G765" t="s">
        <v>14</v>
      </c>
      <c r="H765" s="2">
        <v>45235.939918981479</v>
      </c>
      <c r="I765" s="2" t="s">
        <v>11</v>
      </c>
      <c r="J765" s="2" t="s">
        <v>11</v>
      </c>
      <c r="K765" s="2" t="s">
        <v>11</v>
      </c>
      <c r="L765" s="9">
        <f>YEAR(Table1[[#This Row],[ordered_at]])</f>
        <v>2023</v>
      </c>
      <c r="M765" s="9" t="str">
        <f>TEXT(Table1[[#This Row],[ordered_at]],"MMM")</f>
        <v>Nov</v>
      </c>
      <c r="N765">
        <f>VLOOKUP(D765,[1]products!$A$2:$F$2832,6,0)</f>
        <v>59.950000760000002</v>
      </c>
      <c r="O765" s="1">
        <f>Table1[[#This Row],[sale_price]]-Table1[[#This Row],[cost_price]]</f>
        <v>33.332200299999997</v>
      </c>
      <c r="P765" s="4">
        <f>Table1[[#This Row],[PROFIT]]/Table1[[#This Row],[sale_price]]</f>
        <v>0.5559999979556296</v>
      </c>
      <c r="Q765" t="str">
        <f>"Q"&amp;ROUNDUP(MONTH(Table1[[#This Row],[ordered_at]])/3,0)</f>
        <v>Q4</v>
      </c>
      <c r="R765" t="s">
        <v>27</v>
      </c>
      <c r="S765" t="s">
        <v>47</v>
      </c>
      <c r="T765" s="8"/>
    </row>
    <row r="766" spans="1:20" x14ac:dyDescent="0.3">
      <c r="A766">
        <v>152487</v>
      </c>
      <c r="B766">
        <v>104993</v>
      </c>
      <c r="C766">
        <v>82074</v>
      </c>
      <c r="D766">
        <v>28951</v>
      </c>
      <c r="E766">
        <f>VLOOKUP(D766,[1]products!$A$2:$B$2832,2,0)</f>
        <v>21.201390910000001</v>
      </c>
      <c r="F766">
        <v>411645</v>
      </c>
      <c r="G766" t="s">
        <v>13</v>
      </c>
      <c r="H766" s="2">
        <v>45235.605439814812</v>
      </c>
      <c r="I766" s="2">
        <v>45235.605439814812</v>
      </c>
      <c r="J766" s="2" t="s">
        <v>11</v>
      </c>
      <c r="K766" s="2" t="s">
        <v>11</v>
      </c>
      <c r="L766" s="9">
        <f>YEAR(Table1[[#This Row],[ordered_at]])</f>
        <v>2023</v>
      </c>
      <c r="M766" s="9" t="str">
        <f>TEXT(Table1[[#This Row],[ordered_at]],"MMM")</f>
        <v>Nov</v>
      </c>
      <c r="N766">
        <f>VLOOKUP(D766,[1]products!$A$2:$F$2832,6,0)</f>
        <v>45.990001679999999</v>
      </c>
      <c r="O766" s="1">
        <f>Table1[[#This Row],[sale_price]]-Table1[[#This Row],[cost_price]]</f>
        <v>24.788610769999998</v>
      </c>
      <c r="P766" s="4">
        <f>Table1[[#This Row],[PROFIT]]/Table1[[#This Row],[sale_price]]</f>
        <v>0.53899999705327251</v>
      </c>
      <c r="Q766" t="str">
        <f>"Q"&amp;ROUNDUP(MONTH(Table1[[#This Row],[ordered_at]])/3,0)</f>
        <v>Q4</v>
      </c>
      <c r="R766" t="s">
        <v>27</v>
      </c>
      <c r="S766" t="s">
        <v>47</v>
      </c>
      <c r="T766" s="8"/>
    </row>
    <row r="767" spans="1:20" x14ac:dyDescent="0.3">
      <c r="A767">
        <v>135254</v>
      </c>
      <c r="B767">
        <v>93081</v>
      </c>
      <c r="C767">
        <v>14159</v>
      </c>
      <c r="D767">
        <v>15575</v>
      </c>
      <c r="E767">
        <f>VLOOKUP(D767,[1]products!$A$2:$B$2832,2,0)</f>
        <v>15.203999939999999</v>
      </c>
      <c r="F767">
        <v>365137</v>
      </c>
      <c r="G767" t="s">
        <v>12</v>
      </c>
      <c r="H767" s="2">
        <v>45235.559837962966</v>
      </c>
      <c r="I767" s="2">
        <v>45235.559837962966</v>
      </c>
      <c r="J767" s="2">
        <v>45235.559837962966</v>
      </c>
      <c r="K767" s="2" t="s">
        <v>11</v>
      </c>
      <c r="L767" s="9">
        <f>YEAR(Table1[[#This Row],[ordered_at]])</f>
        <v>2023</v>
      </c>
      <c r="M767" s="9" t="str">
        <f>TEXT(Table1[[#This Row],[ordered_at]],"MMM")</f>
        <v>Nov</v>
      </c>
      <c r="N767">
        <f>VLOOKUP(D767,[1]products!$A$2:$F$2832,6,0)</f>
        <v>28</v>
      </c>
      <c r="O767" s="1">
        <f>Table1[[#This Row],[sale_price]]-Table1[[#This Row],[cost_price]]</f>
        <v>12.796000060000001</v>
      </c>
      <c r="P767" s="4">
        <f>Table1[[#This Row],[PROFIT]]/Table1[[#This Row],[sale_price]]</f>
        <v>0.45700000214285719</v>
      </c>
      <c r="Q767" t="str">
        <f>"Q"&amp;ROUNDUP(MONTH(Table1[[#This Row],[ordered_at]])/3,0)</f>
        <v>Q4</v>
      </c>
      <c r="R767" t="s">
        <v>27</v>
      </c>
      <c r="S767" t="s">
        <v>47</v>
      </c>
      <c r="T767" s="8"/>
    </row>
    <row r="768" spans="1:20" x14ac:dyDescent="0.3">
      <c r="A768">
        <v>166328</v>
      </c>
      <c r="B768">
        <v>114569</v>
      </c>
      <c r="C768">
        <v>43234</v>
      </c>
      <c r="D768">
        <v>28785</v>
      </c>
      <c r="E768">
        <f>VLOOKUP(D768,[1]products!$A$2:$B$2832,2,0)</f>
        <v>27.299999889999999</v>
      </c>
      <c r="F768">
        <v>449009</v>
      </c>
      <c r="G768" t="s">
        <v>15</v>
      </c>
      <c r="H768" s="2">
        <v>45235.535914351851</v>
      </c>
      <c r="I768" s="2">
        <v>45235.535914351851</v>
      </c>
      <c r="J768" s="2">
        <v>45235.535914351851</v>
      </c>
      <c r="K768" s="2">
        <v>45235.535914351851</v>
      </c>
      <c r="L768" s="9">
        <f>YEAR(Table1[[#This Row],[ordered_at]])</f>
        <v>2023</v>
      </c>
      <c r="M768" s="9" t="str">
        <f>TEXT(Table1[[#This Row],[ordered_at]],"MMM")</f>
        <v>Nov</v>
      </c>
      <c r="N768">
        <f>VLOOKUP(D768,[1]products!$A$2:$F$2832,6,0)</f>
        <v>60</v>
      </c>
      <c r="O768" s="1">
        <f>Table1[[#This Row],[sale_price]]-Table1[[#This Row],[cost_price]]</f>
        <v>32.700000110000005</v>
      </c>
      <c r="P768" s="4">
        <f>Table1[[#This Row],[PROFIT]]/Table1[[#This Row],[sale_price]]</f>
        <v>0.54500000183333341</v>
      </c>
      <c r="Q768" t="str">
        <f>"Q"&amp;ROUNDUP(MONTH(Table1[[#This Row],[ordered_at]])/3,0)</f>
        <v>Q4</v>
      </c>
      <c r="R768" t="s">
        <v>27</v>
      </c>
      <c r="S768" t="s">
        <v>47</v>
      </c>
      <c r="T768" s="8"/>
    </row>
    <row r="769" spans="1:20" x14ac:dyDescent="0.3">
      <c r="A769">
        <v>95915</v>
      </c>
      <c r="B769">
        <v>65980</v>
      </c>
      <c r="C769">
        <v>59611</v>
      </c>
      <c r="D769">
        <v>14489</v>
      </c>
      <c r="E769">
        <f>VLOOKUP(D769,[1]products!$A$2:$B$2832,2,0)</f>
        <v>15.419689419999999</v>
      </c>
      <c r="F769">
        <v>258875</v>
      </c>
      <c r="G769" t="s">
        <v>14</v>
      </c>
      <c r="H769" s="2">
        <v>45235.52547453704</v>
      </c>
      <c r="I769" s="2" t="s">
        <v>11</v>
      </c>
      <c r="J769" s="2" t="s">
        <v>11</v>
      </c>
      <c r="K769" s="2" t="s">
        <v>11</v>
      </c>
      <c r="L769" s="9">
        <f>YEAR(Table1[[#This Row],[ordered_at]])</f>
        <v>2023</v>
      </c>
      <c r="M769" s="9" t="str">
        <f>TEXT(Table1[[#This Row],[ordered_at]],"MMM")</f>
        <v>Nov</v>
      </c>
      <c r="N769">
        <f>VLOOKUP(D769,[1]products!$A$2:$F$2832,6,0)</f>
        <v>34.189998629999998</v>
      </c>
      <c r="O769" s="1">
        <f>Table1[[#This Row],[sale_price]]-Table1[[#This Row],[cost_price]]</f>
        <v>18.770309210000001</v>
      </c>
      <c r="P769" s="4">
        <f>Table1[[#This Row],[PROFIT]]/Table1[[#This Row],[sale_price]]</f>
        <v>0.54899999889236617</v>
      </c>
      <c r="Q769" t="str">
        <f>"Q"&amp;ROUNDUP(MONTH(Table1[[#This Row],[ordered_at]])/3,0)</f>
        <v>Q4</v>
      </c>
      <c r="R769" t="s">
        <v>27</v>
      </c>
      <c r="S769" t="s">
        <v>47</v>
      </c>
      <c r="T769" s="8"/>
    </row>
    <row r="770" spans="1:20" x14ac:dyDescent="0.3">
      <c r="A770">
        <v>72748</v>
      </c>
      <c r="B770">
        <v>50035</v>
      </c>
      <c r="C770">
        <v>5595</v>
      </c>
      <c r="D770">
        <v>15402</v>
      </c>
      <c r="E770">
        <f>VLOOKUP(D770,[1]products!$A$2:$B$2832,2,0)</f>
        <v>21.559999959999999</v>
      </c>
      <c r="F770">
        <v>196296</v>
      </c>
      <c r="G770" t="s">
        <v>14</v>
      </c>
      <c r="H770" s="2">
        <v>45235.281342592592</v>
      </c>
      <c r="I770" s="2" t="s">
        <v>11</v>
      </c>
      <c r="J770" s="2" t="s">
        <v>11</v>
      </c>
      <c r="K770" s="2" t="s">
        <v>11</v>
      </c>
      <c r="L770" s="9">
        <f>YEAR(Table1[[#This Row],[ordered_at]])</f>
        <v>2023</v>
      </c>
      <c r="M770" s="9" t="str">
        <f>TEXT(Table1[[#This Row],[ordered_at]],"MMM")</f>
        <v>Nov</v>
      </c>
      <c r="N770">
        <f>VLOOKUP(D770,[1]products!$A$2:$F$2832,6,0)</f>
        <v>40</v>
      </c>
      <c r="O770" s="1">
        <f>Table1[[#This Row],[sale_price]]-Table1[[#This Row],[cost_price]]</f>
        <v>18.440000040000001</v>
      </c>
      <c r="P770" s="4">
        <f>Table1[[#This Row],[PROFIT]]/Table1[[#This Row],[sale_price]]</f>
        <v>0.46100000100000005</v>
      </c>
      <c r="Q770" t="str">
        <f>"Q"&amp;ROUNDUP(MONTH(Table1[[#This Row],[ordered_at]])/3,0)</f>
        <v>Q4</v>
      </c>
      <c r="R770" t="s">
        <v>27</v>
      </c>
      <c r="S770" t="s">
        <v>47</v>
      </c>
      <c r="T770" s="8"/>
    </row>
    <row r="771" spans="1:20" x14ac:dyDescent="0.3">
      <c r="A771">
        <v>3576</v>
      </c>
      <c r="B771">
        <v>2468</v>
      </c>
      <c r="C771">
        <v>63015</v>
      </c>
      <c r="D771">
        <v>16949</v>
      </c>
      <c r="E771">
        <f>VLOOKUP(D771,[1]products!$A$2:$B$2832,2,0)</f>
        <v>25.478750420000001</v>
      </c>
      <c r="F771">
        <v>9664</v>
      </c>
      <c r="G771" t="s">
        <v>14</v>
      </c>
      <c r="H771" s="2">
        <v>45234.421574074076</v>
      </c>
      <c r="I771" s="2" t="s">
        <v>11</v>
      </c>
      <c r="J771" s="2" t="s">
        <v>11</v>
      </c>
      <c r="K771" s="2" t="s">
        <v>11</v>
      </c>
      <c r="L771" s="9">
        <f>YEAR(Table1[[#This Row],[ordered_at]])</f>
        <v>2023</v>
      </c>
      <c r="M771" s="9" t="str">
        <f>TEXT(Table1[[#This Row],[ordered_at]],"MMM")</f>
        <v>Nov</v>
      </c>
      <c r="N771">
        <f>VLOOKUP(D771,[1]products!$A$2:$F$2832,6,0)</f>
        <v>59.950000760000002</v>
      </c>
      <c r="O771" s="1">
        <f>Table1[[#This Row],[sale_price]]-Table1[[#This Row],[cost_price]]</f>
        <v>34.471250339999997</v>
      </c>
      <c r="P771" s="4">
        <f>Table1[[#This Row],[PROFIT]]/Table1[[#This Row],[sale_price]]</f>
        <v>0.5749999983819849</v>
      </c>
      <c r="Q771" t="str">
        <f>"Q"&amp;ROUNDUP(MONTH(Table1[[#This Row],[ordered_at]])/3,0)</f>
        <v>Q4</v>
      </c>
      <c r="R771" t="s">
        <v>27</v>
      </c>
      <c r="S771" t="s">
        <v>47</v>
      </c>
      <c r="T771" s="8"/>
    </row>
    <row r="772" spans="1:20" x14ac:dyDescent="0.3">
      <c r="A772">
        <v>112231</v>
      </c>
      <c r="B772">
        <v>77340</v>
      </c>
      <c r="C772">
        <v>82095</v>
      </c>
      <c r="D772">
        <v>28418</v>
      </c>
      <c r="E772">
        <f>VLOOKUP(D772,[1]products!$A$2:$B$2832,2,0)</f>
        <v>10.75000004</v>
      </c>
      <c r="F772">
        <v>302826</v>
      </c>
      <c r="G772" t="s">
        <v>12</v>
      </c>
      <c r="H772" s="2">
        <v>45234.312662037039</v>
      </c>
      <c r="I772" s="2">
        <v>45234.312662037039</v>
      </c>
      <c r="J772" s="2">
        <v>45234.312662037039</v>
      </c>
      <c r="K772" s="2" t="s">
        <v>11</v>
      </c>
      <c r="L772" s="9">
        <f>YEAR(Table1[[#This Row],[ordered_at]])</f>
        <v>2023</v>
      </c>
      <c r="M772" s="9" t="str">
        <f>TEXT(Table1[[#This Row],[ordered_at]],"MMM")</f>
        <v>Nov</v>
      </c>
      <c r="N772">
        <f>VLOOKUP(D772,[1]products!$A$2:$F$2832,6,0)</f>
        <v>25</v>
      </c>
      <c r="O772" s="1">
        <f>Table1[[#This Row],[sale_price]]-Table1[[#This Row],[cost_price]]</f>
        <v>14.24999996</v>
      </c>
      <c r="P772" s="4">
        <f>Table1[[#This Row],[PROFIT]]/Table1[[#This Row],[sale_price]]</f>
        <v>0.56999999840000004</v>
      </c>
      <c r="Q772" t="str">
        <f>"Q"&amp;ROUNDUP(MONTH(Table1[[#This Row],[ordered_at]])/3,0)</f>
        <v>Q4</v>
      </c>
      <c r="R772" t="s">
        <v>27</v>
      </c>
      <c r="S772" t="s">
        <v>47</v>
      </c>
      <c r="T772" s="8"/>
    </row>
    <row r="773" spans="1:20" x14ac:dyDescent="0.3">
      <c r="A773">
        <v>117438</v>
      </c>
      <c r="B773">
        <v>80895</v>
      </c>
      <c r="C773">
        <v>8828</v>
      </c>
      <c r="D773">
        <v>12536</v>
      </c>
      <c r="E773">
        <f>VLOOKUP(D773,[1]products!$A$2:$B$2832,2,0)</f>
        <v>30.636169290000002</v>
      </c>
      <c r="F773">
        <v>316927</v>
      </c>
      <c r="G773" t="s">
        <v>14</v>
      </c>
      <c r="H773" s="2">
        <v>45234.226238425923</v>
      </c>
      <c r="I773" s="2" t="s">
        <v>11</v>
      </c>
      <c r="J773" s="2" t="s">
        <v>11</v>
      </c>
      <c r="K773" s="2" t="s">
        <v>11</v>
      </c>
      <c r="L773" s="9">
        <f>YEAR(Table1[[#This Row],[ordered_at]])</f>
        <v>2023</v>
      </c>
      <c r="M773" s="9" t="str">
        <f>TEXT(Table1[[#This Row],[ordered_at]],"MMM")</f>
        <v>Nov</v>
      </c>
      <c r="N773">
        <f>VLOOKUP(D773,[1]products!$A$2:$F$2832,6,0)</f>
        <v>79.989997860000003</v>
      </c>
      <c r="O773" s="1">
        <f>Table1[[#This Row],[sale_price]]-Table1[[#This Row],[cost_price]]</f>
        <v>49.353828570000005</v>
      </c>
      <c r="P773" s="4">
        <f>Table1[[#This Row],[PROFIT]]/Table1[[#This Row],[sale_price]]</f>
        <v>0.61699999862957866</v>
      </c>
      <c r="Q773" t="str">
        <f>"Q"&amp;ROUNDUP(MONTH(Table1[[#This Row],[ordered_at]])/3,0)</f>
        <v>Q4</v>
      </c>
      <c r="R773" t="s">
        <v>32</v>
      </c>
      <c r="S773" t="s">
        <v>47</v>
      </c>
      <c r="T773" s="8"/>
    </row>
    <row r="774" spans="1:20" x14ac:dyDescent="0.3">
      <c r="A774">
        <v>59407</v>
      </c>
      <c r="B774">
        <v>40926</v>
      </c>
      <c r="C774">
        <v>92032</v>
      </c>
      <c r="D774">
        <v>13943</v>
      </c>
      <c r="E774">
        <f>VLOOKUP(D774,[1]products!$A$2:$B$2832,2,0)</f>
        <v>14.25000002</v>
      </c>
      <c r="F774">
        <v>160331</v>
      </c>
      <c r="G774" t="s">
        <v>10</v>
      </c>
      <c r="H774" s="2">
        <v>45233.896516203706</v>
      </c>
      <c r="I774" s="2" t="s">
        <v>11</v>
      </c>
      <c r="J774" s="2" t="s">
        <v>11</v>
      </c>
      <c r="K774" s="2" t="s">
        <v>11</v>
      </c>
      <c r="L774" s="9">
        <f>YEAR(Table1[[#This Row],[ordered_at]])</f>
        <v>2023</v>
      </c>
      <c r="M774" s="9" t="str">
        <f>TEXT(Table1[[#This Row],[ordered_at]],"MMM")</f>
        <v>Nov</v>
      </c>
      <c r="N774">
        <f>VLOOKUP(D774,[1]products!$A$2:$F$2832,6,0)</f>
        <v>30</v>
      </c>
      <c r="O774" s="1">
        <f>Table1[[#This Row],[sale_price]]-Table1[[#This Row],[cost_price]]</f>
        <v>15.74999998</v>
      </c>
      <c r="P774" s="4">
        <f>Table1[[#This Row],[PROFIT]]/Table1[[#This Row],[sale_price]]</f>
        <v>0.5249999993333333</v>
      </c>
      <c r="Q774" t="str">
        <f>"Q"&amp;ROUNDUP(MONTH(Table1[[#This Row],[ordered_at]])/3,0)</f>
        <v>Q4</v>
      </c>
      <c r="R774" t="s">
        <v>32</v>
      </c>
      <c r="S774" t="s">
        <v>47</v>
      </c>
      <c r="T774" s="8"/>
    </row>
    <row r="775" spans="1:20" x14ac:dyDescent="0.3">
      <c r="A775">
        <v>165225</v>
      </c>
      <c r="B775">
        <v>113810</v>
      </c>
      <c r="C775">
        <v>77221</v>
      </c>
      <c r="D775">
        <v>5982</v>
      </c>
      <c r="E775">
        <f>VLOOKUP(D775,[1]products!$A$2:$B$2832,2,0)</f>
        <v>8.0429698849999998</v>
      </c>
      <c r="F775">
        <v>446031</v>
      </c>
      <c r="G775" t="s">
        <v>12</v>
      </c>
      <c r="H775" s="2">
        <v>45233.271331018521</v>
      </c>
      <c r="I775" s="2">
        <v>45233.271331018521</v>
      </c>
      <c r="J775" s="2">
        <v>45233.271331018521</v>
      </c>
      <c r="K775" s="2" t="s">
        <v>11</v>
      </c>
      <c r="L775" s="9">
        <f>YEAR(Table1[[#This Row],[ordered_at]])</f>
        <v>2023</v>
      </c>
      <c r="M775" s="9" t="str">
        <f>TEXT(Table1[[#This Row],[ordered_at]],"MMM")</f>
        <v>Nov</v>
      </c>
      <c r="N775">
        <f>VLOOKUP(D775,[1]products!$A$2:$F$2832,6,0)</f>
        <v>15.989999770000001</v>
      </c>
      <c r="O775" s="1">
        <f>Table1[[#This Row],[sale_price]]-Table1[[#This Row],[cost_price]]</f>
        <v>7.947029885000001</v>
      </c>
      <c r="P775" s="4">
        <f>Table1[[#This Row],[PROFIT]]/Table1[[#This Row],[sale_price]]</f>
        <v>0.49699999995684807</v>
      </c>
      <c r="Q775" t="str">
        <f>"Q"&amp;ROUNDUP(MONTH(Table1[[#This Row],[ordered_at]])/3,0)</f>
        <v>Q4</v>
      </c>
      <c r="R775" t="s">
        <v>32</v>
      </c>
      <c r="S775" t="s">
        <v>47</v>
      </c>
      <c r="T775" s="8"/>
    </row>
    <row r="776" spans="1:20" x14ac:dyDescent="0.3">
      <c r="A776">
        <v>77743</v>
      </c>
      <c r="B776">
        <v>53479</v>
      </c>
      <c r="C776">
        <v>37669</v>
      </c>
      <c r="D776">
        <v>14167</v>
      </c>
      <c r="E776">
        <f>VLOOKUP(D776,[1]products!$A$2:$B$2832,2,0)</f>
        <v>14.31331975</v>
      </c>
      <c r="F776">
        <v>209759</v>
      </c>
      <c r="G776" t="s">
        <v>14</v>
      </c>
      <c r="H776" s="2">
        <v>45232.701273148145</v>
      </c>
      <c r="I776" s="2" t="s">
        <v>11</v>
      </c>
      <c r="J776" s="2" t="s">
        <v>11</v>
      </c>
      <c r="K776" s="2" t="s">
        <v>11</v>
      </c>
      <c r="L776" s="9">
        <f>YEAR(Table1[[#This Row],[ordered_at]])</f>
        <v>2023</v>
      </c>
      <c r="M776" s="9" t="str">
        <f>TEXT(Table1[[#This Row],[ordered_at]],"MMM")</f>
        <v>Nov</v>
      </c>
      <c r="N776">
        <f>VLOOKUP(D776,[1]products!$A$2:$F$2832,6,0)</f>
        <v>32.979999540000001</v>
      </c>
      <c r="O776" s="1">
        <f>Table1[[#This Row],[sale_price]]-Table1[[#This Row],[cost_price]]</f>
        <v>18.666679790000003</v>
      </c>
      <c r="P776" s="4">
        <f>Table1[[#This Row],[PROFIT]]/Table1[[#This Row],[sale_price]]</f>
        <v>0.56600000152698615</v>
      </c>
      <c r="Q776" t="str">
        <f>"Q"&amp;ROUNDUP(MONTH(Table1[[#This Row],[ordered_at]])/3,0)</f>
        <v>Q4</v>
      </c>
      <c r="R776" t="s">
        <v>37</v>
      </c>
      <c r="S776" t="s">
        <v>47</v>
      </c>
      <c r="T776" s="8"/>
    </row>
    <row r="777" spans="1:20" x14ac:dyDescent="0.3">
      <c r="A777">
        <v>2609</v>
      </c>
      <c r="B777">
        <v>1787</v>
      </c>
      <c r="C777">
        <v>41194</v>
      </c>
      <c r="D777">
        <v>6139</v>
      </c>
      <c r="E777">
        <f>VLOOKUP(D777,[1]products!$A$2:$B$2832,2,0)</f>
        <v>5.5844098759999996</v>
      </c>
      <c r="F777">
        <v>7043</v>
      </c>
      <c r="G777" t="s">
        <v>12</v>
      </c>
      <c r="H777" s="2">
        <v>45232.556898148148</v>
      </c>
      <c r="I777" s="2">
        <v>45232.556898148148</v>
      </c>
      <c r="J777" s="2">
        <v>45232.556898148148</v>
      </c>
      <c r="K777" s="2" t="s">
        <v>11</v>
      </c>
      <c r="L777" s="9">
        <f>YEAR(Table1[[#This Row],[ordered_at]])</f>
        <v>2023</v>
      </c>
      <c r="M777" s="9" t="str">
        <f>TEXT(Table1[[#This Row],[ordered_at]],"MMM")</f>
        <v>Nov</v>
      </c>
      <c r="N777">
        <f>VLOOKUP(D777,[1]products!$A$2:$F$2832,6,0)</f>
        <v>9.9899997710000008</v>
      </c>
      <c r="O777" s="1">
        <f>Table1[[#This Row],[sale_price]]-Table1[[#This Row],[cost_price]]</f>
        <v>4.4055898950000012</v>
      </c>
      <c r="P777" s="4">
        <f>Table1[[#This Row],[PROFIT]]/Table1[[#This Row],[sale_price]]</f>
        <v>0.44099999959849856</v>
      </c>
      <c r="Q777" t="str">
        <f>"Q"&amp;ROUNDUP(MONTH(Table1[[#This Row],[ordered_at]])/3,0)</f>
        <v>Q4</v>
      </c>
      <c r="R777" t="s">
        <v>34</v>
      </c>
      <c r="S777" t="s">
        <v>47</v>
      </c>
      <c r="T777" s="8"/>
    </row>
    <row r="778" spans="1:20" x14ac:dyDescent="0.3">
      <c r="A778">
        <v>181579</v>
      </c>
      <c r="B778">
        <v>125104</v>
      </c>
      <c r="C778">
        <v>69204</v>
      </c>
      <c r="D778">
        <v>12539</v>
      </c>
      <c r="E778">
        <f>VLOOKUP(D778,[1]products!$A$2:$B$2832,2,0)</f>
        <v>40.494999919999998</v>
      </c>
      <c r="F778">
        <v>490205</v>
      </c>
      <c r="G778" t="s">
        <v>14</v>
      </c>
      <c r="H778" s="2">
        <v>45232.455439814818</v>
      </c>
      <c r="I778" s="2" t="s">
        <v>11</v>
      </c>
      <c r="J778" s="2" t="s">
        <v>11</v>
      </c>
      <c r="K778" s="2" t="s">
        <v>11</v>
      </c>
      <c r="L778" s="9">
        <f>YEAR(Table1[[#This Row],[ordered_at]])</f>
        <v>2023</v>
      </c>
      <c r="M778" s="9" t="str">
        <f>TEXT(Table1[[#This Row],[ordered_at]],"MMM")</f>
        <v>Nov</v>
      </c>
      <c r="N778">
        <f>VLOOKUP(D778,[1]products!$A$2:$F$2832,6,0)</f>
        <v>89</v>
      </c>
      <c r="O778" s="1">
        <f>Table1[[#This Row],[sale_price]]-Table1[[#This Row],[cost_price]]</f>
        <v>48.505000080000002</v>
      </c>
      <c r="P778" s="4">
        <f>Table1[[#This Row],[PROFIT]]/Table1[[#This Row],[sale_price]]</f>
        <v>0.54500000089887646</v>
      </c>
      <c r="Q778" t="str">
        <f>"Q"&amp;ROUNDUP(MONTH(Table1[[#This Row],[ordered_at]])/3,0)</f>
        <v>Q4</v>
      </c>
      <c r="R778" t="s">
        <v>34</v>
      </c>
      <c r="S778" t="s">
        <v>47</v>
      </c>
      <c r="T778" s="8"/>
    </row>
    <row r="779" spans="1:20" x14ac:dyDescent="0.3">
      <c r="A779">
        <v>173086</v>
      </c>
      <c r="B779">
        <v>119173</v>
      </c>
      <c r="C779">
        <v>39090</v>
      </c>
      <c r="D779">
        <v>6790</v>
      </c>
      <c r="E779">
        <f>VLOOKUP(D779,[1]products!$A$2:$B$2832,2,0)</f>
        <v>77.524999989999998</v>
      </c>
      <c r="F779">
        <v>467324</v>
      </c>
      <c r="G779" t="s">
        <v>12</v>
      </c>
      <c r="H779" s="2">
        <v>45232.453252314815</v>
      </c>
      <c r="I779" s="2">
        <v>45232.453252314815</v>
      </c>
      <c r="J779" s="2">
        <v>45232.453252314815</v>
      </c>
      <c r="K779" s="2" t="s">
        <v>11</v>
      </c>
      <c r="L779" s="9">
        <f>YEAR(Table1[[#This Row],[ordered_at]])</f>
        <v>2023</v>
      </c>
      <c r="M779" s="9" t="str">
        <f>TEXT(Table1[[#This Row],[ordered_at]],"MMM")</f>
        <v>Nov</v>
      </c>
      <c r="N779">
        <f>VLOOKUP(D779,[1]products!$A$2:$F$2832,6,0)</f>
        <v>175</v>
      </c>
      <c r="O779" s="1">
        <f>Table1[[#This Row],[sale_price]]-Table1[[#This Row],[cost_price]]</f>
        <v>97.475000010000002</v>
      </c>
      <c r="P779" s="4">
        <f>Table1[[#This Row],[PROFIT]]/Table1[[#This Row],[sale_price]]</f>
        <v>0.5570000000571429</v>
      </c>
      <c r="Q779" t="str">
        <f>"Q"&amp;ROUNDUP(MONTH(Table1[[#This Row],[ordered_at]])/3,0)</f>
        <v>Q4</v>
      </c>
      <c r="R779" t="s">
        <v>34</v>
      </c>
      <c r="S779" t="s">
        <v>47</v>
      </c>
      <c r="T779" s="8"/>
    </row>
    <row r="780" spans="1:20" x14ac:dyDescent="0.3">
      <c r="A780">
        <v>168144</v>
      </c>
      <c r="B780">
        <v>115804</v>
      </c>
      <c r="C780">
        <v>43200</v>
      </c>
      <c r="D780">
        <v>12628</v>
      </c>
      <c r="E780">
        <f>VLOOKUP(D780,[1]products!$A$2:$B$2832,2,0)</f>
        <v>13.08390985</v>
      </c>
      <c r="F780">
        <v>453957</v>
      </c>
      <c r="G780" t="s">
        <v>13</v>
      </c>
      <c r="H780" s="2">
        <v>45232.081770833334</v>
      </c>
      <c r="I780" s="2">
        <v>45232.081770833334</v>
      </c>
      <c r="J780" s="2" t="s">
        <v>11</v>
      </c>
      <c r="K780" s="2" t="s">
        <v>11</v>
      </c>
      <c r="L780" s="9">
        <f>YEAR(Table1[[#This Row],[ordered_at]])</f>
        <v>2023</v>
      </c>
      <c r="M780" s="9" t="str">
        <f>TEXT(Table1[[#This Row],[ordered_at]],"MMM")</f>
        <v>Nov</v>
      </c>
      <c r="N780">
        <f>VLOOKUP(D780,[1]products!$A$2:$F$2832,6,0)</f>
        <v>31.989999770000001</v>
      </c>
      <c r="O780" s="1">
        <f>Table1[[#This Row],[sale_price]]-Table1[[#This Row],[cost_price]]</f>
        <v>18.906089919999999</v>
      </c>
      <c r="P780" s="4">
        <f>Table1[[#This Row],[PROFIT]]/Table1[[#This Row],[sale_price]]</f>
        <v>0.59100000174835887</v>
      </c>
      <c r="Q780" t="str">
        <f>"Q"&amp;ROUNDUP(MONTH(Table1[[#This Row],[ordered_at]])/3,0)</f>
        <v>Q4</v>
      </c>
      <c r="R780" t="s">
        <v>38</v>
      </c>
      <c r="S780" t="s">
        <v>47</v>
      </c>
      <c r="T780" s="8"/>
    </row>
    <row r="781" spans="1:20" x14ac:dyDescent="0.3">
      <c r="A781">
        <v>143944</v>
      </c>
      <c r="B781">
        <v>99108</v>
      </c>
      <c r="C781">
        <v>17475</v>
      </c>
      <c r="D781">
        <v>6129</v>
      </c>
      <c r="E781">
        <f>VLOOKUP(D781,[1]products!$A$2:$B$2832,2,0)</f>
        <v>8.4843398509999997</v>
      </c>
      <c r="F781">
        <v>388603</v>
      </c>
      <c r="G781" t="s">
        <v>13</v>
      </c>
      <c r="H781" s="2">
        <v>45231.921018518522</v>
      </c>
      <c r="I781" s="2">
        <v>45231.921018518522</v>
      </c>
      <c r="J781" s="2" t="s">
        <v>11</v>
      </c>
      <c r="K781" s="2" t="s">
        <v>11</v>
      </c>
      <c r="L781" s="9">
        <f>YEAR(Table1[[#This Row],[ordered_at]])</f>
        <v>2023</v>
      </c>
      <c r="M781" s="9" t="str">
        <f>TEXT(Table1[[#This Row],[ordered_at]],"MMM")</f>
        <v>Nov</v>
      </c>
      <c r="N781">
        <f>VLOOKUP(D783,[1]products!$A$2:$F$2832,6,0)</f>
        <v>34.990001679999999</v>
      </c>
      <c r="O781" s="1">
        <f>Table1[[#This Row],[sale_price]]-Table1[[#This Row],[cost_price]]</f>
        <v>26.505661828999997</v>
      </c>
      <c r="P781" s="4">
        <f>Table1[[#This Row],[PROFIT]]/Table1[[#This Row],[sale_price]]</f>
        <v>0.75752102190239157</v>
      </c>
      <c r="Q781" t="str">
        <f>"Q"&amp;ROUNDUP(MONTH(Table1[[#This Row],[ordered_at]])/3,0)</f>
        <v>Q4</v>
      </c>
      <c r="R781" t="s">
        <v>38</v>
      </c>
      <c r="S781" t="s">
        <v>47</v>
      </c>
      <c r="T781" s="8"/>
    </row>
    <row r="782" spans="1:20" x14ac:dyDescent="0.3">
      <c r="A782">
        <v>100388</v>
      </c>
      <c r="B782">
        <v>69109</v>
      </c>
      <c r="C782">
        <v>74949</v>
      </c>
      <c r="D782">
        <v>12527</v>
      </c>
      <c r="E782">
        <f>VLOOKUP(D782,[1]products!$A$2:$B$2832,2,0)</f>
        <v>33.8525992</v>
      </c>
      <c r="F782">
        <v>270852</v>
      </c>
      <c r="G782" t="s">
        <v>10</v>
      </c>
      <c r="H782" s="2">
        <v>45231.489722222221</v>
      </c>
      <c r="I782" s="2" t="s">
        <v>11</v>
      </c>
      <c r="J782" s="2" t="s">
        <v>11</v>
      </c>
      <c r="K782" s="2" t="s">
        <v>11</v>
      </c>
      <c r="L782" s="9">
        <f>YEAR(Table1[[#This Row],[ordered_at]])</f>
        <v>2023</v>
      </c>
      <c r="M782" s="9" t="str">
        <f>TEXT(Table1[[#This Row],[ordered_at]],"MMM")</f>
        <v>Nov</v>
      </c>
      <c r="N782">
        <f>VLOOKUP(D782,[1]products!$A$2:$F$2832,6,0)</f>
        <v>62.689998629999998</v>
      </c>
      <c r="O782" s="1">
        <f>Table1[[#This Row],[sale_price]]-Table1[[#This Row],[cost_price]]</f>
        <v>28.837399429999998</v>
      </c>
      <c r="P782" s="4">
        <f>Table1[[#This Row],[PROFIT]]/Table1[[#This Row],[sale_price]]</f>
        <v>0.46000000096028076</v>
      </c>
      <c r="Q782" t="str">
        <f>"Q"&amp;ROUNDUP(MONTH(Table1[[#This Row],[ordered_at]])/3,0)</f>
        <v>Q4</v>
      </c>
      <c r="R782" t="s">
        <v>38</v>
      </c>
      <c r="S782" t="s">
        <v>47</v>
      </c>
      <c r="T782" s="8"/>
    </row>
    <row r="783" spans="1:20" x14ac:dyDescent="0.3">
      <c r="A783">
        <v>166831</v>
      </c>
      <c r="B783">
        <v>114914</v>
      </c>
      <c r="C783">
        <v>22829</v>
      </c>
      <c r="D783">
        <v>29028</v>
      </c>
      <c r="E783">
        <f>VLOOKUP(D783,[1]products!$A$2:$B$2832,2,0)</f>
        <v>18.474720850000001</v>
      </c>
      <c r="F783">
        <v>450359</v>
      </c>
      <c r="G783" t="s">
        <v>13</v>
      </c>
      <c r="H783" s="2">
        <v>45231.089745370373</v>
      </c>
      <c r="I783" s="2">
        <v>45231.089745370373</v>
      </c>
      <c r="J783" s="2" t="s">
        <v>11</v>
      </c>
      <c r="K783" s="2" t="s">
        <v>11</v>
      </c>
      <c r="L783" s="9">
        <f>YEAR(Table1[[#This Row],[ordered_at]])</f>
        <v>2023</v>
      </c>
      <c r="M783" s="9" t="str">
        <f>TEXT(Table1[[#This Row],[ordered_at]],"MMM")</f>
        <v>Nov</v>
      </c>
      <c r="N783">
        <f>VLOOKUP(D783,[1]products!$A$2:$F$2832,6,0)</f>
        <v>34.990001679999999</v>
      </c>
      <c r="O783" s="1">
        <f>Table1[[#This Row],[sale_price]]-Table1[[#This Row],[cost_price]]</f>
        <v>16.515280829999998</v>
      </c>
      <c r="P783" s="4">
        <f>Table1[[#This Row],[PROFIT]]/Table1[[#This Row],[sale_price]]</f>
        <v>0.47200000105858808</v>
      </c>
      <c r="Q783" t="str">
        <f>"Q"&amp;ROUNDUP(MONTH(Table1[[#This Row],[ordered_at]])/3,0)</f>
        <v>Q4</v>
      </c>
      <c r="R783" t="s">
        <v>38</v>
      </c>
      <c r="S783" t="s">
        <v>47</v>
      </c>
      <c r="T783" s="8"/>
    </row>
    <row r="784" spans="1:20" x14ac:dyDescent="0.3">
      <c r="A784">
        <v>129</v>
      </c>
      <c r="B784">
        <v>88</v>
      </c>
      <c r="C784">
        <v>10630</v>
      </c>
      <c r="D784">
        <v>25923</v>
      </c>
      <c r="E784">
        <f>VLOOKUP(D784,[1]products!$A$2:$B$2832,2,0)</f>
        <v>13.161600050000001</v>
      </c>
      <c r="F784">
        <v>367</v>
      </c>
      <c r="G784" t="s">
        <v>12</v>
      </c>
      <c r="H784" s="2">
        <v>45230.684675925928</v>
      </c>
      <c r="I784" s="2">
        <v>45230.684675925928</v>
      </c>
      <c r="J784" s="2">
        <v>45230.684675925928</v>
      </c>
      <c r="K784" s="2" t="s">
        <v>11</v>
      </c>
      <c r="L784" s="9">
        <f>YEAR(Table1[[#This Row],[ordered_at]])</f>
        <v>2023</v>
      </c>
      <c r="M784" s="9" t="str">
        <f>TEXT(Table1[[#This Row],[ordered_at]],"MMM")</f>
        <v>Oct</v>
      </c>
      <c r="N784">
        <f>VLOOKUP(D784,[1]products!$A$2:$F$2832,6,0)</f>
        <v>27.420000080000001</v>
      </c>
      <c r="O784" s="1">
        <f>Table1[[#This Row],[sale_price]]-Table1[[#This Row],[cost_price]]</f>
        <v>14.258400030000001</v>
      </c>
      <c r="P784" s="4">
        <f>Table1[[#This Row],[PROFIT]]/Table1[[#This Row],[sale_price]]</f>
        <v>0.51999999957695109</v>
      </c>
      <c r="Q784" t="str">
        <f>"Q"&amp;ROUNDUP(MONTH(Table1[[#This Row],[ordered_at]])/3,0)</f>
        <v>Q4</v>
      </c>
      <c r="R784" t="s">
        <v>33</v>
      </c>
      <c r="S784" t="s">
        <v>47</v>
      </c>
      <c r="T784" s="8"/>
    </row>
    <row r="785" spans="1:20" x14ac:dyDescent="0.3">
      <c r="A785">
        <v>106975</v>
      </c>
      <c r="B785">
        <v>73705</v>
      </c>
      <c r="C785">
        <v>5433</v>
      </c>
      <c r="D785">
        <v>15349</v>
      </c>
      <c r="E785">
        <f>VLOOKUP(D785,[1]products!$A$2:$B$2832,2,0)</f>
        <v>19.171920759999999</v>
      </c>
      <c r="F785">
        <v>288620</v>
      </c>
      <c r="G785" t="s">
        <v>14</v>
      </c>
      <c r="H785" s="2">
        <v>45230.416076388887</v>
      </c>
      <c r="I785" s="2" t="s">
        <v>11</v>
      </c>
      <c r="J785" s="2" t="s">
        <v>11</v>
      </c>
      <c r="K785" s="2" t="s">
        <v>11</v>
      </c>
      <c r="L785" s="9">
        <f>YEAR(Table1[[#This Row],[ordered_at]])</f>
        <v>2023</v>
      </c>
      <c r="M785" s="9" t="str">
        <f>TEXT(Table1[[#This Row],[ordered_at]],"MMM")</f>
        <v>Oct</v>
      </c>
      <c r="N785">
        <f>VLOOKUP(D785,[1]products!$A$2:$F$2832,6,0)</f>
        <v>46.990001679999999</v>
      </c>
      <c r="O785" s="1">
        <f>Table1[[#This Row],[sale_price]]-Table1[[#This Row],[cost_price]]</f>
        <v>27.81808092</v>
      </c>
      <c r="P785" s="4">
        <f>Table1[[#This Row],[PROFIT]]/Table1[[#This Row],[sale_price]]</f>
        <v>0.59199999841327944</v>
      </c>
      <c r="Q785" t="str">
        <f>"Q"&amp;ROUNDUP(MONTH(Table1[[#This Row],[ordered_at]])/3,0)</f>
        <v>Q4</v>
      </c>
      <c r="R785" t="s">
        <v>33</v>
      </c>
      <c r="S785" t="s">
        <v>47</v>
      </c>
      <c r="T785" s="8"/>
    </row>
    <row r="786" spans="1:20" x14ac:dyDescent="0.3">
      <c r="A786">
        <v>166505</v>
      </c>
      <c r="B786">
        <v>114685</v>
      </c>
      <c r="C786">
        <v>88227</v>
      </c>
      <c r="D786">
        <v>28607</v>
      </c>
      <c r="E786">
        <f>VLOOKUP(D786,[1]products!$A$2:$B$2832,2,0)</f>
        <v>28.870799649999999</v>
      </c>
      <c r="F786">
        <v>449500</v>
      </c>
      <c r="G786" t="s">
        <v>14</v>
      </c>
      <c r="H786" s="2">
        <v>45230.299444444441</v>
      </c>
      <c r="I786" s="2" t="s">
        <v>11</v>
      </c>
      <c r="J786" s="2" t="s">
        <v>11</v>
      </c>
      <c r="K786" s="2" t="s">
        <v>11</v>
      </c>
      <c r="L786" s="9">
        <f>YEAR(Table1[[#This Row],[ordered_at]])</f>
        <v>2023</v>
      </c>
      <c r="M786" s="9" t="str">
        <f>TEXT(Table1[[#This Row],[ordered_at]],"MMM")</f>
        <v>Oct</v>
      </c>
      <c r="N786">
        <f>VLOOKUP(D786,[1]products!$A$2:$F$2832,6,0)</f>
        <v>58.799999239999998</v>
      </c>
      <c r="O786" s="1">
        <f>Table1[[#This Row],[sale_price]]-Table1[[#This Row],[cost_price]]</f>
        <v>29.92919959</v>
      </c>
      <c r="P786" s="4">
        <f>Table1[[#This Row],[PROFIT]]/Table1[[#This Row],[sale_price]]</f>
        <v>0.50899999960612241</v>
      </c>
      <c r="Q786" t="str">
        <f>"Q"&amp;ROUNDUP(MONTH(Table1[[#This Row],[ordered_at]])/3,0)</f>
        <v>Q4</v>
      </c>
      <c r="R786" t="s">
        <v>33</v>
      </c>
      <c r="S786" t="s">
        <v>47</v>
      </c>
      <c r="T786" s="8"/>
    </row>
    <row r="787" spans="1:20" x14ac:dyDescent="0.3">
      <c r="A787">
        <v>103200</v>
      </c>
      <c r="B787">
        <v>71064</v>
      </c>
      <c r="C787">
        <v>67032</v>
      </c>
      <c r="D787">
        <v>6003</v>
      </c>
      <c r="E787">
        <f>VLOOKUP(D787,[1]products!$A$2:$B$2832,2,0)</f>
        <v>13.112000030000001</v>
      </c>
      <c r="F787">
        <v>278427</v>
      </c>
      <c r="G787" t="s">
        <v>13</v>
      </c>
      <c r="H787" s="2">
        <v>45230.222175925926</v>
      </c>
      <c r="I787" s="2">
        <v>45230.222175925926</v>
      </c>
      <c r="J787" s="2" t="s">
        <v>11</v>
      </c>
      <c r="K787" s="2" t="s">
        <v>11</v>
      </c>
      <c r="L787" s="9">
        <f>YEAR(Table1[[#This Row],[ordered_at]])</f>
        <v>2023</v>
      </c>
      <c r="M787" s="9" t="str">
        <f>TEXT(Table1[[#This Row],[ordered_at]],"MMM")</f>
        <v>Oct</v>
      </c>
      <c r="N787">
        <f>VLOOKUP(D787,[1]products!$A$2:$F$2832,6,0)</f>
        <v>22</v>
      </c>
      <c r="O787" s="1">
        <f>Table1[[#This Row],[sale_price]]-Table1[[#This Row],[cost_price]]</f>
        <v>8.8879999699999992</v>
      </c>
      <c r="P787" s="4">
        <f>Table1[[#This Row],[PROFIT]]/Table1[[#This Row],[sale_price]]</f>
        <v>0.4039999986363636</v>
      </c>
      <c r="Q787" t="str">
        <f>"Q"&amp;ROUNDUP(MONTH(Table1[[#This Row],[ordered_at]])/3,0)</f>
        <v>Q4</v>
      </c>
      <c r="R787" t="s">
        <v>33</v>
      </c>
      <c r="S787" t="s">
        <v>47</v>
      </c>
      <c r="T787" s="8"/>
    </row>
    <row r="788" spans="1:20" x14ac:dyDescent="0.3">
      <c r="A788">
        <v>101447</v>
      </c>
      <c r="B788">
        <v>69850</v>
      </c>
      <c r="C788">
        <v>6716</v>
      </c>
      <c r="D788">
        <v>28951</v>
      </c>
      <c r="E788">
        <f>VLOOKUP(D788,[1]products!$A$2:$B$2832,2,0)</f>
        <v>21.201390910000001</v>
      </c>
      <c r="F788">
        <v>273674</v>
      </c>
      <c r="G788" t="s">
        <v>10</v>
      </c>
      <c r="H788" s="2">
        <v>45230.175196759257</v>
      </c>
      <c r="I788" s="2" t="s">
        <v>11</v>
      </c>
      <c r="J788" s="2" t="s">
        <v>11</v>
      </c>
      <c r="K788" s="2" t="s">
        <v>11</v>
      </c>
      <c r="L788" s="9">
        <f>YEAR(Table1[[#This Row],[ordered_at]])</f>
        <v>2023</v>
      </c>
      <c r="M788" s="9" t="str">
        <f>TEXT(Table1[[#This Row],[ordered_at]],"MMM")</f>
        <v>Oct</v>
      </c>
      <c r="N788">
        <f>VLOOKUP(D788,[1]products!$A$2:$F$2832,6,0)</f>
        <v>45.990001679999999</v>
      </c>
      <c r="O788" s="1">
        <f>Table1[[#This Row],[sale_price]]-Table1[[#This Row],[cost_price]]</f>
        <v>24.788610769999998</v>
      </c>
      <c r="P788" s="4">
        <f>Table1[[#This Row],[PROFIT]]/Table1[[#This Row],[sale_price]]</f>
        <v>0.53899999705327251</v>
      </c>
      <c r="Q788" t="str">
        <f>"Q"&amp;ROUNDUP(MONTH(Table1[[#This Row],[ordered_at]])/3,0)</f>
        <v>Q4</v>
      </c>
      <c r="R788" t="s">
        <v>33</v>
      </c>
      <c r="S788" t="s">
        <v>47</v>
      </c>
      <c r="T788" s="8"/>
    </row>
    <row r="789" spans="1:20" x14ac:dyDescent="0.3">
      <c r="A789">
        <v>128327</v>
      </c>
      <c r="B789">
        <v>88374</v>
      </c>
      <c r="C789">
        <v>58094</v>
      </c>
      <c r="D789">
        <v>28613</v>
      </c>
      <c r="E789">
        <f>VLOOKUP(D789,[1]products!$A$2:$B$2832,2,0)</f>
        <v>14.594159879999999</v>
      </c>
      <c r="F789">
        <v>346393</v>
      </c>
      <c r="G789" t="s">
        <v>14</v>
      </c>
      <c r="H789" s="2">
        <v>45230.125787037039</v>
      </c>
      <c r="I789" s="2" t="s">
        <v>11</v>
      </c>
      <c r="J789" s="2" t="s">
        <v>11</v>
      </c>
      <c r="K789" s="2" t="s">
        <v>11</v>
      </c>
      <c r="L789" s="9">
        <f>YEAR(Table1[[#This Row],[ordered_at]])</f>
        <v>2023</v>
      </c>
      <c r="M789" s="9" t="str">
        <f>TEXT(Table1[[#This Row],[ordered_at]],"MMM")</f>
        <v>Oct</v>
      </c>
      <c r="N789">
        <f>VLOOKUP(D789,[1]products!$A$2:$F$2832,6,0)</f>
        <v>24.989999770000001</v>
      </c>
      <c r="O789" s="1">
        <f>Table1[[#This Row],[sale_price]]-Table1[[#This Row],[cost_price]]</f>
        <v>10.395839890000001</v>
      </c>
      <c r="P789" s="4">
        <f>Table1[[#This Row],[PROFIT]]/Table1[[#This Row],[sale_price]]</f>
        <v>0.4159999994269708</v>
      </c>
      <c r="Q789" t="str">
        <f>"Q"&amp;ROUNDUP(MONTH(Table1[[#This Row],[ordered_at]])/3,0)</f>
        <v>Q4</v>
      </c>
      <c r="R789" t="s">
        <v>33</v>
      </c>
      <c r="S789" t="s">
        <v>47</v>
      </c>
      <c r="T789" s="8"/>
    </row>
    <row r="790" spans="1:20" x14ac:dyDescent="0.3">
      <c r="A790">
        <v>73460</v>
      </c>
      <c r="B790">
        <v>50546</v>
      </c>
      <c r="C790">
        <v>70430</v>
      </c>
      <c r="D790">
        <v>13690</v>
      </c>
      <c r="E790">
        <f>VLOOKUP(D790,[1]products!$A$2:$B$2832,2,0)</f>
        <v>16.139789889999999</v>
      </c>
      <c r="F790">
        <v>198233</v>
      </c>
      <c r="G790" t="s">
        <v>14</v>
      </c>
      <c r="H790" s="2">
        <v>45229.961215277777</v>
      </c>
      <c r="I790" s="2" t="s">
        <v>11</v>
      </c>
      <c r="J790" s="2" t="s">
        <v>11</v>
      </c>
      <c r="K790" s="2" t="s">
        <v>11</v>
      </c>
      <c r="L790" s="9">
        <f>YEAR(Table1[[#This Row],[ordered_at]])</f>
        <v>2023</v>
      </c>
      <c r="M790" s="9" t="str">
        <f>TEXT(Table1[[#This Row],[ordered_at]],"MMM")</f>
        <v>Oct</v>
      </c>
      <c r="N790">
        <f>VLOOKUP(D790,[1]products!$A$2:$F$2832,6,0)</f>
        <v>25.989999770000001</v>
      </c>
      <c r="O790" s="1">
        <f>Table1[[#This Row],[sale_price]]-Table1[[#This Row],[cost_price]]</f>
        <v>9.8502098800000013</v>
      </c>
      <c r="P790" s="4">
        <f>Table1[[#This Row],[PROFIT]]/Table1[[#This Row],[sale_price]]</f>
        <v>0.37899999873682189</v>
      </c>
      <c r="Q790" t="str">
        <f>"Q"&amp;ROUNDUP(MONTH(Table1[[#This Row],[ordered_at]])/3,0)</f>
        <v>Q4</v>
      </c>
      <c r="R790" t="s">
        <v>33</v>
      </c>
      <c r="S790" t="s">
        <v>47</v>
      </c>
      <c r="T790" s="8"/>
    </row>
    <row r="791" spans="1:20" x14ac:dyDescent="0.3">
      <c r="A791">
        <v>81769</v>
      </c>
      <c r="B791">
        <v>56251</v>
      </c>
      <c r="C791">
        <v>82832</v>
      </c>
      <c r="D791">
        <v>28992</v>
      </c>
      <c r="E791">
        <f>VLOOKUP(D791,[1]products!$A$2:$B$2832,2,0)</f>
        <v>25.898400389999999</v>
      </c>
      <c r="F791">
        <v>220675</v>
      </c>
      <c r="G791" t="s">
        <v>14</v>
      </c>
      <c r="H791" s="2">
        <v>45229.957546296297</v>
      </c>
      <c r="I791" s="2" t="s">
        <v>11</v>
      </c>
      <c r="J791" s="2" t="s">
        <v>11</v>
      </c>
      <c r="K791" s="2" t="s">
        <v>11</v>
      </c>
      <c r="L791" s="9">
        <f>YEAR(Table1[[#This Row],[ordered_at]])</f>
        <v>2023</v>
      </c>
      <c r="M791" s="9" t="str">
        <f>TEXT(Table1[[#This Row],[ordered_at]],"MMM")</f>
        <v>Oct</v>
      </c>
      <c r="N791">
        <f>VLOOKUP(D791,[1]products!$A$2:$F$2832,6,0)</f>
        <v>59.950000760000002</v>
      </c>
      <c r="O791" s="1">
        <f>Table1[[#This Row],[sale_price]]-Table1[[#This Row],[cost_price]]</f>
        <v>34.051600370000003</v>
      </c>
      <c r="P791" s="4">
        <f>Table1[[#This Row],[PROFIT]]/Table1[[#This Row],[sale_price]]</f>
        <v>0.56799999897114262</v>
      </c>
      <c r="Q791" t="str">
        <f>"Q"&amp;ROUNDUP(MONTH(Table1[[#This Row],[ordered_at]])/3,0)</f>
        <v>Q4</v>
      </c>
      <c r="R791" t="s">
        <v>33</v>
      </c>
      <c r="S791" t="s">
        <v>47</v>
      </c>
      <c r="T791" s="8"/>
    </row>
    <row r="792" spans="1:20" x14ac:dyDescent="0.3">
      <c r="A792">
        <v>135105</v>
      </c>
      <c r="B792">
        <v>92974</v>
      </c>
      <c r="C792">
        <v>91975</v>
      </c>
      <c r="D792">
        <v>8929</v>
      </c>
      <c r="E792">
        <f>VLOOKUP(D792,[1]products!$A$2:$B$2832,2,0)</f>
        <v>15.17057986</v>
      </c>
      <c r="F792">
        <v>364731</v>
      </c>
      <c r="G792" t="s">
        <v>10</v>
      </c>
      <c r="H792" s="2">
        <v>45229.54923611111</v>
      </c>
      <c r="I792" s="2" t="s">
        <v>11</v>
      </c>
      <c r="J792" s="2" t="s">
        <v>11</v>
      </c>
      <c r="K792" s="2" t="s">
        <v>11</v>
      </c>
      <c r="L792" s="9">
        <f>YEAR(Table1[[#This Row],[ordered_at]])</f>
        <v>2023</v>
      </c>
      <c r="M792" s="9" t="str">
        <f>TEXT(Table1[[#This Row],[ordered_at]],"MMM")</f>
        <v>Oct</v>
      </c>
      <c r="N792">
        <f>VLOOKUP(D792,[1]products!$A$2:$F$2832,6,0)</f>
        <v>27.989999770000001</v>
      </c>
      <c r="O792" s="1">
        <f>Table1[[#This Row],[sale_price]]-Table1[[#This Row],[cost_price]]</f>
        <v>12.819419910000001</v>
      </c>
      <c r="P792" s="4">
        <f>Table1[[#This Row],[PROFIT]]/Table1[[#This Row],[sale_price]]</f>
        <v>0.4580000005480529</v>
      </c>
      <c r="Q792" t="str">
        <f>"Q"&amp;ROUNDUP(MONTH(Table1[[#This Row],[ordered_at]])/3,0)</f>
        <v>Q4</v>
      </c>
      <c r="R792" t="s">
        <v>33</v>
      </c>
      <c r="S792" t="s">
        <v>47</v>
      </c>
      <c r="T792" s="8"/>
    </row>
    <row r="793" spans="1:20" x14ac:dyDescent="0.3">
      <c r="A793">
        <v>126063</v>
      </c>
      <c r="B793">
        <v>86823</v>
      </c>
      <c r="C793">
        <v>43354</v>
      </c>
      <c r="D793">
        <v>11577</v>
      </c>
      <c r="E793">
        <f>VLOOKUP(D793,[1]products!$A$2:$B$2832,2,0)</f>
        <v>23.495300820000001</v>
      </c>
      <c r="F793">
        <v>340300</v>
      </c>
      <c r="G793" t="s">
        <v>13</v>
      </c>
      <c r="H793" s="2">
        <v>45229.290555555555</v>
      </c>
      <c r="I793" s="2">
        <v>45229.290555555555</v>
      </c>
      <c r="J793" s="2" t="s">
        <v>11</v>
      </c>
      <c r="K793" s="2" t="s">
        <v>11</v>
      </c>
      <c r="L793" s="9">
        <f>YEAR(Table1[[#This Row],[ordered_at]])</f>
        <v>2023</v>
      </c>
      <c r="M793" s="9" t="str">
        <f>TEXT(Table1[[#This Row],[ordered_at]],"MMM")</f>
        <v>Oct</v>
      </c>
      <c r="N793">
        <f>VLOOKUP(D793,[1]products!$A$2:$F$2832,6,0)</f>
        <v>49.990001679999999</v>
      </c>
      <c r="O793" s="1">
        <f>Table1[[#This Row],[sale_price]]-Table1[[#This Row],[cost_price]]</f>
        <v>26.494700859999998</v>
      </c>
      <c r="P793" s="4">
        <f>Table1[[#This Row],[PROFIT]]/Table1[[#This Row],[sale_price]]</f>
        <v>0.52999999939187836</v>
      </c>
      <c r="Q793" t="str">
        <f>"Q"&amp;ROUNDUP(MONTH(Table1[[#This Row],[ordered_at]])/3,0)</f>
        <v>Q4</v>
      </c>
      <c r="R793" t="s">
        <v>33</v>
      </c>
      <c r="S793" t="s">
        <v>47</v>
      </c>
      <c r="T793" s="8"/>
    </row>
    <row r="794" spans="1:20" x14ac:dyDescent="0.3">
      <c r="A794">
        <v>177632</v>
      </c>
      <c r="B794">
        <v>122356</v>
      </c>
      <c r="C794">
        <v>28569</v>
      </c>
      <c r="D794">
        <v>13937</v>
      </c>
      <c r="E794">
        <f>VLOOKUP(D794,[1]products!$A$2:$B$2832,2,0)</f>
        <v>29.975000099999999</v>
      </c>
      <c r="F794">
        <v>479608</v>
      </c>
      <c r="G794" t="s">
        <v>12</v>
      </c>
      <c r="H794" s="2">
        <v>45229.205104166664</v>
      </c>
      <c r="I794" s="2">
        <v>45229.205104166664</v>
      </c>
      <c r="J794" s="2">
        <v>45229.205104166664</v>
      </c>
      <c r="K794" s="2" t="s">
        <v>11</v>
      </c>
      <c r="L794" s="9">
        <f>YEAR(Table1[[#This Row],[ordered_at]])</f>
        <v>2023</v>
      </c>
      <c r="M794" s="9" t="str">
        <f>TEXT(Table1[[#This Row],[ordered_at]],"MMM")</f>
        <v>Oct</v>
      </c>
      <c r="N794">
        <f>VLOOKUP(D794,[1]products!$A$2:$F$2832,6,0)</f>
        <v>55</v>
      </c>
      <c r="O794" s="1">
        <f>Table1[[#This Row],[sale_price]]-Table1[[#This Row],[cost_price]]</f>
        <v>25.024999900000001</v>
      </c>
      <c r="P794" s="4">
        <f>Table1[[#This Row],[PROFIT]]/Table1[[#This Row],[sale_price]]</f>
        <v>0.45499999818181819</v>
      </c>
      <c r="Q794" t="str">
        <f>"Q"&amp;ROUNDUP(MONTH(Table1[[#This Row],[ordered_at]])/3,0)</f>
        <v>Q4</v>
      </c>
      <c r="R794" t="s">
        <v>33</v>
      </c>
      <c r="S794" t="s">
        <v>47</v>
      </c>
      <c r="T794" s="8"/>
    </row>
    <row r="795" spans="1:20" x14ac:dyDescent="0.3">
      <c r="A795">
        <v>14678</v>
      </c>
      <c r="B795">
        <v>10169</v>
      </c>
      <c r="C795">
        <v>63902</v>
      </c>
      <c r="D795">
        <v>13937</v>
      </c>
      <c r="E795">
        <f>VLOOKUP(D795,[1]products!$A$2:$B$2832,2,0)</f>
        <v>29.975000099999999</v>
      </c>
      <c r="F795">
        <v>39637</v>
      </c>
      <c r="G795" t="s">
        <v>10</v>
      </c>
      <c r="H795" s="2">
        <v>45229.163726851853</v>
      </c>
      <c r="I795" s="2" t="s">
        <v>11</v>
      </c>
      <c r="J795" s="2" t="s">
        <v>11</v>
      </c>
      <c r="K795" s="2" t="s">
        <v>11</v>
      </c>
      <c r="L795" s="9">
        <f>YEAR(Table1[[#This Row],[ordered_at]])</f>
        <v>2023</v>
      </c>
      <c r="M795" s="9" t="str">
        <f>TEXT(Table1[[#This Row],[ordered_at]],"MMM")</f>
        <v>Oct</v>
      </c>
      <c r="N795">
        <f>VLOOKUP(D795,[1]products!$A$2:$F$2832,6,0)</f>
        <v>55</v>
      </c>
      <c r="O795" s="1">
        <f>Table1[[#This Row],[sale_price]]-Table1[[#This Row],[cost_price]]</f>
        <v>25.024999900000001</v>
      </c>
      <c r="P795" s="4">
        <f>Table1[[#This Row],[PROFIT]]/Table1[[#This Row],[sale_price]]</f>
        <v>0.45499999818181819</v>
      </c>
      <c r="Q795" t="str">
        <f>"Q"&amp;ROUNDUP(MONTH(Table1[[#This Row],[ordered_at]])/3,0)</f>
        <v>Q4</v>
      </c>
      <c r="R795" t="s">
        <v>33</v>
      </c>
      <c r="S795" t="s">
        <v>47</v>
      </c>
      <c r="T795" s="8"/>
    </row>
    <row r="796" spans="1:20" x14ac:dyDescent="0.3">
      <c r="A796">
        <v>24890</v>
      </c>
      <c r="B796">
        <v>17223</v>
      </c>
      <c r="C796">
        <v>90780</v>
      </c>
      <c r="D796">
        <v>6536</v>
      </c>
      <c r="E796">
        <f>VLOOKUP(D796,[1]products!$A$2:$B$2832,2,0)</f>
        <v>12.09999998</v>
      </c>
      <c r="F796">
        <v>67187</v>
      </c>
      <c r="G796" t="s">
        <v>14</v>
      </c>
      <c r="H796" s="2">
        <v>45229.013518518521</v>
      </c>
      <c r="I796" s="2" t="s">
        <v>11</v>
      </c>
      <c r="J796" s="2" t="s">
        <v>11</v>
      </c>
      <c r="K796" s="2" t="s">
        <v>11</v>
      </c>
      <c r="L796" s="9">
        <f>YEAR(Table1[[#This Row],[ordered_at]])</f>
        <v>2023</v>
      </c>
      <c r="M796" s="9" t="str">
        <f>TEXT(Table1[[#This Row],[ordered_at]],"MMM")</f>
        <v>Oct</v>
      </c>
      <c r="N796">
        <f>VLOOKUP(D796,[1]products!$A$2:$F$2832,6,0)</f>
        <v>25</v>
      </c>
      <c r="O796" s="1">
        <f>Table1[[#This Row],[sale_price]]-Table1[[#This Row],[cost_price]]</f>
        <v>12.90000002</v>
      </c>
      <c r="P796" s="4">
        <f>Table1[[#This Row],[PROFIT]]/Table1[[#This Row],[sale_price]]</f>
        <v>0.51600000079999997</v>
      </c>
      <c r="Q796" t="str">
        <f>"Q"&amp;ROUNDUP(MONTH(Table1[[#This Row],[ordered_at]])/3,0)</f>
        <v>Q4</v>
      </c>
      <c r="R796" t="s">
        <v>33</v>
      </c>
      <c r="S796" t="s">
        <v>47</v>
      </c>
      <c r="T796" s="8"/>
    </row>
    <row r="797" spans="1:20" x14ac:dyDescent="0.3">
      <c r="A797">
        <v>85394</v>
      </c>
      <c r="B797">
        <v>58750</v>
      </c>
      <c r="C797">
        <v>90402</v>
      </c>
      <c r="D797">
        <v>6139</v>
      </c>
      <c r="E797">
        <f>VLOOKUP(D797,[1]products!$A$2:$B$2832,2,0)</f>
        <v>5.5844098759999996</v>
      </c>
      <c r="F797">
        <v>230430</v>
      </c>
      <c r="G797" t="s">
        <v>13</v>
      </c>
      <c r="H797" s="2">
        <v>45228.582881944443</v>
      </c>
      <c r="I797" s="2">
        <v>45228.582881944443</v>
      </c>
      <c r="J797" s="2" t="s">
        <v>11</v>
      </c>
      <c r="K797" s="2" t="s">
        <v>11</v>
      </c>
      <c r="L797" s="9">
        <f>YEAR(Table1[[#This Row],[ordered_at]])</f>
        <v>2023</v>
      </c>
      <c r="M797" s="9" t="str">
        <f>TEXT(Table1[[#This Row],[ordered_at]],"MMM")</f>
        <v>Oct</v>
      </c>
      <c r="N797">
        <f>VLOOKUP(D797,[1]products!$A$2:$F$2832,6,0)</f>
        <v>9.9899997710000008</v>
      </c>
      <c r="O797" s="1">
        <f>Table1[[#This Row],[sale_price]]-Table1[[#This Row],[cost_price]]</f>
        <v>4.4055898950000012</v>
      </c>
      <c r="P797" s="4">
        <f>Table1[[#This Row],[PROFIT]]/Table1[[#This Row],[sale_price]]</f>
        <v>0.44099999959849856</v>
      </c>
      <c r="Q797" t="str">
        <f>"Q"&amp;ROUNDUP(MONTH(Table1[[#This Row],[ordered_at]])/3,0)</f>
        <v>Q4</v>
      </c>
      <c r="R797" t="s">
        <v>33</v>
      </c>
      <c r="S797" t="s">
        <v>47</v>
      </c>
      <c r="T797" s="8"/>
    </row>
    <row r="798" spans="1:20" x14ac:dyDescent="0.3">
      <c r="A798">
        <v>28239</v>
      </c>
      <c r="B798">
        <v>19512</v>
      </c>
      <c r="C798">
        <v>84937</v>
      </c>
      <c r="D798">
        <v>14159</v>
      </c>
      <c r="E798">
        <f>VLOOKUP(D798,[1]products!$A$2:$B$2832,2,0)</f>
        <v>3.1772999089999998</v>
      </c>
      <c r="F798">
        <v>76146</v>
      </c>
      <c r="G798" t="s">
        <v>13</v>
      </c>
      <c r="H798" s="2">
        <v>45228.33935185185</v>
      </c>
      <c r="I798" s="2">
        <v>45228.33935185185</v>
      </c>
      <c r="J798" s="2" t="s">
        <v>11</v>
      </c>
      <c r="K798" s="2" t="s">
        <v>11</v>
      </c>
      <c r="L798" s="9">
        <f>YEAR(Table1[[#This Row],[ordered_at]])</f>
        <v>2023</v>
      </c>
      <c r="M798" s="9" t="str">
        <f>TEXT(Table1[[#This Row],[ordered_at]],"MMM")</f>
        <v>Oct</v>
      </c>
      <c r="N798">
        <f>VLOOKUP(D798,[1]products!$A$2:$F$2832,6,0)</f>
        <v>5.9499998090000004</v>
      </c>
      <c r="O798" s="1">
        <f>Table1[[#This Row],[sale_price]]-Table1[[#This Row],[cost_price]]</f>
        <v>2.7726999000000006</v>
      </c>
      <c r="P798" s="4">
        <f>Table1[[#This Row],[PROFIT]]/Table1[[#This Row],[sale_price]]</f>
        <v>0.46599999815226889</v>
      </c>
      <c r="Q798" t="str">
        <f>"Q"&amp;ROUNDUP(MONTH(Table1[[#This Row],[ordered_at]])/3,0)</f>
        <v>Q4</v>
      </c>
      <c r="R798" t="s">
        <v>33</v>
      </c>
      <c r="S798" t="s">
        <v>47</v>
      </c>
      <c r="T798" s="8"/>
    </row>
    <row r="799" spans="1:20" x14ac:dyDescent="0.3">
      <c r="A799">
        <v>93862</v>
      </c>
      <c r="B799">
        <v>64562</v>
      </c>
      <c r="C799">
        <v>92854</v>
      </c>
      <c r="D799">
        <v>18229</v>
      </c>
      <c r="E799">
        <f>VLOOKUP(D799,[1]products!$A$2:$B$2832,2,0)</f>
        <v>97.415999920000004</v>
      </c>
      <c r="F799">
        <v>253337</v>
      </c>
      <c r="G799" t="s">
        <v>15</v>
      </c>
      <c r="H799" s="2">
        <v>45228.297858796293</v>
      </c>
      <c r="I799" s="2">
        <v>45228.297858796293</v>
      </c>
      <c r="J799" s="2">
        <v>45228.297858796293</v>
      </c>
      <c r="K799" s="2">
        <v>45228.297858796293</v>
      </c>
      <c r="L799" s="9">
        <f>YEAR(Table1[[#This Row],[ordered_at]])</f>
        <v>2023</v>
      </c>
      <c r="M799" s="9" t="str">
        <f>TEXT(Table1[[#This Row],[ordered_at]],"MMM")</f>
        <v>Oct</v>
      </c>
      <c r="N799">
        <f>VLOOKUP(D799,[1]products!$A$2:$F$2832,6,0)</f>
        <v>198</v>
      </c>
      <c r="O799" s="1">
        <f>Table1[[#This Row],[sale_price]]-Table1[[#This Row],[cost_price]]</f>
        <v>100.58400008</v>
      </c>
      <c r="P799" s="4">
        <f>Table1[[#This Row],[PROFIT]]/Table1[[#This Row],[sale_price]]</f>
        <v>0.50800000040404036</v>
      </c>
      <c r="Q799" t="str">
        <f>"Q"&amp;ROUNDUP(MONTH(Table1[[#This Row],[ordered_at]])/3,0)</f>
        <v>Q4</v>
      </c>
      <c r="R799" t="s">
        <v>33</v>
      </c>
      <c r="S799" t="s">
        <v>47</v>
      </c>
      <c r="T799" s="8"/>
    </row>
    <row r="800" spans="1:20" x14ac:dyDescent="0.3">
      <c r="A800">
        <v>132644</v>
      </c>
      <c r="B800">
        <v>91306</v>
      </c>
      <c r="C800">
        <v>20687</v>
      </c>
      <c r="D800">
        <v>10298</v>
      </c>
      <c r="E800">
        <f>VLOOKUP(D800,[1]products!$A$2:$B$2832,2,0)</f>
        <v>4.0459498910000002</v>
      </c>
      <c r="F800">
        <v>358090</v>
      </c>
      <c r="G800" t="s">
        <v>13</v>
      </c>
      <c r="H800" s="2">
        <v>45228.257395833331</v>
      </c>
      <c r="I800" s="2">
        <v>45228.257395833331</v>
      </c>
      <c r="J800" s="2" t="s">
        <v>11</v>
      </c>
      <c r="K800" s="2" t="s">
        <v>11</v>
      </c>
      <c r="L800" s="9">
        <f>YEAR(Table1[[#This Row],[ordered_at]])</f>
        <v>2023</v>
      </c>
      <c r="M800" s="9" t="str">
        <f>TEXT(Table1[[#This Row],[ordered_at]],"MMM")</f>
        <v>Oct</v>
      </c>
      <c r="N800">
        <f>VLOOKUP(D800,[1]products!$A$2:$F$2832,6,0)</f>
        <v>9.9899997710000008</v>
      </c>
      <c r="O800" s="1">
        <f>Table1[[#This Row],[sale_price]]-Table1[[#This Row],[cost_price]]</f>
        <v>5.9440498800000006</v>
      </c>
      <c r="P800" s="4">
        <f>Table1[[#This Row],[PROFIT]]/Table1[[#This Row],[sale_price]]</f>
        <v>0.59500000162712718</v>
      </c>
      <c r="Q800" t="str">
        <f>"Q"&amp;ROUNDUP(MONTH(Table1[[#This Row],[ordered_at]])/3,0)</f>
        <v>Q4</v>
      </c>
      <c r="R800" t="s">
        <v>33</v>
      </c>
      <c r="S800" t="s">
        <v>47</v>
      </c>
      <c r="T800" s="8"/>
    </row>
    <row r="801" spans="1:20" x14ac:dyDescent="0.3">
      <c r="A801">
        <v>30441</v>
      </c>
      <c r="B801">
        <v>21035</v>
      </c>
      <c r="C801">
        <v>62688</v>
      </c>
      <c r="D801">
        <v>9118</v>
      </c>
      <c r="E801">
        <f>VLOOKUP(D801,[1]products!$A$2:$B$2832,2,0)</f>
        <v>19.114000019999999</v>
      </c>
      <c r="F801">
        <v>82034</v>
      </c>
      <c r="G801" t="s">
        <v>14</v>
      </c>
      <c r="H801" s="2">
        <v>45227.631064814814</v>
      </c>
      <c r="I801" s="2" t="s">
        <v>11</v>
      </c>
      <c r="J801" s="2" t="s">
        <v>11</v>
      </c>
      <c r="K801" s="2" t="s">
        <v>11</v>
      </c>
      <c r="L801" s="9">
        <f>YEAR(Table1[[#This Row],[ordered_at]])</f>
        <v>2023</v>
      </c>
      <c r="M801" s="9" t="str">
        <f>TEXT(Table1[[#This Row],[ordered_at]],"MMM")</f>
        <v>Oct</v>
      </c>
      <c r="N801">
        <f>VLOOKUP(D801,[1]products!$A$2:$F$2832,6,0)</f>
        <v>38</v>
      </c>
      <c r="O801" s="1">
        <f>Table1[[#This Row],[sale_price]]-Table1[[#This Row],[cost_price]]</f>
        <v>18.885999980000001</v>
      </c>
      <c r="P801" s="4">
        <f>Table1[[#This Row],[PROFIT]]/Table1[[#This Row],[sale_price]]</f>
        <v>0.49699999947368423</v>
      </c>
      <c r="Q801" t="str">
        <f>"Q"&amp;ROUNDUP(MONTH(Table1[[#This Row],[ordered_at]])/3,0)</f>
        <v>Q4</v>
      </c>
      <c r="R801" t="s">
        <v>33</v>
      </c>
      <c r="S801" t="s">
        <v>47</v>
      </c>
      <c r="T801" s="8"/>
    </row>
    <row r="802" spans="1:20" x14ac:dyDescent="0.3">
      <c r="A802">
        <v>134164</v>
      </c>
      <c r="B802">
        <v>92342</v>
      </c>
      <c r="C802">
        <v>27603</v>
      </c>
      <c r="D802">
        <v>13719</v>
      </c>
      <c r="E802">
        <f>VLOOKUP(D802,[1]products!$A$2:$B$2832,2,0)</f>
        <v>6.3000000040000002</v>
      </c>
      <c r="F802">
        <v>362205</v>
      </c>
      <c r="G802" t="s">
        <v>13</v>
      </c>
      <c r="H802" s="2">
        <v>45227.192812499998</v>
      </c>
      <c r="I802" s="2">
        <v>45227.192812499998</v>
      </c>
      <c r="J802" s="2" t="s">
        <v>11</v>
      </c>
      <c r="K802" s="2" t="s">
        <v>11</v>
      </c>
      <c r="L802" s="9">
        <f>YEAR(Table1[[#This Row],[ordered_at]])</f>
        <v>2023</v>
      </c>
      <c r="M802" s="9" t="str">
        <f>TEXT(Table1[[#This Row],[ordered_at]],"MMM")</f>
        <v>Oct</v>
      </c>
      <c r="N802">
        <f>VLOOKUP(D802,[1]products!$A$2:$F$2832,6,0)</f>
        <v>12</v>
      </c>
      <c r="O802" s="1">
        <f>Table1[[#This Row],[sale_price]]-Table1[[#This Row],[cost_price]]</f>
        <v>5.6999999959999998</v>
      </c>
      <c r="P802" s="4">
        <f>Table1[[#This Row],[PROFIT]]/Table1[[#This Row],[sale_price]]</f>
        <v>0.47499999966666667</v>
      </c>
      <c r="Q802" t="str">
        <f>"Q"&amp;ROUNDUP(MONTH(Table1[[#This Row],[ordered_at]])/3,0)</f>
        <v>Q4</v>
      </c>
      <c r="R802" t="s">
        <v>33</v>
      </c>
      <c r="S802" t="s">
        <v>47</v>
      </c>
      <c r="T802" s="8"/>
    </row>
    <row r="803" spans="1:20" x14ac:dyDescent="0.3">
      <c r="A803">
        <v>62546</v>
      </c>
      <c r="B803">
        <v>43055</v>
      </c>
      <c r="C803">
        <v>94324</v>
      </c>
      <c r="D803">
        <v>28446</v>
      </c>
      <c r="E803">
        <f>VLOOKUP(D803,[1]products!$A$2:$B$2832,2,0)</f>
        <v>18.042359909999998</v>
      </c>
      <c r="F803">
        <v>168750</v>
      </c>
      <c r="G803" t="s">
        <v>15</v>
      </c>
      <c r="H803" s="2">
        <v>45226.958252314813</v>
      </c>
      <c r="I803" s="2">
        <v>45226.958252314813</v>
      </c>
      <c r="J803" s="2">
        <v>45226.958252314813</v>
      </c>
      <c r="K803" s="2">
        <v>45226.958252314813</v>
      </c>
      <c r="L803" s="9">
        <f>YEAR(Table1[[#This Row],[ordered_at]])</f>
        <v>2023</v>
      </c>
      <c r="M803" s="9" t="str">
        <f>TEXT(Table1[[#This Row],[ordered_at]],"MMM")</f>
        <v>Oct</v>
      </c>
      <c r="N803">
        <f>VLOOKUP(D803,[1]products!$A$2:$F$2832,6,0)</f>
        <v>31.989999770000001</v>
      </c>
      <c r="O803" s="1">
        <f>Table1[[#This Row],[sale_price]]-Table1[[#This Row],[cost_price]]</f>
        <v>13.947639860000002</v>
      </c>
      <c r="P803" s="4">
        <f>Table1[[#This Row],[PROFIT]]/Table1[[#This Row],[sale_price]]</f>
        <v>0.43599999875836204</v>
      </c>
      <c r="Q803" t="str">
        <f>"Q"&amp;ROUNDUP(MONTH(Table1[[#This Row],[ordered_at]])/3,0)</f>
        <v>Q4</v>
      </c>
      <c r="R803" t="s">
        <v>33</v>
      </c>
      <c r="S803" t="s">
        <v>47</v>
      </c>
      <c r="T803" s="8"/>
    </row>
    <row r="804" spans="1:20" x14ac:dyDescent="0.3">
      <c r="A804">
        <v>60487</v>
      </c>
      <c r="B804">
        <v>41660</v>
      </c>
      <c r="C804">
        <v>45582</v>
      </c>
      <c r="D804">
        <v>9407</v>
      </c>
      <c r="E804">
        <f>VLOOKUP(D804,[1]products!$A$2:$B$2832,2,0)</f>
        <v>16.546249970000002</v>
      </c>
      <c r="F804">
        <v>163250</v>
      </c>
      <c r="G804" t="s">
        <v>13</v>
      </c>
      <c r="H804" s="2">
        <v>45226.721145833333</v>
      </c>
      <c r="I804" s="2">
        <v>45226.721145833333</v>
      </c>
      <c r="J804" s="2" t="s">
        <v>11</v>
      </c>
      <c r="K804" s="2" t="s">
        <v>11</v>
      </c>
      <c r="L804" s="9">
        <f>YEAR(Table1[[#This Row],[ordered_at]])</f>
        <v>2023</v>
      </c>
      <c r="M804" s="9" t="str">
        <f>TEXT(Table1[[#This Row],[ordered_at]],"MMM")</f>
        <v>Oct</v>
      </c>
      <c r="N804">
        <f>VLOOKUP(D804,[1]products!$A$2:$F$2832,6,0)</f>
        <v>38.75</v>
      </c>
      <c r="O804" s="1">
        <f>Table1[[#This Row],[sale_price]]-Table1[[#This Row],[cost_price]]</f>
        <v>22.203750029999998</v>
      </c>
      <c r="P804" s="4">
        <f>Table1[[#This Row],[PROFIT]]/Table1[[#This Row],[sale_price]]</f>
        <v>0.57300000077419355</v>
      </c>
      <c r="Q804" t="str">
        <f>"Q"&amp;ROUNDUP(MONTH(Table1[[#This Row],[ordered_at]])/3,0)</f>
        <v>Q4</v>
      </c>
      <c r="R804" t="s">
        <v>33</v>
      </c>
      <c r="S804" t="s">
        <v>47</v>
      </c>
      <c r="T804" s="8"/>
    </row>
    <row r="805" spans="1:20" x14ac:dyDescent="0.3">
      <c r="A805">
        <v>55528</v>
      </c>
      <c r="B805">
        <v>38192</v>
      </c>
      <c r="C805">
        <v>19382</v>
      </c>
      <c r="D805">
        <v>15569</v>
      </c>
      <c r="E805">
        <f>VLOOKUP(D805,[1]products!$A$2:$B$2832,2,0)</f>
        <v>10.042499940000001</v>
      </c>
      <c r="F805">
        <v>149836</v>
      </c>
      <c r="G805" t="s">
        <v>12</v>
      </c>
      <c r="H805" s="2">
        <v>45226.650266203702</v>
      </c>
      <c r="I805" s="2">
        <v>45226.650266203702</v>
      </c>
      <c r="J805" s="2">
        <v>45226.650266203702</v>
      </c>
      <c r="K805" s="2" t="s">
        <v>11</v>
      </c>
      <c r="L805" s="9">
        <f>YEAR(Table1[[#This Row],[ordered_at]])</f>
        <v>2023</v>
      </c>
      <c r="M805" s="9" t="str">
        <f>TEXT(Table1[[#This Row],[ordered_at]],"MMM")</f>
        <v>Oct</v>
      </c>
      <c r="N805">
        <f>VLOOKUP(D805,[1]products!$A$2:$F$2832,6,0)</f>
        <v>19.5</v>
      </c>
      <c r="O805" s="1">
        <f>Table1[[#This Row],[sale_price]]-Table1[[#This Row],[cost_price]]</f>
        <v>9.4575000599999992</v>
      </c>
      <c r="P805" s="4">
        <f>Table1[[#This Row],[PROFIT]]/Table1[[#This Row],[sale_price]]</f>
        <v>0.48500000307692304</v>
      </c>
      <c r="Q805" t="str">
        <f>"Q"&amp;ROUNDUP(MONTH(Table1[[#This Row],[ordered_at]])/3,0)</f>
        <v>Q4</v>
      </c>
      <c r="R805" t="s">
        <v>33</v>
      </c>
      <c r="S805" t="s">
        <v>47</v>
      </c>
      <c r="T805" s="8"/>
    </row>
    <row r="806" spans="1:20" x14ac:dyDescent="0.3">
      <c r="A806">
        <v>122428</v>
      </c>
      <c r="B806">
        <v>84316</v>
      </c>
      <c r="C806">
        <v>50580</v>
      </c>
      <c r="D806">
        <v>28785</v>
      </c>
      <c r="E806">
        <f>VLOOKUP(D806,[1]products!$A$2:$B$2832,2,0)</f>
        <v>27.299999889999999</v>
      </c>
      <c r="F806">
        <v>330459</v>
      </c>
      <c r="G806" t="s">
        <v>14</v>
      </c>
      <c r="H806" s="2">
        <v>45226.642199074071</v>
      </c>
      <c r="I806" s="2" t="s">
        <v>11</v>
      </c>
      <c r="J806" s="2" t="s">
        <v>11</v>
      </c>
      <c r="K806" s="2" t="s">
        <v>11</v>
      </c>
      <c r="L806" s="9">
        <f>YEAR(Table1[[#This Row],[ordered_at]])</f>
        <v>2023</v>
      </c>
      <c r="M806" s="9" t="str">
        <f>TEXT(Table1[[#This Row],[ordered_at]],"MMM")</f>
        <v>Oct</v>
      </c>
      <c r="N806">
        <f>VLOOKUP(D806,[1]products!$A$2:$F$2832,6,0)</f>
        <v>60</v>
      </c>
      <c r="O806" s="1">
        <f>Table1[[#This Row],[sale_price]]-Table1[[#This Row],[cost_price]]</f>
        <v>32.700000110000005</v>
      </c>
      <c r="P806" s="4">
        <f>Table1[[#This Row],[PROFIT]]/Table1[[#This Row],[sale_price]]</f>
        <v>0.54500000183333341</v>
      </c>
      <c r="Q806" t="str">
        <f>"Q"&amp;ROUNDUP(MONTH(Table1[[#This Row],[ordered_at]])/3,0)</f>
        <v>Q4</v>
      </c>
      <c r="R806" t="s">
        <v>33</v>
      </c>
      <c r="S806" t="s">
        <v>47</v>
      </c>
      <c r="T806" s="8"/>
    </row>
    <row r="807" spans="1:20" x14ac:dyDescent="0.3">
      <c r="A807">
        <v>153058</v>
      </c>
      <c r="B807">
        <v>105399</v>
      </c>
      <c r="C807">
        <v>88120</v>
      </c>
      <c r="D807">
        <v>15402</v>
      </c>
      <c r="E807">
        <f>VLOOKUP(D807,[1]products!$A$2:$B$2832,2,0)</f>
        <v>21.559999959999999</v>
      </c>
      <c r="F807">
        <v>413187</v>
      </c>
      <c r="G807" t="s">
        <v>12</v>
      </c>
      <c r="H807" s="2">
        <v>45226.563090277778</v>
      </c>
      <c r="I807" s="2">
        <v>45226.563090277778</v>
      </c>
      <c r="J807" s="2">
        <v>45226.563090277778</v>
      </c>
      <c r="K807" s="2" t="s">
        <v>11</v>
      </c>
      <c r="L807" s="9">
        <f>YEAR(Table1[[#This Row],[ordered_at]])</f>
        <v>2023</v>
      </c>
      <c r="M807" s="9" t="str">
        <f>TEXT(Table1[[#This Row],[ordered_at]],"MMM")</f>
        <v>Oct</v>
      </c>
      <c r="N807">
        <f>VLOOKUP(D807,[1]products!$A$2:$F$2832,6,0)</f>
        <v>40</v>
      </c>
      <c r="O807" s="1">
        <f>Table1[[#This Row],[sale_price]]-Table1[[#This Row],[cost_price]]</f>
        <v>18.440000040000001</v>
      </c>
      <c r="P807" s="4">
        <f>Table1[[#This Row],[PROFIT]]/Table1[[#This Row],[sale_price]]</f>
        <v>0.46100000100000005</v>
      </c>
      <c r="Q807" t="str">
        <f>"Q"&amp;ROUNDUP(MONTH(Table1[[#This Row],[ordered_at]])/3,0)</f>
        <v>Q4</v>
      </c>
      <c r="R807" t="s">
        <v>33</v>
      </c>
      <c r="S807" t="s">
        <v>47</v>
      </c>
      <c r="T807" s="8"/>
    </row>
    <row r="808" spans="1:20" x14ac:dyDescent="0.3">
      <c r="A808">
        <v>51918</v>
      </c>
      <c r="B808">
        <v>35685</v>
      </c>
      <c r="C808">
        <v>3468</v>
      </c>
      <c r="D808">
        <v>29026</v>
      </c>
      <c r="E808">
        <f>VLOOKUP(D808,[1]products!$A$2:$B$2832,2,0)</f>
        <v>9.7800000009999994</v>
      </c>
      <c r="F808">
        <v>140086</v>
      </c>
      <c r="G808" t="s">
        <v>12</v>
      </c>
      <c r="H808" s="2">
        <v>45226.411712962959</v>
      </c>
      <c r="I808" s="2">
        <v>45226.411712962959</v>
      </c>
      <c r="J808" s="2">
        <v>45226.411712962959</v>
      </c>
      <c r="K808" s="2" t="s">
        <v>11</v>
      </c>
      <c r="L808" s="9">
        <f>YEAR(Table1[[#This Row],[ordered_at]])</f>
        <v>2023</v>
      </c>
      <c r="M808" s="9" t="str">
        <f>TEXT(Table1[[#This Row],[ordered_at]],"MMM")</f>
        <v>Oct</v>
      </c>
      <c r="N808">
        <f>VLOOKUP(D808,[1]products!$A$2:$F$2832,6,0)</f>
        <v>20</v>
      </c>
      <c r="O808" s="1">
        <f>Table1[[#This Row],[sale_price]]-Table1[[#This Row],[cost_price]]</f>
        <v>10.219999999000001</v>
      </c>
      <c r="P808" s="4">
        <f>Table1[[#This Row],[PROFIT]]/Table1[[#This Row],[sale_price]]</f>
        <v>0.51099999995000001</v>
      </c>
      <c r="Q808" t="str">
        <f>"Q"&amp;ROUNDUP(MONTH(Table1[[#This Row],[ordered_at]])/3,0)</f>
        <v>Q4</v>
      </c>
      <c r="R808" t="s">
        <v>33</v>
      </c>
      <c r="S808" t="s">
        <v>47</v>
      </c>
      <c r="T808" s="8"/>
    </row>
    <row r="809" spans="1:20" x14ac:dyDescent="0.3">
      <c r="A809">
        <v>59801</v>
      </c>
      <c r="B809">
        <v>41193</v>
      </c>
      <c r="C809">
        <v>55802</v>
      </c>
      <c r="D809">
        <v>13606</v>
      </c>
      <c r="E809">
        <f>VLOOKUP(D809,[1]products!$A$2:$B$2832,2,0)</f>
        <v>37.7541011</v>
      </c>
      <c r="F809">
        <v>161411</v>
      </c>
      <c r="G809" t="s">
        <v>10</v>
      </c>
      <c r="H809" s="2">
        <v>45226.278148148151</v>
      </c>
      <c r="I809" s="2" t="s">
        <v>11</v>
      </c>
      <c r="J809" s="2" t="s">
        <v>11</v>
      </c>
      <c r="K809" s="2" t="s">
        <v>11</v>
      </c>
      <c r="L809" s="9">
        <f>YEAR(Table1[[#This Row],[ordered_at]])</f>
        <v>2023</v>
      </c>
      <c r="M809" s="9" t="str">
        <f>TEXT(Table1[[#This Row],[ordered_at]],"MMM")</f>
        <v>Oct</v>
      </c>
      <c r="N809">
        <f>VLOOKUP(D809,[1]products!$A$2:$F$2832,6,0)</f>
        <v>63.990001679999999</v>
      </c>
      <c r="O809" s="1">
        <f>Table1[[#This Row],[sale_price]]-Table1[[#This Row],[cost_price]]</f>
        <v>26.235900579999999</v>
      </c>
      <c r="P809" s="4">
        <f>Table1[[#This Row],[PROFIT]]/Table1[[#This Row],[sale_price]]</f>
        <v>0.40999999829973438</v>
      </c>
      <c r="Q809" t="str">
        <f>"Q"&amp;ROUNDUP(MONTH(Table1[[#This Row],[ordered_at]])/3,0)</f>
        <v>Q4</v>
      </c>
      <c r="R809" t="s">
        <v>33</v>
      </c>
      <c r="S809" t="s">
        <v>47</v>
      </c>
      <c r="T809" s="8"/>
    </row>
    <row r="810" spans="1:20" x14ac:dyDescent="0.3">
      <c r="A810">
        <v>42383</v>
      </c>
      <c r="B810">
        <v>29164</v>
      </c>
      <c r="C810">
        <v>55802</v>
      </c>
      <c r="D810">
        <v>3049</v>
      </c>
      <c r="E810">
        <f>VLOOKUP(D810,[1]products!$A$2:$B$2832,2,0)</f>
        <v>2.083760045</v>
      </c>
      <c r="F810">
        <v>114350</v>
      </c>
      <c r="G810" t="s">
        <v>13</v>
      </c>
      <c r="H810" s="2">
        <v>45226.191516203704</v>
      </c>
      <c r="I810" s="2">
        <v>45226.191516203704</v>
      </c>
      <c r="J810" s="2" t="s">
        <v>11</v>
      </c>
      <c r="K810" s="2" t="s">
        <v>11</v>
      </c>
      <c r="L810" s="9">
        <f>YEAR(Table1[[#This Row],[ordered_at]])</f>
        <v>2023</v>
      </c>
      <c r="M810" s="9" t="str">
        <f>TEXT(Table1[[#This Row],[ordered_at]],"MMM")</f>
        <v>Oct</v>
      </c>
      <c r="N810">
        <f>VLOOKUP(D810,[1]products!$A$2:$F$2832,6,0)</f>
        <v>4.8800001139999996</v>
      </c>
      <c r="O810" s="1">
        <f>Table1[[#This Row],[sale_price]]-Table1[[#This Row],[cost_price]]</f>
        <v>2.7962400689999996</v>
      </c>
      <c r="P810" s="4">
        <f>Table1[[#This Row],[PROFIT]]/Table1[[#This Row],[sale_price]]</f>
        <v>0.57300000075368851</v>
      </c>
      <c r="Q810" t="str">
        <f>"Q"&amp;ROUNDUP(MONTH(Table1[[#This Row],[ordered_at]])/3,0)</f>
        <v>Q4</v>
      </c>
      <c r="R810" t="s">
        <v>33</v>
      </c>
      <c r="S810" t="s">
        <v>47</v>
      </c>
      <c r="T810" s="8"/>
    </row>
    <row r="811" spans="1:20" x14ac:dyDescent="0.3">
      <c r="A811">
        <v>67815</v>
      </c>
      <c r="B811">
        <v>46659</v>
      </c>
      <c r="C811">
        <v>75282</v>
      </c>
      <c r="D811">
        <v>7154</v>
      </c>
      <c r="E811">
        <f>VLOOKUP(D811,[1]products!$A$2:$B$2832,2,0)</f>
        <v>15.88546082</v>
      </c>
      <c r="F811">
        <v>182994</v>
      </c>
      <c r="G811" t="s">
        <v>12</v>
      </c>
      <c r="H811" s="2">
        <v>45226.127256944441</v>
      </c>
      <c r="I811" s="2">
        <v>45226.127256944441</v>
      </c>
      <c r="J811" s="2">
        <v>45226.127256944441</v>
      </c>
      <c r="K811" s="2" t="s">
        <v>11</v>
      </c>
      <c r="L811" s="9">
        <f>YEAR(Table1[[#This Row],[ordered_at]])</f>
        <v>2023</v>
      </c>
      <c r="M811" s="9" t="str">
        <f>TEXT(Table1[[#This Row],[ordered_at]],"MMM")</f>
        <v>Oct</v>
      </c>
      <c r="N811">
        <f>VLOOKUP(D813,[1]products!$A$2:$F$2832,6,0)</f>
        <v>25</v>
      </c>
      <c r="O811" s="1">
        <f>Table1[[#This Row],[sale_price]]-Table1[[#This Row],[cost_price]]</f>
        <v>9.1145391799999995</v>
      </c>
      <c r="P811" s="4">
        <f>Table1[[#This Row],[PROFIT]]/Table1[[#This Row],[sale_price]]</f>
        <v>0.36458156719999996</v>
      </c>
      <c r="Q811" t="str">
        <f>"Q"&amp;ROUNDUP(MONTH(Table1[[#This Row],[ordered_at]])/3,0)</f>
        <v>Q4</v>
      </c>
      <c r="R811" t="s">
        <v>33</v>
      </c>
      <c r="S811" t="s">
        <v>47</v>
      </c>
      <c r="T811" s="8"/>
    </row>
    <row r="812" spans="1:20" x14ac:dyDescent="0.3">
      <c r="A812">
        <v>115622</v>
      </c>
      <c r="B812">
        <v>79655</v>
      </c>
      <c r="C812">
        <v>88218</v>
      </c>
      <c r="D812">
        <v>15455</v>
      </c>
      <c r="E812">
        <f>VLOOKUP(D812,[1]products!$A$2:$B$2832,2,0)</f>
        <v>27.610000119999999</v>
      </c>
      <c r="F812">
        <v>312041</v>
      </c>
      <c r="G812" t="s">
        <v>13</v>
      </c>
      <c r="H812" s="2">
        <v>45226.112430555557</v>
      </c>
      <c r="I812" s="2">
        <v>45226.112430555557</v>
      </c>
      <c r="J812" s="2" t="s">
        <v>11</v>
      </c>
      <c r="K812" s="2" t="s">
        <v>11</v>
      </c>
      <c r="L812" s="9">
        <f>YEAR(Table1[[#This Row],[ordered_at]])</f>
        <v>2023</v>
      </c>
      <c r="M812" s="9" t="str">
        <f>TEXT(Table1[[#This Row],[ordered_at]],"MMM")</f>
        <v>Oct</v>
      </c>
      <c r="N812">
        <f>VLOOKUP(D812,[1]products!$A$2:$F$2832,6,0)</f>
        <v>55</v>
      </c>
      <c r="O812" s="1">
        <f>Table1[[#This Row],[sale_price]]-Table1[[#This Row],[cost_price]]</f>
        <v>27.389999880000001</v>
      </c>
      <c r="P812" s="4">
        <f>Table1[[#This Row],[PROFIT]]/Table1[[#This Row],[sale_price]]</f>
        <v>0.49799999781818183</v>
      </c>
      <c r="Q812" t="str">
        <f>"Q"&amp;ROUNDUP(MONTH(Table1[[#This Row],[ordered_at]])/3,0)</f>
        <v>Q4</v>
      </c>
      <c r="R812" t="s">
        <v>33</v>
      </c>
      <c r="S812" t="s">
        <v>47</v>
      </c>
      <c r="T812" s="8"/>
    </row>
    <row r="813" spans="1:20" x14ac:dyDescent="0.3">
      <c r="A813">
        <v>80353</v>
      </c>
      <c r="B813">
        <v>55283</v>
      </c>
      <c r="C813">
        <v>74516</v>
      </c>
      <c r="D813">
        <v>25165</v>
      </c>
      <c r="E813">
        <f>VLOOKUP(D813,[1]products!$A$2:$B$2832,2,0)</f>
        <v>14.04999997</v>
      </c>
      <c r="F813">
        <v>216855</v>
      </c>
      <c r="G813" t="s">
        <v>13</v>
      </c>
      <c r="H813" s="2">
        <v>45225.489131944443</v>
      </c>
      <c r="I813" s="2">
        <v>45225.489131944443</v>
      </c>
      <c r="J813" s="2" t="s">
        <v>11</v>
      </c>
      <c r="K813" s="2" t="s">
        <v>11</v>
      </c>
      <c r="L813" s="9">
        <f>YEAR(Table1[[#This Row],[ordered_at]])</f>
        <v>2023</v>
      </c>
      <c r="M813" s="9" t="str">
        <f>TEXT(Table1[[#This Row],[ordered_at]],"MMM")</f>
        <v>Oct</v>
      </c>
      <c r="N813">
        <f>VLOOKUP(D813,[1]products!$A$2:$F$2832,6,0)</f>
        <v>25</v>
      </c>
      <c r="O813" s="1">
        <f>Table1[[#This Row],[sale_price]]-Table1[[#This Row],[cost_price]]</f>
        <v>10.95000003</v>
      </c>
      <c r="P813" s="4">
        <f>Table1[[#This Row],[PROFIT]]/Table1[[#This Row],[sale_price]]</f>
        <v>0.43800000119999999</v>
      </c>
      <c r="Q813" t="str">
        <f>"Q"&amp;ROUNDUP(MONTH(Table1[[#This Row],[ordered_at]])/3,0)</f>
        <v>Q4</v>
      </c>
      <c r="R813" t="s">
        <v>33</v>
      </c>
      <c r="S813" t="s">
        <v>47</v>
      </c>
      <c r="T813" s="8"/>
    </row>
    <row r="814" spans="1:20" x14ac:dyDescent="0.3">
      <c r="A814">
        <v>171688</v>
      </c>
      <c r="B814">
        <v>118213</v>
      </c>
      <c r="C814">
        <v>77187</v>
      </c>
      <c r="D814">
        <v>13870</v>
      </c>
      <c r="E814">
        <f>VLOOKUP(D814,[1]products!$A$2:$B$2832,2,0)</f>
        <v>28.271999820000001</v>
      </c>
      <c r="F814">
        <v>463544</v>
      </c>
      <c r="G814" t="s">
        <v>10</v>
      </c>
      <c r="H814" s="2">
        <v>45225.079710648148</v>
      </c>
      <c r="I814" s="2" t="s">
        <v>11</v>
      </c>
      <c r="J814" s="2" t="s">
        <v>11</v>
      </c>
      <c r="K814" s="2" t="s">
        <v>11</v>
      </c>
      <c r="L814" s="9">
        <f>YEAR(Table1[[#This Row],[ordered_at]])</f>
        <v>2023</v>
      </c>
      <c r="M814" s="9" t="str">
        <f>TEXT(Table1[[#This Row],[ordered_at]],"MMM")</f>
        <v>Oct</v>
      </c>
      <c r="N814">
        <f>VLOOKUP(D814,[1]products!$A$2:$F$2832,6,0)</f>
        <v>76</v>
      </c>
      <c r="O814" s="1">
        <f>Table1[[#This Row],[sale_price]]-Table1[[#This Row],[cost_price]]</f>
        <v>47.728000179999995</v>
      </c>
      <c r="P814" s="4">
        <f>Table1[[#This Row],[PROFIT]]/Table1[[#This Row],[sale_price]]</f>
        <v>0.62800000236842102</v>
      </c>
      <c r="Q814" t="str">
        <f>"Q"&amp;ROUNDUP(MONTH(Table1[[#This Row],[ordered_at]])/3,0)</f>
        <v>Q4</v>
      </c>
      <c r="R814" t="s">
        <v>33</v>
      </c>
      <c r="S814" t="s">
        <v>47</v>
      </c>
      <c r="T814" s="8"/>
    </row>
    <row r="815" spans="1:20" x14ac:dyDescent="0.3">
      <c r="A815">
        <v>77448</v>
      </c>
      <c r="B815">
        <v>53273</v>
      </c>
      <c r="C815">
        <v>84984</v>
      </c>
      <c r="D815">
        <v>15917</v>
      </c>
      <c r="E815">
        <f>VLOOKUP(D815,[1]products!$A$2:$B$2832,2,0)</f>
        <v>22.2955407</v>
      </c>
      <c r="F815">
        <v>208979</v>
      </c>
      <c r="G815" t="s">
        <v>14</v>
      </c>
      <c r="H815" s="2">
        <v>45224.587557870371</v>
      </c>
      <c r="I815" s="2" t="s">
        <v>11</v>
      </c>
      <c r="J815" s="2" t="s">
        <v>11</v>
      </c>
      <c r="K815" s="2" t="s">
        <v>11</v>
      </c>
      <c r="L815" s="9">
        <f>YEAR(Table1[[#This Row],[ordered_at]])</f>
        <v>2023</v>
      </c>
      <c r="M815" s="9" t="str">
        <f>TEXT(Table1[[#This Row],[ordered_at]],"MMM")</f>
        <v>Oct</v>
      </c>
      <c r="N815">
        <f>VLOOKUP(D815,[1]products!$A$2:$F$2832,6,0)</f>
        <v>49.990001679999999</v>
      </c>
      <c r="O815" s="1">
        <f>Table1[[#This Row],[sale_price]]-Table1[[#This Row],[cost_price]]</f>
        <v>27.694460979999999</v>
      </c>
      <c r="P815" s="4">
        <f>Table1[[#This Row],[PROFIT]]/Table1[[#This Row],[sale_price]]</f>
        <v>0.55400000098579716</v>
      </c>
      <c r="Q815" t="str">
        <f>"Q"&amp;ROUNDUP(MONTH(Table1[[#This Row],[ordered_at]])/3,0)</f>
        <v>Q4</v>
      </c>
      <c r="R815" t="s">
        <v>33</v>
      </c>
      <c r="S815" t="s">
        <v>47</v>
      </c>
      <c r="T815" s="8"/>
    </row>
    <row r="816" spans="1:20" x14ac:dyDescent="0.3">
      <c r="A816">
        <v>14179</v>
      </c>
      <c r="B816">
        <v>9833</v>
      </c>
      <c r="C816">
        <v>1844</v>
      </c>
      <c r="D816">
        <v>15788</v>
      </c>
      <c r="E816">
        <f>VLOOKUP(D816,[1]products!$A$2:$B$2832,2,0)</f>
        <v>20.65041072</v>
      </c>
      <c r="F816">
        <v>38280</v>
      </c>
      <c r="G816" t="s">
        <v>13</v>
      </c>
      <c r="H816" s="2">
        <v>45224.222013888888</v>
      </c>
      <c r="I816" s="2">
        <v>45224.222013888888</v>
      </c>
      <c r="J816" s="2" t="s">
        <v>11</v>
      </c>
      <c r="K816" s="2" t="s">
        <v>11</v>
      </c>
      <c r="L816" s="9">
        <f>YEAR(Table1[[#This Row],[ordered_at]])</f>
        <v>2023</v>
      </c>
      <c r="M816" s="9" t="str">
        <f>TEXT(Table1[[#This Row],[ordered_at]],"MMM")</f>
        <v>Oct</v>
      </c>
      <c r="N816">
        <f>VLOOKUP(D816,[1]products!$A$2:$F$2832,6,0)</f>
        <v>44.990001679999999</v>
      </c>
      <c r="O816" s="1">
        <f>Table1[[#This Row],[sale_price]]-Table1[[#This Row],[cost_price]]</f>
        <v>24.339590959999999</v>
      </c>
      <c r="P816" s="4">
        <f>Table1[[#This Row],[PROFIT]]/Table1[[#This Row],[sale_price]]</f>
        <v>0.54100000113625246</v>
      </c>
      <c r="Q816" t="str">
        <f>"Q"&amp;ROUNDUP(MONTH(Table1[[#This Row],[ordered_at]])/3,0)</f>
        <v>Q4</v>
      </c>
      <c r="R816" t="s">
        <v>33</v>
      </c>
      <c r="S816" t="s">
        <v>47</v>
      </c>
      <c r="T816" s="8"/>
    </row>
    <row r="817" spans="1:20" x14ac:dyDescent="0.3">
      <c r="A817">
        <v>53648</v>
      </c>
      <c r="B817">
        <v>36880</v>
      </c>
      <c r="C817">
        <v>43500</v>
      </c>
      <c r="D817">
        <v>15402</v>
      </c>
      <c r="E817">
        <f>VLOOKUP(D817,[1]products!$A$2:$B$2832,2,0)</f>
        <v>21.559999959999999</v>
      </c>
      <c r="F817">
        <v>144756</v>
      </c>
      <c r="G817" t="s">
        <v>10</v>
      </c>
      <c r="H817" s="2">
        <v>45224.065995370373</v>
      </c>
      <c r="I817" s="2" t="s">
        <v>11</v>
      </c>
      <c r="J817" s="2" t="s">
        <v>11</v>
      </c>
      <c r="K817" s="2" t="s">
        <v>11</v>
      </c>
      <c r="L817" s="9">
        <f>YEAR(Table1[[#This Row],[ordered_at]])</f>
        <v>2023</v>
      </c>
      <c r="M817" s="9" t="str">
        <f>TEXT(Table1[[#This Row],[ordered_at]],"MMM")</f>
        <v>Oct</v>
      </c>
      <c r="N817">
        <f>VLOOKUP(D817,[1]products!$A$2:$F$2832,6,0)</f>
        <v>40</v>
      </c>
      <c r="O817" s="1">
        <f>Table1[[#This Row],[sale_price]]-Table1[[#This Row],[cost_price]]</f>
        <v>18.440000040000001</v>
      </c>
      <c r="P817" s="4">
        <f>Table1[[#This Row],[PROFIT]]/Table1[[#This Row],[sale_price]]</f>
        <v>0.46100000100000005</v>
      </c>
      <c r="Q817" t="str">
        <f>"Q"&amp;ROUNDUP(MONTH(Table1[[#This Row],[ordered_at]])/3,0)</f>
        <v>Q4</v>
      </c>
      <c r="R817" t="s">
        <v>33</v>
      </c>
      <c r="S817" t="s">
        <v>47</v>
      </c>
      <c r="T817" s="8"/>
    </row>
    <row r="818" spans="1:20" x14ac:dyDescent="0.3">
      <c r="A818">
        <v>27330</v>
      </c>
      <c r="B818">
        <v>18889</v>
      </c>
      <c r="C818">
        <v>38964</v>
      </c>
      <c r="D818">
        <v>12665</v>
      </c>
      <c r="E818">
        <f>VLOOKUP(D818,[1]products!$A$2:$B$2832,2,0)</f>
        <v>31.8059999</v>
      </c>
      <c r="F818">
        <v>73687</v>
      </c>
      <c r="G818" t="s">
        <v>14</v>
      </c>
      <c r="H818" s="2">
        <v>45223.923067129632</v>
      </c>
      <c r="I818" s="2" t="s">
        <v>11</v>
      </c>
      <c r="J818" s="2" t="s">
        <v>11</v>
      </c>
      <c r="K818" s="2" t="s">
        <v>11</v>
      </c>
      <c r="L818" s="9">
        <f>YEAR(Table1[[#This Row],[ordered_at]])</f>
        <v>2023</v>
      </c>
      <c r="M818" s="9" t="str">
        <f>TEXT(Table1[[#This Row],[ordered_at]],"MMM")</f>
        <v>Oct</v>
      </c>
      <c r="N818">
        <f>VLOOKUP(D818,[1]products!$A$2:$F$2832,6,0)</f>
        <v>62</v>
      </c>
      <c r="O818" s="1">
        <f>Table1[[#This Row],[sale_price]]-Table1[[#This Row],[cost_price]]</f>
        <v>30.1940001</v>
      </c>
      <c r="P818" s="4">
        <f>Table1[[#This Row],[PROFIT]]/Table1[[#This Row],[sale_price]]</f>
        <v>0.48700000161290324</v>
      </c>
      <c r="Q818" t="str">
        <f>"Q"&amp;ROUNDUP(MONTH(Table1[[#This Row],[ordered_at]])/3,0)</f>
        <v>Q4</v>
      </c>
      <c r="R818" t="s">
        <v>33</v>
      </c>
      <c r="S818" t="s">
        <v>47</v>
      </c>
      <c r="T818" s="8"/>
    </row>
    <row r="819" spans="1:20" x14ac:dyDescent="0.3">
      <c r="A819">
        <v>538</v>
      </c>
      <c r="B819">
        <v>365</v>
      </c>
      <c r="C819">
        <v>51277</v>
      </c>
      <c r="D819">
        <v>12612</v>
      </c>
      <c r="E819">
        <f>VLOOKUP(D819,[1]products!$A$2:$B$2832,2,0)</f>
        <v>18.63369969</v>
      </c>
      <c r="F819">
        <v>1501</v>
      </c>
      <c r="G819" t="s">
        <v>10</v>
      </c>
      <c r="H819" s="2">
        <v>45222.626099537039</v>
      </c>
      <c r="I819" s="2" t="s">
        <v>11</v>
      </c>
      <c r="J819" s="2" t="s">
        <v>11</v>
      </c>
      <c r="K819" s="2" t="s">
        <v>11</v>
      </c>
      <c r="L819" s="9">
        <f>YEAR(Table1[[#This Row],[ordered_at]])</f>
        <v>2023</v>
      </c>
      <c r="M819" s="9" t="str">
        <f>TEXT(Table1[[#This Row],[ordered_at]],"MMM")</f>
        <v>Oct</v>
      </c>
      <c r="N819">
        <f>VLOOKUP(D819,[1]products!$A$2:$F$2832,6,0)</f>
        <v>32.979999540000001</v>
      </c>
      <c r="O819" s="1">
        <f>Table1[[#This Row],[sale_price]]-Table1[[#This Row],[cost_price]]</f>
        <v>14.346299850000001</v>
      </c>
      <c r="P819" s="4">
        <f>Table1[[#This Row],[PROFIT]]/Table1[[#This Row],[sale_price]]</f>
        <v>0.43500000151910251</v>
      </c>
      <c r="Q819" t="str">
        <f>"Q"&amp;ROUNDUP(MONTH(Table1[[#This Row],[ordered_at]])/3,0)</f>
        <v>Q4</v>
      </c>
      <c r="R819" t="s">
        <v>33</v>
      </c>
      <c r="S819" t="s">
        <v>47</v>
      </c>
      <c r="T819" s="8"/>
    </row>
    <row r="820" spans="1:20" x14ac:dyDescent="0.3">
      <c r="A820">
        <v>171105</v>
      </c>
      <c r="B820">
        <v>117824</v>
      </c>
      <c r="C820">
        <v>55668</v>
      </c>
      <c r="D820">
        <v>28454</v>
      </c>
      <c r="E820">
        <f>VLOOKUP(D820,[1]products!$A$2:$B$2832,2,0)</f>
        <v>24.44000003</v>
      </c>
      <c r="F820">
        <v>461958</v>
      </c>
      <c r="G820" t="s">
        <v>10</v>
      </c>
      <c r="H820" s="2">
        <v>45222.487002314818</v>
      </c>
      <c r="I820" s="2" t="s">
        <v>11</v>
      </c>
      <c r="J820" s="2" t="s">
        <v>11</v>
      </c>
      <c r="K820" s="2" t="s">
        <v>11</v>
      </c>
      <c r="L820" s="9">
        <f>YEAR(Table1[[#This Row],[ordered_at]])</f>
        <v>2023</v>
      </c>
      <c r="M820" s="9" t="str">
        <f>TEXT(Table1[[#This Row],[ordered_at]],"MMM")</f>
        <v>Oct</v>
      </c>
      <c r="N820">
        <f>VLOOKUP(D820,[1]products!$A$2:$F$2832,6,0)</f>
        <v>52</v>
      </c>
      <c r="O820" s="1">
        <f>Table1[[#This Row],[sale_price]]-Table1[[#This Row],[cost_price]]</f>
        <v>27.55999997</v>
      </c>
      <c r="P820" s="4">
        <f>Table1[[#This Row],[PROFIT]]/Table1[[#This Row],[sale_price]]</f>
        <v>0.52999999942307696</v>
      </c>
      <c r="Q820" t="str">
        <f>"Q"&amp;ROUNDUP(MONTH(Table1[[#This Row],[ordered_at]])/3,0)</f>
        <v>Q4</v>
      </c>
      <c r="R820" t="s">
        <v>33</v>
      </c>
      <c r="S820" t="s">
        <v>47</v>
      </c>
      <c r="T820" s="8"/>
    </row>
    <row r="821" spans="1:20" x14ac:dyDescent="0.3">
      <c r="A821">
        <v>110150</v>
      </c>
      <c r="B821">
        <v>75898</v>
      </c>
      <c r="C821">
        <v>90769</v>
      </c>
      <c r="D821">
        <v>28457</v>
      </c>
      <c r="E821">
        <f>VLOOKUP(D821,[1]products!$A$2:$B$2832,2,0)</f>
        <v>33.617500020000001</v>
      </c>
      <c r="F821">
        <v>297220</v>
      </c>
      <c r="G821" t="s">
        <v>12</v>
      </c>
      <c r="H821" s="2">
        <v>45222.283761574072</v>
      </c>
      <c r="I821" s="2">
        <v>45222.283761574072</v>
      </c>
      <c r="J821" s="2">
        <v>45222.283761574072</v>
      </c>
      <c r="K821" s="2" t="s">
        <v>11</v>
      </c>
      <c r="L821" s="9">
        <f>YEAR(Table1[[#This Row],[ordered_at]])</f>
        <v>2023</v>
      </c>
      <c r="M821" s="9" t="str">
        <f>TEXT(Table1[[#This Row],[ordered_at]],"MMM")</f>
        <v>Oct</v>
      </c>
      <c r="N821">
        <f>VLOOKUP(D821,[1]products!$A$2:$F$2832,6,0)</f>
        <v>59.5</v>
      </c>
      <c r="O821" s="1">
        <f>Table1[[#This Row],[sale_price]]-Table1[[#This Row],[cost_price]]</f>
        <v>25.882499979999999</v>
      </c>
      <c r="P821" s="4">
        <f>Table1[[#This Row],[PROFIT]]/Table1[[#This Row],[sale_price]]</f>
        <v>0.43499999966386554</v>
      </c>
      <c r="Q821" t="str">
        <f>"Q"&amp;ROUNDUP(MONTH(Table1[[#This Row],[ordered_at]])/3,0)</f>
        <v>Q4</v>
      </c>
      <c r="R821" t="s">
        <v>33</v>
      </c>
      <c r="S821" t="s">
        <v>47</v>
      </c>
      <c r="T821" s="8"/>
    </row>
    <row r="822" spans="1:20" x14ac:dyDescent="0.3">
      <c r="A822">
        <v>68242</v>
      </c>
      <c r="B822">
        <v>46944</v>
      </c>
      <c r="C822">
        <v>12045</v>
      </c>
      <c r="D822">
        <v>12265</v>
      </c>
      <c r="E822">
        <f>VLOOKUP(D822,[1]products!$A$2:$B$2832,2,0)</f>
        <v>27.085500190000001</v>
      </c>
      <c r="F822">
        <v>184151</v>
      </c>
      <c r="G822" t="s">
        <v>15</v>
      </c>
      <c r="H822" s="2">
        <v>45222.191631944443</v>
      </c>
      <c r="I822" s="2">
        <v>45222.191631944443</v>
      </c>
      <c r="J822" s="2">
        <v>45222.191631944443</v>
      </c>
      <c r="K822" s="2">
        <v>45222.191631944443</v>
      </c>
      <c r="L822" s="9">
        <f>YEAR(Table1[[#This Row],[ordered_at]])</f>
        <v>2023</v>
      </c>
      <c r="M822" s="9" t="str">
        <f>TEXT(Table1[[#This Row],[ordered_at]],"MMM")</f>
        <v>Oct</v>
      </c>
      <c r="N822">
        <f>VLOOKUP(D822,[1]products!$A$2:$F$2832,6,0)</f>
        <v>58.5</v>
      </c>
      <c r="O822" s="1">
        <f>Table1[[#This Row],[sale_price]]-Table1[[#This Row],[cost_price]]</f>
        <v>31.414499809999999</v>
      </c>
      <c r="P822" s="4">
        <f>Table1[[#This Row],[PROFIT]]/Table1[[#This Row],[sale_price]]</f>
        <v>0.53699999675213672</v>
      </c>
      <c r="Q822" t="str">
        <f>"Q"&amp;ROUNDUP(MONTH(Table1[[#This Row],[ordered_at]])/3,0)</f>
        <v>Q4</v>
      </c>
      <c r="R822" t="s">
        <v>33</v>
      </c>
      <c r="S822" t="s">
        <v>47</v>
      </c>
      <c r="T822" s="8"/>
    </row>
    <row r="823" spans="1:20" x14ac:dyDescent="0.3">
      <c r="A823">
        <v>52899</v>
      </c>
      <c r="B823">
        <v>36353</v>
      </c>
      <c r="C823">
        <v>73461</v>
      </c>
      <c r="D823">
        <v>9318</v>
      </c>
      <c r="E823">
        <f>VLOOKUP(D823,[1]products!$A$2:$B$2832,2,0)</f>
        <v>6.9302198869999998</v>
      </c>
      <c r="F823">
        <v>142709</v>
      </c>
      <c r="G823" t="s">
        <v>14</v>
      </c>
      <c r="H823" s="2">
        <v>45222.129421296297</v>
      </c>
      <c r="I823" s="2" t="s">
        <v>11</v>
      </c>
      <c r="J823" s="2" t="s">
        <v>11</v>
      </c>
      <c r="K823" s="2" t="s">
        <v>11</v>
      </c>
      <c r="L823" s="9">
        <f>YEAR(Table1[[#This Row],[ordered_at]])</f>
        <v>2023</v>
      </c>
      <c r="M823" s="9" t="str">
        <f>TEXT(Table1[[#This Row],[ordered_at]],"MMM")</f>
        <v>Oct</v>
      </c>
      <c r="N823">
        <f>VLOOKUP(D823,[1]products!$A$2:$F$2832,6,0)</f>
        <v>11.989999770000001</v>
      </c>
      <c r="O823" s="1">
        <f>Table1[[#This Row],[sale_price]]-Table1[[#This Row],[cost_price]]</f>
        <v>5.0597798830000009</v>
      </c>
      <c r="P823" s="4">
        <f>Table1[[#This Row],[PROFIT]]/Table1[[#This Row],[sale_price]]</f>
        <v>0.42199999833694746</v>
      </c>
      <c r="Q823" t="str">
        <f>"Q"&amp;ROUNDUP(MONTH(Table1[[#This Row],[ordered_at]])/3,0)</f>
        <v>Q4</v>
      </c>
      <c r="R823" t="s">
        <v>33</v>
      </c>
      <c r="S823" t="s">
        <v>47</v>
      </c>
      <c r="T823" s="8"/>
    </row>
    <row r="824" spans="1:20" x14ac:dyDescent="0.3">
      <c r="A824">
        <v>91235</v>
      </c>
      <c r="B824">
        <v>62780</v>
      </c>
      <c r="C824">
        <v>95819</v>
      </c>
      <c r="D824">
        <v>28548</v>
      </c>
      <c r="E824">
        <f>VLOOKUP(D824,[1]products!$A$2:$B$2832,2,0)</f>
        <v>21.1680694</v>
      </c>
      <c r="F824">
        <v>246234</v>
      </c>
      <c r="G824" t="s">
        <v>12</v>
      </c>
      <c r="H824" s="2">
        <v>45221.715578703705</v>
      </c>
      <c r="I824" s="2">
        <v>45221.715578703705</v>
      </c>
      <c r="J824" s="2">
        <v>45221.715578703705</v>
      </c>
      <c r="K824" s="2" t="s">
        <v>11</v>
      </c>
      <c r="L824" s="9">
        <f>YEAR(Table1[[#This Row],[ordered_at]])</f>
        <v>2023</v>
      </c>
      <c r="M824" s="9" t="str">
        <f>TEXT(Table1[[#This Row],[ordered_at]],"MMM")</f>
        <v>Oct</v>
      </c>
      <c r="N824">
        <f>VLOOKUP(D824,[1]products!$A$2:$F$2832,6,0)</f>
        <v>52.009998320000001</v>
      </c>
      <c r="O824" s="1">
        <f>Table1[[#This Row],[sale_price]]-Table1[[#This Row],[cost_price]]</f>
        <v>30.841928920000001</v>
      </c>
      <c r="P824" s="4">
        <f>Table1[[#This Row],[PROFIT]]/Table1[[#This Row],[sale_price]]</f>
        <v>0.59299999838954043</v>
      </c>
      <c r="Q824" t="str">
        <f>"Q"&amp;ROUNDUP(MONTH(Table1[[#This Row],[ordered_at]])/3,0)</f>
        <v>Q4</v>
      </c>
      <c r="R824" t="s">
        <v>33</v>
      </c>
      <c r="S824" t="s">
        <v>47</v>
      </c>
      <c r="T824" s="8"/>
    </row>
    <row r="825" spans="1:20" x14ac:dyDescent="0.3">
      <c r="A825">
        <v>62283</v>
      </c>
      <c r="B825">
        <v>42885</v>
      </c>
      <c r="C825">
        <v>67944</v>
      </c>
      <c r="D825">
        <v>28446</v>
      </c>
      <c r="E825">
        <f>VLOOKUP(D825,[1]products!$A$2:$B$2832,2,0)</f>
        <v>18.042359909999998</v>
      </c>
      <c r="F825">
        <v>168068</v>
      </c>
      <c r="G825" t="s">
        <v>14</v>
      </c>
      <c r="H825" s="2">
        <v>45221.604131944441</v>
      </c>
      <c r="I825" s="2" t="s">
        <v>11</v>
      </c>
      <c r="J825" s="2" t="s">
        <v>11</v>
      </c>
      <c r="K825" s="2" t="s">
        <v>11</v>
      </c>
      <c r="L825" s="9">
        <f>YEAR(Table1[[#This Row],[ordered_at]])</f>
        <v>2023</v>
      </c>
      <c r="M825" s="9" t="str">
        <f>TEXT(Table1[[#This Row],[ordered_at]],"MMM")</f>
        <v>Oct</v>
      </c>
      <c r="N825">
        <f>VLOOKUP(D825,[1]products!$A$2:$F$2832,6,0)</f>
        <v>31.989999770000001</v>
      </c>
      <c r="O825" s="1">
        <f>Table1[[#This Row],[sale_price]]-Table1[[#This Row],[cost_price]]</f>
        <v>13.947639860000002</v>
      </c>
      <c r="P825" s="4">
        <f>Table1[[#This Row],[PROFIT]]/Table1[[#This Row],[sale_price]]</f>
        <v>0.43599999875836204</v>
      </c>
      <c r="Q825" t="str">
        <f>"Q"&amp;ROUNDUP(MONTH(Table1[[#This Row],[ordered_at]])/3,0)</f>
        <v>Q4</v>
      </c>
      <c r="R825" t="s">
        <v>33</v>
      </c>
      <c r="S825" t="s">
        <v>47</v>
      </c>
      <c r="T825" s="8"/>
    </row>
    <row r="826" spans="1:20" x14ac:dyDescent="0.3">
      <c r="A826">
        <v>30139</v>
      </c>
      <c r="B826">
        <v>20839</v>
      </c>
      <c r="C826">
        <v>12735</v>
      </c>
      <c r="D826">
        <v>15571</v>
      </c>
      <c r="E826">
        <f>VLOOKUP(D826,[1]products!$A$2:$B$2832,2,0)</f>
        <v>40.75500014</v>
      </c>
      <c r="F826">
        <v>81204</v>
      </c>
      <c r="G826" t="s">
        <v>13</v>
      </c>
      <c r="H826" s="2">
        <v>45221.293703703705</v>
      </c>
      <c r="I826" s="2">
        <v>45221.293703703705</v>
      </c>
      <c r="J826" s="2" t="s">
        <v>11</v>
      </c>
      <c r="K826" s="2" t="s">
        <v>11</v>
      </c>
      <c r="L826" s="9">
        <f>YEAR(Table1[[#This Row],[ordered_at]])</f>
        <v>2023</v>
      </c>
      <c r="M826" s="9" t="str">
        <f>TEXT(Table1[[#This Row],[ordered_at]],"MMM")</f>
        <v>Oct</v>
      </c>
      <c r="N826">
        <f>VLOOKUP(D826,[1]products!$A$2:$F$2832,6,0)</f>
        <v>65</v>
      </c>
      <c r="O826" s="1">
        <f>Table1[[#This Row],[sale_price]]-Table1[[#This Row],[cost_price]]</f>
        <v>24.24499986</v>
      </c>
      <c r="P826" s="4">
        <f>Table1[[#This Row],[PROFIT]]/Table1[[#This Row],[sale_price]]</f>
        <v>0.37299999784615384</v>
      </c>
      <c r="Q826" t="str">
        <f>"Q"&amp;ROUNDUP(MONTH(Table1[[#This Row],[ordered_at]])/3,0)</f>
        <v>Q4</v>
      </c>
      <c r="R826" t="s">
        <v>33</v>
      </c>
      <c r="S826" t="s">
        <v>47</v>
      </c>
      <c r="T826" s="8"/>
    </row>
    <row r="827" spans="1:20" x14ac:dyDescent="0.3">
      <c r="A827">
        <v>62044</v>
      </c>
      <c r="B827">
        <v>42734</v>
      </c>
      <c r="C827">
        <v>94904</v>
      </c>
      <c r="D827">
        <v>17043</v>
      </c>
      <c r="E827">
        <f>VLOOKUP(D827,[1]products!$A$2:$B$2832,2,0)</f>
        <v>12.02590039</v>
      </c>
      <c r="F827">
        <v>167419</v>
      </c>
      <c r="G827" t="s">
        <v>13</v>
      </c>
      <c r="H827" s="2">
        <v>45221.158587962964</v>
      </c>
      <c r="I827" s="2">
        <v>45221.158587962964</v>
      </c>
      <c r="J827" s="2" t="s">
        <v>11</v>
      </c>
      <c r="K827" s="2" t="s">
        <v>11</v>
      </c>
      <c r="L827" s="9">
        <f>YEAR(Table1[[#This Row],[ordered_at]])</f>
        <v>2023</v>
      </c>
      <c r="M827" s="9" t="str">
        <f>TEXT(Table1[[#This Row],[ordered_at]],"MMM")</f>
        <v>Oct</v>
      </c>
      <c r="N827">
        <f>VLOOKUP(D827,[1]products!$A$2:$F$2832,6,0)</f>
        <v>24.950000760000002</v>
      </c>
      <c r="O827" s="1">
        <f>Table1[[#This Row],[sale_price]]-Table1[[#This Row],[cost_price]]</f>
        <v>12.924100370000001</v>
      </c>
      <c r="P827" s="4">
        <f>Table1[[#This Row],[PROFIT]]/Table1[[#This Row],[sale_price]]</f>
        <v>0.51799999905090188</v>
      </c>
      <c r="Q827" t="str">
        <f>"Q"&amp;ROUNDUP(MONTH(Table1[[#This Row],[ordered_at]])/3,0)</f>
        <v>Q4</v>
      </c>
      <c r="R827" t="s">
        <v>33</v>
      </c>
      <c r="S827" t="s">
        <v>47</v>
      </c>
      <c r="T827" s="8"/>
    </row>
    <row r="828" spans="1:20" x14ac:dyDescent="0.3">
      <c r="A828">
        <v>91391</v>
      </c>
      <c r="B828">
        <v>62881</v>
      </c>
      <c r="C828">
        <v>17045</v>
      </c>
      <c r="D828">
        <v>14248</v>
      </c>
      <c r="E828">
        <f>VLOOKUP(D828,[1]products!$A$2:$B$2832,2,0)</f>
        <v>14.322669919999999</v>
      </c>
      <c r="F828">
        <v>246657</v>
      </c>
      <c r="G828" t="s">
        <v>12</v>
      </c>
      <c r="H828" s="2">
        <v>45221.137523148151</v>
      </c>
      <c r="I828" s="2">
        <v>45221.137523148151</v>
      </c>
      <c r="J828" s="2">
        <v>45221.137523148151</v>
      </c>
      <c r="K828" s="2" t="s">
        <v>11</v>
      </c>
      <c r="L828" s="9">
        <f>YEAR(Table1[[#This Row],[ordered_at]])</f>
        <v>2023</v>
      </c>
      <c r="M828" s="9" t="str">
        <f>TEXT(Table1[[#This Row],[ordered_at]],"MMM")</f>
        <v>Oct</v>
      </c>
      <c r="N828">
        <f>VLOOKUP(D828,[1]products!$A$2:$F$2832,6,0)</f>
        <v>29.409999849999998</v>
      </c>
      <c r="O828" s="1">
        <f>Table1[[#This Row],[sale_price]]-Table1[[#This Row],[cost_price]]</f>
        <v>15.087329929999999</v>
      </c>
      <c r="P828" s="4">
        <f>Table1[[#This Row],[PROFIT]]/Table1[[#This Row],[sale_price]]</f>
        <v>0.5130000002363142</v>
      </c>
      <c r="Q828" t="str">
        <f>"Q"&amp;ROUNDUP(MONTH(Table1[[#This Row],[ordered_at]])/3,0)</f>
        <v>Q4</v>
      </c>
      <c r="R828" t="s">
        <v>33</v>
      </c>
      <c r="S828" t="s">
        <v>47</v>
      </c>
      <c r="T828" s="8"/>
    </row>
    <row r="829" spans="1:20" x14ac:dyDescent="0.3">
      <c r="A829">
        <v>450</v>
      </c>
      <c r="B829">
        <v>300</v>
      </c>
      <c r="C829">
        <v>36619</v>
      </c>
      <c r="D829">
        <v>15878</v>
      </c>
      <c r="E829">
        <f>VLOOKUP(D829,[1]products!$A$2:$B$2832,2,0)</f>
        <v>32.040068869999999</v>
      </c>
      <c r="F829">
        <v>1258</v>
      </c>
      <c r="G829" t="s">
        <v>10</v>
      </c>
      <c r="H829" s="2">
        <v>45221.011134259257</v>
      </c>
      <c r="I829" s="2" t="s">
        <v>11</v>
      </c>
      <c r="J829" s="2" t="s">
        <v>11</v>
      </c>
      <c r="K829" s="2" t="s">
        <v>11</v>
      </c>
      <c r="L829" s="9">
        <f>YEAR(Table1[[#This Row],[ordered_at]])</f>
        <v>2023</v>
      </c>
      <c r="M829" s="9" t="str">
        <f>TEXT(Table1[[#This Row],[ordered_at]],"MMM")</f>
        <v>Oct</v>
      </c>
      <c r="N829">
        <f>VLOOKUP(D829,[1]products!$A$2:$F$2832,6,0)</f>
        <v>64.989997860000003</v>
      </c>
      <c r="O829" s="1">
        <f>Table1[[#This Row],[sale_price]]-Table1[[#This Row],[cost_price]]</f>
        <v>32.949928990000004</v>
      </c>
      <c r="P829" s="4">
        <f>Table1[[#This Row],[PROFIT]]/Table1[[#This Row],[sale_price]]</f>
        <v>0.50700000115371602</v>
      </c>
      <c r="Q829" t="str">
        <f>"Q"&amp;ROUNDUP(MONTH(Table1[[#This Row],[ordered_at]])/3,0)</f>
        <v>Q4</v>
      </c>
      <c r="R829" t="s">
        <v>40</v>
      </c>
      <c r="S829" t="s">
        <v>47</v>
      </c>
      <c r="T829" s="8"/>
    </row>
    <row r="830" spans="1:20" x14ac:dyDescent="0.3">
      <c r="A830">
        <v>89677</v>
      </c>
      <c r="B830">
        <v>61699</v>
      </c>
      <c r="C830">
        <v>52045</v>
      </c>
      <c r="D830">
        <v>9252</v>
      </c>
      <c r="E830">
        <f>VLOOKUP(D830,[1]products!$A$2:$B$2832,2,0)</f>
        <v>27.4021005</v>
      </c>
      <c r="F830">
        <v>242027</v>
      </c>
      <c r="G830" t="s">
        <v>14</v>
      </c>
      <c r="H830" s="2">
        <v>45220.980231481481</v>
      </c>
      <c r="I830" s="2" t="s">
        <v>11</v>
      </c>
      <c r="J830" s="2" t="s">
        <v>11</v>
      </c>
      <c r="K830" s="2" t="s">
        <v>11</v>
      </c>
      <c r="L830" s="9">
        <f>YEAR(Table1[[#This Row],[ordered_at]])</f>
        <v>2023</v>
      </c>
      <c r="M830" s="9" t="str">
        <f>TEXT(Table1[[#This Row],[ordered_at]],"MMM")</f>
        <v>Oct</v>
      </c>
      <c r="N830">
        <f>VLOOKUP(D830,[1]products!$A$2:$F$2832,6,0)</f>
        <v>42.950000760000002</v>
      </c>
      <c r="O830" s="1">
        <f>Table1[[#This Row],[sale_price]]-Table1[[#This Row],[cost_price]]</f>
        <v>15.547900260000002</v>
      </c>
      <c r="P830" s="4">
        <f>Table1[[#This Row],[PROFIT]]/Table1[[#This Row],[sale_price]]</f>
        <v>0.36199999964796281</v>
      </c>
      <c r="Q830" t="str">
        <f>"Q"&amp;ROUNDUP(MONTH(Table1[[#This Row],[ordered_at]])/3,0)</f>
        <v>Q4</v>
      </c>
      <c r="R830" t="s">
        <v>21</v>
      </c>
      <c r="S830" t="s">
        <v>47</v>
      </c>
      <c r="T830" s="8"/>
    </row>
    <row r="831" spans="1:20" x14ac:dyDescent="0.3">
      <c r="A831">
        <v>81675</v>
      </c>
      <c r="B831">
        <v>56183</v>
      </c>
      <c r="C831">
        <v>71140</v>
      </c>
      <c r="D831">
        <v>15958</v>
      </c>
      <c r="E831">
        <f>VLOOKUP(D831,[1]products!$A$2:$B$2832,2,0)</f>
        <v>81.488000159999999</v>
      </c>
      <c r="F831">
        <v>220422</v>
      </c>
      <c r="G831" t="s">
        <v>13</v>
      </c>
      <c r="H831" s="2">
        <v>45220.449212962965</v>
      </c>
      <c r="I831" s="2">
        <v>45220.449212962965</v>
      </c>
      <c r="J831" s="2" t="s">
        <v>11</v>
      </c>
      <c r="K831" s="2" t="s">
        <v>11</v>
      </c>
      <c r="L831" s="9">
        <f>YEAR(Table1[[#This Row],[ordered_at]])</f>
        <v>2023</v>
      </c>
      <c r="M831" s="9" t="str">
        <f>TEXT(Table1[[#This Row],[ordered_at]],"MMM")</f>
        <v>Oct</v>
      </c>
      <c r="N831">
        <f>VLOOKUP(D831,[1]products!$A$2:$F$2832,6,0)</f>
        <v>176</v>
      </c>
      <c r="O831" s="1">
        <f>Table1[[#This Row],[sale_price]]-Table1[[#This Row],[cost_price]]</f>
        <v>94.511999840000001</v>
      </c>
      <c r="P831" s="4">
        <f>Table1[[#This Row],[PROFIT]]/Table1[[#This Row],[sale_price]]</f>
        <v>0.53699999909090912</v>
      </c>
      <c r="Q831" t="str">
        <f>"Q"&amp;ROUNDUP(MONTH(Table1[[#This Row],[ordered_at]])/3,0)</f>
        <v>Q4</v>
      </c>
      <c r="R831" t="s">
        <v>21</v>
      </c>
      <c r="S831" t="s">
        <v>47</v>
      </c>
      <c r="T831" s="8"/>
    </row>
    <row r="832" spans="1:20" x14ac:dyDescent="0.3">
      <c r="A832">
        <v>175274</v>
      </c>
      <c r="B832">
        <v>120705</v>
      </c>
      <c r="C832">
        <v>98582</v>
      </c>
      <c r="D832">
        <v>13662</v>
      </c>
      <c r="E832">
        <f>VLOOKUP(D832,[1]products!$A$2:$B$2832,2,0)</f>
        <v>30.312000130000001</v>
      </c>
      <c r="F832">
        <v>473180</v>
      </c>
      <c r="G832" t="s">
        <v>10</v>
      </c>
      <c r="H832" s="2">
        <v>45220.281423611108</v>
      </c>
      <c r="I832" s="2" t="s">
        <v>11</v>
      </c>
      <c r="J832" s="2" t="s">
        <v>11</v>
      </c>
      <c r="K832" s="2" t="s">
        <v>11</v>
      </c>
      <c r="L832" s="9">
        <f>YEAR(Table1[[#This Row],[ordered_at]])</f>
        <v>2023</v>
      </c>
      <c r="M832" s="9" t="str">
        <f>TEXT(Table1[[#This Row],[ordered_at]],"MMM")</f>
        <v>Oct</v>
      </c>
      <c r="N832">
        <f>VLOOKUP(D832,[1]products!$A$2:$F$2832,6,0)</f>
        <v>72</v>
      </c>
      <c r="O832" s="1">
        <f>Table1[[#This Row],[sale_price]]-Table1[[#This Row],[cost_price]]</f>
        <v>41.687999869999999</v>
      </c>
      <c r="P832" s="4">
        <f>Table1[[#This Row],[PROFIT]]/Table1[[#This Row],[sale_price]]</f>
        <v>0.57899999819444448</v>
      </c>
      <c r="Q832" t="str">
        <f>"Q"&amp;ROUNDUP(MONTH(Table1[[#This Row],[ordered_at]])/3,0)</f>
        <v>Q4</v>
      </c>
      <c r="R832" t="s">
        <v>21</v>
      </c>
      <c r="S832" t="s">
        <v>47</v>
      </c>
      <c r="T832" s="8"/>
    </row>
    <row r="833" spans="1:20" x14ac:dyDescent="0.3">
      <c r="A833">
        <v>168099</v>
      </c>
      <c r="B833">
        <v>115778</v>
      </c>
      <c r="C833">
        <v>85783</v>
      </c>
      <c r="D833">
        <v>11029</v>
      </c>
      <c r="E833">
        <f>VLOOKUP(D833,[1]products!$A$2:$B$2832,2,0)</f>
        <v>23.873099549999999</v>
      </c>
      <c r="F833">
        <v>453839</v>
      </c>
      <c r="G833" t="s">
        <v>13</v>
      </c>
      <c r="H833" s="2">
        <v>45220.016412037039</v>
      </c>
      <c r="I833" s="2">
        <v>45220.016412037039</v>
      </c>
      <c r="J833" s="2" t="s">
        <v>11</v>
      </c>
      <c r="K833" s="2" t="s">
        <v>11</v>
      </c>
      <c r="L833" s="9">
        <f>YEAR(Table1[[#This Row],[ordered_at]])</f>
        <v>2023</v>
      </c>
      <c r="M833" s="9" t="str">
        <f>TEXT(Table1[[#This Row],[ordered_at]],"MMM")</f>
        <v>Oct</v>
      </c>
      <c r="N833">
        <f>VLOOKUP(D833,[1]products!$A$2:$F$2832,6,0)</f>
        <v>45.299999239999998</v>
      </c>
      <c r="O833" s="1">
        <f>Table1[[#This Row],[sale_price]]-Table1[[#This Row],[cost_price]]</f>
        <v>21.426899689999999</v>
      </c>
      <c r="P833" s="4">
        <f>Table1[[#This Row],[PROFIT]]/Table1[[#This Row],[sale_price]]</f>
        <v>0.47300000109227375</v>
      </c>
      <c r="Q833" t="str">
        <f>"Q"&amp;ROUNDUP(MONTH(Table1[[#This Row],[ordered_at]])/3,0)</f>
        <v>Q4</v>
      </c>
      <c r="R833" t="s">
        <v>21</v>
      </c>
      <c r="S833" t="s">
        <v>47</v>
      </c>
      <c r="T833" s="8"/>
    </row>
    <row r="834" spans="1:20" x14ac:dyDescent="0.3">
      <c r="A834">
        <v>144411</v>
      </c>
      <c r="B834">
        <v>99430</v>
      </c>
      <c r="C834">
        <v>49305</v>
      </c>
      <c r="D834">
        <v>13913</v>
      </c>
      <c r="E834">
        <f>VLOOKUP(D834,[1]products!$A$2:$B$2832,2,0)</f>
        <v>29.77524141</v>
      </c>
      <c r="F834">
        <v>389888</v>
      </c>
      <c r="G834" t="s">
        <v>15</v>
      </c>
      <c r="H834" s="2">
        <v>45219.919768518521</v>
      </c>
      <c r="I834" s="2">
        <v>45219.919768518521</v>
      </c>
      <c r="J834" s="2">
        <v>45219.919768518521</v>
      </c>
      <c r="K834" s="2">
        <v>45219.919768518521</v>
      </c>
      <c r="L834" s="9">
        <f>YEAR(Table1[[#This Row],[ordered_at]])</f>
        <v>2023</v>
      </c>
      <c r="M834" s="9" t="str">
        <f>TEXT(Table1[[#This Row],[ordered_at]],"MMM")</f>
        <v>Oct</v>
      </c>
      <c r="N834">
        <f>VLOOKUP(D834,[1]products!$A$2:$F$2832,6,0)</f>
        <v>67.980003359999998</v>
      </c>
      <c r="O834" s="1">
        <f>Table1[[#This Row],[sale_price]]-Table1[[#This Row],[cost_price]]</f>
        <v>38.204761949999998</v>
      </c>
      <c r="P834" s="4">
        <f>Table1[[#This Row],[PROFIT]]/Table1[[#This Row],[sale_price]]</f>
        <v>0.5620000009073256</v>
      </c>
      <c r="Q834" t="str">
        <f>"Q"&amp;ROUNDUP(MONTH(Table1[[#This Row],[ordered_at]])/3,0)</f>
        <v>Q4</v>
      </c>
      <c r="R834" t="s">
        <v>21</v>
      </c>
      <c r="S834" t="s">
        <v>47</v>
      </c>
      <c r="T834" s="8"/>
    </row>
    <row r="835" spans="1:20" x14ac:dyDescent="0.3">
      <c r="A835">
        <v>43843</v>
      </c>
      <c r="B835">
        <v>30174</v>
      </c>
      <c r="C835">
        <v>16176</v>
      </c>
      <c r="D835">
        <v>28896</v>
      </c>
      <c r="E835">
        <f>VLOOKUP(D835,[1]products!$A$2:$B$2832,2,0)</f>
        <v>13.300000020000001</v>
      </c>
      <c r="F835">
        <v>118256</v>
      </c>
      <c r="G835" t="s">
        <v>13</v>
      </c>
      <c r="H835" s="2">
        <v>45219.740069444444</v>
      </c>
      <c r="I835" s="2">
        <v>45219.740069444444</v>
      </c>
      <c r="J835" s="2" t="s">
        <v>11</v>
      </c>
      <c r="K835" s="2" t="s">
        <v>11</v>
      </c>
      <c r="L835" s="9">
        <f>YEAR(Table1[[#This Row],[ordered_at]])</f>
        <v>2023</v>
      </c>
      <c r="M835" s="9" t="str">
        <f>TEXT(Table1[[#This Row],[ordered_at]],"MMM")</f>
        <v>Oct</v>
      </c>
      <c r="N835">
        <f>VLOOKUP(D835,[1]products!$A$2:$F$2832,6,0)</f>
        <v>28</v>
      </c>
      <c r="O835" s="1">
        <f>Table1[[#This Row],[sale_price]]-Table1[[#This Row],[cost_price]]</f>
        <v>14.699999979999999</v>
      </c>
      <c r="P835" s="4">
        <f>Table1[[#This Row],[PROFIT]]/Table1[[#This Row],[sale_price]]</f>
        <v>0.52499999928571428</v>
      </c>
      <c r="Q835" t="str">
        <f>"Q"&amp;ROUNDUP(MONTH(Table1[[#This Row],[ordered_at]])/3,0)</f>
        <v>Q4</v>
      </c>
      <c r="R835" t="s">
        <v>21</v>
      </c>
      <c r="S835" t="s">
        <v>47</v>
      </c>
      <c r="T835" s="8"/>
    </row>
    <row r="836" spans="1:20" x14ac:dyDescent="0.3">
      <c r="A836">
        <v>144108</v>
      </c>
      <c r="B836">
        <v>99220</v>
      </c>
      <c r="C836">
        <v>75515</v>
      </c>
      <c r="D836">
        <v>10298</v>
      </c>
      <c r="E836">
        <f>VLOOKUP(D836,[1]products!$A$2:$B$2832,2,0)</f>
        <v>4.0459498910000002</v>
      </c>
      <c r="F836">
        <v>389047</v>
      </c>
      <c r="G836" t="s">
        <v>10</v>
      </c>
      <c r="H836" s="2">
        <v>45219.5237037037</v>
      </c>
      <c r="I836" s="2" t="s">
        <v>11</v>
      </c>
      <c r="J836" s="2" t="s">
        <v>11</v>
      </c>
      <c r="K836" s="2" t="s">
        <v>11</v>
      </c>
      <c r="L836" s="9">
        <f>YEAR(Table1[[#This Row],[ordered_at]])</f>
        <v>2023</v>
      </c>
      <c r="M836" s="9" t="str">
        <f>TEXT(Table1[[#This Row],[ordered_at]],"MMM")</f>
        <v>Oct</v>
      </c>
      <c r="N836">
        <f>VLOOKUP(D836,[1]products!$A$2:$F$2832,6,0)</f>
        <v>9.9899997710000008</v>
      </c>
      <c r="O836" s="1">
        <f>Table1[[#This Row],[sale_price]]-Table1[[#This Row],[cost_price]]</f>
        <v>5.9440498800000006</v>
      </c>
      <c r="P836" s="4">
        <f>Table1[[#This Row],[PROFIT]]/Table1[[#This Row],[sale_price]]</f>
        <v>0.59500000162712718</v>
      </c>
      <c r="Q836" t="str">
        <f>"Q"&amp;ROUNDUP(MONTH(Table1[[#This Row],[ordered_at]])/3,0)</f>
        <v>Q4</v>
      </c>
      <c r="R836" t="s">
        <v>21</v>
      </c>
      <c r="S836" t="s">
        <v>47</v>
      </c>
      <c r="T836" s="8"/>
    </row>
    <row r="837" spans="1:20" x14ac:dyDescent="0.3">
      <c r="A837">
        <v>124476</v>
      </c>
      <c r="B837">
        <v>85715</v>
      </c>
      <c r="C837">
        <v>3313</v>
      </c>
      <c r="D837">
        <v>13778</v>
      </c>
      <c r="E837">
        <f>VLOOKUP(D837,[1]products!$A$2:$B$2832,2,0)</f>
        <v>96.42750049</v>
      </c>
      <c r="F837">
        <v>336021</v>
      </c>
      <c r="G837" t="s">
        <v>12</v>
      </c>
      <c r="H837" s="2">
        <v>45219.509340277778</v>
      </c>
      <c r="I837" s="2">
        <v>45219.509340277778</v>
      </c>
      <c r="J837" s="2">
        <v>45219.509340277778</v>
      </c>
      <c r="K837" s="2" t="s">
        <v>11</v>
      </c>
      <c r="L837" s="9">
        <f>YEAR(Table1[[#This Row],[ordered_at]])</f>
        <v>2023</v>
      </c>
      <c r="M837" s="9" t="str">
        <f>TEXT(Table1[[#This Row],[ordered_at]],"MMM")</f>
        <v>Oct</v>
      </c>
      <c r="N837">
        <f>VLOOKUP(D837,[1]products!$A$2:$F$2832,6,0)</f>
        <v>149.5</v>
      </c>
      <c r="O837" s="1">
        <f>Table1[[#This Row],[sale_price]]-Table1[[#This Row],[cost_price]]</f>
        <v>53.07249951</v>
      </c>
      <c r="P837" s="4">
        <f>Table1[[#This Row],[PROFIT]]/Table1[[#This Row],[sale_price]]</f>
        <v>0.35499999672240801</v>
      </c>
      <c r="Q837" t="str">
        <f>"Q"&amp;ROUNDUP(MONTH(Table1[[#This Row],[ordered_at]])/3,0)</f>
        <v>Q4</v>
      </c>
      <c r="R837" t="s">
        <v>21</v>
      </c>
      <c r="S837" t="s">
        <v>47</v>
      </c>
      <c r="T837" s="8"/>
    </row>
    <row r="838" spans="1:20" x14ac:dyDescent="0.3">
      <c r="A838">
        <v>101469</v>
      </c>
      <c r="B838">
        <v>69866</v>
      </c>
      <c r="C838">
        <v>49899</v>
      </c>
      <c r="D838">
        <v>28913</v>
      </c>
      <c r="E838">
        <f>VLOOKUP(D838,[1]products!$A$2:$B$2832,2,0)</f>
        <v>15.126179929999999</v>
      </c>
      <c r="F838">
        <v>273732</v>
      </c>
      <c r="G838" t="s">
        <v>13</v>
      </c>
      <c r="H838" s="2">
        <v>45219.072893518518</v>
      </c>
      <c r="I838" s="2">
        <v>45219.072893518518</v>
      </c>
      <c r="J838" s="2" t="s">
        <v>11</v>
      </c>
      <c r="K838" s="2" t="s">
        <v>11</v>
      </c>
      <c r="L838" s="9">
        <f>YEAR(Table1[[#This Row],[ordered_at]])</f>
        <v>2023</v>
      </c>
      <c r="M838" s="9" t="str">
        <f>TEXT(Table1[[#This Row],[ordered_at]],"MMM")</f>
        <v>Oct</v>
      </c>
      <c r="N838">
        <f>VLOOKUP(D838,[1]products!$A$2:$F$2832,6,0)</f>
        <v>25.989999770000001</v>
      </c>
      <c r="O838" s="1">
        <f>Table1[[#This Row],[sale_price]]-Table1[[#This Row],[cost_price]]</f>
        <v>10.863819840000001</v>
      </c>
      <c r="P838" s="4">
        <f>Table1[[#This Row],[PROFIT]]/Table1[[#This Row],[sale_price]]</f>
        <v>0.41799999754290112</v>
      </c>
      <c r="Q838" t="str">
        <f>"Q"&amp;ROUNDUP(MONTH(Table1[[#This Row],[ordered_at]])/3,0)</f>
        <v>Q4</v>
      </c>
      <c r="R838" t="s">
        <v>21</v>
      </c>
      <c r="S838" t="s">
        <v>47</v>
      </c>
      <c r="T838" s="8"/>
    </row>
    <row r="839" spans="1:20" x14ac:dyDescent="0.3">
      <c r="A839">
        <v>165181</v>
      </c>
      <c r="B839">
        <v>113781</v>
      </c>
      <c r="C839">
        <v>83857</v>
      </c>
      <c r="D839">
        <v>10504</v>
      </c>
      <c r="E839">
        <f>VLOOKUP(D839,[1]products!$A$2:$B$2832,2,0)</f>
        <v>12.88699997</v>
      </c>
      <c r="F839">
        <v>445907</v>
      </c>
      <c r="G839" t="s">
        <v>13</v>
      </c>
      <c r="H839" s="2">
        <v>45219.006030092591</v>
      </c>
      <c r="I839" s="2">
        <v>45219.006030092591</v>
      </c>
      <c r="J839" s="2" t="s">
        <v>11</v>
      </c>
      <c r="K839" s="2" t="s">
        <v>11</v>
      </c>
      <c r="L839" s="9">
        <f>YEAR(Table1[[#This Row],[ordered_at]])</f>
        <v>2023</v>
      </c>
      <c r="M839" s="9" t="str">
        <f>TEXT(Table1[[#This Row],[ordered_at]],"MMM")</f>
        <v>Oct</v>
      </c>
      <c r="N839">
        <f>VLOOKUP(D839,[1]products!$A$2:$F$2832,6,0)</f>
        <v>24.5</v>
      </c>
      <c r="O839" s="1">
        <f>Table1[[#This Row],[sale_price]]-Table1[[#This Row],[cost_price]]</f>
        <v>11.61300003</v>
      </c>
      <c r="P839" s="4">
        <f>Table1[[#This Row],[PROFIT]]/Table1[[#This Row],[sale_price]]</f>
        <v>0.47400000122448982</v>
      </c>
      <c r="Q839" t="str">
        <f>"Q"&amp;ROUNDUP(MONTH(Table1[[#This Row],[ordered_at]])/3,0)</f>
        <v>Q4</v>
      </c>
      <c r="R839" t="s">
        <v>21</v>
      </c>
      <c r="S839" t="s">
        <v>47</v>
      </c>
      <c r="T839" s="8"/>
    </row>
    <row r="840" spans="1:20" x14ac:dyDescent="0.3">
      <c r="A840">
        <v>77067</v>
      </c>
      <c r="B840">
        <v>53020</v>
      </c>
      <c r="C840">
        <v>39390</v>
      </c>
      <c r="D840">
        <v>15816</v>
      </c>
      <c r="E840">
        <f>VLOOKUP(D840,[1]products!$A$2:$B$2832,2,0)</f>
        <v>14.607100579999999</v>
      </c>
      <c r="F840">
        <v>207969</v>
      </c>
      <c r="G840" t="s">
        <v>12</v>
      </c>
      <c r="H840" s="2">
        <v>45219.005023148151</v>
      </c>
      <c r="I840" s="2">
        <v>45219.005023148151</v>
      </c>
      <c r="J840" s="2">
        <v>45219.005023148151</v>
      </c>
      <c r="K840" s="2" t="s">
        <v>11</v>
      </c>
      <c r="L840" s="9">
        <f>YEAR(Table1[[#This Row],[ordered_at]])</f>
        <v>2023</v>
      </c>
      <c r="M840" s="9" t="str">
        <f>TEXT(Table1[[#This Row],[ordered_at]],"MMM")</f>
        <v>Oct</v>
      </c>
      <c r="N840">
        <f>VLOOKUP(D840,[1]products!$A$2:$F$2832,6,0)</f>
        <v>33.97000122</v>
      </c>
      <c r="O840" s="1">
        <f>Table1[[#This Row],[sale_price]]-Table1[[#This Row],[cost_price]]</f>
        <v>19.362900639999999</v>
      </c>
      <c r="P840" s="4">
        <f>Table1[[#This Row],[PROFIT]]/Table1[[#This Row],[sale_price]]</f>
        <v>0.56999999836914927</v>
      </c>
      <c r="Q840" t="str">
        <f>"Q"&amp;ROUNDUP(MONTH(Table1[[#This Row],[ordered_at]])/3,0)</f>
        <v>Q4</v>
      </c>
      <c r="R840" t="s">
        <v>21</v>
      </c>
      <c r="S840" t="s">
        <v>47</v>
      </c>
      <c r="T840" s="8"/>
    </row>
    <row r="841" spans="1:20" x14ac:dyDescent="0.3">
      <c r="A841">
        <v>82955</v>
      </c>
      <c r="B841">
        <v>57071</v>
      </c>
      <c r="C841">
        <v>79349</v>
      </c>
      <c r="D841">
        <v>6243</v>
      </c>
      <c r="E841">
        <f>VLOOKUP(D841,[1]products!$A$2:$B$2832,2,0)</f>
        <v>44.292148320000003</v>
      </c>
      <c r="F841">
        <v>223854</v>
      </c>
      <c r="G841" t="s">
        <v>15</v>
      </c>
      <c r="H841" s="2">
        <v>45218.999513888892</v>
      </c>
      <c r="I841" s="2">
        <v>45218.999513888892</v>
      </c>
      <c r="J841" s="2">
        <v>45218.999513888892</v>
      </c>
      <c r="K841" s="2">
        <v>45218.999513888892</v>
      </c>
      <c r="L841" s="9">
        <f>YEAR(Table1[[#This Row],[ordered_at]])</f>
        <v>2023</v>
      </c>
      <c r="M841" s="9" t="str">
        <f>TEXT(Table1[[#This Row],[ordered_at]],"MMM")</f>
        <v>Oct</v>
      </c>
      <c r="N841">
        <f>VLOOKUP(D841,[1]products!$A$2:$F$2832,6,0)</f>
        <v>81.269996640000002</v>
      </c>
      <c r="O841" s="1">
        <f>Table1[[#This Row],[sale_price]]-Table1[[#This Row],[cost_price]]</f>
        <v>36.97784832</v>
      </c>
      <c r="P841" s="4">
        <f>Table1[[#This Row],[PROFIT]]/Table1[[#This Row],[sale_price]]</f>
        <v>0.45499999813953479</v>
      </c>
      <c r="Q841" t="str">
        <f>"Q"&amp;ROUNDUP(MONTH(Table1[[#This Row],[ordered_at]])/3,0)</f>
        <v>Q4</v>
      </c>
      <c r="R841" t="s">
        <v>21</v>
      </c>
      <c r="S841" t="s">
        <v>47</v>
      </c>
      <c r="T841" s="8"/>
    </row>
    <row r="842" spans="1:20" x14ac:dyDescent="0.3">
      <c r="A842">
        <v>85806</v>
      </c>
      <c r="B842">
        <v>59030</v>
      </c>
      <c r="C842">
        <v>74389</v>
      </c>
      <c r="D842">
        <v>28411</v>
      </c>
      <c r="E842">
        <f>VLOOKUP(D842,[1]products!$A$2:$B$2832,2,0)</f>
        <v>14.31404962</v>
      </c>
      <c r="F842">
        <v>231551</v>
      </c>
      <c r="G842" t="s">
        <v>14</v>
      </c>
      <c r="H842" s="2">
        <v>45218.518414351849</v>
      </c>
      <c r="I842" s="2" t="s">
        <v>11</v>
      </c>
      <c r="J842" s="2" t="s">
        <v>11</v>
      </c>
      <c r="K842" s="2" t="s">
        <v>11</v>
      </c>
      <c r="L842" s="9">
        <f>YEAR(Table1[[#This Row],[ordered_at]])</f>
        <v>2023</v>
      </c>
      <c r="M842" s="9" t="str">
        <f>TEXT(Table1[[#This Row],[ordered_at]],"MMM")</f>
        <v>Oct</v>
      </c>
      <c r="N842">
        <f>VLOOKUP(D842,[1]products!$A$2:$F$2832,6,0)</f>
        <v>31.049999239999998</v>
      </c>
      <c r="O842" s="1">
        <f>Table1[[#This Row],[sale_price]]-Table1[[#This Row],[cost_price]]</f>
        <v>16.73594962</v>
      </c>
      <c r="P842" s="4">
        <f>Table1[[#This Row],[PROFIT]]/Table1[[#This Row],[sale_price]]</f>
        <v>0.53900000095458944</v>
      </c>
      <c r="Q842" t="str">
        <f>"Q"&amp;ROUNDUP(MONTH(Table1[[#This Row],[ordered_at]])/3,0)</f>
        <v>Q4</v>
      </c>
      <c r="R842" t="s">
        <v>21</v>
      </c>
      <c r="S842" t="s">
        <v>47</v>
      </c>
      <c r="T842" s="8"/>
    </row>
    <row r="843" spans="1:20" x14ac:dyDescent="0.3">
      <c r="A843">
        <v>66095</v>
      </c>
      <c r="B843">
        <v>45478</v>
      </c>
      <c r="C843">
        <v>21515</v>
      </c>
      <c r="D843">
        <v>18719</v>
      </c>
      <c r="E843">
        <f>VLOOKUP(D843,[1]products!$A$2:$B$2832,2,0)</f>
        <v>8.0400000509999998</v>
      </c>
      <c r="F843">
        <v>178349</v>
      </c>
      <c r="G843" t="s">
        <v>10</v>
      </c>
      <c r="H843" s="2">
        <v>45218.186608796299</v>
      </c>
      <c r="I843" s="2" t="s">
        <v>11</v>
      </c>
      <c r="J843" s="2" t="s">
        <v>11</v>
      </c>
      <c r="K843" s="2" t="s">
        <v>11</v>
      </c>
      <c r="L843" s="9">
        <f>YEAR(Table1[[#This Row],[ordered_at]])</f>
        <v>2023</v>
      </c>
      <c r="M843" s="9" t="str">
        <f>TEXT(Table1[[#This Row],[ordered_at]],"MMM")</f>
        <v>Oct</v>
      </c>
      <c r="N843">
        <f>VLOOKUP(D843,[1]products!$A$2:$F$2832,6,0)</f>
        <v>20</v>
      </c>
      <c r="O843" s="1">
        <f>Table1[[#This Row],[sale_price]]-Table1[[#This Row],[cost_price]]</f>
        <v>11.959999949</v>
      </c>
      <c r="P843" s="4">
        <f>Table1[[#This Row],[PROFIT]]/Table1[[#This Row],[sale_price]]</f>
        <v>0.59799999744999999</v>
      </c>
      <c r="Q843" t="str">
        <f>"Q"&amp;ROUNDUP(MONTH(Table1[[#This Row],[ordered_at]])/3,0)</f>
        <v>Q4</v>
      </c>
      <c r="R843" t="s">
        <v>21</v>
      </c>
      <c r="S843" t="s">
        <v>47</v>
      </c>
      <c r="T843" s="8"/>
    </row>
    <row r="844" spans="1:20" x14ac:dyDescent="0.3">
      <c r="A844">
        <v>142867</v>
      </c>
      <c r="B844">
        <v>98363</v>
      </c>
      <c r="C844">
        <v>5608</v>
      </c>
      <c r="D844">
        <v>15260</v>
      </c>
      <c r="E844">
        <f>VLOOKUP(D844,[1]products!$A$2:$B$2832,2,0)</f>
        <v>19.650000009999999</v>
      </c>
      <c r="F844">
        <v>385680</v>
      </c>
      <c r="G844" t="s">
        <v>15</v>
      </c>
      <c r="H844" s="2">
        <v>45217.582557870373</v>
      </c>
      <c r="I844" s="2">
        <v>45217.582557870373</v>
      </c>
      <c r="J844" s="2">
        <v>45217.582557870373</v>
      </c>
      <c r="K844" s="2">
        <v>45217.582557870373</v>
      </c>
      <c r="L844" s="9">
        <f>YEAR(Table1[[#This Row],[ordered_at]])</f>
        <v>2023</v>
      </c>
      <c r="M844" s="9" t="str">
        <f>TEXT(Table1[[#This Row],[ordered_at]],"MMM")</f>
        <v>Oct</v>
      </c>
      <c r="N844">
        <f>VLOOKUP(D844,[1]products!$A$2:$F$2832,6,0)</f>
        <v>37.5</v>
      </c>
      <c r="O844" s="1">
        <f>Table1[[#This Row],[sale_price]]-Table1[[#This Row],[cost_price]]</f>
        <v>17.849999990000001</v>
      </c>
      <c r="P844" s="4">
        <f>Table1[[#This Row],[PROFIT]]/Table1[[#This Row],[sale_price]]</f>
        <v>0.47599999973333335</v>
      </c>
      <c r="Q844" t="str">
        <f>"Q"&amp;ROUNDUP(MONTH(Table1[[#This Row],[ordered_at]])/3,0)</f>
        <v>Q4</v>
      </c>
      <c r="R844" t="s">
        <v>21</v>
      </c>
      <c r="S844" t="s">
        <v>47</v>
      </c>
      <c r="T844" s="8"/>
    </row>
    <row r="845" spans="1:20" x14ac:dyDescent="0.3">
      <c r="A845">
        <v>155356</v>
      </c>
      <c r="B845">
        <v>106975</v>
      </c>
      <c r="C845">
        <v>31861</v>
      </c>
      <c r="D845">
        <v>5845</v>
      </c>
      <c r="E845">
        <f>VLOOKUP(D845,[1]products!$A$2:$B$2832,2,0)</f>
        <v>41.860000079999999</v>
      </c>
      <c r="F845">
        <v>419380</v>
      </c>
      <c r="G845" t="s">
        <v>13</v>
      </c>
      <c r="H845" s="2">
        <v>45217.48505787037</v>
      </c>
      <c r="I845" s="2">
        <v>45217.48505787037</v>
      </c>
      <c r="J845" s="2" t="s">
        <v>11</v>
      </c>
      <c r="K845" s="2" t="s">
        <v>11</v>
      </c>
      <c r="L845" s="9">
        <f>YEAR(Table1[[#This Row],[ordered_at]])</f>
        <v>2023</v>
      </c>
      <c r="M845" s="9" t="str">
        <f>TEXT(Table1[[#This Row],[ordered_at]],"MMM")</f>
        <v>Oct</v>
      </c>
      <c r="N845">
        <f>VLOOKUP(D845,[1]products!$A$2:$F$2832,6,0)</f>
        <v>65</v>
      </c>
      <c r="O845" s="1">
        <f>Table1[[#This Row],[sale_price]]-Table1[[#This Row],[cost_price]]</f>
        <v>23.139999920000001</v>
      </c>
      <c r="P845" s="4">
        <f>Table1[[#This Row],[PROFIT]]/Table1[[#This Row],[sale_price]]</f>
        <v>0.35599999876923077</v>
      </c>
      <c r="Q845" t="str">
        <f>"Q"&amp;ROUNDUP(MONTH(Table1[[#This Row],[ordered_at]])/3,0)</f>
        <v>Q4</v>
      </c>
      <c r="R845" t="s">
        <v>21</v>
      </c>
      <c r="S845" t="s">
        <v>47</v>
      </c>
      <c r="T845" s="8"/>
    </row>
    <row r="846" spans="1:20" x14ac:dyDescent="0.3">
      <c r="A846">
        <v>33970</v>
      </c>
      <c r="B846">
        <v>23407</v>
      </c>
      <c r="C846">
        <v>10109</v>
      </c>
      <c r="D846">
        <v>6790</v>
      </c>
      <c r="E846">
        <f>VLOOKUP(D846,[1]products!$A$2:$B$2832,2,0)</f>
        <v>77.524999989999998</v>
      </c>
      <c r="F846">
        <v>91644</v>
      </c>
      <c r="G846" t="s">
        <v>10</v>
      </c>
      <c r="H846" s="2">
        <v>45217.378460648149</v>
      </c>
      <c r="I846" s="2" t="s">
        <v>11</v>
      </c>
      <c r="J846" s="2" t="s">
        <v>11</v>
      </c>
      <c r="K846" s="2" t="s">
        <v>11</v>
      </c>
      <c r="L846" s="9">
        <f>YEAR(Table1[[#This Row],[ordered_at]])</f>
        <v>2023</v>
      </c>
      <c r="M846" s="9" t="str">
        <f>TEXT(Table1[[#This Row],[ordered_at]],"MMM")</f>
        <v>Oct</v>
      </c>
      <c r="N846">
        <f>VLOOKUP(D846,[1]products!$A$2:$F$2832,6,0)</f>
        <v>175</v>
      </c>
      <c r="O846" s="1">
        <f>Table1[[#This Row],[sale_price]]-Table1[[#This Row],[cost_price]]</f>
        <v>97.475000010000002</v>
      </c>
      <c r="P846" s="4">
        <f>Table1[[#This Row],[PROFIT]]/Table1[[#This Row],[sale_price]]</f>
        <v>0.5570000000571429</v>
      </c>
      <c r="Q846" t="str">
        <f>"Q"&amp;ROUNDUP(MONTH(Table1[[#This Row],[ordered_at]])/3,0)</f>
        <v>Q4</v>
      </c>
      <c r="R846" t="s">
        <v>21</v>
      </c>
      <c r="S846" t="s">
        <v>47</v>
      </c>
      <c r="T846" s="8"/>
    </row>
    <row r="847" spans="1:20" x14ac:dyDescent="0.3">
      <c r="A847">
        <v>78846</v>
      </c>
      <c r="B847">
        <v>54255</v>
      </c>
      <c r="C847">
        <v>24730</v>
      </c>
      <c r="D847">
        <v>5972</v>
      </c>
      <c r="E847">
        <f>VLOOKUP(D847,[1]products!$A$2:$B$2832,2,0)</f>
        <v>31.001809089999998</v>
      </c>
      <c r="F847">
        <v>212764</v>
      </c>
      <c r="G847" t="s">
        <v>15</v>
      </c>
      <c r="H847" s="2">
        <v>45217.334270833337</v>
      </c>
      <c r="I847" s="2">
        <v>45217.334270833337</v>
      </c>
      <c r="J847" s="2">
        <v>45217.334270833337</v>
      </c>
      <c r="K847" s="2">
        <v>45217.334270833337</v>
      </c>
      <c r="L847" s="9">
        <f>YEAR(Table1[[#This Row],[ordered_at]])</f>
        <v>2023</v>
      </c>
      <c r="M847" s="9" t="str">
        <f>TEXT(Table1[[#This Row],[ordered_at]],"MMM")</f>
        <v>Oct</v>
      </c>
      <c r="N847">
        <f>VLOOKUP(D847,[1]products!$A$2:$F$2832,6,0)</f>
        <v>73.989997860000003</v>
      </c>
      <c r="O847" s="1">
        <f>Table1[[#This Row],[sale_price]]-Table1[[#This Row],[cost_price]]</f>
        <v>42.988188770000008</v>
      </c>
      <c r="P847" s="4">
        <f>Table1[[#This Row],[PROFIT]]/Table1[[#This Row],[sale_price]]</f>
        <v>0.58100000018029474</v>
      </c>
      <c r="Q847" t="str">
        <f>"Q"&amp;ROUNDUP(MONTH(Table1[[#This Row],[ordered_at]])/3,0)</f>
        <v>Q4</v>
      </c>
      <c r="R847" t="s">
        <v>21</v>
      </c>
      <c r="S847" t="s">
        <v>47</v>
      </c>
      <c r="T847" s="8"/>
    </row>
    <row r="848" spans="1:20" x14ac:dyDescent="0.3">
      <c r="A848">
        <v>42093</v>
      </c>
      <c r="B848">
        <v>28974</v>
      </c>
      <c r="C848">
        <v>19718</v>
      </c>
      <c r="D848">
        <v>24833</v>
      </c>
      <c r="E848">
        <f>VLOOKUP(D848,[1]products!$A$2:$B$2832,2,0)</f>
        <v>20.126230549999999</v>
      </c>
      <c r="F848">
        <v>113577</v>
      </c>
      <c r="G848" t="s">
        <v>13</v>
      </c>
      <c r="H848" s="2">
        <v>45216.9528587963</v>
      </c>
      <c r="I848" s="2">
        <v>45216.9528587963</v>
      </c>
      <c r="J848" s="2" t="s">
        <v>11</v>
      </c>
      <c r="K848" s="2" t="s">
        <v>11</v>
      </c>
      <c r="L848" s="9">
        <f>YEAR(Table1[[#This Row],[ordered_at]])</f>
        <v>2023</v>
      </c>
      <c r="M848" s="9" t="str">
        <f>TEXT(Table1[[#This Row],[ordered_at]],"MMM")</f>
        <v>Oct</v>
      </c>
      <c r="N848">
        <f>VLOOKUP(D848,[1]products!$A$2:$F$2832,6,0)</f>
        <v>38.630001069999999</v>
      </c>
      <c r="O848" s="1">
        <f>Table1[[#This Row],[sale_price]]-Table1[[#This Row],[cost_price]]</f>
        <v>18.50377052</v>
      </c>
      <c r="P848" s="4">
        <f>Table1[[#This Row],[PROFIT]]/Table1[[#This Row],[sale_price]]</f>
        <v>0.47900000019337302</v>
      </c>
      <c r="Q848" t="str">
        <f>"Q"&amp;ROUNDUP(MONTH(Table1[[#This Row],[ordered_at]])/3,0)</f>
        <v>Q4</v>
      </c>
      <c r="R848" t="s">
        <v>21</v>
      </c>
      <c r="S848" t="s">
        <v>47</v>
      </c>
      <c r="T848" s="8"/>
    </row>
    <row r="849" spans="1:20" x14ac:dyDescent="0.3">
      <c r="A849">
        <v>16775</v>
      </c>
      <c r="B849">
        <v>11608</v>
      </c>
      <c r="C849">
        <v>72387</v>
      </c>
      <c r="D849">
        <v>29028</v>
      </c>
      <c r="E849">
        <f>VLOOKUP(D849,[1]products!$A$2:$B$2832,2,0)</f>
        <v>18.474720850000001</v>
      </c>
      <c r="F849">
        <v>45314</v>
      </c>
      <c r="G849" t="s">
        <v>13</v>
      </c>
      <c r="H849" s="2">
        <v>45216.706192129626</v>
      </c>
      <c r="I849" s="2">
        <v>45216.706192129626</v>
      </c>
      <c r="J849" s="2" t="s">
        <v>11</v>
      </c>
      <c r="K849" s="2" t="s">
        <v>11</v>
      </c>
      <c r="L849" s="9">
        <f>YEAR(Table1[[#This Row],[ordered_at]])</f>
        <v>2023</v>
      </c>
      <c r="M849" s="9" t="str">
        <f>TEXT(Table1[[#This Row],[ordered_at]],"MMM")</f>
        <v>Oct</v>
      </c>
      <c r="N849">
        <f>VLOOKUP(D849,[1]products!$A$2:$F$2832,6,0)</f>
        <v>34.990001679999999</v>
      </c>
      <c r="O849" s="1">
        <f>Table1[[#This Row],[sale_price]]-Table1[[#This Row],[cost_price]]</f>
        <v>16.515280829999998</v>
      </c>
      <c r="P849" s="4">
        <f>Table1[[#This Row],[PROFIT]]/Table1[[#This Row],[sale_price]]</f>
        <v>0.47200000105858808</v>
      </c>
      <c r="Q849" t="str">
        <f>"Q"&amp;ROUNDUP(MONTH(Table1[[#This Row],[ordered_at]])/3,0)</f>
        <v>Q4</v>
      </c>
      <c r="R849" t="s">
        <v>21</v>
      </c>
      <c r="S849" t="s">
        <v>47</v>
      </c>
      <c r="T849" s="8"/>
    </row>
    <row r="850" spans="1:20" x14ac:dyDescent="0.3">
      <c r="A850">
        <v>27718</v>
      </c>
      <c r="B850">
        <v>19158</v>
      </c>
      <c r="C850">
        <v>44381</v>
      </c>
      <c r="D850">
        <v>28391</v>
      </c>
      <c r="E850">
        <f>VLOOKUP(D850,[1]products!$A$2:$B$2832,2,0)</f>
        <v>36.240000100000003</v>
      </c>
      <c r="F850">
        <v>74736</v>
      </c>
      <c r="G850" t="s">
        <v>14</v>
      </c>
      <c r="H850" s="2">
        <v>45216.612083333333</v>
      </c>
      <c r="I850" s="2" t="s">
        <v>11</v>
      </c>
      <c r="J850" s="2" t="s">
        <v>11</v>
      </c>
      <c r="K850" s="2" t="s">
        <v>11</v>
      </c>
      <c r="L850" s="9">
        <f>YEAR(Table1[[#This Row],[ordered_at]])</f>
        <v>2023</v>
      </c>
      <c r="M850" s="9" t="str">
        <f>TEXT(Table1[[#This Row],[ordered_at]],"MMM")</f>
        <v>Oct</v>
      </c>
      <c r="N850">
        <f>VLOOKUP(D850,[1]products!$A$2:$F$2832,6,0)</f>
        <v>60</v>
      </c>
      <c r="O850" s="1">
        <f>Table1[[#This Row],[sale_price]]-Table1[[#This Row],[cost_price]]</f>
        <v>23.759999899999997</v>
      </c>
      <c r="P850" s="4">
        <f>Table1[[#This Row],[PROFIT]]/Table1[[#This Row],[sale_price]]</f>
        <v>0.39599999833333327</v>
      </c>
      <c r="Q850" t="str">
        <f>"Q"&amp;ROUNDUP(MONTH(Table1[[#This Row],[ordered_at]])/3,0)</f>
        <v>Q4</v>
      </c>
      <c r="R850" t="s">
        <v>21</v>
      </c>
      <c r="S850" t="s">
        <v>47</v>
      </c>
      <c r="T850" s="8"/>
    </row>
    <row r="851" spans="1:20" x14ac:dyDescent="0.3">
      <c r="A851">
        <v>94115</v>
      </c>
      <c r="B851">
        <v>64740</v>
      </c>
      <c r="C851">
        <v>56480</v>
      </c>
      <c r="D851">
        <v>13665</v>
      </c>
      <c r="E851">
        <f>VLOOKUP(D851,[1]products!$A$2:$B$2832,2,0)</f>
        <v>16.835790710000001</v>
      </c>
      <c r="F851">
        <v>254032</v>
      </c>
      <c r="G851" t="s">
        <v>14</v>
      </c>
      <c r="H851" s="2">
        <v>45216.5859837963</v>
      </c>
      <c r="I851" s="2" t="s">
        <v>11</v>
      </c>
      <c r="J851" s="2" t="s">
        <v>11</v>
      </c>
      <c r="K851" s="2" t="s">
        <v>11</v>
      </c>
      <c r="L851" s="9">
        <f>YEAR(Table1[[#This Row],[ordered_at]])</f>
        <v>2023</v>
      </c>
      <c r="M851" s="9" t="str">
        <f>TEXT(Table1[[#This Row],[ordered_at]],"MMM")</f>
        <v>Oct</v>
      </c>
      <c r="N851">
        <f>VLOOKUP(D851,[1]products!$A$2:$F$2832,6,0)</f>
        <v>39.990001679999999</v>
      </c>
      <c r="O851" s="1">
        <f>Table1[[#This Row],[sale_price]]-Table1[[#This Row],[cost_price]]</f>
        <v>23.154210969999998</v>
      </c>
      <c r="P851" s="4">
        <f>Table1[[#This Row],[PROFIT]]/Table1[[#This Row],[sale_price]]</f>
        <v>0.57899999993198292</v>
      </c>
      <c r="Q851" t="str">
        <f>"Q"&amp;ROUNDUP(MONTH(Table1[[#This Row],[ordered_at]])/3,0)</f>
        <v>Q4</v>
      </c>
      <c r="R851" t="s">
        <v>21</v>
      </c>
      <c r="S851" t="s">
        <v>47</v>
      </c>
      <c r="T851" s="8"/>
    </row>
    <row r="852" spans="1:20" x14ac:dyDescent="0.3">
      <c r="A852">
        <v>46186</v>
      </c>
      <c r="B852">
        <v>31789</v>
      </c>
      <c r="C852">
        <v>63501</v>
      </c>
      <c r="D852">
        <v>15926</v>
      </c>
      <c r="E852">
        <f>VLOOKUP(D852,[1]products!$A$2:$B$2832,2,0)</f>
        <v>13.759200420000001</v>
      </c>
      <c r="F852">
        <v>124587</v>
      </c>
      <c r="G852" t="s">
        <v>12</v>
      </c>
      <c r="H852" s="2">
        <v>45216.410543981481</v>
      </c>
      <c r="I852" s="2">
        <v>45216.410543981481</v>
      </c>
      <c r="J852" s="2">
        <v>45216.410543981481</v>
      </c>
      <c r="K852" s="2" t="s">
        <v>11</v>
      </c>
      <c r="L852" s="9">
        <f>YEAR(Table1[[#This Row],[ordered_at]])</f>
        <v>2023</v>
      </c>
      <c r="M852" s="9" t="str">
        <f>TEXT(Table1[[#This Row],[ordered_at]],"MMM")</f>
        <v>Oct</v>
      </c>
      <c r="N852">
        <f>VLOOKUP(D852,[1]products!$A$2:$F$2832,6,0)</f>
        <v>25.200000760000002</v>
      </c>
      <c r="O852" s="1">
        <f>Table1[[#This Row],[sale_price]]-Table1[[#This Row],[cost_price]]</f>
        <v>11.440800340000001</v>
      </c>
      <c r="P852" s="4">
        <f>Table1[[#This Row],[PROFIT]]/Table1[[#This Row],[sale_price]]</f>
        <v>0.4539999998</v>
      </c>
      <c r="Q852" t="str">
        <f>"Q"&amp;ROUNDUP(MONTH(Table1[[#This Row],[ordered_at]])/3,0)</f>
        <v>Q4</v>
      </c>
      <c r="R852" t="s">
        <v>21</v>
      </c>
      <c r="S852" t="s">
        <v>47</v>
      </c>
      <c r="T852" s="8"/>
    </row>
    <row r="853" spans="1:20" x14ac:dyDescent="0.3">
      <c r="A853">
        <v>104918</v>
      </c>
      <c r="B853">
        <v>72277</v>
      </c>
      <c r="C853">
        <v>39236</v>
      </c>
      <c r="D853">
        <v>14197</v>
      </c>
      <c r="E853">
        <f>VLOOKUP(D853,[1]products!$A$2:$B$2832,2,0)</f>
        <v>11.2943499</v>
      </c>
      <c r="F853">
        <v>283076</v>
      </c>
      <c r="G853" t="s">
        <v>12</v>
      </c>
      <c r="H853" s="2">
        <v>45216.374108796299</v>
      </c>
      <c r="I853" s="2">
        <v>45216.374108796299</v>
      </c>
      <c r="J853" s="2">
        <v>45216.374108796299</v>
      </c>
      <c r="K853" s="2" t="s">
        <v>11</v>
      </c>
      <c r="L853" s="9">
        <f>YEAR(Table1[[#This Row],[ordered_at]])</f>
        <v>2023</v>
      </c>
      <c r="M853" s="9" t="str">
        <f>TEXT(Table1[[#This Row],[ordered_at]],"MMM")</f>
        <v>Oct</v>
      </c>
      <c r="N853">
        <f>VLOOKUP(D853,[1]products!$A$2:$F$2832,6,0)</f>
        <v>19.989999770000001</v>
      </c>
      <c r="O853" s="1">
        <f>Table1[[#This Row],[sale_price]]-Table1[[#This Row],[cost_price]]</f>
        <v>8.6956498700000004</v>
      </c>
      <c r="P853" s="4">
        <f>Table1[[#This Row],[PROFIT]]/Table1[[#This Row],[sale_price]]</f>
        <v>0.43499999850175086</v>
      </c>
      <c r="Q853" t="str">
        <f>"Q"&amp;ROUNDUP(MONTH(Table1[[#This Row],[ordered_at]])/3,0)</f>
        <v>Q4</v>
      </c>
      <c r="R853" t="s">
        <v>21</v>
      </c>
      <c r="S853" t="s">
        <v>47</v>
      </c>
      <c r="T853" s="8"/>
    </row>
    <row r="854" spans="1:20" x14ac:dyDescent="0.3">
      <c r="A854">
        <v>85883</v>
      </c>
      <c r="B854">
        <v>59082</v>
      </c>
      <c r="C854">
        <v>62520</v>
      </c>
      <c r="D854">
        <v>15376</v>
      </c>
      <c r="E854">
        <f>VLOOKUP(D854,[1]products!$A$2:$B$2832,2,0)</f>
        <v>10.755000020000001</v>
      </c>
      <c r="F854">
        <v>231770</v>
      </c>
      <c r="G854" t="s">
        <v>15</v>
      </c>
      <c r="H854" s="2">
        <v>45216.28460648148</v>
      </c>
      <c r="I854" s="2">
        <v>45216.28460648148</v>
      </c>
      <c r="J854" s="2">
        <v>45216.28460648148</v>
      </c>
      <c r="K854" s="2">
        <v>45216.28460648148</v>
      </c>
      <c r="L854" s="9">
        <f>YEAR(Table1[[#This Row],[ordered_at]])</f>
        <v>2023</v>
      </c>
      <c r="M854" s="9" t="str">
        <f>TEXT(Table1[[#This Row],[ordered_at]],"MMM")</f>
        <v>Oct</v>
      </c>
      <c r="N854">
        <f>VLOOKUP(D854,[1]products!$A$2:$F$2832,6,0)</f>
        <v>22.5</v>
      </c>
      <c r="O854" s="1">
        <f>Table1[[#This Row],[sale_price]]-Table1[[#This Row],[cost_price]]</f>
        <v>11.744999979999999</v>
      </c>
      <c r="P854" s="4">
        <f>Table1[[#This Row],[PROFIT]]/Table1[[#This Row],[sale_price]]</f>
        <v>0.52199999911111106</v>
      </c>
      <c r="Q854" t="str">
        <f>"Q"&amp;ROUNDUP(MONTH(Table1[[#This Row],[ordered_at]])/3,0)</f>
        <v>Q4</v>
      </c>
      <c r="R854" t="s">
        <v>21</v>
      </c>
      <c r="S854" t="s">
        <v>47</v>
      </c>
      <c r="T854" s="8"/>
    </row>
    <row r="855" spans="1:20" x14ac:dyDescent="0.3">
      <c r="A855">
        <v>103288</v>
      </c>
      <c r="B855">
        <v>71125</v>
      </c>
      <c r="C855">
        <v>99153</v>
      </c>
      <c r="D855">
        <v>12702</v>
      </c>
      <c r="E855">
        <f>VLOOKUP(D855,[1]products!$A$2:$B$2832,2,0)</f>
        <v>37.001418100000002</v>
      </c>
      <c r="F855">
        <v>278646</v>
      </c>
      <c r="G855" t="s">
        <v>10</v>
      </c>
      <c r="H855" s="2">
        <v>45216.184421296297</v>
      </c>
      <c r="I855" s="2" t="s">
        <v>11</v>
      </c>
      <c r="J855" s="2" t="s">
        <v>11</v>
      </c>
      <c r="K855" s="2" t="s">
        <v>11</v>
      </c>
      <c r="L855" s="9">
        <f>YEAR(Table1[[#This Row],[ordered_at]])</f>
        <v>2023</v>
      </c>
      <c r="M855" s="9" t="str">
        <f>TEXT(Table1[[#This Row],[ordered_at]],"MMM")</f>
        <v>Oct</v>
      </c>
      <c r="N855">
        <f>VLOOKUP(D855,[1]products!$A$2:$F$2832,6,0)</f>
        <v>71.019996640000002</v>
      </c>
      <c r="O855" s="1">
        <f>Table1[[#This Row],[sale_price]]-Table1[[#This Row],[cost_price]]</f>
        <v>34.01857854</v>
      </c>
      <c r="P855" s="4">
        <f>Table1[[#This Row],[PROFIT]]/Table1[[#This Row],[sale_price]]</f>
        <v>0.47900000210419608</v>
      </c>
      <c r="Q855" t="str">
        <f>"Q"&amp;ROUNDUP(MONTH(Table1[[#This Row],[ordered_at]])/3,0)</f>
        <v>Q4</v>
      </c>
      <c r="R855" t="s">
        <v>21</v>
      </c>
      <c r="S855" t="s">
        <v>47</v>
      </c>
      <c r="T855" s="8"/>
    </row>
    <row r="856" spans="1:20" x14ac:dyDescent="0.3">
      <c r="A856">
        <v>178635</v>
      </c>
      <c r="B856">
        <v>123050</v>
      </c>
      <c r="C856">
        <v>83607</v>
      </c>
      <c r="D856">
        <v>15834</v>
      </c>
      <c r="E856">
        <f>VLOOKUP(D856,[1]products!$A$2:$B$2832,2,0)</f>
        <v>9.7440000130000008</v>
      </c>
      <c r="F856">
        <v>482313</v>
      </c>
      <c r="G856" t="s">
        <v>13</v>
      </c>
      <c r="H856" s="2">
        <v>45215.611134259256</v>
      </c>
      <c r="I856" s="2">
        <v>45215.611134259256</v>
      </c>
      <c r="J856" s="2" t="s">
        <v>11</v>
      </c>
      <c r="K856" s="2" t="s">
        <v>11</v>
      </c>
      <c r="L856" s="9">
        <f>YEAR(Table1[[#This Row],[ordered_at]])</f>
        <v>2023</v>
      </c>
      <c r="M856" s="9" t="str">
        <f>TEXT(Table1[[#This Row],[ordered_at]],"MMM")</f>
        <v>Oct</v>
      </c>
      <c r="N856">
        <f>VLOOKUP(D856,[1]products!$A$2:$F$2832,6,0)</f>
        <v>21</v>
      </c>
      <c r="O856" s="1">
        <f>Table1[[#This Row],[sale_price]]-Table1[[#This Row],[cost_price]]</f>
        <v>11.255999986999999</v>
      </c>
      <c r="P856" s="4">
        <f>Table1[[#This Row],[PROFIT]]/Table1[[#This Row],[sale_price]]</f>
        <v>0.53599999938095233</v>
      </c>
      <c r="Q856" t="str">
        <f>"Q"&amp;ROUNDUP(MONTH(Table1[[#This Row],[ordered_at]])/3,0)</f>
        <v>Q4</v>
      </c>
      <c r="R856" t="s">
        <v>21</v>
      </c>
      <c r="S856" t="s">
        <v>47</v>
      </c>
      <c r="T856" s="8"/>
    </row>
    <row r="857" spans="1:20" x14ac:dyDescent="0.3">
      <c r="A857">
        <v>63430</v>
      </c>
      <c r="B857">
        <v>43678</v>
      </c>
      <c r="C857">
        <v>35300</v>
      </c>
      <c r="D857">
        <v>15917</v>
      </c>
      <c r="E857">
        <f>VLOOKUP(D857,[1]products!$A$2:$B$2832,2,0)</f>
        <v>22.2955407</v>
      </c>
      <c r="F857">
        <v>171126</v>
      </c>
      <c r="G857" t="s">
        <v>15</v>
      </c>
      <c r="H857" s="2">
        <v>45215.153067129628</v>
      </c>
      <c r="I857" s="2">
        <v>45215.153067129628</v>
      </c>
      <c r="J857" s="2">
        <v>45215.153067129628</v>
      </c>
      <c r="K857" s="2">
        <v>45215.153067129628</v>
      </c>
      <c r="L857" s="9">
        <f>YEAR(Table1[[#This Row],[ordered_at]])</f>
        <v>2023</v>
      </c>
      <c r="M857" s="9" t="str">
        <f>TEXT(Table1[[#This Row],[ordered_at]],"MMM")</f>
        <v>Oct</v>
      </c>
      <c r="N857">
        <f>VLOOKUP(D857,[1]products!$A$2:$F$2832,6,0)</f>
        <v>49.990001679999999</v>
      </c>
      <c r="O857" s="1">
        <f>Table1[[#This Row],[sale_price]]-Table1[[#This Row],[cost_price]]</f>
        <v>27.694460979999999</v>
      </c>
      <c r="P857" s="4">
        <f>Table1[[#This Row],[PROFIT]]/Table1[[#This Row],[sale_price]]</f>
        <v>0.55400000098579716</v>
      </c>
      <c r="Q857" t="str">
        <f>"Q"&amp;ROUNDUP(MONTH(Table1[[#This Row],[ordered_at]])/3,0)</f>
        <v>Q4</v>
      </c>
      <c r="R857" t="s">
        <v>21</v>
      </c>
      <c r="S857" t="s">
        <v>47</v>
      </c>
      <c r="T857" s="8"/>
    </row>
    <row r="858" spans="1:20" x14ac:dyDescent="0.3">
      <c r="A858">
        <v>37917</v>
      </c>
      <c r="B858">
        <v>26113</v>
      </c>
      <c r="C858">
        <v>80053</v>
      </c>
      <c r="D858">
        <v>13862</v>
      </c>
      <c r="E858">
        <f>VLOOKUP(D858,[1]products!$A$2:$B$2832,2,0)</f>
        <v>25.714000469999998</v>
      </c>
      <c r="F858">
        <v>102295</v>
      </c>
      <c r="G858" t="s">
        <v>10</v>
      </c>
      <c r="H858" s="2">
        <v>45214.946921296294</v>
      </c>
      <c r="I858" s="2" t="s">
        <v>11</v>
      </c>
      <c r="J858" s="2" t="s">
        <v>11</v>
      </c>
      <c r="K858" s="2" t="s">
        <v>11</v>
      </c>
      <c r="L858" s="9">
        <f>YEAR(Table1[[#This Row],[ordered_at]])</f>
        <v>2023</v>
      </c>
      <c r="M858" s="9" t="str">
        <f>TEXT(Table1[[#This Row],[ordered_at]],"MMM")</f>
        <v>Oct</v>
      </c>
      <c r="N858">
        <f>VLOOKUP(D858,[1]products!$A$2:$F$2832,6,0)</f>
        <v>49.450000760000002</v>
      </c>
      <c r="O858" s="1">
        <f>Table1[[#This Row],[sale_price]]-Table1[[#This Row],[cost_price]]</f>
        <v>23.736000290000003</v>
      </c>
      <c r="P858" s="4">
        <f>Table1[[#This Row],[PROFIT]]/Table1[[#This Row],[sale_price]]</f>
        <v>0.47999999848736102</v>
      </c>
      <c r="Q858" t="str">
        <f>"Q"&amp;ROUNDUP(MONTH(Table1[[#This Row],[ordered_at]])/3,0)</f>
        <v>Q4</v>
      </c>
      <c r="R858" t="s">
        <v>21</v>
      </c>
      <c r="S858" t="s">
        <v>47</v>
      </c>
      <c r="T858" s="8"/>
    </row>
    <row r="859" spans="1:20" x14ac:dyDescent="0.3">
      <c r="A859">
        <v>43270</v>
      </c>
      <c r="B859">
        <v>29778</v>
      </c>
      <c r="C859">
        <v>51175</v>
      </c>
      <c r="D859">
        <v>12554</v>
      </c>
      <c r="E859">
        <f>VLOOKUP(D859,[1]products!$A$2:$B$2832,2,0)</f>
        <v>29.422348719999999</v>
      </c>
      <c r="F859">
        <v>116710</v>
      </c>
      <c r="G859" t="s">
        <v>14</v>
      </c>
      <c r="H859" s="2">
        <v>45214.529386574075</v>
      </c>
      <c r="I859" s="2" t="s">
        <v>11</v>
      </c>
      <c r="J859" s="2" t="s">
        <v>11</v>
      </c>
      <c r="K859" s="2" t="s">
        <v>11</v>
      </c>
      <c r="L859" s="9">
        <f>YEAR(Table1[[#This Row],[ordered_at]])</f>
        <v>2023</v>
      </c>
      <c r="M859" s="9" t="str">
        <f>TEXT(Table1[[#This Row],[ordered_at]],"MMM")</f>
        <v>Oct</v>
      </c>
      <c r="N859">
        <f>VLOOKUP(D859,[1]products!$A$2:$F$2832,6,0)</f>
        <v>64.949996949999999</v>
      </c>
      <c r="O859" s="1">
        <f>Table1[[#This Row],[sale_price]]-Table1[[#This Row],[cost_price]]</f>
        <v>35.527648229999997</v>
      </c>
      <c r="P859" s="4">
        <f>Table1[[#This Row],[PROFIT]]/Table1[[#This Row],[sale_price]]</f>
        <v>0.54699999843494984</v>
      </c>
      <c r="Q859" t="str">
        <f>"Q"&amp;ROUNDUP(MONTH(Table1[[#This Row],[ordered_at]])/3,0)</f>
        <v>Q4</v>
      </c>
      <c r="R859" t="s">
        <v>21</v>
      </c>
      <c r="S859" t="s">
        <v>47</v>
      </c>
      <c r="T859" s="8"/>
    </row>
    <row r="860" spans="1:20" x14ac:dyDescent="0.3">
      <c r="A860">
        <v>23658</v>
      </c>
      <c r="B860">
        <v>16369</v>
      </c>
      <c r="C860">
        <v>56731</v>
      </c>
      <c r="D860">
        <v>13796</v>
      </c>
      <c r="E860">
        <f>VLOOKUP(D860,[1]products!$A$2:$B$2832,2,0)</f>
        <v>4.2560000120000003</v>
      </c>
      <c r="F860">
        <v>63839</v>
      </c>
      <c r="G860" t="s">
        <v>12</v>
      </c>
      <c r="H860" s="2">
        <v>45214.518206018518</v>
      </c>
      <c r="I860" s="2">
        <v>45214.518206018518</v>
      </c>
      <c r="J860" s="2">
        <v>45214.518206018518</v>
      </c>
      <c r="K860" s="2" t="s">
        <v>11</v>
      </c>
      <c r="L860" s="9">
        <f>YEAR(Table1[[#This Row],[ordered_at]])</f>
        <v>2023</v>
      </c>
      <c r="M860" s="9" t="str">
        <f>TEXT(Table1[[#This Row],[ordered_at]],"MMM")</f>
        <v>Oct</v>
      </c>
      <c r="N860">
        <f>VLOOKUP(D860,[1]products!$A$2:$F$2832,6,0)</f>
        <v>8</v>
      </c>
      <c r="O860" s="1">
        <f>Table1[[#This Row],[sale_price]]-Table1[[#This Row],[cost_price]]</f>
        <v>3.7439999879999997</v>
      </c>
      <c r="P860" s="4">
        <f>Table1[[#This Row],[PROFIT]]/Table1[[#This Row],[sale_price]]</f>
        <v>0.46799999849999996</v>
      </c>
      <c r="Q860" t="str">
        <f>"Q"&amp;ROUNDUP(MONTH(Table1[[#This Row],[ordered_at]])/3,0)</f>
        <v>Q4</v>
      </c>
      <c r="R860" t="s">
        <v>21</v>
      </c>
      <c r="S860" t="s">
        <v>47</v>
      </c>
      <c r="T860" s="8"/>
    </row>
    <row r="861" spans="1:20" x14ac:dyDescent="0.3">
      <c r="A861">
        <v>28690</v>
      </c>
      <c r="B861">
        <v>19832</v>
      </c>
      <c r="C861">
        <v>86539</v>
      </c>
      <c r="D861">
        <v>13979</v>
      </c>
      <c r="E861">
        <f>VLOOKUP(D861,[1]products!$A$2:$B$2832,2,0)</f>
        <v>15.73273977</v>
      </c>
      <c r="F861">
        <v>77373</v>
      </c>
      <c r="G861" t="s">
        <v>14</v>
      </c>
      <c r="H861" s="2">
        <v>45214.38108796296</v>
      </c>
      <c r="I861" s="2" t="s">
        <v>11</v>
      </c>
      <c r="J861" s="2" t="s">
        <v>11</v>
      </c>
      <c r="K861" s="2" t="s">
        <v>11</v>
      </c>
      <c r="L861" s="9">
        <f>YEAR(Table1[[#This Row],[ordered_at]])</f>
        <v>2023</v>
      </c>
      <c r="M861" s="9" t="str">
        <f>TEXT(Table1[[#This Row],[ordered_at]],"MMM")</f>
        <v>Oct</v>
      </c>
      <c r="N861">
        <f>VLOOKUP(D861,[1]products!$A$2:$F$2832,6,0)</f>
        <v>33.979999540000001</v>
      </c>
      <c r="O861" s="1">
        <f>Table1[[#This Row],[sale_price]]-Table1[[#This Row],[cost_price]]</f>
        <v>18.247259769999999</v>
      </c>
      <c r="P861" s="4">
        <f>Table1[[#This Row],[PROFIT]]/Table1[[#This Row],[sale_price]]</f>
        <v>0.53700000050088281</v>
      </c>
      <c r="Q861" t="str">
        <f>"Q"&amp;ROUNDUP(MONTH(Table1[[#This Row],[ordered_at]])/3,0)</f>
        <v>Q4</v>
      </c>
      <c r="R861" t="s">
        <v>21</v>
      </c>
      <c r="S861" t="s">
        <v>47</v>
      </c>
      <c r="T861" s="8"/>
    </row>
    <row r="862" spans="1:20" x14ac:dyDescent="0.3">
      <c r="A862">
        <v>108781</v>
      </c>
      <c r="B862">
        <v>74961</v>
      </c>
      <c r="C862">
        <v>34026</v>
      </c>
      <c r="D862">
        <v>15260</v>
      </c>
      <c r="E862">
        <f>VLOOKUP(D862,[1]products!$A$2:$B$2832,2,0)</f>
        <v>19.650000009999999</v>
      </c>
      <c r="F862">
        <v>293491</v>
      </c>
      <c r="G862" t="s">
        <v>13</v>
      </c>
      <c r="H862" s="2">
        <v>45214.274467592593</v>
      </c>
      <c r="I862" s="2">
        <v>45214.274467592593</v>
      </c>
      <c r="J862" s="2" t="s">
        <v>11</v>
      </c>
      <c r="K862" s="2" t="s">
        <v>11</v>
      </c>
      <c r="L862" s="9">
        <f>YEAR(Table1[[#This Row],[ordered_at]])</f>
        <v>2023</v>
      </c>
      <c r="M862" s="9" t="str">
        <f>TEXT(Table1[[#This Row],[ordered_at]],"MMM")</f>
        <v>Oct</v>
      </c>
      <c r="N862">
        <f>VLOOKUP(D862,[1]products!$A$2:$F$2832,6,0)</f>
        <v>37.5</v>
      </c>
      <c r="O862" s="1">
        <f>Table1[[#This Row],[sale_price]]-Table1[[#This Row],[cost_price]]</f>
        <v>17.849999990000001</v>
      </c>
      <c r="P862" s="4">
        <f>Table1[[#This Row],[PROFIT]]/Table1[[#This Row],[sale_price]]</f>
        <v>0.47599999973333335</v>
      </c>
      <c r="Q862" t="str">
        <f>"Q"&amp;ROUNDUP(MONTH(Table1[[#This Row],[ordered_at]])/3,0)</f>
        <v>Q4</v>
      </c>
      <c r="R862" t="s">
        <v>21</v>
      </c>
      <c r="S862" t="s">
        <v>47</v>
      </c>
      <c r="T862" s="8"/>
    </row>
    <row r="863" spans="1:20" x14ac:dyDescent="0.3">
      <c r="A863">
        <v>18967</v>
      </c>
      <c r="B863">
        <v>13121</v>
      </c>
      <c r="C863">
        <v>71396</v>
      </c>
      <c r="D863">
        <v>28892</v>
      </c>
      <c r="E863">
        <f>VLOOKUP(D863,[1]products!$A$2:$B$2832,2,0)</f>
        <v>25.525499969999998</v>
      </c>
      <c r="F863">
        <v>51205</v>
      </c>
      <c r="G863" t="s">
        <v>12</v>
      </c>
      <c r="H863" s="2">
        <v>45214.193680555552</v>
      </c>
      <c r="I863" s="2">
        <v>45214.193680555552</v>
      </c>
      <c r="J863" s="2">
        <v>45214.193680555552</v>
      </c>
      <c r="K863" s="2" t="s">
        <v>11</v>
      </c>
      <c r="L863" s="9">
        <f>YEAR(Table1[[#This Row],[ordered_at]])</f>
        <v>2023</v>
      </c>
      <c r="M863" s="9" t="str">
        <f>TEXT(Table1[[#This Row],[ordered_at]],"MMM")</f>
        <v>Oct</v>
      </c>
      <c r="N863">
        <f>VLOOKUP(D863,[1]products!$A$2:$F$2832,6,0)</f>
        <v>59.5</v>
      </c>
      <c r="O863" s="1">
        <f>Table1[[#This Row],[sale_price]]-Table1[[#This Row],[cost_price]]</f>
        <v>33.974500030000002</v>
      </c>
      <c r="P863" s="4">
        <f>Table1[[#This Row],[PROFIT]]/Table1[[#This Row],[sale_price]]</f>
        <v>0.57100000050420174</v>
      </c>
      <c r="Q863" t="str">
        <f>"Q"&amp;ROUNDUP(MONTH(Table1[[#This Row],[ordered_at]])/3,0)</f>
        <v>Q4</v>
      </c>
      <c r="R863" t="s">
        <v>21</v>
      </c>
      <c r="S863" t="s">
        <v>47</v>
      </c>
      <c r="T863" s="8"/>
    </row>
    <row r="864" spans="1:20" x14ac:dyDescent="0.3">
      <c r="A864">
        <v>46888</v>
      </c>
      <c r="B864">
        <v>32269</v>
      </c>
      <c r="C864">
        <v>11990</v>
      </c>
      <c r="D864">
        <v>28344</v>
      </c>
      <c r="E864">
        <f>VLOOKUP(D864,[1]products!$A$2:$B$2832,2,0)</f>
        <v>34.085128939999997</v>
      </c>
      <c r="F864">
        <v>126503</v>
      </c>
      <c r="G864" t="s">
        <v>13</v>
      </c>
      <c r="H864" s="2">
        <v>45214.072002314817</v>
      </c>
      <c r="I864" s="2">
        <v>45214.072002314817</v>
      </c>
      <c r="J864" s="2" t="s">
        <v>11</v>
      </c>
      <c r="K864" s="2" t="s">
        <v>11</v>
      </c>
      <c r="L864" s="9">
        <f>YEAR(Table1[[#This Row],[ordered_at]])</f>
        <v>2023</v>
      </c>
      <c r="M864" s="9" t="str">
        <f>TEXT(Table1[[#This Row],[ordered_at]],"MMM")</f>
        <v>Oct</v>
      </c>
      <c r="N864">
        <f>VLOOKUP(D864,[1]products!$A$2:$F$2832,6,0)</f>
        <v>69.989997860000003</v>
      </c>
      <c r="O864" s="1">
        <f>Table1[[#This Row],[sale_price]]-Table1[[#This Row],[cost_price]]</f>
        <v>35.904868920000006</v>
      </c>
      <c r="P864" s="4">
        <f>Table1[[#This Row],[PROFIT]]/Table1[[#This Row],[sale_price]]</f>
        <v>0.5130000002546079</v>
      </c>
      <c r="Q864" t="str">
        <f>"Q"&amp;ROUNDUP(MONTH(Table1[[#This Row],[ordered_at]])/3,0)</f>
        <v>Q4</v>
      </c>
      <c r="R864" t="s">
        <v>21</v>
      </c>
      <c r="S864" t="s">
        <v>47</v>
      </c>
      <c r="T864" s="8"/>
    </row>
    <row r="865" spans="1:20" x14ac:dyDescent="0.3">
      <c r="A865">
        <v>142045</v>
      </c>
      <c r="B865">
        <v>97792</v>
      </c>
      <c r="C865">
        <v>13440</v>
      </c>
      <c r="D865">
        <v>10504</v>
      </c>
      <c r="E865">
        <f>VLOOKUP(D865,[1]products!$A$2:$B$2832,2,0)</f>
        <v>12.88699997</v>
      </c>
      <c r="F865">
        <v>383469</v>
      </c>
      <c r="G865" t="s">
        <v>12</v>
      </c>
      <c r="H865" s="2">
        <v>45213.708182870374</v>
      </c>
      <c r="I865" s="2">
        <v>45213.708182870374</v>
      </c>
      <c r="J865" s="2">
        <v>45213.708182870374</v>
      </c>
      <c r="K865" s="2" t="s">
        <v>11</v>
      </c>
      <c r="L865" s="9">
        <f>YEAR(Table1[[#This Row],[ordered_at]])</f>
        <v>2023</v>
      </c>
      <c r="M865" s="9" t="str">
        <f>TEXT(Table1[[#This Row],[ordered_at]],"MMM")</f>
        <v>Oct</v>
      </c>
      <c r="N865">
        <f>VLOOKUP(D865,[1]products!$A$2:$F$2832,6,0)</f>
        <v>24.5</v>
      </c>
      <c r="O865" s="1">
        <f>Table1[[#This Row],[sale_price]]-Table1[[#This Row],[cost_price]]</f>
        <v>11.61300003</v>
      </c>
      <c r="P865" s="4">
        <f>Table1[[#This Row],[PROFIT]]/Table1[[#This Row],[sale_price]]</f>
        <v>0.47400000122448982</v>
      </c>
      <c r="Q865" t="str">
        <f>"Q"&amp;ROUNDUP(MONTH(Table1[[#This Row],[ordered_at]])/3,0)</f>
        <v>Q4</v>
      </c>
      <c r="R865" t="s">
        <v>21</v>
      </c>
      <c r="S865" t="s">
        <v>47</v>
      </c>
      <c r="T865" s="8"/>
    </row>
    <row r="866" spans="1:20" x14ac:dyDescent="0.3">
      <c r="A866">
        <v>132430</v>
      </c>
      <c r="B866">
        <v>91133</v>
      </c>
      <c r="C866">
        <v>12093</v>
      </c>
      <c r="D866">
        <v>27270</v>
      </c>
      <c r="E866">
        <f>VLOOKUP(D866,[1]products!$A$2:$B$2832,2,0)</f>
        <v>15.62400001</v>
      </c>
      <c r="F866">
        <v>357519</v>
      </c>
      <c r="G866" t="s">
        <v>13</v>
      </c>
      <c r="H866" s="2">
        <v>45213.471018518518</v>
      </c>
      <c r="I866" s="2">
        <v>45213.471018518518</v>
      </c>
      <c r="J866" s="2" t="s">
        <v>11</v>
      </c>
      <c r="K866" s="2" t="s">
        <v>11</v>
      </c>
      <c r="L866" s="9">
        <f>YEAR(Table1[[#This Row],[ordered_at]])</f>
        <v>2023</v>
      </c>
      <c r="M866" s="9" t="str">
        <f>TEXT(Table1[[#This Row],[ordered_at]],"MMM")</f>
        <v>Oct</v>
      </c>
      <c r="N866">
        <f>VLOOKUP(D866,[1]products!$A$2:$F$2832,6,0)</f>
        <v>28</v>
      </c>
      <c r="O866" s="1">
        <f>Table1[[#This Row],[sale_price]]-Table1[[#This Row],[cost_price]]</f>
        <v>12.37599999</v>
      </c>
      <c r="P866" s="4">
        <f>Table1[[#This Row],[PROFIT]]/Table1[[#This Row],[sale_price]]</f>
        <v>0.44199999964285713</v>
      </c>
      <c r="Q866" t="str">
        <f>"Q"&amp;ROUNDUP(MONTH(Table1[[#This Row],[ordered_at]])/3,0)</f>
        <v>Q4</v>
      </c>
      <c r="R866" t="s">
        <v>21</v>
      </c>
      <c r="S866" t="s">
        <v>47</v>
      </c>
      <c r="T866" s="8"/>
    </row>
    <row r="867" spans="1:20" x14ac:dyDescent="0.3">
      <c r="A867">
        <v>72860</v>
      </c>
      <c r="B867">
        <v>50126</v>
      </c>
      <c r="C867">
        <v>57438</v>
      </c>
      <c r="D867">
        <v>25165</v>
      </c>
      <c r="E867">
        <f>VLOOKUP(D867,[1]products!$A$2:$B$2832,2,0)</f>
        <v>14.04999997</v>
      </c>
      <c r="F867">
        <v>196610</v>
      </c>
      <c r="G867" t="s">
        <v>12</v>
      </c>
      <c r="H867" s="2">
        <v>45213.452870370369</v>
      </c>
      <c r="I867" s="2">
        <v>45213.452870370369</v>
      </c>
      <c r="J867" s="2">
        <v>45213.452870370369</v>
      </c>
      <c r="K867" s="2" t="s">
        <v>11</v>
      </c>
      <c r="L867" s="9">
        <f>YEAR(Table1[[#This Row],[ordered_at]])</f>
        <v>2023</v>
      </c>
      <c r="M867" s="9" t="str">
        <f>TEXT(Table1[[#This Row],[ordered_at]],"MMM")</f>
        <v>Oct</v>
      </c>
      <c r="N867">
        <f>VLOOKUP(D867,[1]products!$A$2:$F$2832,6,0)</f>
        <v>25</v>
      </c>
      <c r="O867" s="1">
        <f>Table1[[#This Row],[sale_price]]-Table1[[#This Row],[cost_price]]</f>
        <v>10.95000003</v>
      </c>
      <c r="P867" s="4">
        <f>Table1[[#This Row],[PROFIT]]/Table1[[#This Row],[sale_price]]</f>
        <v>0.43800000119999999</v>
      </c>
      <c r="Q867" t="str">
        <f>"Q"&amp;ROUNDUP(MONTH(Table1[[#This Row],[ordered_at]])/3,0)</f>
        <v>Q4</v>
      </c>
      <c r="R867" t="s">
        <v>21</v>
      </c>
      <c r="S867" t="s">
        <v>47</v>
      </c>
      <c r="T867" s="8"/>
    </row>
    <row r="868" spans="1:20" x14ac:dyDescent="0.3">
      <c r="A868">
        <v>22245</v>
      </c>
      <c r="B868">
        <v>15392</v>
      </c>
      <c r="C868">
        <v>57436</v>
      </c>
      <c r="D868">
        <v>24824</v>
      </c>
      <c r="E868">
        <f>VLOOKUP(D868,[1]products!$A$2:$B$2832,2,0)</f>
        <v>13.089999969999999</v>
      </c>
      <c r="F868">
        <v>60050</v>
      </c>
      <c r="G868" t="s">
        <v>12</v>
      </c>
      <c r="H868" s="2">
        <v>45213.193518518521</v>
      </c>
      <c r="I868" s="2">
        <v>45213.193518518521</v>
      </c>
      <c r="J868" s="2">
        <v>45213.193518518521</v>
      </c>
      <c r="K868" s="2" t="s">
        <v>11</v>
      </c>
      <c r="L868" s="9">
        <f>YEAR(Table1[[#This Row],[ordered_at]])</f>
        <v>2023</v>
      </c>
      <c r="M868" s="9" t="str">
        <f>TEXT(Table1[[#This Row],[ordered_at]],"MMM")</f>
        <v>Oct</v>
      </c>
      <c r="N868">
        <f>VLOOKUP(D868,[1]products!$A$2:$F$2832,6,0)</f>
        <v>22</v>
      </c>
      <c r="O868" s="1">
        <f>Table1[[#This Row],[sale_price]]-Table1[[#This Row],[cost_price]]</f>
        <v>8.9100000300000008</v>
      </c>
      <c r="P868" s="4">
        <f>Table1[[#This Row],[PROFIT]]/Table1[[#This Row],[sale_price]]</f>
        <v>0.4050000013636364</v>
      </c>
      <c r="Q868" t="str">
        <f>"Q"&amp;ROUNDUP(MONTH(Table1[[#This Row],[ordered_at]])/3,0)</f>
        <v>Q4</v>
      </c>
      <c r="R868" t="s">
        <v>21</v>
      </c>
      <c r="S868" t="s">
        <v>47</v>
      </c>
      <c r="T868" s="8"/>
    </row>
    <row r="869" spans="1:20" x14ac:dyDescent="0.3">
      <c r="A869">
        <v>108879</v>
      </c>
      <c r="B869">
        <v>75031</v>
      </c>
      <c r="C869">
        <v>52642</v>
      </c>
      <c r="D869">
        <v>5849</v>
      </c>
      <c r="E869">
        <f>VLOOKUP(D869,[1]products!$A$2:$B$2832,2,0)</f>
        <v>15.55200007</v>
      </c>
      <c r="F869">
        <v>293765</v>
      </c>
      <c r="G869" t="s">
        <v>12</v>
      </c>
      <c r="H869" s="2">
        <v>45212.704039351855</v>
      </c>
      <c r="I869" s="2">
        <v>45212.704039351855</v>
      </c>
      <c r="J869" s="2">
        <v>45212.704039351855</v>
      </c>
      <c r="K869" s="2" t="s">
        <v>11</v>
      </c>
      <c r="L869" s="9">
        <f>YEAR(Table1[[#This Row],[ordered_at]])</f>
        <v>2023</v>
      </c>
      <c r="M869" s="9" t="str">
        <f>TEXT(Table1[[#This Row],[ordered_at]],"MMM")</f>
        <v>Oct</v>
      </c>
      <c r="N869">
        <f>VLOOKUP(D869,[1]products!$A$2:$F$2832,6,0)</f>
        <v>36</v>
      </c>
      <c r="O869" s="1">
        <f>Table1[[#This Row],[sale_price]]-Table1[[#This Row],[cost_price]]</f>
        <v>20.447999930000002</v>
      </c>
      <c r="P869" s="4">
        <f>Table1[[#This Row],[PROFIT]]/Table1[[#This Row],[sale_price]]</f>
        <v>0.56799999805555557</v>
      </c>
      <c r="Q869" t="str">
        <f>"Q"&amp;ROUNDUP(MONTH(Table1[[#This Row],[ordered_at]])/3,0)</f>
        <v>Q4</v>
      </c>
      <c r="R869" t="s">
        <v>21</v>
      </c>
      <c r="S869" t="s">
        <v>47</v>
      </c>
      <c r="T869" s="8"/>
    </row>
    <row r="870" spans="1:20" x14ac:dyDescent="0.3">
      <c r="A870">
        <v>167767</v>
      </c>
      <c r="B870">
        <v>115554</v>
      </c>
      <c r="C870">
        <v>64994</v>
      </c>
      <c r="D870">
        <v>15432</v>
      </c>
      <c r="E870">
        <f>VLOOKUP(D870,[1]products!$A$2:$B$2832,2,0)</f>
        <v>25.51499995</v>
      </c>
      <c r="F870">
        <v>452943</v>
      </c>
      <c r="G870" t="s">
        <v>13</v>
      </c>
      <c r="H870" s="2">
        <v>45212.664618055554</v>
      </c>
      <c r="I870" s="2">
        <v>45212.664618055554</v>
      </c>
      <c r="J870" s="2" t="s">
        <v>11</v>
      </c>
      <c r="K870" s="2" t="s">
        <v>11</v>
      </c>
      <c r="L870" s="9">
        <f>YEAR(Table1[[#This Row],[ordered_at]])</f>
        <v>2023</v>
      </c>
      <c r="M870" s="9" t="str">
        <f>TEXT(Table1[[#This Row],[ordered_at]],"MMM")</f>
        <v>Oct</v>
      </c>
      <c r="N870">
        <f>VLOOKUP(D870,[1]products!$A$2:$F$2832,6,0)</f>
        <v>45</v>
      </c>
      <c r="O870" s="1">
        <f>Table1[[#This Row],[sale_price]]-Table1[[#This Row],[cost_price]]</f>
        <v>19.48500005</v>
      </c>
      <c r="P870" s="4">
        <f>Table1[[#This Row],[PROFIT]]/Table1[[#This Row],[sale_price]]</f>
        <v>0.43300000111111109</v>
      </c>
      <c r="Q870" t="str">
        <f>"Q"&amp;ROUNDUP(MONTH(Table1[[#This Row],[ordered_at]])/3,0)</f>
        <v>Q4</v>
      </c>
      <c r="R870" t="s">
        <v>21</v>
      </c>
      <c r="S870" t="s">
        <v>47</v>
      </c>
      <c r="T870" s="8"/>
    </row>
    <row r="871" spans="1:20" x14ac:dyDescent="0.3">
      <c r="A871">
        <v>11043</v>
      </c>
      <c r="B871">
        <v>7614</v>
      </c>
      <c r="C871">
        <v>47125</v>
      </c>
      <c r="D871">
        <v>28747</v>
      </c>
      <c r="E871">
        <f>VLOOKUP(D871,[1]products!$A$2:$B$2832,2,0)</f>
        <v>55.36999995</v>
      </c>
      <c r="F871">
        <v>29758</v>
      </c>
      <c r="G871" t="s">
        <v>13</v>
      </c>
      <c r="H871" s="2">
        <v>45212.601805555554</v>
      </c>
      <c r="I871" s="2">
        <v>45212.601805555554</v>
      </c>
      <c r="J871" s="2" t="s">
        <v>11</v>
      </c>
      <c r="K871" s="2" t="s">
        <v>11</v>
      </c>
      <c r="L871" s="9">
        <f>YEAR(Table1[[#This Row],[ordered_at]])</f>
        <v>2023</v>
      </c>
      <c r="M871" s="9" t="str">
        <f>TEXT(Table1[[#This Row],[ordered_at]],"MMM")</f>
        <v>Oct</v>
      </c>
      <c r="N871">
        <f>VLOOKUP(D871,[1]products!$A$2:$F$2832,6,0)</f>
        <v>98</v>
      </c>
      <c r="O871" s="1">
        <f>Table1[[#This Row],[sale_price]]-Table1[[#This Row],[cost_price]]</f>
        <v>42.63000005</v>
      </c>
      <c r="P871" s="4">
        <f>Table1[[#This Row],[PROFIT]]/Table1[[#This Row],[sale_price]]</f>
        <v>0.4350000005102041</v>
      </c>
      <c r="Q871" t="str">
        <f>"Q"&amp;ROUNDUP(MONTH(Table1[[#This Row],[ordered_at]])/3,0)</f>
        <v>Q4</v>
      </c>
      <c r="R871" t="s">
        <v>21</v>
      </c>
      <c r="S871" t="s">
        <v>47</v>
      </c>
      <c r="T871" s="8"/>
    </row>
    <row r="872" spans="1:20" x14ac:dyDescent="0.3">
      <c r="A872">
        <v>170550</v>
      </c>
      <c r="B872">
        <v>117453</v>
      </c>
      <c r="C872">
        <v>21911</v>
      </c>
      <c r="D872">
        <v>14274</v>
      </c>
      <c r="E872">
        <f>VLOOKUP(D872,[1]products!$A$2:$B$2832,2,0)</f>
        <v>17.453940660000001</v>
      </c>
      <c r="F872">
        <v>460445</v>
      </c>
      <c r="G872" t="s">
        <v>13</v>
      </c>
      <c r="H872" s="2">
        <v>45212.597939814812</v>
      </c>
      <c r="I872" s="2">
        <v>45212.597939814812</v>
      </c>
      <c r="J872" s="2" t="s">
        <v>11</v>
      </c>
      <c r="K872" s="2" t="s">
        <v>11</v>
      </c>
      <c r="L872" s="9">
        <f>YEAR(Table1[[#This Row],[ordered_at]])</f>
        <v>2023</v>
      </c>
      <c r="M872" s="9" t="str">
        <f>TEXT(Table1[[#This Row],[ordered_at]],"MMM")</f>
        <v>Oct</v>
      </c>
      <c r="N872">
        <f>VLOOKUP(D872,[1]products!$A$2:$F$2832,6,0)</f>
        <v>42.990001679999999</v>
      </c>
      <c r="O872" s="1">
        <f>Table1[[#This Row],[sale_price]]-Table1[[#This Row],[cost_price]]</f>
        <v>25.536061019999998</v>
      </c>
      <c r="P872" s="4">
        <f>Table1[[#This Row],[PROFIT]]/Table1[[#This Row],[sale_price]]</f>
        <v>0.5940000005136078</v>
      </c>
      <c r="Q872" t="str">
        <f>"Q"&amp;ROUNDUP(MONTH(Table1[[#This Row],[ordered_at]])/3,0)</f>
        <v>Q4</v>
      </c>
      <c r="R872" t="s">
        <v>21</v>
      </c>
      <c r="S872" t="s">
        <v>47</v>
      </c>
      <c r="T872" s="8"/>
    </row>
    <row r="873" spans="1:20" x14ac:dyDescent="0.3">
      <c r="A873">
        <v>152353</v>
      </c>
      <c r="B873">
        <v>104894</v>
      </c>
      <c r="C873">
        <v>77686</v>
      </c>
      <c r="D873">
        <v>24916</v>
      </c>
      <c r="E873">
        <f>VLOOKUP(D873,[1]products!$A$2:$B$2832,2,0)</f>
        <v>37.737000090000002</v>
      </c>
      <c r="F873">
        <v>411280</v>
      </c>
      <c r="G873" t="s">
        <v>12</v>
      </c>
      <c r="H873" s="2">
        <v>45212.447372685187</v>
      </c>
      <c r="I873" s="2">
        <v>45212.447372685187</v>
      </c>
      <c r="J873" s="2">
        <v>45212.447372685187</v>
      </c>
      <c r="K873" s="2" t="s">
        <v>11</v>
      </c>
      <c r="L873" s="9">
        <f>YEAR(Table1[[#This Row],[ordered_at]])</f>
        <v>2023</v>
      </c>
      <c r="M873" s="9" t="str">
        <f>TEXT(Table1[[#This Row],[ordered_at]],"MMM")</f>
        <v>Oct</v>
      </c>
      <c r="N873">
        <f>VLOOKUP(D873,[1]products!$A$2:$F$2832,6,0)</f>
        <v>63</v>
      </c>
      <c r="O873" s="1">
        <f>Table1[[#This Row],[sale_price]]-Table1[[#This Row],[cost_price]]</f>
        <v>25.262999909999998</v>
      </c>
      <c r="P873" s="4">
        <f>Table1[[#This Row],[PROFIT]]/Table1[[#This Row],[sale_price]]</f>
        <v>0.40099999857142854</v>
      </c>
      <c r="Q873" t="str">
        <f>"Q"&amp;ROUNDUP(MONTH(Table1[[#This Row],[ordered_at]])/3,0)</f>
        <v>Q4</v>
      </c>
      <c r="R873" t="s">
        <v>21</v>
      </c>
      <c r="S873" t="s">
        <v>47</v>
      </c>
      <c r="T873" s="8"/>
    </row>
    <row r="874" spans="1:20" x14ac:dyDescent="0.3">
      <c r="A874">
        <v>142854</v>
      </c>
      <c r="B874">
        <v>98355</v>
      </c>
      <c r="C874">
        <v>21246</v>
      </c>
      <c r="D874">
        <v>28700</v>
      </c>
      <c r="E874">
        <f>VLOOKUP(D874,[1]products!$A$2:$B$2832,2,0)</f>
        <v>6.7957498850000002</v>
      </c>
      <c r="F874">
        <v>385646</v>
      </c>
      <c r="G874" t="s">
        <v>15</v>
      </c>
      <c r="H874" s="2">
        <v>45212.255891203706</v>
      </c>
      <c r="I874" s="2">
        <v>45212.255891203706</v>
      </c>
      <c r="J874" s="2">
        <v>45212.255891203706</v>
      </c>
      <c r="K874" s="2">
        <v>45212.255891203706</v>
      </c>
      <c r="L874" s="9">
        <f>YEAR(Table1[[#This Row],[ordered_at]])</f>
        <v>2023</v>
      </c>
      <c r="M874" s="9" t="str">
        <f>TEXT(Table1[[#This Row],[ordered_at]],"MMM")</f>
        <v>Oct</v>
      </c>
      <c r="N874">
        <f>VLOOKUP(D874,[1]products!$A$2:$F$2832,6,0)</f>
        <v>15.989999770000001</v>
      </c>
      <c r="O874" s="1">
        <f>Table1[[#This Row],[sale_price]]-Table1[[#This Row],[cost_price]]</f>
        <v>9.1942498850000014</v>
      </c>
      <c r="P874" s="4">
        <f>Table1[[#This Row],[PROFIT]]/Table1[[#This Row],[sale_price]]</f>
        <v>0.57500000107879934</v>
      </c>
      <c r="Q874" t="str">
        <f>"Q"&amp;ROUNDUP(MONTH(Table1[[#This Row],[ordered_at]])/3,0)</f>
        <v>Q4</v>
      </c>
      <c r="R874" t="s">
        <v>19</v>
      </c>
      <c r="S874" t="s">
        <v>47</v>
      </c>
      <c r="T874" s="8"/>
    </row>
    <row r="875" spans="1:20" x14ac:dyDescent="0.3">
      <c r="A875">
        <v>66866</v>
      </c>
      <c r="B875">
        <v>46010</v>
      </c>
      <c r="C875">
        <v>21935</v>
      </c>
      <c r="D875">
        <v>8892</v>
      </c>
      <c r="E875">
        <f>VLOOKUP(D875,[1]products!$A$2:$B$2832,2,0)</f>
        <v>29.45900035</v>
      </c>
      <c r="F875">
        <v>180457</v>
      </c>
      <c r="G875" t="s">
        <v>12</v>
      </c>
      <c r="H875" s="2">
        <v>45211.649317129632</v>
      </c>
      <c r="I875" s="2">
        <v>45211.649317129632</v>
      </c>
      <c r="J875" s="2">
        <v>45211.649317129632</v>
      </c>
      <c r="K875" s="2" t="s">
        <v>11</v>
      </c>
      <c r="L875" s="9">
        <f>YEAR(Table1[[#This Row],[ordered_at]])</f>
        <v>2023</v>
      </c>
      <c r="M875" s="9" t="str">
        <f>TEXT(Table1[[#This Row],[ordered_at]],"MMM")</f>
        <v>Oct</v>
      </c>
      <c r="N875">
        <f>VLOOKUP(D875,[1]products!$A$2:$F$2832,6,0)</f>
        <v>89</v>
      </c>
      <c r="O875" s="1">
        <f>Table1[[#This Row],[sale_price]]-Table1[[#This Row],[cost_price]]</f>
        <v>59.540999650000003</v>
      </c>
      <c r="P875" s="4">
        <f>Table1[[#This Row],[PROFIT]]/Table1[[#This Row],[sale_price]]</f>
        <v>0.66899999606741578</v>
      </c>
      <c r="Q875" t="str">
        <f>"Q"&amp;ROUNDUP(MONTH(Table1[[#This Row],[ordered_at]])/3,0)</f>
        <v>Q4</v>
      </c>
      <c r="R875" t="s">
        <v>19</v>
      </c>
      <c r="S875" t="s">
        <v>47</v>
      </c>
      <c r="T875" s="8"/>
    </row>
    <row r="876" spans="1:20" x14ac:dyDescent="0.3">
      <c r="A876">
        <v>148360</v>
      </c>
      <c r="B876">
        <v>102152</v>
      </c>
      <c r="C876">
        <v>95001</v>
      </c>
      <c r="D876">
        <v>28951</v>
      </c>
      <c r="E876">
        <f>VLOOKUP(D876,[1]products!$A$2:$B$2832,2,0)</f>
        <v>21.201390910000001</v>
      </c>
      <c r="F876">
        <v>400543</v>
      </c>
      <c r="G876" t="s">
        <v>14</v>
      </c>
      <c r="H876" s="2">
        <v>45211.461851851855</v>
      </c>
      <c r="I876" s="2" t="s">
        <v>11</v>
      </c>
      <c r="J876" s="2" t="s">
        <v>11</v>
      </c>
      <c r="K876" s="2" t="s">
        <v>11</v>
      </c>
      <c r="L876" s="9">
        <f>YEAR(Table1[[#This Row],[ordered_at]])</f>
        <v>2023</v>
      </c>
      <c r="M876" s="9" t="str">
        <f>TEXT(Table1[[#This Row],[ordered_at]],"MMM")</f>
        <v>Oct</v>
      </c>
      <c r="N876">
        <f>VLOOKUP(D876,[1]products!$A$2:$F$2832,6,0)</f>
        <v>45.990001679999999</v>
      </c>
      <c r="O876" s="1">
        <f>Table1[[#This Row],[sale_price]]-Table1[[#This Row],[cost_price]]</f>
        <v>24.788610769999998</v>
      </c>
      <c r="P876" s="4">
        <f>Table1[[#This Row],[PROFIT]]/Table1[[#This Row],[sale_price]]</f>
        <v>0.53899999705327251</v>
      </c>
      <c r="Q876" t="str">
        <f>"Q"&amp;ROUNDUP(MONTH(Table1[[#This Row],[ordered_at]])/3,0)</f>
        <v>Q4</v>
      </c>
      <c r="R876" t="s">
        <v>19</v>
      </c>
      <c r="S876" t="s">
        <v>47</v>
      </c>
      <c r="T876" s="8"/>
    </row>
    <row r="877" spans="1:20" x14ac:dyDescent="0.3">
      <c r="A877">
        <v>143741</v>
      </c>
      <c r="B877">
        <v>98972</v>
      </c>
      <c r="C877">
        <v>78820</v>
      </c>
      <c r="D877">
        <v>25276</v>
      </c>
      <c r="E877">
        <f>VLOOKUP(D877,[1]products!$A$2:$B$2832,2,0)</f>
        <v>11.78606986</v>
      </c>
      <c r="F877">
        <v>388041</v>
      </c>
      <c r="G877" t="s">
        <v>15</v>
      </c>
      <c r="H877" s="2">
        <v>45211.447523148148</v>
      </c>
      <c r="I877" s="2">
        <v>45211.447523148148</v>
      </c>
      <c r="J877" s="2">
        <v>45211.447523148148</v>
      </c>
      <c r="K877" s="2">
        <v>45211.447523148148</v>
      </c>
      <c r="L877" s="9">
        <f>YEAR(Table1[[#This Row],[ordered_at]])</f>
        <v>2023</v>
      </c>
      <c r="M877" s="9" t="str">
        <f>TEXT(Table1[[#This Row],[ordered_at]],"MMM")</f>
        <v>Oct</v>
      </c>
      <c r="N877">
        <f>VLOOKUP(D877,[1]products!$A$2:$F$2832,6,0)</f>
        <v>29.989999770000001</v>
      </c>
      <c r="O877" s="1">
        <f>Table1[[#This Row],[sale_price]]-Table1[[#This Row],[cost_price]]</f>
        <v>18.203929909999999</v>
      </c>
      <c r="P877" s="4">
        <f>Table1[[#This Row],[PROFIT]]/Table1[[#This Row],[sale_price]]</f>
        <v>0.60700000165421808</v>
      </c>
      <c r="Q877" t="str">
        <f>"Q"&amp;ROUNDUP(MONTH(Table1[[#This Row],[ordered_at]])/3,0)</f>
        <v>Q4</v>
      </c>
      <c r="R877" t="s">
        <v>19</v>
      </c>
      <c r="S877" t="s">
        <v>47</v>
      </c>
      <c r="T877" s="8"/>
    </row>
    <row r="878" spans="1:20" x14ac:dyDescent="0.3">
      <c r="A878">
        <v>126328</v>
      </c>
      <c r="B878">
        <v>87009</v>
      </c>
      <c r="C878">
        <v>45564</v>
      </c>
      <c r="D878">
        <v>9164</v>
      </c>
      <c r="E878">
        <f>VLOOKUP(D878,[1]products!$A$2:$B$2832,2,0)</f>
        <v>20.85126077</v>
      </c>
      <c r="F878">
        <v>341019</v>
      </c>
      <c r="G878" t="s">
        <v>14</v>
      </c>
      <c r="H878" s="2">
        <v>45211.381631944445</v>
      </c>
      <c r="I878" s="2" t="s">
        <v>11</v>
      </c>
      <c r="J878" s="2" t="s">
        <v>11</v>
      </c>
      <c r="K878" s="2" t="s">
        <v>11</v>
      </c>
      <c r="L878" s="9">
        <f>YEAR(Table1[[#This Row],[ordered_at]])</f>
        <v>2023</v>
      </c>
      <c r="M878" s="9" t="str">
        <f>TEXT(Table1[[#This Row],[ordered_at]],"MMM")</f>
        <v>Oct</v>
      </c>
      <c r="N878">
        <f>VLOOKUP(D878,[1]products!$A$2:$F$2832,6,0)</f>
        <v>43.990001679999999</v>
      </c>
      <c r="O878" s="1">
        <f>Table1[[#This Row],[sale_price]]-Table1[[#This Row],[cost_price]]</f>
        <v>23.138740909999999</v>
      </c>
      <c r="P878" s="4">
        <f>Table1[[#This Row],[PROFIT]]/Table1[[#This Row],[sale_price]]</f>
        <v>0.52600000059831775</v>
      </c>
      <c r="Q878" t="str">
        <f>"Q"&amp;ROUNDUP(MONTH(Table1[[#This Row],[ordered_at]])/3,0)</f>
        <v>Q4</v>
      </c>
      <c r="R878" t="s">
        <v>26</v>
      </c>
      <c r="S878" t="s">
        <v>46</v>
      </c>
      <c r="T878" s="8"/>
    </row>
    <row r="879" spans="1:20" x14ac:dyDescent="0.3">
      <c r="A879">
        <v>29994</v>
      </c>
      <c r="B879">
        <v>20739</v>
      </c>
      <c r="C879">
        <v>61993</v>
      </c>
      <c r="D879">
        <v>13943</v>
      </c>
      <c r="E879">
        <f>VLOOKUP(D879,[1]products!$A$2:$B$2832,2,0)</f>
        <v>14.25000002</v>
      </c>
      <c r="F879">
        <v>80822</v>
      </c>
      <c r="G879" t="s">
        <v>13</v>
      </c>
      <c r="H879" s="2">
        <v>45211.243738425925</v>
      </c>
      <c r="I879" s="2">
        <v>45211.243738425925</v>
      </c>
      <c r="J879" s="2" t="s">
        <v>11</v>
      </c>
      <c r="K879" s="2" t="s">
        <v>11</v>
      </c>
      <c r="L879" s="9">
        <f>YEAR(Table1[[#This Row],[ordered_at]])</f>
        <v>2023</v>
      </c>
      <c r="M879" s="9" t="str">
        <f>TEXT(Table1[[#This Row],[ordered_at]],"MMM")</f>
        <v>Oct</v>
      </c>
      <c r="N879">
        <f>VLOOKUP(D879,[1]products!$A$2:$F$2832,6,0)</f>
        <v>30</v>
      </c>
      <c r="O879" s="1">
        <f>Table1[[#This Row],[sale_price]]-Table1[[#This Row],[cost_price]]</f>
        <v>15.74999998</v>
      </c>
      <c r="P879" s="4">
        <f>Table1[[#This Row],[PROFIT]]/Table1[[#This Row],[sale_price]]</f>
        <v>0.5249999993333333</v>
      </c>
      <c r="Q879" t="str">
        <f>"Q"&amp;ROUNDUP(MONTH(Table1[[#This Row],[ordered_at]])/3,0)</f>
        <v>Q4</v>
      </c>
      <c r="R879" t="s">
        <v>26</v>
      </c>
      <c r="S879" t="s">
        <v>46</v>
      </c>
      <c r="T879" s="8"/>
    </row>
    <row r="880" spans="1:20" x14ac:dyDescent="0.3">
      <c r="A880">
        <v>38341</v>
      </c>
      <c r="B880">
        <v>26409</v>
      </c>
      <c r="C880">
        <v>58758</v>
      </c>
      <c r="D880">
        <v>28690</v>
      </c>
      <c r="E880">
        <f>VLOOKUP(D880,[1]products!$A$2:$B$2832,2,0)</f>
        <v>50.50799988</v>
      </c>
      <c r="F880">
        <v>103436</v>
      </c>
      <c r="G880" t="s">
        <v>10</v>
      </c>
      <c r="H880" s="2">
        <v>45211.181701388887</v>
      </c>
      <c r="I880" s="2" t="s">
        <v>11</v>
      </c>
      <c r="J880" s="2" t="s">
        <v>11</v>
      </c>
      <c r="K880" s="2" t="s">
        <v>11</v>
      </c>
      <c r="L880" s="9">
        <f>YEAR(Table1[[#This Row],[ordered_at]])</f>
        <v>2023</v>
      </c>
      <c r="M880" s="9" t="str">
        <f>TEXT(Table1[[#This Row],[ordered_at]],"MMM")</f>
        <v>Oct</v>
      </c>
      <c r="N880">
        <f>VLOOKUP(D880,[1]products!$A$2:$F$2832,6,0)</f>
        <v>92</v>
      </c>
      <c r="O880" s="1">
        <f>Table1[[#This Row],[sale_price]]-Table1[[#This Row],[cost_price]]</f>
        <v>41.49200012</v>
      </c>
      <c r="P880" s="4">
        <f>Table1[[#This Row],[PROFIT]]/Table1[[#This Row],[sale_price]]</f>
        <v>0.45100000130434781</v>
      </c>
      <c r="Q880" t="str">
        <f>"Q"&amp;ROUNDUP(MONTH(Table1[[#This Row],[ordered_at]])/3,0)</f>
        <v>Q4</v>
      </c>
      <c r="R880" t="s">
        <v>44</v>
      </c>
      <c r="S880" t="s">
        <v>46</v>
      </c>
      <c r="T880" s="8"/>
    </row>
    <row r="881" spans="1:20" x14ac:dyDescent="0.3">
      <c r="A881">
        <v>67024</v>
      </c>
      <c r="B881">
        <v>46113</v>
      </c>
      <c r="C881">
        <v>85712</v>
      </c>
      <c r="D881">
        <v>12350</v>
      </c>
      <c r="E881">
        <f>VLOOKUP(D881,[1]products!$A$2:$B$2832,2,0)</f>
        <v>73.278448499999996</v>
      </c>
      <c r="F881">
        <v>180865</v>
      </c>
      <c r="G881" t="s">
        <v>13</v>
      </c>
      <c r="H881" s="2">
        <v>45211.086284722223</v>
      </c>
      <c r="I881" s="2">
        <v>45211.086284722223</v>
      </c>
      <c r="J881" s="2" t="s">
        <v>11</v>
      </c>
      <c r="K881" s="2" t="s">
        <v>11</v>
      </c>
      <c r="L881" s="9">
        <f>YEAR(Table1[[#This Row],[ordered_at]])</f>
        <v>2023</v>
      </c>
      <c r="M881" s="9" t="str">
        <f>TEXT(Table1[[#This Row],[ordered_at]],"MMM")</f>
        <v>Oct</v>
      </c>
      <c r="N881">
        <f>VLOOKUP(D881,[1]products!$A$2:$F$2832,6,0)</f>
        <v>135.4499969</v>
      </c>
      <c r="O881" s="1">
        <f>Table1[[#This Row],[sale_price]]-Table1[[#This Row],[cost_price]]</f>
        <v>62.171548400000006</v>
      </c>
      <c r="P881" s="4">
        <f>Table1[[#This Row],[PROFIT]]/Table1[[#This Row],[sale_price]]</f>
        <v>0.45899999869250646</v>
      </c>
      <c r="Q881" t="str">
        <f>"Q"&amp;ROUNDUP(MONTH(Table1[[#This Row],[ordered_at]])/3,0)</f>
        <v>Q4</v>
      </c>
      <c r="R881" t="s">
        <v>39</v>
      </c>
      <c r="S881" t="s">
        <v>46</v>
      </c>
      <c r="T881" s="8"/>
    </row>
    <row r="882" spans="1:20" x14ac:dyDescent="0.3">
      <c r="A882">
        <v>54320</v>
      </c>
      <c r="B882">
        <v>37361</v>
      </c>
      <c r="C882">
        <v>90475</v>
      </c>
      <c r="D882">
        <v>13656</v>
      </c>
      <c r="E882">
        <f>VLOOKUP(D882,[1]products!$A$2:$B$2832,2,0)</f>
        <v>27.134399439999999</v>
      </c>
      <c r="F882">
        <v>146573</v>
      </c>
      <c r="G882" t="s">
        <v>12</v>
      </c>
      <c r="H882" s="2">
        <v>45211.07545138889</v>
      </c>
      <c r="I882" s="2">
        <v>45211.07545138889</v>
      </c>
      <c r="J882" s="2">
        <v>45211.07545138889</v>
      </c>
      <c r="K882" s="2" t="s">
        <v>11</v>
      </c>
      <c r="L882" s="9">
        <f>YEAR(Table1[[#This Row],[ordered_at]])</f>
        <v>2023</v>
      </c>
      <c r="M882" s="9" t="str">
        <f>TEXT(Table1[[#This Row],[ordered_at]],"MMM")</f>
        <v>Oct</v>
      </c>
      <c r="N882">
        <f>VLOOKUP(D882,[1]products!$A$2:$F$2832,6,0)</f>
        <v>56.52999878</v>
      </c>
      <c r="O882" s="1">
        <f>Table1[[#This Row],[sale_price]]-Table1[[#This Row],[cost_price]]</f>
        <v>29.39559934</v>
      </c>
      <c r="P882" s="4">
        <f>Table1[[#This Row],[PROFIT]]/Table1[[#This Row],[sale_price]]</f>
        <v>0.51999999954714315</v>
      </c>
      <c r="Q882" t="str">
        <f>"Q"&amp;ROUNDUP(MONTH(Table1[[#This Row],[ordered_at]])/3,0)</f>
        <v>Q4</v>
      </c>
      <c r="R882" t="s">
        <v>39</v>
      </c>
      <c r="S882" t="s">
        <v>46</v>
      </c>
      <c r="T882" s="8"/>
    </row>
    <row r="883" spans="1:20" x14ac:dyDescent="0.3">
      <c r="A883">
        <v>158903</v>
      </c>
      <c r="B883">
        <v>109427</v>
      </c>
      <c r="C883">
        <v>29500</v>
      </c>
      <c r="D883">
        <v>13810</v>
      </c>
      <c r="E883">
        <f>VLOOKUP(D883,[1]products!$A$2:$B$2832,2,0)</f>
        <v>25.339599589999999</v>
      </c>
      <c r="F883">
        <v>428974</v>
      </c>
      <c r="G883" t="s">
        <v>13</v>
      </c>
      <c r="H883" s="2">
        <v>45210.920092592591</v>
      </c>
      <c r="I883" s="2">
        <v>45210.920092592591</v>
      </c>
      <c r="J883" s="2" t="s">
        <v>11</v>
      </c>
      <c r="K883" s="2" t="s">
        <v>11</v>
      </c>
      <c r="L883" s="9">
        <f>YEAR(Table1[[#This Row],[ordered_at]])</f>
        <v>2023</v>
      </c>
      <c r="M883" s="9" t="str">
        <f>TEXT(Table1[[#This Row],[ordered_at]],"MMM")</f>
        <v>Oct</v>
      </c>
      <c r="N883">
        <f>VLOOKUP(D883,[1]products!$A$2:$F$2832,6,0)</f>
        <v>44.299999239999998</v>
      </c>
      <c r="O883" s="1">
        <f>Table1[[#This Row],[sale_price]]-Table1[[#This Row],[cost_price]]</f>
        <v>18.960399649999999</v>
      </c>
      <c r="P883" s="4">
        <f>Table1[[#This Row],[PROFIT]]/Table1[[#This Row],[sale_price]]</f>
        <v>0.42799999944198647</v>
      </c>
      <c r="Q883" t="str">
        <f>"Q"&amp;ROUNDUP(MONTH(Table1[[#This Row],[ordered_at]])/3,0)</f>
        <v>Q4</v>
      </c>
      <c r="R883" t="s">
        <v>39</v>
      </c>
      <c r="S883" t="s">
        <v>46</v>
      </c>
      <c r="T883" s="8"/>
    </row>
    <row r="884" spans="1:20" x14ac:dyDescent="0.3">
      <c r="A884">
        <v>157174</v>
      </c>
      <c r="B884">
        <v>108205</v>
      </c>
      <c r="C884">
        <v>4671</v>
      </c>
      <c r="D884">
        <v>13840</v>
      </c>
      <c r="E884">
        <f>VLOOKUP(D884,[1]products!$A$2:$B$2832,2,0)</f>
        <v>26.977500410000001</v>
      </c>
      <c r="F884">
        <v>424304</v>
      </c>
      <c r="G884" t="s">
        <v>14</v>
      </c>
      <c r="H884" s="2">
        <v>45210.690659722219</v>
      </c>
      <c r="I884" s="2" t="s">
        <v>11</v>
      </c>
      <c r="J884" s="2" t="s">
        <v>11</v>
      </c>
      <c r="K884" s="2" t="s">
        <v>11</v>
      </c>
      <c r="L884" s="9">
        <f>YEAR(Table1[[#This Row],[ordered_at]])</f>
        <v>2023</v>
      </c>
      <c r="M884" s="9" t="str">
        <f>TEXT(Table1[[#This Row],[ordered_at]],"MMM")</f>
        <v>Oct</v>
      </c>
      <c r="N884">
        <f>VLOOKUP(D884,[1]products!$A$2:$F$2832,6,0)</f>
        <v>59.950000760000002</v>
      </c>
      <c r="O884" s="1">
        <f>Table1[[#This Row],[sale_price]]-Table1[[#This Row],[cost_price]]</f>
        <v>32.972500350000004</v>
      </c>
      <c r="P884" s="4">
        <f>Table1[[#This Row],[PROFIT]]/Table1[[#This Row],[sale_price]]</f>
        <v>0.54999999886572148</v>
      </c>
      <c r="Q884" t="str">
        <f>"Q"&amp;ROUNDUP(MONTH(Table1[[#This Row],[ordered_at]])/3,0)</f>
        <v>Q4</v>
      </c>
      <c r="R884" t="s">
        <v>35</v>
      </c>
      <c r="S884" t="s">
        <v>46</v>
      </c>
      <c r="T884" s="8"/>
    </row>
    <row r="885" spans="1:20" x14ac:dyDescent="0.3">
      <c r="A885">
        <v>65351</v>
      </c>
      <c r="B885">
        <v>44963</v>
      </c>
      <c r="C885">
        <v>96024</v>
      </c>
      <c r="D885">
        <v>9398</v>
      </c>
      <c r="E885">
        <f>VLOOKUP(D885,[1]products!$A$2:$B$2832,2,0)</f>
        <v>12.23334011</v>
      </c>
      <c r="F885">
        <v>176342</v>
      </c>
      <c r="G885" t="s">
        <v>12</v>
      </c>
      <c r="H885" s="2">
        <v>45210.470543981479</v>
      </c>
      <c r="I885" s="2">
        <v>45210.470543981479</v>
      </c>
      <c r="J885" s="2">
        <v>45210.470543981479</v>
      </c>
      <c r="K885" s="2" t="s">
        <v>11</v>
      </c>
      <c r="L885" s="9">
        <f>YEAR(Table1[[#This Row],[ordered_at]])</f>
        <v>2023</v>
      </c>
      <c r="M885" s="9" t="str">
        <f>TEXT(Table1[[#This Row],[ordered_at]],"MMM")</f>
        <v>Oct</v>
      </c>
      <c r="N885">
        <f>VLOOKUP(D885,[1]products!$A$2:$F$2832,6,0)</f>
        <v>27.93000031</v>
      </c>
      <c r="O885" s="1">
        <f>Table1[[#This Row],[sale_price]]-Table1[[#This Row],[cost_price]]</f>
        <v>15.6966602</v>
      </c>
      <c r="P885" s="4">
        <f>Table1[[#This Row],[PROFIT]]/Table1[[#This Row],[sale_price]]</f>
        <v>0.56200000092302183</v>
      </c>
      <c r="Q885" t="str">
        <f>"Q"&amp;ROUNDUP(MONTH(Table1[[#This Row],[ordered_at]])/3,0)</f>
        <v>Q4</v>
      </c>
      <c r="R885" t="s">
        <v>35</v>
      </c>
      <c r="S885" t="s">
        <v>46</v>
      </c>
      <c r="T885" s="8"/>
    </row>
    <row r="886" spans="1:20" x14ac:dyDescent="0.3">
      <c r="A886">
        <v>99367</v>
      </c>
      <c r="B886">
        <v>68394</v>
      </c>
      <c r="C886">
        <v>4329</v>
      </c>
      <c r="D886">
        <v>11213</v>
      </c>
      <c r="E886">
        <f>VLOOKUP(D886,[1]products!$A$2:$B$2832,2,0)</f>
        <v>6.5275000590000003</v>
      </c>
      <c r="F886">
        <v>268112</v>
      </c>
      <c r="G886" t="s">
        <v>12</v>
      </c>
      <c r="H886" s="2">
        <v>45210.423645833333</v>
      </c>
      <c r="I886" s="2">
        <v>45210.423645833333</v>
      </c>
      <c r="J886" s="2">
        <v>45210.423645833333</v>
      </c>
      <c r="K886" s="2" t="s">
        <v>11</v>
      </c>
      <c r="L886" s="9">
        <f>YEAR(Table1[[#This Row],[ordered_at]])</f>
        <v>2023</v>
      </c>
      <c r="M886" s="9" t="str">
        <f>TEXT(Table1[[#This Row],[ordered_at]],"MMM")</f>
        <v>Oct</v>
      </c>
      <c r="N886">
        <f>VLOOKUP(D886,[1]products!$A$2:$F$2832,6,0)</f>
        <v>17.5</v>
      </c>
      <c r="O886" s="1">
        <f>Table1[[#This Row],[sale_price]]-Table1[[#This Row],[cost_price]]</f>
        <v>10.972499940999999</v>
      </c>
      <c r="P886" s="4">
        <f>Table1[[#This Row],[PROFIT]]/Table1[[#This Row],[sale_price]]</f>
        <v>0.62699999662857131</v>
      </c>
      <c r="Q886" t="str">
        <f>"Q"&amp;ROUNDUP(MONTH(Table1[[#This Row],[ordered_at]])/3,0)</f>
        <v>Q4</v>
      </c>
      <c r="R886" t="s">
        <v>35</v>
      </c>
      <c r="S886" t="s">
        <v>46</v>
      </c>
      <c r="T886" s="8"/>
    </row>
    <row r="887" spans="1:20" x14ac:dyDescent="0.3">
      <c r="A887">
        <v>159100</v>
      </c>
      <c r="B887">
        <v>109558</v>
      </c>
      <c r="C887">
        <v>47860</v>
      </c>
      <c r="D887">
        <v>15884</v>
      </c>
      <c r="E887">
        <f>VLOOKUP(D887,[1]products!$A$2:$B$2832,2,0)</f>
        <v>29.43079973</v>
      </c>
      <c r="F887">
        <v>429498</v>
      </c>
      <c r="G887" t="s">
        <v>10</v>
      </c>
      <c r="H887" s="2">
        <v>45210.29650462963</v>
      </c>
      <c r="I887" s="2" t="s">
        <v>11</v>
      </c>
      <c r="J887" s="2" t="s">
        <v>11</v>
      </c>
      <c r="K887" s="2" t="s">
        <v>11</v>
      </c>
      <c r="L887" s="9">
        <f>YEAR(Table1[[#This Row],[ordered_at]])</f>
        <v>2023</v>
      </c>
      <c r="M887" s="9" t="str">
        <f>TEXT(Table1[[#This Row],[ordered_at]],"MMM")</f>
        <v>Oct</v>
      </c>
      <c r="N887">
        <f>VLOOKUP(D887,[1]products!$A$2:$F$2832,6,0)</f>
        <v>63.979999540000001</v>
      </c>
      <c r="O887" s="1">
        <f>Table1[[#This Row],[sale_price]]-Table1[[#This Row],[cost_price]]</f>
        <v>34.549199810000005</v>
      </c>
      <c r="P887" s="4">
        <f>Table1[[#This Row],[PROFIT]]/Table1[[#This Row],[sale_price]]</f>
        <v>0.54000000091278533</v>
      </c>
      <c r="Q887" t="str">
        <f>"Q"&amp;ROUNDUP(MONTH(Table1[[#This Row],[ordered_at]])/3,0)</f>
        <v>Q4</v>
      </c>
      <c r="R887" t="s">
        <v>35</v>
      </c>
      <c r="S887" t="s">
        <v>46</v>
      </c>
      <c r="T887" s="8"/>
    </row>
    <row r="888" spans="1:20" x14ac:dyDescent="0.3">
      <c r="A888">
        <v>118462</v>
      </c>
      <c r="B888">
        <v>81591</v>
      </c>
      <c r="C888">
        <v>63356</v>
      </c>
      <c r="D888">
        <v>5857</v>
      </c>
      <c r="E888">
        <f>VLOOKUP(D888,[1]products!$A$2:$B$2832,2,0)</f>
        <v>14.70000003</v>
      </c>
      <c r="F888">
        <v>319683</v>
      </c>
      <c r="G888" t="s">
        <v>12</v>
      </c>
      <c r="H888" s="2">
        <v>45210.251516203702</v>
      </c>
      <c r="I888" s="2">
        <v>45210.251516203702</v>
      </c>
      <c r="J888" s="2">
        <v>45210.251516203702</v>
      </c>
      <c r="K888" s="2" t="s">
        <v>11</v>
      </c>
      <c r="L888" s="9">
        <f>YEAR(Table1[[#This Row],[ordered_at]])</f>
        <v>2023</v>
      </c>
      <c r="M888" s="9" t="str">
        <f>TEXT(Table1[[#This Row],[ordered_at]],"MMM")</f>
        <v>Oct</v>
      </c>
      <c r="N888">
        <f>VLOOKUP(D888,[1]products!$A$2:$F$2832,6,0)</f>
        <v>25</v>
      </c>
      <c r="O888" s="1">
        <f>Table1[[#This Row],[sale_price]]-Table1[[#This Row],[cost_price]]</f>
        <v>10.29999997</v>
      </c>
      <c r="P888" s="4">
        <f>Table1[[#This Row],[PROFIT]]/Table1[[#This Row],[sale_price]]</f>
        <v>0.41199999879999999</v>
      </c>
      <c r="Q888" t="str">
        <f>"Q"&amp;ROUNDUP(MONTH(Table1[[#This Row],[ordered_at]])/3,0)</f>
        <v>Q4</v>
      </c>
      <c r="R888" t="s">
        <v>35</v>
      </c>
      <c r="S888" t="s">
        <v>46</v>
      </c>
      <c r="T888" s="8"/>
    </row>
    <row r="889" spans="1:20" x14ac:dyDescent="0.3">
      <c r="A889">
        <v>28624</v>
      </c>
      <c r="B889">
        <v>19789</v>
      </c>
      <c r="C889">
        <v>72697</v>
      </c>
      <c r="D889">
        <v>15897</v>
      </c>
      <c r="E889">
        <f>VLOOKUP(D889,[1]products!$A$2:$B$2832,2,0)</f>
        <v>20.771999919999999</v>
      </c>
      <c r="F889">
        <v>77198</v>
      </c>
      <c r="G889" t="s">
        <v>12</v>
      </c>
      <c r="H889" s="2">
        <v>45209.336851851855</v>
      </c>
      <c r="I889" s="2">
        <v>45209.336851851855</v>
      </c>
      <c r="J889" s="2">
        <v>45209.336851851855</v>
      </c>
      <c r="K889" s="2" t="s">
        <v>11</v>
      </c>
      <c r="L889" s="9">
        <f>YEAR(Table1[[#This Row],[ordered_at]])</f>
        <v>2023</v>
      </c>
      <c r="M889" s="9" t="str">
        <f>TEXT(Table1[[#This Row],[ordered_at]],"MMM")</f>
        <v>Oct</v>
      </c>
      <c r="N889">
        <f>VLOOKUP(D889,[1]products!$A$2:$F$2832,6,0)</f>
        <v>36</v>
      </c>
      <c r="O889" s="1">
        <f>Table1[[#This Row],[sale_price]]-Table1[[#This Row],[cost_price]]</f>
        <v>15.228000080000001</v>
      </c>
      <c r="P889" s="4">
        <f>Table1[[#This Row],[PROFIT]]/Table1[[#This Row],[sale_price]]</f>
        <v>0.42300000222222223</v>
      </c>
      <c r="Q889" t="str">
        <f>"Q"&amp;ROUNDUP(MONTH(Table1[[#This Row],[ordered_at]])/3,0)</f>
        <v>Q4</v>
      </c>
      <c r="R889" t="s">
        <v>35</v>
      </c>
      <c r="S889" t="s">
        <v>46</v>
      </c>
      <c r="T889" s="8"/>
    </row>
    <row r="890" spans="1:20" x14ac:dyDescent="0.3">
      <c r="A890">
        <v>45288</v>
      </c>
      <c r="B890">
        <v>31166</v>
      </c>
      <c r="C890">
        <v>33427</v>
      </c>
      <c r="D890">
        <v>6790</v>
      </c>
      <c r="E890">
        <f>VLOOKUP(D890,[1]products!$A$2:$B$2832,2,0)</f>
        <v>77.524999989999998</v>
      </c>
      <c r="F890">
        <v>122165</v>
      </c>
      <c r="G890" t="s">
        <v>12</v>
      </c>
      <c r="H890" s="2">
        <v>45209.335219907407</v>
      </c>
      <c r="I890" s="2">
        <v>45209.335219907407</v>
      </c>
      <c r="J890" s="2">
        <v>45209.335219907407</v>
      </c>
      <c r="K890" s="2" t="s">
        <v>11</v>
      </c>
      <c r="L890" s="9">
        <f>YEAR(Table1[[#This Row],[ordered_at]])</f>
        <v>2023</v>
      </c>
      <c r="M890" s="9" t="str">
        <f>TEXT(Table1[[#This Row],[ordered_at]],"MMM")</f>
        <v>Oct</v>
      </c>
      <c r="N890">
        <f>VLOOKUP(D890,[1]products!$A$2:$F$2832,6,0)</f>
        <v>175</v>
      </c>
      <c r="O890" s="1">
        <f>Table1[[#This Row],[sale_price]]-Table1[[#This Row],[cost_price]]</f>
        <v>97.475000010000002</v>
      </c>
      <c r="P890" s="4">
        <f>Table1[[#This Row],[PROFIT]]/Table1[[#This Row],[sale_price]]</f>
        <v>0.5570000000571429</v>
      </c>
      <c r="Q890" t="str">
        <f>"Q"&amp;ROUNDUP(MONTH(Table1[[#This Row],[ordered_at]])/3,0)</f>
        <v>Q4</v>
      </c>
      <c r="R890" t="s">
        <v>35</v>
      </c>
      <c r="S890" t="s">
        <v>46</v>
      </c>
      <c r="T890" s="8"/>
    </row>
    <row r="891" spans="1:20" x14ac:dyDescent="0.3">
      <c r="A891">
        <v>167573</v>
      </c>
      <c r="B891">
        <v>115431</v>
      </c>
      <c r="C891">
        <v>10909</v>
      </c>
      <c r="D891">
        <v>28384</v>
      </c>
      <c r="E891">
        <f>VLOOKUP(D891,[1]products!$A$2:$B$2832,2,0)</f>
        <v>20.1845</v>
      </c>
      <c r="F891">
        <v>452424</v>
      </c>
      <c r="G891" t="s">
        <v>12</v>
      </c>
      <c r="H891" s="2">
        <v>45209.314988425926</v>
      </c>
      <c r="I891" s="2">
        <v>45209.314988425926</v>
      </c>
      <c r="J891" s="2">
        <v>45209.314988425926</v>
      </c>
      <c r="K891" s="2" t="s">
        <v>11</v>
      </c>
      <c r="L891" s="9">
        <f>YEAR(Table1[[#This Row],[ordered_at]])</f>
        <v>2023</v>
      </c>
      <c r="M891" s="9" t="str">
        <f>TEXT(Table1[[#This Row],[ordered_at]],"MMM")</f>
        <v>Oct</v>
      </c>
      <c r="N891">
        <f>VLOOKUP(D891,[1]products!$A$2:$F$2832,6,0)</f>
        <v>39.5</v>
      </c>
      <c r="O891" s="1">
        <f>Table1[[#This Row],[sale_price]]-Table1[[#This Row],[cost_price]]</f>
        <v>19.3155</v>
      </c>
      <c r="P891" s="4">
        <f>Table1[[#This Row],[PROFIT]]/Table1[[#This Row],[sale_price]]</f>
        <v>0.48899999999999999</v>
      </c>
      <c r="Q891" t="str">
        <f>"Q"&amp;ROUNDUP(MONTH(Table1[[#This Row],[ordered_at]])/3,0)</f>
        <v>Q4</v>
      </c>
      <c r="R891" t="s">
        <v>35</v>
      </c>
      <c r="S891" t="s">
        <v>46</v>
      </c>
      <c r="T891" s="8"/>
    </row>
    <row r="892" spans="1:20" x14ac:dyDescent="0.3">
      <c r="A892">
        <v>13436</v>
      </c>
      <c r="B892">
        <v>9314</v>
      </c>
      <c r="C892">
        <v>53646</v>
      </c>
      <c r="D892">
        <v>12603</v>
      </c>
      <c r="E892">
        <f>VLOOKUP(D892,[1]products!$A$2:$B$2832,2,0)</f>
        <v>5.7261799580000003</v>
      </c>
      <c r="F892">
        <v>36256</v>
      </c>
      <c r="G892" t="s">
        <v>14</v>
      </c>
      <c r="H892" s="2">
        <v>45208.538229166668</v>
      </c>
      <c r="I892" s="2" t="s">
        <v>11</v>
      </c>
      <c r="J892" s="2" t="s">
        <v>11</v>
      </c>
      <c r="K892" s="2" t="s">
        <v>11</v>
      </c>
      <c r="L892" s="9">
        <f>YEAR(Table1[[#This Row],[ordered_at]])</f>
        <v>2023</v>
      </c>
      <c r="M892" s="9" t="str">
        <f>TEXT(Table1[[#This Row],[ordered_at]],"MMM")</f>
        <v>Oct</v>
      </c>
      <c r="N892">
        <f>VLOOKUP(D892,[1]products!$A$2:$F$2832,6,0)</f>
        <v>14.989999770000001</v>
      </c>
      <c r="O892" s="1">
        <f>Table1[[#This Row],[sale_price]]-Table1[[#This Row],[cost_price]]</f>
        <v>9.2638198120000013</v>
      </c>
      <c r="P892" s="4">
        <f>Table1[[#This Row],[PROFIT]]/Table1[[#This Row],[sale_price]]</f>
        <v>0.61799999694062713</v>
      </c>
      <c r="Q892" t="str">
        <f>"Q"&amp;ROUNDUP(MONTH(Table1[[#This Row],[ordered_at]])/3,0)</f>
        <v>Q4</v>
      </c>
      <c r="R892" t="s">
        <v>35</v>
      </c>
      <c r="S892" t="s">
        <v>46</v>
      </c>
      <c r="T892" s="8"/>
    </row>
    <row r="893" spans="1:20" x14ac:dyDescent="0.3">
      <c r="A893">
        <v>33038</v>
      </c>
      <c r="B893">
        <v>22781</v>
      </c>
      <c r="C893">
        <v>28620</v>
      </c>
      <c r="D893">
        <v>9044</v>
      </c>
      <c r="E893">
        <f>VLOOKUP(D893,[1]products!$A$2:$B$2832,2,0)</f>
        <v>47.640600910000003</v>
      </c>
      <c r="F893">
        <v>89083</v>
      </c>
      <c r="G893" t="s">
        <v>15</v>
      </c>
      <c r="H893" s="2">
        <v>45208.376921296294</v>
      </c>
      <c r="I893" s="2">
        <v>45208.376921296294</v>
      </c>
      <c r="J893" s="2">
        <v>45208.376921296294</v>
      </c>
      <c r="K893" s="2">
        <v>45208.376921296294</v>
      </c>
      <c r="L893" s="9">
        <f>YEAR(Table1[[#This Row],[ordered_at]])</f>
        <v>2023</v>
      </c>
      <c r="M893" s="9" t="str">
        <f>TEXT(Table1[[#This Row],[ordered_at]],"MMM")</f>
        <v>Oct</v>
      </c>
      <c r="N893">
        <f>VLOOKUP(D893,[1]products!$A$2:$F$2832,6,0)</f>
        <v>83.58000183</v>
      </c>
      <c r="O893" s="1">
        <f>Table1[[#This Row],[sale_price]]-Table1[[#This Row],[cost_price]]</f>
        <v>35.939400919999997</v>
      </c>
      <c r="P893" s="4">
        <f>Table1[[#This Row],[PROFIT]]/Table1[[#This Row],[sale_price]]</f>
        <v>0.43000000159248619</v>
      </c>
      <c r="Q893" t="str">
        <f>"Q"&amp;ROUNDUP(MONTH(Table1[[#This Row],[ordered_at]])/3,0)</f>
        <v>Q4</v>
      </c>
      <c r="R893" t="s">
        <v>35</v>
      </c>
      <c r="S893" t="s">
        <v>46</v>
      </c>
      <c r="T893" s="8"/>
    </row>
    <row r="894" spans="1:20" x14ac:dyDescent="0.3">
      <c r="A894">
        <v>64345</v>
      </c>
      <c r="B894">
        <v>44295</v>
      </c>
      <c r="C894">
        <v>77152</v>
      </c>
      <c r="D894">
        <v>24833</v>
      </c>
      <c r="E894">
        <f>VLOOKUP(D894,[1]products!$A$2:$B$2832,2,0)</f>
        <v>20.126230549999999</v>
      </c>
      <c r="F894">
        <v>173602</v>
      </c>
      <c r="G894" t="s">
        <v>10</v>
      </c>
      <c r="H894" s="2">
        <v>45208.297384259262</v>
      </c>
      <c r="I894" s="2" t="s">
        <v>11</v>
      </c>
      <c r="J894" s="2" t="s">
        <v>11</v>
      </c>
      <c r="K894" s="2" t="s">
        <v>11</v>
      </c>
      <c r="L894" s="9">
        <f>YEAR(Table1[[#This Row],[ordered_at]])</f>
        <v>2023</v>
      </c>
      <c r="M894" s="9" t="str">
        <f>TEXT(Table1[[#This Row],[ordered_at]],"MMM")</f>
        <v>Oct</v>
      </c>
      <c r="N894">
        <f>VLOOKUP(D894,[1]products!$A$2:$F$2832,6,0)</f>
        <v>38.630001069999999</v>
      </c>
      <c r="O894" s="1">
        <f>Table1[[#This Row],[sale_price]]-Table1[[#This Row],[cost_price]]</f>
        <v>18.50377052</v>
      </c>
      <c r="P894" s="4">
        <f>Table1[[#This Row],[PROFIT]]/Table1[[#This Row],[sale_price]]</f>
        <v>0.47900000019337302</v>
      </c>
      <c r="Q894" t="str">
        <f>"Q"&amp;ROUNDUP(MONTH(Table1[[#This Row],[ordered_at]])/3,0)</f>
        <v>Q4</v>
      </c>
      <c r="R894" t="s">
        <v>35</v>
      </c>
      <c r="S894" t="s">
        <v>46</v>
      </c>
      <c r="T894" s="8"/>
    </row>
    <row r="895" spans="1:20" x14ac:dyDescent="0.3">
      <c r="A895">
        <v>63697</v>
      </c>
      <c r="B895">
        <v>43848</v>
      </c>
      <c r="C895">
        <v>47383</v>
      </c>
      <c r="D895">
        <v>28862</v>
      </c>
      <c r="E895">
        <f>VLOOKUP(D895,[1]products!$A$2:$B$2832,2,0)</f>
        <v>20.496350469999999</v>
      </c>
      <c r="F895">
        <v>171862</v>
      </c>
      <c r="G895" t="s">
        <v>13</v>
      </c>
      <c r="H895" s="2">
        <v>45208.259652777779</v>
      </c>
      <c r="I895" s="2">
        <v>45208.259652777779</v>
      </c>
      <c r="J895" s="2" t="s">
        <v>11</v>
      </c>
      <c r="K895" s="2" t="s">
        <v>11</v>
      </c>
      <c r="L895" s="9">
        <f>YEAR(Table1[[#This Row],[ordered_at]])</f>
        <v>2023</v>
      </c>
      <c r="M895" s="9" t="str">
        <f>TEXT(Table1[[#This Row],[ordered_at]],"MMM")</f>
        <v>Oct</v>
      </c>
      <c r="N895">
        <f>VLOOKUP(D895,[1]products!$A$2:$F$2832,6,0)</f>
        <v>54.950000760000002</v>
      </c>
      <c r="O895" s="1">
        <f>Table1[[#This Row],[sale_price]]-Table1[[#This Row],[cost_price]]</f>
        <v>34.453650289999999</v>
      </c>
      <c r="P895" s="4">
        <f>Table1[[#This Row],[PROFIT]]/Table1[[#This Row],[sale_price]]</f>
        <v>0.62699999660564154</v>
      </c>
      <c r="Q895" t="str">
        <f>"Q"&amp;ROUNDUP(MONTH(Table1[[#This Row],[ordered_at]])/3,0)</f>
        <v>Q4</v>
      </c>
      <c r="R895" t="s">
        <v>35</v>
      </c>
      <c r="S895" t="s">
        <v>46</v>
      </c>
      <c r="T895" s="8"/>
    </row>
    <row r="896" spans="1:20" x14ac:dyDescent="0.3">
      <c r="A896">
        <v>1803</v>
      </c>
      <c r="B896">
        <v>1226</v>
      </c>
      <c r="C896">
        <v>9847</v>
      </c>
      <c r="D896">
        <v>13789</v>
      </c>
      <c r="E896">
        <f>VLOOKUP(D896,[1]products!$A$2:$B$2832,2,0)</f>
        <v>21.504000040000001</v>
      </c>
      <c r="F896">
        <v>4913</v>
      </c>
      <c r="G896" t="s">
        <v>12</v>
      </c>
      <c r="H896" s="2">
        <v>45208.225925925923</v>
      </c>
      <c r="I896" s="2">
        <v>45208.225925925923</v>
      </c>
      <c r="J896" s="2">
        <v>45208.225925925923</v>
      </c>
      <c r="K896" s="2" t="s">
        <v>11</v>
      </c>
      <c r="L896" s="9">
        <f>YEAR(Table1[[#This Row],[ordered_at]])</f>
        <v>2023</v>
      </c>
      <c r="M896" s="9" t="str">
        <f>TEXT(Table1[[#This Row],[ordered_at]],"MMM")</f>
        <v>Oct</v>
      </c>
      <c r="N896">
        <f>VLOOKUP(D896,[1]products!$A$2:$F$2832,6,0)</f>
        <v>48</v>
      </c>
      <c r="O896" s="1">
        <f>Table1[[#This Row],[sale_price]]-Table1[[#This Row],[cost_price]]</f>
        <v>26.495999959999999</v>
      </c>
      <c r="P896" s="4">
        <f>Table1[[#This Row],[PROFIT]]/Table1[[#This Row],[sale_price]]</f>
        <v>0.55199999916666664</v>
      </c>
      <c r="Q896" t="str">
        <f>"Q"&amp;ROUNDUP(MONTH(Table1[[#This Row],[ordered_at]])/3,0)</f>
        <v>Q4</v>
      </c>
      <c r="R896" t="s">
        <v>35</v>
      </c>
      <c r="S896" t="s">
        <v>46</v>
      </c>
      <c r="T896" s="8"/>
    </row>
    <row r="897" spans="1:20" x14ac:dyDescent="0.3">
      <c r="A897">
        <v>38199</v>
      </c>
      <c r="B897">
        <v>26309</v>
      </c>
      <c r="C897">
        <v>71786</v>
      </c>
      <c r="D897">
        <v>28454</v>
      </c>
      <c r="E897">
        <f>VLOOKUP(D897,[1]products!$A$2:$B$2832,2,0)</f>
        <v>24.44000003</v>
      </c>
      <c r="F897">
        <v>103054</v>
      </c>
      <c r="G897" t="s">
        <v>14</v>
      </c>
      <c r="H897" s="2">
        <v>45208.224004629628</v>
      </c>
      <c r="I897" s="2" t="s">
        <v>11</v>
      </c>
      <c r="J897" s="2" t="s">
        <v>11</v>
      </c>
      <c r="K897" s="2" t="s">
        <v>11</v>
      </c>
      <c r="L897" s="9">
        <f>YEAR(Table1[[#This Row],[ordered_at]])</f>
        <v>2023</v>
      </c>
      <c r="M897" s="9" t="str">
        <f>TEXT(Table1[[#This Row],[ordered_at]],"MMM")</f>
        <v>Oct</v>
      </c>
      <c r="N897">
        <f>VLOOKUP(D897,[1]products!$A$2:$F$2832,6,0)</f>
        <v>52</v>
      </c>
      <c r="O897" s="1">
        <f>Table1[[#This Row],[sale_price]]-Table1[[#This Row],[cost_price]]</f>
        <v>27.55999997</v>
      </c>
      <c r="P897" s="4">
        <f>Table1[[#This Row],[PROFIT]]/Table1[[#This Row],[sale_price]]</f>
        <v>0.52999999942307696</v>
      </c>
      <c r="Q897" t="str">
        <f>"Q"&amp;ROUNDUP(MONTH(Table1[[#This Row],[ordered_at]])/3,0)</f>
        <v>Q4</v>
      </c>
      <c r="R897" t="s">
        <v>35</v>
      </c>
      <c r="S897" t="s">
        <v>46</v>
      </c>
      <c r="T897" s="8"/>
    </row>
    <row r="898" spans="1:20" x14ac:dyDescent="0.3">
      <c r="A898">
        <v>3112</v>
      </c>
      <c r="B898">
        <v>2144</v>
      </c>
      <c r="C898">
        <v>75321</v>
      </c>
      <c r="D898">
        <v>25265</v>
      </c>
      <c r="E898">
        <f>VLOOKUP(D898,[1]products!$A$2:$B$2832,2,0)</f>
        <v>11.41428984</v>
      </c>
      <c r="F898">
        <v>8386</v>
      </c>
      <c r="G898" t="s">
        <v>12</v>
      </c>
      <c r="H898" s="2">
        <v>45208.211817129632</v>
      </c>
      <c r="I898" s="2">
        <v>45208.211817129632</v>
      </c>
      <c r="J898" s="2">
        <v>45208.211817129632</v>
      </c>
      <c r="K898" s="2" t="s">
        <v>11</v>
      </c>
      <c r="L898" s="9">
        <f>YEAR(Table1[[#This Row],[ordered_at]])</f>
        <v>2023</v>
      </c>
      <c r="M898" s="9" t="str">
        <f>TEXT(Table1[[#This Row],[ordered_at]],"MMM")</f>
        <v>Oct</v>
      </c>
      <c r="N898">
        <f>VLOOKUP(D898,[1]products!$A$2:$F$2832,6,0)</f>
        <v>19.989999770000001</v>
      </c>
      <c r="O898" s="1">
        <f>Table1[[#This Row],[sale_price]]-Table1[[#This Row],[cost_price]]</f>
        <v>8.5757099300000004</v>
      </c>
      <c r="P898" s="4">
        <f>Table1[[#This Row],[PROFIT]]/Table1[[#This Row],[sale_price]]</f>
        <v>0.42900000143421713</v>
      </c>
      <c r="Q898" t="str">
        <f>"Q"&amp;ROUNDUP(MONTH(Table1[[#This Row],[ordered_at]])/3,0)</f>
        <v>Q4</v>
      </c>
      <c r="R898" t="s">
        <v>35</v>
      </c>
      <c r="S898" t="s">
        <v>46</v>
      </c>
      <c r="T898" s="8"/>
    </row>
    <row r="899" spans="1:20" x14ac:dyDescent="0.3">
      <c r="A899">
        <v>6824</v>
      </c>
      <c r="B899">
        <v>4725</v>
      </c>
      <c r="C899">
        <v>9221</v>
      </c>
      <c r="D899">
        <v>28344</v>
      </c>
      <c r="E899">
        <f>VLOOKUP(D899,[1]products!$A$2:$B$2832,2,0)</f>
        <v>34.085128939999997</v>
      </c>
      <c r="F899">
        <v>18461</v>
      </c>
      <c r="G899" t="s">
        <v>12</v>
      </c>
      <c r="H899" s="2">
        <v>45208.125405092593</v>
      </c>
      <c r="I899" s="2">
        <v>45208.125405092593</v>
      </c>
      <c r="J899" s="2">
        <v>45208.125405092593</v>
      </c>
      <c r="K899" s="2" t="s">
        <v>11</v>
      </c>
      <c r="L899" s="9">
        <f>YEAR(Table1[[#This Row],[ordered_at]])</f>
        <v>2023</v>
      </c>
      <c r="M899" s="9" t="str">
        <f>TEXT(Table1[[#This Row],[ordered_at]],"MMM")</f>
        <v>Oct</v>
      </c>
      <c r="N899">
        <f>VLOOKUP(D899,[1]products!$A$2:$F$2832,6,0)</f>
        <v>69.989997860000003</v>
      </c>
      <c r="O899" s="1">
        <f>Table1[[#This Row],[sale_price]]-Table1[[#This Row],[cost_price]]</f>
        <v>35.904868920000006</v>
      </c>
      <c r="P899" s="4">
        <f>Table1[[#This Row],[PROFIT]]/Table1[[#This Row],[sale_price]]</f>
        <v>0.5130000002546079</v>
      </c>
      <c r="Q899" t="str">
        <f>"Q"&amp;ROUNDUP(MONTH(Table1[[#This Row],[ordered_at]])/3,0)</f>
        <v>Q4</v>
      </c>
      <c r="R899" t="s">
        <v>20</v>
      </c>
      <c r="S899" t="s">
        <v>46</v>
      </c>
      <c r="T899" s="8"/>
    </row>
    <row r="900" spans="1:20" x14ac:dyDescent="0.3">
      <c r="A900">
        <v>757</v>
      </c>
      <c r="B900">
        <v>511</v>
      </c>
      <c r="C900">
        <v>67470</v>
      </c>
      <c r="D900">
        <v>662</v>
      </c>
      <c r="E900">
        <f>VLOOKUP(D900,[1]products!$A$2:$B$2832,2,0)</f>
        <v>18.45000009</v>
      </c>
      <c r="F900">
        <v>2082</v>
      </c>
      <c r="G900" t="s">
        <v>10</v>
      </c>
      <c r="H900" s="2">
        <v>45208.095879629633</v>
      </c>
      <c r="I900" s="2" t="s">
        <v>11</v>
      </c>
      <c r="J900" s="2" t="s">
        <v>11</v>
      </c>
      <c r="K900" s="2" t="s">
        <v>11</v>
      </c>
      <c r="L900" s="9">
        <f>YEAR(Table1[[#This Row],[ordered_at]])</f>
        <v>2023</v>
      </c>
      <c r="M900" s="9" t="str">
        <f>TEXT(Table1[[#This Row],[ordered_at]],"MMM")</f>
        <v>Oct</v>
      </c>
      <c r="N900">
        <f>VLOOKUP(D900,[1]products!$A$2:$F$2832,6,0)</f>
        <v>45</v>
      </c>
      <c r="O900" s="1">
        <f>Table1[[#This Row],[sale_price]]-Table1[[#This Row],[cost_price]]</f>
        <v>26.54999991</v>
      </c>
      <c r="P900" s="4">
        <f>Table1[[#This Row],[PROFIT]]/Table1[[#This Row],[sale_price]]</f>
        <v>0.58999999800000003</v>
      </c>
      <c r="Q900" t="str">
        <f>"Q"&amp;ROUNDUP(MONTH(Table1[[#This Row],[ordered_at]])/3,0)</f>
        <v>Q4</v>
      </c>
      <c r="R900" t="s">
        <v>19</v>
      </c>
      <c r="S900" t="s">
        <v>47</v>
      </c>
      <c r="T900" s="8"/>
    </row>
    <row r="901" spans="1:20" x14ac:dyDescent="0.3">
      <c r="A901">
        <v>139539</v>
      </c>
      <c r="B901">
        <v>96053</v>
      </c>
      <c r="C901">
        <v>8120</v>
      </c>
      <c r="D901">
        <v>9318</v>
      </c>
      <c r="E901">
        <f>VLOOKUP(D901,[1]products!$A$2:$B$2832,2,0)</f>
        <v>6.9302198869999998</v>
      </c>
      <c r="F901">
        <v>376647</v>
      </c>
      <c r="G901" t="s">
        <v>12</v>
      </c>
      <c r="H901" s="2">
        <v>45207.709409722222</v>
      </c>
      <c r="I901" s="2">
        <v>45207.709409722222</v>
      </c>
      <c r="J901" s="2">
        <v>45207.709409722222</v>
      </c>
      <c r="K901" s="2" t="s">
        <v>11</v>
      </c>
      <c r="L901" s="9">
        <f>YEAR(Table1[[#This Row],[ordered_at]])</f>
        <v>2023</v>
      </c>
      <c r="M901" s="9" t="str">
        <f>TEXT(Table1[[#This Row],[ordered_at]],"MMM")</f>
        <v>Oct</v>
      </c>
      <c r="N901">
        <f>VLOOKUP(D901,[1]products!$A$2:$F$2832,6,0)</f>
        <v>11.989999770000001</v>
      </c>
      <c r="O901" s="1">
        <f>Table1[[#This Row],[sale_price]]-Table1[[#This Row],[cost_price]]</f>
        <v>5.0597798830000009</v>
      </c>
      <c r="P901" s="4">
        <f>Table1[[#This Row],[PROFIT]]/Table1[[#This Row],[sale_price]]</f>
        <v>0.42199999833694746</v>
      </c>
      <c r="Q901" t="str">
        <f>"Q"&amp;ROUNDUP(MONTH(Table1[[#This Row],[ordered_at]])/3,0)</f>
        <v>Q4</v>
      </c>
      <c r="R901" t="s">
        <v>39</v>
      </c>
      <c r="S901" t="s">
        <v>46</v>
      </c>
      <c r="T901" s="8"/>
    </row>
    <row r="902" spans="1:20" x14ac:dyDescent="0.3">
      <c r="A902">
        <v>81594</v>
      </c>
      <c r="B902">
        <v>56136</v>
      </c>
      <c r="C902">
        <v>98741</v>
      </c>
      <c r="D902">
        <v>13659</v>
      </c>
      <c r="E902">
        <f>VLOOKUP(D902,[1]products!$A$2:$B$2832,2,0)</f>
        <v>27.872100530000001</v>
      </c>
      <c r="F902">
        <v>220214</v>
      </c>
      <c r="G902" t="s">
        <v>13</v>
      </c>
      <c r="H902" s="2">
        <v>45207.585844907408</v>
      </c>
      <c r="I902" s="2">
        <v>45207.585844907408</v>
      </c>
      <c r="J902" s="2" t="s">
        <v>11</v>
      </c>
      <c r="K902" s="2" t="s">
        <v>11</v>
      </c>
      <c r="L902" s="9">
        <f>YEAR(Table1[[#This Row],[ordered_at]])</f>
        <v>2023</v>
      </c>
      <c r="M902" s="9" t="str">
        <f>TEXT(Table1[[#This Row],[ordered_at]],"MMM")</f>
        <v>Oct</v>
      </c>
      <c r="N902">
        <f>VLOOKUP(D902,[1]products!$A$2:$F$2832,6,0)</f>
        <v>49.950000760000002</v>
      </c>
      <c r="O902" s="1">
        <f>Table1[[#This Row],[sale_price]]-Table1[[#This Row],[cost_price]]</f>
        <v>22.077900230000001</v>
      </c>
      <c r="P902" s="4">
        <f>Table1[[#This Row],[PROFIT]]/Table1[[#This Row],[sale_price]]</f>
        <v>0.44199999787947952</v>
      </c>
      <c r="Q902" t="str">
        <f>"Q"&amp;ROUNDUP(MONTH(Table1[[#This Row],[ordered_at]])/3,0)</f>
        <v>Q4</v>
      </c>
      <c r="R902" t="s">
        <v>39</v>
      </c>
      <c r="S902" t="s">
        <v>46</v>
      </c>
      <c r="T902" s="8"/>
    </row>
    <row r="903" spans="1:20" x14ac:dyDescent="0.3">
      <c r="A903">
        <v>122182</v>
      </c>
      <c r="B903">
        <v>84145</v>
      </c>
      <c r="C903">
        <v>34865</v>
      </c>
      <c r="D903">
        <v>15332</v>
      </c>
      <c r="E903">
        <f>VLOOKUP(D903,[1]products!$A$2:$B$2832,2,0)</f>
        <v>25.587950960000001</v>
      </c>
      <c r="F903">
        <v>329813</v>
      </c>
      <c r="G903" t="s">
        <v>12</v>
      </c>
      <c r="H903" s="2">
        <v>45207.533865740741</v>
      </c>
      <c r="I903" s="2">
        <v>45207.533865740741</v>
      </c>
      <c r="J903" s="2">
        <v>45207.533865740741</v>
      </c>
      <c r="K903" s="2" t="s">
        <v>11</v>
      </c>
      <c r="L903" s="9">
        <f>YEAR(Table1[[#This Row],[ordered_at]])</f>
        <v>2023</v>
      </c>
      <c r="M903" s="9" t="str">
        <f>TEXT(Table1[[#This Row],[ordered_at]],"MMM")</f>
        <v>Oct</v>
      </c>
      <c r="N903">
        <f>VLOOKUP(D903,[1]products!$A$2:$F$2832,6,0)</f>
        <v>43.150001529999997</v>
      </c>
      <c r="O903" s="1">
        <f>Table1[[#This Row],[sale_price]]-Table1[[#This Row],[cost_price]]</f>
        <v>17.562050569999997</v>
      </c>
      <c r="P903" s="4">
        <f>Table1[[#This Row],[PROFIT]]/Table1[[#This Row],[sale_price]]</f>
        <v>0.40699999877844728</v>
      </c>
      <c r="Q903" t="str">
        <f>"Q"&amp;ROUNDUP(MONTH(Table1[[#This Row],[ordered_at]])/3,0)</f>
        <v>Q4</v>
      </c>
      <c r="R903" t="s">
        <v>39</v>
      </c>
      <c r="S903" t="s">
        <v>46</v>
      </c>
      <c r="T903" s="8"/>
    </row>
    <row r="904" spans="1:20" x14ac:dyDescent="0.3">
      <c r="A904">
        <v>16984</v>
      </c>
      <c r="B904">
        <v>11757</v>
      </c>
      <c r="C904">
        <v>61290</v>
      </c>
      <c r="D904">
        <v>15598</v>
      </c>
      <c r="E904">
        <f>VLOOKUP(D904,[1]products!$A$2:$B$2832,2,0)</f>
        <v>18.111600859999999</v>
      </c>
      <c r="F904">
        <v>45872</v>
      </c>
      <c r="G904" t="s">
        <v>15</v>
      </c>
      <c r="H904" s="2">
        <v>45206.739479166667</v>
      </c>
      <c r="I904" s="2">
        <v>45206.739479166667</v>
      </c>
      <c r="J904" s="2">
        <v>45206.739479166667</v>
      </c>
      <c r="K904" s="2">
        <v>45206.739479166667</v>
      </c>
      <c r="L904" s="9">
        <f>YEAR(Table1[[#This Row],[ordered_at]])</f>
        <v>2023</v>
      </c>
      <c r="M904" s="9" t="str">
        <f>TEXT(Table1[[#This Row],[ordered_at]],"MMM")</f>
        <v>Oct</v>
      </c>
      <c r="N904">
        <f>VLOOKUP(D904,[1]products!$A$2:$F$2832,6,0)</f>
        <v>32.400001529999997</v>
      </c>
      <c r="O904" s="1">
        <f>Table1[[#This Row],[sale_price]]-Table1[[#This Row],[cost_price]]</f>
        <v>14.288400669999998</v>
      </c>
      <c r="P904" s="4">
        <f>Table1[[#This Row],[PROFIT]]/Table1[[#This Row],[sale_price]]</f>
        <v>0.44099999985401234</v>
      </c>
      <c r="Q904" t="str">
        <f>"Q"&amp;ROUNDUP(MONTH(Table1[[#This Row],[ordered_at]])/3,0)</f>
        <v>Q4</v>
      </c>
      <c r="R904" t="s">
        <v>35</v>
      </c>
      <c r="S904" t="s">
        <v>46</v>
      </c>
      <c r="T904" s="8"/>
    </row>
    <row r="905" spans="1:20" x14ac:dyDescent="0.3">
      <c r="A905">
        <v>167662</v>
      </c>
      <c r="B905">
        <v>115482</v>
      </c>
      <c r="C905">
        <v>99259</v>
      </c>
      <c r="D905">
        <v>13842</v>
      </c>
      <c r="E905">
        <f>VLOOKUP(D905,[1]products!$A$2:$B$2832,2,0)</f>
        <v>23.673601099999999</v>
      </c>
      <c r="F905">
        <v>452664</v>
      </c>
      <c r="G905" t="s">
        <v>12</v>
      </c>
      <c r="H905" s="2">
        <v>45206.681562500002</v>
      </c>
      <c r="I905" s="2">
        <v>45206.681562500002</v>
      </c>
      <c r="J905" s="2">
        <v>45206.681562500002</v>
      </c>
      <c r="K905" s="2" t="s">
        <v>11</v>
      </c>
      <c r="L905" s="9">
        <f>YEAR(Table1[[#This Row],[ordered_at]])</f>
        <v>2023</v>
      </c>
      <c r="M905" s="9" t="str">
        <f>TEXT(Table1[[#This Row],[ordered_at]],"MMM")</f>
        <v>Oct</v>
      </c>
      <c r="N905">
        <f>VLOOKUP(D905,[1]products!$A$2:$F$2832,6,0)</f>
        <v>36.990001679999999</v>
      </c>
      <c r="O905" s="1">
        <f>Table1[[#This Row],[sale_price]]-Table1[[#This Row],[cost_price]]</f>
        <v>13.31640058</v>
      </c>
      <c r="P905" s="4">
        <f>Table1[[#This Row],[PROFIT]]/Table1[[#This Row],[sale_price]]</f>
        <v>0.35999999932954857</v>
      </c>
      <c r="Q905" t="str">
        <f>"Q"&amp;ROUNDUP(MONTH(Table1[[#This Row],[ordered_at]])/3,0)</f>
        <v>Q4</v>
      </c>
      <c r="R905" t="s">
        <v>35</v>
      </c>
      <c r="S905" t="s">
        <v>46</v>
      </c>
      <c r="T905" s="8"/>
    </row>
    <row r="906" spans="1:20" x14ac:dyDescent="0.3">
      <c r="A906">
        <v>54668</v>
      </c>
      <c r="B906">
        <v>37600</v>
      </c>
      <c r="C906">
        <v>78133</v>
      </c>
      <c r="D906">
        <v>28446</v>
      </c>
      <c r="E906">
        <f>VLOOKUP(D906,[1]products!$A$2:$B$2832,2,0)</f>
        <v>18.042359909999998</v>
      </c>
      <c r="F906">
        <v>147492</v>
      </c>
      <c r="G906" t="s">
        <v>13</v>
      </c>
      <c r="H906" s="2">
        <v>45206.438356481478</v>
      </c>
      <c r="I906" s="2">
        <v>45206.438356481478</v>
      </c>
      <c r="J906" s="2" t="s">
        <v>11</v>
      </c>
      <c r="K906" s="2" t="s">
        <v>11</v>
      </c>
      <c r="L906" s="9">
        <f>YEAR(Table1[[#This Row],[ordered_at]])</f>
        <v>2023</v>
      </c>
      <c r="M906" s="9" t="str">
        <f>TEXT(Table1[[#This Row],[ordered_at]],"MMM")</f>
        <v>Oct</v>
      </c>
      <c r="N906">
        <f>VLOOKUP(D906,[1]products!$A$2:$F$2832,6,0)</f>
        <v>31.989999770000001</v>
      </c>
      <c r="O906" s="1">
        <f>Table1[[#This Row],[sale_price]]-Table1[[#This Row],[cost_price]]</f>
        <v>13.947639860000002</v>
      </c>
      <c r="P906" s="4">
        <f>Table1[[#This Row],[PROFIT]]/Table1[[#This Row],[sale_price]]</f>
        <v>0.43599999875836204</v>
      </c>
      <c r="Q906" t="str">
        <f>"Q"&amp;ROUNDUP(MONTH(Table1[[#This Row],[ordered_at]])/3,0)</f>
        <v>Q4</v>
      </c>
      <c r="R906" t="s">
        <v>35</v>
      </c>
      <c r="S906" t="s">
        <v>46</v>
      </c>
      <c r="T906" s="8"/>
    </row>
    <row r="907" spans="1:20" x14ac:dyDescent="0.3">
      <c r="A907">
        <v>74102</v>
      </c>
      <c r="B907">
        <v>50999</v>
      </c>
      <c r="C907">
        <v>7099</v>
      </c>
      <c r="D907">
        <v>12565</v>
      </c>
      <c r="E907">
        <f>VLOOKUP(D907,[1]products!$A$2:$B$2832,2,0)</f>
        <v>14.5483004</v>
      </c>
      <c r="F907">
        <v>199943</v>
      </c>
      <c r="G907" t="s">
        <v>14</v>
      </c>
      <c r="H907" s="2">
        <v>45206.350497685184</v>
      </c>
      <c r="I907" s="2" t="s">
        <v>11</v>
      </c>
      <c r="J907" s="2" t="s">
        <v>11</v>
      </c>
      <c r="K907" s="2" t="s">
        <v>11</v>
      </c>
      <c r="L907" s="9">
        <f>YEAR(Table1[[#This Row],[ordered_at]])</f>
        <v>2023</v>
      </c>
      <c r="M907" s="9" t="str">
        <f>TEXT(Table1[[#This Row],[ordered_at]],"MMM")</f>
        <v>Oct</v>
      </c>
      <c r="N907">
        <f>VLOOKUP(D907,[1]products!$A$2:$F$2832,6,0)</f>
        <v>29.450000760000002</v>
      </c>
      <c r="O907" s="1">
        <f>Table1[[#This Row],[sale_price]]-Table1[[#This Row],[cost_price]]</f>
        <v>14.901700360000001</v>
      </c>
      <c r="P907" s="4">
        <f>Table1[[#This Row],[PROFIT]]/Table1[[#This Row],[sale_price]]</f>
        <v>0.50599999916604421</v>
      </c>
      <c r="Q907" t="str">
        <f>"Q"&amp;ROUNDUP(MONTH(Table1[[#This Row],[ordered_at]])/3,0)</f>
        <v>Q4</v>
      </c>
      <c r="R907" t="s">
        <v>35</v>
      </c>
      <c r="S907" t="s">
        <v>46</v>
      </c>
      <c r="T907" s="8"/>
    </row>
    <row r="908" spans="1:20" x14ac:dyDescent="0.3">
      <c r="A908">
        <v>43778</v>
      </c>
      <c r="B908">
        <v>30130</v>
      </c>
      <c r="C908">
        <v>86900</v>
      </c>
      <c r="D908">
        <v>13988</v>
      </c>
      <c r="E908">
        <f>VLOOKUP(D908,[1]products!$A$2:$B$2832,2,0)</f>
        <v>6.9781798940000002</v>
      </c>
      <c r="F908">
        <v>118077</v>
      </c>
      <c r="G908" t="s">
        <v>10</v>
      </c>
      <c r="H908" s="2">
        <v>45206.155729166669</v>
      </c>
      <c r="I908" s="2" t="s">
        <v>11</v>
      </c>
      <c r="J908" s="2" t="s">
        <v>11</v>
      </c>
      <c r="K908" s="2" t="s">
        <v>11</v>
      </c>
      <c r="L908" s="9">
        <f>YEAR(Table1[[#This Row],[ordered_at]])</f>
        <v>2023</v>
      </c>
      <c r="M908" s="9" t="str">
        <f>TEXT(Table1[[#This Row],[ordered_at]],"MMM")</f>
        <v>Oct</v>
      </c>
      <c r="N908">
        <f>VLOOKUP(D908,[1]products!$A$2:$F$2832,6,0)</f>
        <v>11.989999770000001</v>
      </c>
      <c r="O908" s="1">
        <f>Table1[[#This Row],[sale_price]]-Table1[[#This Row],[cost_price]]</f>
        <v>5.0118198760000006</v>
      </c>
      <c r="P908" s="4">
        <f>Table1[[#This Row],[PROFIT]]/Table1[[#This Row],[sale_price]]</f>
        <v>0.41799999767639695</v>
      </c>
      <c r="Q908" t="str">
        <f>"Q"&amp;ROUNDUP(MONTH(Table1[[#This Row],[ordered_at]])/3,0)</f>
        <v>Q4</v>
      </c>
      <c r="R908" t="s">
        <v>35</v>
      </c>
      <c r="S908" t="s">
        <v>46</v>
      </c>
      <c r="T908" s="8"/>
    </row>
    <row r="909" spans="1:20" x14ac:dyDescent="0.3">
      <c r="A909">
        <v>67460</v>
      </c>
      <c r="B909">
        <v>46405</v>
      </c>
      <c r="C909">
        <v>41179</v>
      </c>
      <c r="D909">
        <v>15575</v>
      </c>
      <c r="E909">
        <f>VLOOKUP(D909,[1]products!$A$2:$B$2832,2,0)</f>
        <v>15.203999939999999</v>
      </c>
      <c r="F909">
        <v>182043</v>
      </c>
      <c r="G909" t="s">
        <v>10</v>
      </c>
      <c r="H909" s="2">
        <v>45205.974953703706</v>
      </c>
      <c r="I909" s="2" t="s">
        <v>11</v>
      </c>
      <c r="J909" s="2" t="s">
        <v>11</v>
      </c>
      <c r="K909" s="2" t="s">
        <v>11</v>
      </c>
      <c r="L909" s="9">
        <f>YEAR(Table1[[#This Row],[ordered_at]])</f>
        <v>2023</v>
      </c>
      <c r="M909" s="9" t="str">
        <f>TEXT(Table1[[#This Row],[ordered_at]],"MMM")</f>
        <v>Oct</v>
      </c>
      <c r="N909">
        <f>VLOOKUP(D909,[1]products!$A$2:$F$2832,6,0)</f>
        <v>28</v>
      </c>
      <c r="O909" s="1">
        <f>Table1[[#This Row],[sale_price]]-Table1[[#This Row],[cost_price]]</f>
        <v>12.796000060000001</v>
      </c>
      <c r="P909" s="4">
        <f>Table1[[#This Row],[PROFIT]]/Table1[[#This Row],[sale_price]]</f>
        <v>0.45700000214285719</v>
      </c>
      <c r="Q909" t="str">
        <f>"Q"&amp;ROUNDUP(MONTH(Table1[[#This Row],[ordered_at]])/3,0)</f>
        <v>Q4</v>
      </c>
      <c r="R909" t="s">
        <v>35</v>
      </c>
      <c r="S909" t="s">
        <v>46</v>
      </c>
      <c r="T909" s="8"/>
    </row>
    <row r="910" spans="1:20" x14ac:dyDescent="0.3">
      <c r="A910">
        <v>151045</v>
      </c>
      <c r="B910">
        <v>104001</v>
      </c>
      <c r="C910">
        <v>31566</v>
      </c>
      <c r="D910">
        <v>28595</v>
      </c>
      <c r="E910">
        <f>VLOOKUP(D910,[1]products!$A$2:$B$2832,2,0)</f>
        <v>36.125000059999998</v>
      </c>
      <c r="F910">
        <v>407792</v>
      </c>
      <c r="G910" t="s">
        <v>14</v>
      </c>
      <c r="H910" s="2">
        <v>45205.497048611112</v>
      </c>
      <c r="I910" s="2" t="s">
        <v>11</v>
      </c>
      <c r="J910" s="2" t="s">
        <v>11</v>
      </c>
      <c r="K910" s="2" t="s">
        <v>11</v>
      </c>
      <c r="L910" s="9">
        <f>YEAR(Table1[[#This Row],[ordered_at]])</f>
        <v>2023</v>
      </c>
      <c r="M910" s="9" t="str">
        <f>TEXT(Table1[[#This Row],[ordered_at]],"MMM")</f>
        <v>Oct</v>
      </c>
      <c r="N910">
        <f>VLOOKUP(D910,[1]products!$A$2:$F$2832,6,0)</f>
        <v>85</v>
      </c>
      <c r="O910" s="1">
        <f>Table1[[#This Row],[sale_price]]-Table1[[#This Row],[cost_price]]</f>
        <v>48.874999940000002</v>
      </c>
      <c r="P910" s="4">
        <f>Table1[[#This Row],[PROFIT]]/Table1[[#This Row],[sale_price]]</f>
        <v>0.57499999929411771</v>
      </c>
      <c r="Q910" t="str">
        <f>"Q"&amp;ROUNDUP(MONTH(Table1[[#This Row],[ordered_at]])/3,0)</f>
        <v>Q4</v>
      </c>
      <c r="R910" t="s">
        <v>35</v>
      </c>
      <c r="S910" t="s">
        <v>46</v>
      </c>
      <c r="T910" s="8"/>
    </row>
    <row r="911" spans="1:20" x14ac:dyDescent="0.3">
      <c r="A911">
        <v>142787</v>
      </c>
      <c r="B911">
        <v>98305</v>
      </c>
      <c r="C911">
        <v>36296</v>
      </c>
      <c r="D911">
        <v>24832</v>
      </c>
      <c r="E911">
        <f>VLOOKUP(D911,[1]products!$A$2:$B$2832,2,0)</f>
        <v>33.329350920000003</v>
      </c>
      <c r="F911">
        <v>385474</v>
      </c>
      <c r="G911" t="s">
        <v>13</v>
      </c>
      <c r="H911" s="2">
        <v>45205.369675925926</v>
      </c>
      <c r="I911" s="2">
        <v>45205.369675925926</v>
      </c>
      <c r="J911" s="2" t="s">
        <v>11</v>
      </c>
      <c r="K911" s="2" t="s">
        <v>11</v>
      </c>
      <c r="L911" s="9">
        <f>YEAR(Table1[[#This Row],[ordered_at]])</f>
        <v>2023</v>
      </c>
      <c r="M911" s="9" t="str">
        <f>TEXT(Table1[[#This Row],[ordered_at]],"MMM")</f>
        <v>Oct</v>
      </c>
      <c r="N911">
        <f>VLOOKUP(D911,[1]products!$A$2:$F$2832,6,0)</f>
        <v>58.990001679999999</v>
      </c>
      <c r="O911" s="1">
        <f>Table1[[#This Row],[sale_price]]-Table1[[#This Row],[cost_price]]</f>
        <v>25.660650759999996</v>
      </c>
      <c r="P911" s="4">
        <f>Table1[[#This Row],[PROFIT]]/Table1[[#This Row],[sale_price]]</f>
        <v>0.4350000004949991</v>
      </c>
      <c r="Q911" t="str">
        <f>"Q"&amp;ROUNDUP(MONTH(Table1[[#This Row],[ordered_at]])/3,0)</f>
        <v>Q4</v>
      </c>
      <c r="R911" t="s">
        <v>35</v>
      </c>
      <c r="S911" t="s">
        <v>46</v>
      </c>
      <c r="T911" s="8"/>
    </row>
    <row r="912" spans="1:20" x14ac:dyDescent="0.3">
      <c r="A912">
        <v>169659</v>
      </c>
      <c r="B912">
        <v>116853</v>
      </c>
      <c r="C912">
        <v>15537</v>
      </c>
      <c r="D912">
        <v>11213</v>
      </c>
      <c r="E912">
        <f>VLOOKUP(D912,[1]products!$A$2:$B$2832,2,0)</f>
        <v>6.5275000590000003</v>
      </c>
      <c r="F912">
        <v>458070</v>
      </c>
      <c r="G912" t="s">
        <v>15</v>
      </c>
      <c r="H912" s="2">
        <v>45205.230821759258</v>
      </c>
      <c r="I912" s="2">
        <v>45205.230821759258</v>
      </c>
      <c r="J912" s="2">
        <v>45205.230821759258</v>
      </c>
      <c r="K912" s="2">
        <v>45205.230821759258</v>
      </c>
      <c r="L912" s="9">
        <f>YEAR(Table1[[#This Row],[ordered_at]])</f>
        <v>2023</v>
      </c>
      <c r="M912" s="9" t="str">
        <f>TEXT(Table1[[#This Row],[ordered_at]],"MMM")</f>
        <v>Oct</v>
      </c>
      <c r="N912">
        <f>VLOOKUP(D912,[1]products!$A$2:$F$2832,6,0)</f>
        <v>17.5</v>
      </c>
      <c r="O912" s="1">
        <f>Table1[[#This Row],[sale_price]]-Table1[[#This Row],[cost_price]]</f>
        <v>10.972499940999999</v>
      </c>
      <c r="P912" s="4">
        <f>Table1[[#This Row],[PROFIT]]/Table1[[#This Row],[sale_price]]</f>
        <v>0.62699999662857131</v>
      </c>
      <c r="Q912" t="str">
        <f>"Q"&amp;ROUNDUP(MONTH(Table1[[#This Row],[ordered_at]])/3,0)</f>
        <v>Q4</v>
      </c>
      <c r="R912" t="s">
        <v>35</v>
      </c>
      <c r="S912" t="s">
        <v>46</v>
      </c>
      <c r="T912" s="8"/>
    </row>
    <row r="913" spans="1:20" x14ac:dyDescent="0.3">
      <c r="A913">
        <v>160134</v>
      </c>
      <c r="B913">
        <v>110296</v>
      </c>
      <c r="C913">
        <v>68281</v>
      </c>
      <c r="D913">
        <v>15667</v>
      </c>
      <c r="E913">
        <f>VLOOKUP(D913,[1]products!$A$2:$B$2832,2,0)</f>
        <v>30.834000020000001</v>
      </c>
      <c r="F913">
        <v>432276</v>
      </c>
      <c r="G913" t="s">
        <v>13</v>
      </c>
      <c r="H913" s="2">
        <v>45205.065115740741</v>
      </c>
      <c r="I913" s="2">
        <v>45205.065115740741</v>
      </c>
      <c r="J913" s="2" t="s">
        <v>11</v>
      </c>
      <c r="K913" s="2" t="s">
        <v>11</v>
      </c>
      <c r="L913" s="9">
        <f>YEAR(Table1[[#This Row],[ordered_at]])</f>
        <v>2023</v>
      </c>
      <c r="M913" s="9" t="str">
        <f>TEXT(Table1[[#This Row],[ordered_at]],"MMM")</f>
        <v>Oct</v>
      </c>
      <c r="N913">
        <f>VLOOKUP(D913,[1]products!$A$2:$F$2832,6,0)</f>
        <v>54</v>
      </c>
      <c r="O913" s="1">
        <f>Table1[[#This Row],[sale_price]]-Table1[[#This Row],[cost_price]]</f>
        <v>23.165999979999999</v>
      </c>
      <c r="P913" s="4">
        <f>Table1[[#This Row],[PROFIT]]/Table1[[#This Row],[sale_price]]</f>
        <v>0.42899999962962959</v>
      </c>
      <c r="Q913" t="str">
        <f>"Q"&amp;ROUNDUP(MONTH(Table1[[#This Row],[ordered_at]])/3,0)</f>
        <v>Q4</v>
      </c>
      <c r="R913" t="s">
        <v>35</v>
      </c>
      <c r="S913" t="s">
        <v>46</v>
      </c>
      <c r="T913" s="8"/>
    </row>
    <row r="914" spans="1:20" x14ac:dyDescent="0.3">
      <c r="A914">
        <v>89694</v>
      </c>
      <c r="B914">
        <v>61708</v>
      </c>
      <c r="C914">
        <v>49112</v>
      </c>
      <c r="D914">
        <v>14140</v>
      </c>
      <c r="E914">
        <f>VLOOKUP(D914,[1]products!$A$2:$B$2832,2,0)</f>
        <v>16.62738075</v>
      </c>
      <c r="F914">
        <v>242072</v>
      </c>
      <c r="G914" t="s">
        <v>13</v>
      </c>
      <c r="H914" s="2">
        <v>45204.985925925925</v>
      </c>
      <c r="I914" s="2">
        <v>45204.985925925925</v>
      </c>
      <c r="J914" s="2" t="s">
        <v>11</v>
      </c>
      <c r="K914" s="2" t="s">
        <v>11</v>
      </c>
      <c r="L914" s="9">
        <f>YEAR(Table1[[#This Row],[ordered_at]])</f>
        <v>2023</v>
      </c>
      <c r="M914" s="9" t="str">
        <f>TEXT(Table1[[#This Row],[ordered_at]],"MMM")</f>
        <v>Oct</v>
      </c>
      <c r="N914">
        <f>VLOOKUP(D914,[1]products!$A$2:$F$2832,6,0)</f>
        <v>35.990001679999999</v>
      </c>
      <c r="O914" s="1">
        <f>Table1[[#This Row],[sale_price]]-Table1[[#This Row],[cost_price]]</f>
        <v>19.362620929999999</v>
      </c>
      <c r="P914" s="4">
        <f>Table1[[#This Row],[PROFIT]]/Table1[[#This Row],[sale_price]]</f>
        <v>0.53800000072686849</v>
      </c>
      <c r="Q914" t="str">
        <f>"Q"&amp;ROUNDUP(MONTH(Table1[[#This Row],[ordered_at]])/3,0)</f>
        <v>Q4</v>
      </c>
      <c r="R914" t="s">
        <v>31</v>
      </c>
      <c r="S914" t="s">
        <v>47</v>
      </c>
      <c r="T914" s="8"/>
    </row>
    <row r="915" spans="1:20" x14ac:dyDescent="0.3">
      <c r="A915">
        <v>58296</v>
      </c>
      <c r="B915">
        <v>40139</v>
      </c>
      <c r="C915">
        <v>71446</v>
      </c>
      <c r="D915">
        <v>11016</v>
      </c>
      <c r="E915">
        <f>VLOOKUP(D915,[1]products!$A$2:$B$2832,2,0)</f>
        <v>21.065100910000002</v>
      </c>
      <c r="F915">
        <v>157360</v>
      </c>
      <c r="G915" t="s">
        <v>13</v>
      </c>
      <c r="H915" s="2">
        <v>45204.671435185184</v>
      </c>
      <c r="I915" s="2">
        <v>45204.671435185184</v>
      </c>
      <c r="J915" s="2" t="s">
        <v>11</v>
      </c>
      <c r="K915" s="2" t="s">
        <v>11</v>
      </c>
      <c r="L915" s="9">
        <f>YEAR(Table1[[#This Row],[ordered_at]])</f>
        <v>2023</v>
      </c>
      <c r="M915" s="9" t="str">
        <f>TEXT(Table1[[#This Row],[ordered_at]],"MMM")</f>
        <v>Oct</v>
      </c>
      <c r="N915">
        <f>VLOOKUP(D915,[1]products!$A$2:$F$2832,6,0)</f>
        <v>42.990001679999999</v>
      </c>
      <c r="O915" s="1">
        <f>Table1[[#This Row],[sale_price]]-Table1[[#This Row],[cost_price]]</f>
        <v>21.924900769999997</v>
      </c>
      <c r="P915" s="4">
        <f>Table1[[#This Row],[PROFIT]]/Table1[[#This Row],[sale_price]]</f>
        <v>0.50999999798092577</v>
      </c>
      <c r="Q915" t="str">
        <f>"Q"&amp;ROUNDUP(MONTH(Table1[[#This Row],[ordered_at]])/3,0)</f>
        <v>Q4</v>
      </c>
      <c r="R915" t="s">
        <v>31</v>
      </c>
      <c r="S915" t="s">
        <v>47</v>
      </c>
      <c r="T915" s="8"/>
    </row>
    <row r="916" spans="1:20" x14ac:dyDescent="0.3">
      <c r="A916">
        <v>125664</v>
      </c>
      <c r="B916">
        <v>86562</v>
      </c>
      <c r="C916">
        <v>10422</v>
      </c>
      <c r="D916">
        <v>9044</v>
      </c>
      <c r="E916">
        <f>VLOOKUP(D916,[1]products!$A$2:$B$2832,2,0)</f>
        <v>47.640600910000003</v>
      </c>
      <c r="F916">
        <v>339198</v>
      </c>
      <c r="G916" t="s">
        <v>10</v>
      </c>
      <c r="H916" s="2">
        <v>45204.568043981482</v>
      </c>
      <c r="I916" s="2" t="s">
        <v>11</v>
      </c>
      <c r="J916" s="2" t="s">
        <v>11</v>
      </c>
      <c r="K916" s="2" t="s">
        <v>11</v>
      </c>
      <c r="L916" s="9">
        <f>YEAR(Table1[[#This Row],[ordered_at]])</f>
        <v>2023</v>
      </c>
      <c r="M916" s="9" t="str">
        <f>TEXT(Table1[[#This Row],[ordered_at]],"MMM")</f>
        <v>Oct</v>
      </c>
      <c r="N916">
        <f>VLOOKUP(D916,[1]products!$A$2:$F$2832,6,0)</f>
        <v>83.58000183</v>
      </c>
      <c r="O916" s="1">
        <f>Table1[[#This Row],[sale_price]]-Table1[[#This Row],[cost_price]]</f>
        <v>35.939400919999997</v>
      </c>
      <c r="P916" s="4">
        <f>Table1[[#This Row],[PROFIT]]/Table1[[#This Row],[sale_price]]</f>
        <v>0.43000000159248619</v>
      </c>
      <c r="Q916" t="str">
        <f>"Q"&amp;ROUNDUP(MONTH(Table1[[#This Row],[ordered_at]])/3,0)</f>
        <v>Q4</v>
      </c>
      <c r="R916" t="s">
        <v>31</v>
      </c>
      <c r="S916" t="s">
        <v>47</v>
      </c>
      <c r="T916" s="8"/>
    </row>
    <row r="917" spans="1:20" x14ac:dyDescent="0.3">
      <c r="A917">
        <v>147184</v>
      </c>
      <c r="B917">
        <v>101355</v>
      </c>
      <c r="C917">
        <v>71085</v>
      </c>
      <c r="D917">
        <v>12350</v>
      </c>
      <c r="E917">
        <f>VLOOKUP(D917,[1]products!$A$2:$B$2832,2,0)</f>
        <v>73.278448499999996</v>
      </c>
      <c r="F917">
        <v>397359</v>
      </c>
      <c r="G917" t="s">
        <v>12</v>
      </c>
      <c r="H917" s="2">
        <v>45204.411990740744</v>
      </c>
      <c r="I917" s="2">
        <v>45204.411990740744</v>
      </c>
      <c r="J917" s="2">
        <v>45204.411990740744</v>
      </c>
      <c r="K917" s="2" t="s">
        <v>11</v>
      </c>
      <c r="L917" s="9">
        <f>YEAR(Table1[[#This Row],[ordered_at]])</f>
        <v>2023</v>
      </c>
      <c r="M917" s="9" t="str">
        <f>TEXT(Table1[[#This Row],[ordered_at]],"MMM")</f>
        <v>Oct</v>
      </c>
      <c r="N917">
        <f>VLOOKUP(D917,[1]products!$A$2:$F$2832,6,0)</f>
        <v>135.4499969</v>
      </c>
      <c r="O917" s="1">
        <f>Table1[[#This Row],[sale_price]]-Table1[[#This Row],[cost_price]]</f>
        <v>62.171548400000006</v>
      </c>
      <c r="P917" s="4">
        <f>Table1[[#This Row],[PROFIT]]/Table1[[#This Row],[sale_price]]</f>
        <v>0.45899999869250646</v>
      </c>
      <c r="Q917" t="str">
        <f>"Q"&amp;ROUNDUP(MONTH(Table1[[#This Row],[ordered_at]])/3,0)</f>
        <v>Q4</v>
      </c>
      <c r="R917" t="s">
        <v>31</v>
      </c>
      <c r="S917" t="s">
        <v>47</v>
      </c>
      <c r="T917" s="8"/>
    </row>
    <row r="918" spans="1:20" x14ac:dyDescent="0.3">
      <c r="A918">
        <v>116088</v>
      </c>
      <c r="B918">
        <v>79982</v>
      </c>
      <c r="C918">
        <v>20749</v>
      </c>
      <c r="D918">
        <v>13969</v>
      </c>
      <c r="E918">
        <f>VLOOKUP(D918,[1]products!$A$2:$B$2832,2,0)</f>
        <v>27.832000000000001</v>
      </c>
      <c r="F918">
        <v>313292</v>
      </c>
      <c r="G918" t="s">
        <v>15</v>
      </c>
      <c r="H918" s="2">
        <v>45204.348425925928</v>
      </c>
      <c r="I918" s="2">
        <v>45204.348425925928</v>
      </c>
      <c r="J918" s="2">
        <v>45204.348425925928</v>
      </c>
      <c r="K918" s="2">
        <v>45204.348425925928</v>
      </c>
      <c r="L918" s="9">
        <f>YEAR(Table1[[#This Row],[ordered_at]])</f>
        <v>2023</v>
      </c>
      <c r="M918" s="9" t="str">
        <f>TEXT(Table1[[#This Row],[ordered_at]],"MMM")</f>
        <v>Oct</v>
      </c>
      <c r="N918">
        <f>VLOOKUP(D918,[1]products!$A$2:$F$2832,6,0)</f>
        <v>49</v>
      </c>
      <c r="O918" s="1">
        <f>Table1[[#This Row],[sale_price]]-Table1[[#This Row],[cost_price]]</f>
        <v>21.167999999999999</v>
      </c>
      <c r="P918" s="4">
        <f>Table1[[#This Row],[PROFIT]]/Table1[[#This Row],[sale_price]]</f>
        <v>0.432</v>
      </c>
      <c r="Q918" t="str">
        <f>"Q"&amp;ROUNDUP(MONTH(Table1[[#This Row],[ordered_at]])/3,0)</f>
        <v>Q4</v>
      </c>
      <c r="R918" t="s">
        <v>31</v>
      </c>
      <c r="S918" t="s">
        <v>47</v>
      </c>
      <c r="T918" s="8"/>
    </row>
    <row r="919" spans="1:20" x14ac:dyDescent="0.3">
      <c r="A919">
        <v>139092</v>
      </c>
      <c r="B919">
        <v>95757</v>
      </c>
      <c r="C919">
        <v>25780</v>
      </c>
      <c r="D919">
        <v>14215</v>
      </c>
      <c r="E919">
        <f>VLOOKUP(D919,[1]products!$A$2:$B$2832,2,0)</f>
        <v>10.81066042</v>
      </c>
      <c r="F919">
        <v>375421</v>
      </c>
      <c r="G919" t="s">
        <v>13</v>
      </c>
      <c r="H919" s="2">
        <v>45204.315937500003</v>
      </c>
      <c r="I919" s="2">
        <v>45204.315937500003</v>
      </c>
      <c r="J919" s="2" t="s">
        <v>11</v>
      </c>
      <c r="K919" s="2" t="s">
        <v>11</v>
      </c>
      <c r="L919" s="9">
        <f>YEAR(Table1[[#This Row],[ordered_at]])</f>
        <v>2023</v>
      </c>
      <c r="M919" s="9" t="str">
        <f>TEXT(Table1[[#This Row],[ordered_at]],"MMM")</f>
        <v>Oct</v>
      </c>
      <c r="N919">
        <f>VLOOKUP(D919,[1]products!$A$2:$F$2832,6,0)</f>
        <v>20.870000839999999</v>
      </c>
      <c r="O919" s="1">
        <f>Table1[[#This Row],[sale_price]]-Table1[[#This Row],[cost_price]]</f>
        <v>10.05934042</v>
      </c>
      <c r="P919" s="4">
        <f>Table1[[#This Row],[PROFIT]]/Table1[[#This Row],[sale_price]]</f>
        <v>0.4820000007244849</v>
      </c>
      <c r="Q919" t="str">
        <f>"Q"&amp;ROUNDUP(MONTH(Table1[[#This Row],[ordered_at]])/3,0)</f>
        <v>Q4</v>
      </c>
      <c r="R919" t="s">
        <v>31</v>
      </c>
      <c r="S919" t="s">
        <v>47</v>
      </c>
      <c r="T919" s="8"/>
    </row>
    <row r="920" spans="1:20" x14ac:dyDescent="0.3">
      <c r="A920">
        <v>75936</v>
      </c>
      <c r="B920">
        <v>52265</v>
      </c>
      <c r="C920">
        <v>90631</v>
      </c>
      <c r="D920">
        <v>9414</v>
      </c>
      <c r="E920">
        <f>VLOOKUP(D920,[1]products!$A$2:$B$2832,2,0)</f>
        <v>29.55535042</v>
      </c>
      <c r="F920">
        <v>204898</v>
      </c>
      <c r="G920" t="s">
        <v>12</v>
      </c>
      <c r="H920" s="2">
        <v>45204.28392361111</v>
      </c>
      <c r="I920" s="2">
        <v>45204.28392361111</v>
      </c>
      <c r="J920" s="2">
        <v>45204.28392361111</v>
      </c>
      <c r="K920" s="2" t="s">
        <v>11</v>
      </c>
      <c r="L920" s="9">
        <f>YEAR(Table1[[#This Row],[ordered_at]])</f>
        <v>2023</v>
      </c>
      <c r="M920" s="9" t="str">
        <f>TEXT(Table1[[#This Row],[ordered_at]],"MMM")</f>
        <v>Oct</v>
      </c>
      <c r="N920">
        <f>VLOOKUP(D920,[1]products!$A$2:$F$2832,6,0)</f>
        <v>59.950000760000002</v>
      </c>
      <c r="O920" s="1">
        <f>Table1[[#This Row],[sale_price]]-Table1[[#This Row],[cost_price]]</f>
        <v>30.394650340000002</v>
      </c>
      <c r="P920" s="4">
        <f>Table1[[#This Row],[PROFIT]]/Table1[[#This Row],[sale_price]]</f>
        <v>0.50699999924403671</v>
      </c>
      <c r="Q920" t="str">
        <f>"Q"&amp;ROUNDUP(MONTH(Table1[[#This Row],[ordered_at]])/3,0)</f>
        <v>Q4</v>
      </c>
      <c r="R920" t="s">
        <v>42</v>
      </c>
      <c r="S920" t="s">
        <v>46</v>
      </c>
      <c r="T920" s="8"/>
    </row>
    <row r="921" spans="1:20" x14ac:dyDescent="0.3">
      <c r="A921">
        <v>76117</v>
      </c>
      <c r="B921">
        <v>52390</v>
      </c>
      <c r="C921">
        <v>30515</v>
      </c>
      <c r="D921">
        <v>15571</v>
      </c>
      <c r="E921">
        <f>VLOOKUP(D921,[1]products!$A$2:$B$2832,2,0)</f>
        <v>40.75500014</v>
      </c>
      <c r="F921">
        <v>205392</v>
      </c>
      <c r="G921" t="s">
        <v>13</v>
      </c>
      <c r="H921" s="2">
        <v>45204.18241898148</v>
      </c>
      <c r="I921" s="2">
        <v>45204.18241898148</v>
      </c>
      <c r="J921" s="2" t="s">
        <v>11</v>
      </c>
      <c r="K921" s="2" t="s">
        <v>11</v>
      </c>
      <c r="L921" s="9">
        <f>YEAR(Table1[[#This Row],[ordered_at]])</f>
        <v>2023</v>
      </c>
      <c r="M921" s="9" t="str">
        <f>TEXT(Table1[[#This Row],[ordered_at]],"MMM")</f>
        <v>Oct</v>
      </c>
      <c r="N921">
        <f>VLOOKUP(D921,[1]products!$A$2:$F$2832,6,0)</f>
        <v>65</v>
      </c>
      <c r="O921" s="1">
        <f>Table1[[#This Row],[sale_price]]-Table1[[#This Row],[cost_price]]</f>
        <v>24.24499986</v>
      </c>
      <c r="P921" s="4">
        <f>Table1[[#This Row],[PROFIT]]/Table1[[#This Row],[sale_price]]</f>
        <v>0.37299999784615384</v>
      </c>
      <c r="Q921" t="str">
        <f>"Q"&amp;ROUNDUP(MONTH(Table1[[#This Row],[ordered_at]])/3,0)</f>
        <v>Q4</v>
      </c>
      <c r="R921" t="s">
        <v>42</v>
      </c>
      <c r="S921" t="s">
        <v>46</v>
      </c>
      <c r="T921" s="8"/>
    </row>
    <row r="922" spans="1:20" x14ac:dyDescent="0.3">
      <c r="A922">
        <v>70656</v>
      </c>
      <c r="B922">
        <v>48580</v>
      </c>
      <c r="C922">
        <v>5052</v>
      </c>
      <c r="D922">
        <v>13928</v>
      </c>
      <c r="E922">
        <f>VLOOKUP(D922,[1]products!$A$2:$B$2832,2,0)</f>
        <v>21.224099160000002</v>
      </c>
      <c r="F922">
        <v>190665</v>
      </c>
      <c r="G922" t="s">
        <v>14</v>
      </c>
      <c r="H922" s="2">
        <v>45204.041909722226</v>
      </c>
      <c r="I922" s="2" t="s">
        <v>11</v>
      </c>
      <c r="J922" s="2" t="s">
        <v>11</v>
      </c>
      <c r="K922" s="2" t="s">
        <v>11</v>
      </c>
      <c r="L922" s="9">
        <f>YEAR(Table1[[#This Row],[ordered_at]])</f>
        <v>2023</v>
      </c>
      <c r="M922" s="9" t="str">
        <f>TEXT(Table1[[#This Row],[ordered_at]],"MMM")</f>
        <v>Oct</v>
      </c>
      <c r="N922">
        <f>VLOOKUP(D922,[1]products!$A$2:$F$2832,6,0)</f>
        <v>40.349998470000003</v>
      </c>
      <c r="O922" s="1">
        <f>Table1[[#This Row],[sale_price]]-Table1[[#This Row],[cost_price]]</f>
        <v>19.125899310000001</v>
      </c>
      <c r="P922" s="4">
        <f>Table1[[#This Row],[PROFIT]]/Table1[[#This Row],[sale_price]]</f>
        <v>0.47400000087286248</v>
      </c>
      <c r="Q922" t="str">
        <f>"Q"&amp;ROUNDUP(MONTH(Table1[[#This Row],[ordered_at]])/3,0)</f>
        <v>Q4</v>
      </c>
      <c r="R922" t="s">
        <v>42</v>
      </c>
      <c r="S922" t="s">
        <v>46</v>
      </c>
      <c r="T922" s="8"/>
    </row>
    <row r="923" spans="1:20" x14ac:dyDescent="0.3">
      <c r="A923">
        <v>120453</v>
      </c>
      <c r="B923">
        <v>82941</v>
      </c>
      <c r="C923">
        <v>79258</v>
      </c>
      <c r="D923">
        <v>24963</v>
      </c>
      <c r="E923">
        <f>VLOOKUP(D923,[1]products!$A$2:$B$2832,2,0)</f>
        <v>36.782098550000001</v>
      </c>
      <c r="F923">
        <v>325103</v>
      </c>
      <c r="G923" t="s">
        <v>10</v>
      </c>
      <c r="H923" s="2">
        <v>45203.947083333333</v>
      </c>
      <c r="I923" s="2" t="s">
        <v>11</v>
      </c>
      <c r="J923" s="2" t="s">
        <v>11</v>
      </c>
      <c r="K923" s="2" t="s">
        <v>11</v>
      </c>
      <c r="L923" s="9">
        <f>YEAR(Table1[[#This Row],[ordered_at]])</f>
        <v>2023</v>
      </c>
      <c r="M923" s="9" t="str">
        <f>TEXT(Table1[[#This Row],[ordered_at]],"MMM")</f>
        <v>Oct</v>
      </c>
      <c r="N923">
        <f>VLOOKUP(D923,[1]products!$A$2:$F$2832,6,0)</f>
        <v>76.949996949999999</v>
      </c>
      <c r="O923" s="1">
        <f>Table1[[#This Row],[sale_price]]-Table1[[#This Row],[cost_price]]</f>
        <v>40.167898399999999</v>
      </c>
      <c r="P923" s="4">
        <f>Table1[[#This Row],[PROFIT]]/Table1[[#This Row],[sale_price]]</f>
        <v>0.52199999989733592</v>
      </c>
      <c r="Q923" t="str">
        <f>"Q"&amp;ROUNDUP(MONTH(Table1[[#This Row],[ordered_at]])/3,0)</f>
        <v>Q4</v>
      </c>
      <c r="R923" t="s">
        <v>42</v>
      </c>
      <c r="S923" t="s">
        <v>46</v>
      </c>
      <c r="T923" s="8"/>
    </row>
    <row r="924" spans="1:20" x14ac:dyDescent="0.3">
      <c r="A924">
        <v>88697</v>
      </c>
      <c r="B924">
        <v>61026</v>
      </c>
      <c r="C924">
        <v>58965</v>
      </c>
      <c r="D924">
        <v>12689</v>
      </c>
      <c r="E924">
        <f>VLOOKUP(D924,[1]products!$A$2:$B$2832,2,0)</f>
        <v>28.380000070000001</v>
      </c>
      <c r="F924">
        <v>239403</v>
      </c>
      <c r="G924" t="s">
        <v>12</v>
      </c>
      <c r="H924" s="2">
        <v>45203.593194444446</v>
      </c>
      <c r="I924" s="2">
        <v>45203.593194444446</v>
      </c>
      <c r="J924" s="2">
        <v>45203.593194444446</v>
      </c>
      <c r="K924" s="2" t="s">
        <v>11</v>
      </c>
      <c r="L924" s="9">
        <f>YEAR(Table1[[#This Row],[ordered_at]])</f>
        <v>2023</v>
      </c>
      <c r="M924" s="9" t="str">
        <f>TEXT(Table1[[#This Row],[ordered_at]],"MMM")</f>
        <v>Oct</v>
      </c>
      <c r="N924">
        <f>VLOOKUP(D924,[1]products!$A$2:$F$2832,6,0)</f>
        <v>60</v>
      </c>
      <c r="O924" s="1">
        <f>Table1[[#This Row],[sale_price]]-Table1[[#This Row],[cost_price]]</f>
        <v>31.619999929999999</v>
      </c>
      <c r="P924" s="4">
        <f>Table1[[#This Row],[PROFIT]]/Table1[[#This Row],[sale_price]]</f>
        <v>0.52699999883333326</v>
      </c>
      <c r="Q924" t="str">
        <f>"Q"&amp;ROUNDUP(MONTH(Table1[[#This Row],[ordered_at]])/3,0)</f>
        <v>Q4</v>
      </c>
      <c r="R924" t="s">
        <v>42</v>
      </c>
      <c r="S924" t="s">
        <v>46</v>
      </c>
      <c r="T924" s="8"/>
    </row>
    <row r="925" spans="1:20" x14ac:dyDescent="0.3">
      <c r="A925">
        <v>48636</v>
      </c>
      <c r="B925">
        <v>33454</v>
      </c>
      <c r="C925">
        <v>69762</v>
      </c>
      <c r="D925">
        <v>9306</v>
      </c>
      <c r="E925">
        <f>VLOOKUP(D925,[1]products!$A$2:$B$2832,2,0)</f>
        <v>17.038500410000001</v>
      </c>
      <c r="F925">
        <v>131223</v>
      </c>
      <c r="G925" t="s">
        <v>14</v>
      </c>
      <c r="H925" s="2">
        <v>45203.532638888886</v>
      </c>
      <c r="I925" s="2" t="s">
        <v>11</v>
      </c>
      <c r="J925" s="2" t="s">
        <v>11</v>
      </c>
      <c r="K925" s="2" t="s">
        <v>11</v>
      </c>
      <c r="L925" s="9">
        <f>YEAR(Table1[[#This Row],[ordered_at]])</f>
        <v>2023</v>
      </c>
      <c r="M925" s="9" t="str">
        <f>TEXT(Table1[[#This Row],[ordered_at]],"MMM")</f>
        <v>Oct</v>
      </c>
      <c r="N925">
        <f>VLOOKUP(D925,[1]products!$A$2:$F$2832,6,0)</f>
        <v>30.700000760000002</v>
      </c>
      <c r="O925" s="1">
        <f>Table1[[#This Row],[sale_price]]-Table1[[#This Row],[cost_price]]</f>
        <v>13.661500350000001</v>
      </c>
      <c r="P925" s="4">
        <f>Table1[[#This Row],[PROFIT]]/Table1[[#This Row],[sale_price]]</f>
        <v>0.44500000038436482</v>
      </c>
      <c r="Q925" t="str">
        <f>"Q"&amp;ROUNDUP(MONTH(Table1[[#This Row],[ordered_at]])/3,0)</f>
        <v>Q4</v>
      </c>
      <c r="R925" t="s">
        <v>42</v>
      </c>
      <c r="S925" t="s">
        <v>46</v>
      </c>
      <c r="T925" s="8"/>
    </row>
    <row r="926" spans="1:20" x14ac:dyDescent="0.3">
      <c r="A926">
        <v>106562</v>
      </c>
      <c r="B926">
        <v>73407</v>
      </c>
      <c r="C926">
        <v>64886</v>
      </c>
      <c r="D926">
        <v>13606</v>
      </c>
      <c r="E926">
        <f>VLOOKUP(D926,[1]products!$A$2:$B$2832,2,0)</f>
        <v>37.7541011</v>
      </c>
      <c r="F926">
        <v>287521</v>
      </c>
      <c r="G926" t="s">
        <v>13</v>
      </c>
      <c r="H926" s="2">
        <v>45203.506423611114</v>
      </c>
      <c r="I926" s="2">
        <v>45203.506423611114</v>
      </c>
      <c r="J926" s="2" t="s">
        <v>11</v>
      </c>
      <c r="K926" s="2" t="s">
        <v>11</v>
      </c>
      <c r="L926" s="9">
        <f>YEAR(Table1[[#This Row],[ordered_at]])</f>
        <v>2023</v>
      </c>
      <c r="M926" s="9" t="str">
        <f>TEXT(Table1[[#This Row],[ordered_at]],"MMM")</f>
        <v>Oct</v>
      </c>
      <c r="N926">
        <f>VLOOKUP(D926,[1]products!$A$2:$F$2832,6,0)</f>
        <v>63.990001679999999</v>
      </c>
      <c r="O926" s="1">
        <f>Table1[[#This Row],[sale_price]]-Table1[[#This Row],[cost_price]]</f>
        <v>26.235900579999999</v>
      </c>
      <c r="P926" s="4">
        <f>Table1[[#This Row],[PROFIT]]/Table1[[#This Row],[sale_price]]</f>
        <v>0.40999999829973438</v>
      </c>
      <c r="Q926" t="str">
        <f>"Q"&amp;ROUNDUP(MONTH(Table1[[#This Row],[ordered_at]])/3,0)</f>
        <v>Q4</v>
      </c>
      <c r="R926" t="s">
        <v>42</v>
      </c>
      <c r="S926" t="s">
        <v>46</v>
      </c>
      <c r="T926" s="8"/>
    </row>
    <row r="927" spans="1:20" x14ac:dyDescent="0.3">
      <c r="A927">
        <v>149770</v>
      </c>
      <c r="B927">
        <v>103138</v>
      </c>
      <c r="C927">
        <v>9964</v>
      </c>
      <c r="D927">
        <v>15499</v>
      </c>
      <c r="E927">
        <f>VLOOKUP(D927,[1]products!$A$2:$B$2832,2,0)</f>
        <v>16.644449860000002</v>
      </c>
      <c r="F927">
        <v>404349</v>
      </c>
      <c r="G927" t="s">
        <v>10</v>
      </c>
      <c r="H927" s="2">
        <v>45203.325023148151</v>
      </c>
      <c r="I927" s="2" t="s">
        <v>11</v>
      </c>
      <c r="J927" s="2" t="s">
        <v>11</v>
      </c>
      <c r="K927" s="2" t="s">
        <v>11</v>
      </c>
      <c r="L927" s="9">
        <f>YEAR(Table1[[#This Row],[ordered_at]])</f>
        <v>2023</v>
      </c>
      <c r="M927" s="9" t="str">
        <f>TEXT(Table1[[#This Row],[ordered_at]],"MMM")</f>
        <v>Oct</v>
      </c>
      <c r="N927">
        <f>VLOOKUP(D927,[1]products!$A$2:$F$2832,6,0)</f>
        <v>29.989999770000001</v>
      </c>
      <c r="O927" s="1">
        <f>Table1[[#This Row],[sale_price]]-Table1[[#This Row],[cost_price]]</f>
        <v>13.345549909999999</v>
      </c>
      <c r="P927" s="4">
        <f>Table1[[#This Row],[PROFIT]]/Table1[[#This Row],[sale_price]]</f>
        <v>0.44500000041180388</v>
      </c>
      <c r="Q927" t="str">
        <f>"Q"&amp;ROUNDUP(MONTH(Table1[[#This Row],[ordered_at]])/3,0)</f>
        <v>Q4</v>
      </c>
      <c r="R927" t="s">
        <v>42</v>
      </c>
      <c r="S927" t="s">
        <v>46</v>
      </c>
      <c r="T927" s="8"/>
    </row>
    <row r="928" spans="1:20" x14ac:dyDescent="0.3">
      <c r="A928">
        <v>105874</v>
      </c>
      <c r="B928">
        <v>72932</v>
      </c>
      <c r="C928">
        <v>34856</v>
      </c>
      <c r="D928">
        <v>9240</v>
      </c>
      <c r="E928">
        <f>VLOOKUP(D928,[1]products!$A$2:$B$2832,2,0)</f>
        <v>55.276021210000003</v>
      </c>
      <c r="F928">
        <v>285688</v>
      </c>
      <c r="G928" t="s">
        <v>13</v>
      </c>
      <c r="H928" s="2">
        <v>45203.243738425925</v>
      </c>
      <c r="I928" s="2">
        <v>45203.243738425925</v>
      </c>
      <c r="J928" s="2" t="s">
        <v>11</v>
      </c>
      <c r="K928" s="2" t="s">
        <v>11</v>
      </c>
      <c r="L928" s="9">
        <f>YEAR(Table1[[#This Row],[ordered_at]])</f>
        <v>2023</v>
      </c>
      <c r="M928" s="9" t="str">
        <f>TEXT(Table1[[#This Row],[ordered_at]],"MMM")</f>
        <v>Oct</v>
      </c>
      <c r="N928">
        <f>VLOOKUP(D928,[1]products!$A$2:$F$2832,6,0)</f>
        <v>120.6900024</v>
      </c>
      <c r="O928" s="1">
        <f>Table1[[#This Row],[sale_price]]-Table1[[#This Row],[cost_price]]</f>
        <v>65.413981189999987</v>
      </c>
      <c r="P928" s="4">
        <f>Table1[[#This Row],[PROFIT]]/Table1[[#This Row],[sale_price]]</f>
        <v>0.5419999990819454</v>
      </c>
      <c r="Q928" t="str">
        <f>"Q"&amp;ROUNDUP(MONTH(Table1[[#This Row],[ordered_at]])/3,0)</f>
        <v>Q4</v>
      </c>
      <c r="R928" t="s">
        <v>25</v>
      </c>
      <c r="S928" t="s">
        <v>46</v>
      </c>
      <c r="T928" s="8"/>
    </row>
    <row r="929" spans="1:20" x14ac:dyDescent="0.3">
      <c r="A929">
        <v>117894</v>
      </c>
      <c r="B929">
        <v>81200</v>
      </c>
      <c r="C929">
        <v>94744</v>
      </c>
      <c r="D929">
        <v>28983</v>
      </c>
      <c r="E929">
        <f>VLOOKUP(D929,[1]products!$A$2:$B$2832,2,0)</f>
        <v>32.886000099999997</v>
      </c>
      <c r="F929">
        <v>318154</v>
      </c>
      <c r="G929" t="s">
        <v>13</v>
      </c>
      <c r="H929" s="2">
        <v>45203.119733796295</v>
      </c>
      <c r="I929" s="2">
        <v>45203.119733796295</v>
      </c>
      <c r="J929" s="2" t="s">
        <v>11</v>
      </c>
      <c r="K929" s="2" t="s">
        <v>11</v>
      </c>
      <c r="L929" s="9">
        <f>YEAR(Table1[[#This Row],[ordered_at]])</f>
        <v>2023</v>
      </c>
      <c r="M929" s="9" t="str">
        <f>TEXT(Table1[[#This Row],[ordered_at]],"MMM")</f>
        <v>Oct</v>
      </c>
      <c r="N929">
        <f>VLOOKUP(D929,[1]products!$A$2:$F$2832,6,0)</f>
        <v>58</v>
      </c>
      <c r="O929" s="1">
        <f>Table1[[#This Row],[sale_price]]-Table1[[#This Row],[cost_price]]</f>
        <v>25.113999900000003</v>
      </c>
      <c r="P929" s="4">
        <f>Table1[[#This Row],[PROFIT]]/Table1[[#This Row],[sale_price]]</f>
        <v>0.43299999827586211</v>
      </c>
      <c r="Q929" t="str">
        <f>"Q"&amp;ROUNDUP(MONTH(Table1[[#This Row],[ordered_at]])/3,0)</f>
        <v>Q4</v>
      </c>
      <c r="R929" t="s">
        <v>25</v>
      </c>
      <c r="S929" t="s">
        <v>46</v>
      </c>
      <c r="T929" s="8"/>
    </row>
    <row r="930" spans="1:20" x14ac:dyDescent="0.3">
      <c r="A930">
        <v>53129</v>
      </c>
      <c r="B930">
        <v>36518</v>
      </c>
      <c r="C930">
        <v>31380</v>
      </c>
      <c r="D930">
        <v>6243</v>
      </c>
      <c r="E930">
        <f>VLOOKUP(D930,[1]products!$A$2:$B$2832,2,0)</f>
        <v>44.292148320000003</v>
      </c>
      <c r="F930">
        <v>143325</v>
      </c>
      <c r="G930" t="s">
        <v>12</v>
      </c>
      <c r="H930" s="2">
        <v>45202.703831018516</v>
      </c>
      <c r="I930" s="2">
        <v>45202.703831018516</v>
      </c>
      <c r="J930" s="2">
        <v>45202.703831018516</v>
      </c>
      <c r="K930" s="2" t="s">
        <v>11</v>
      </c>
      <c r="L930" s="9">
        <f>YEAR(Table1[[#This Row],[ordered_at]])</f>
        <v>2023</v>
      </c>
      <c r="M930" s="9" t="str">
        <f>TEXT(Table1[[#This Row],[ordered_at]],"MMM")</f>
        <v>Oct</v>
      </c>
      <c r="N930">
        <f>VLOOKUP(D930,[1]products!$A$2:$F$2832,6,0)</f>
        <v>81.269996640000002</v>
      </c>
      <c r="O930" s="1">
        <f>Table1[[#This Row],[sale_price]]-Table1[[#This Row],[cost_price]]</f>
        <v>36.97784832</v>
      </c>
      <c r="P930" s="4">
        <f>Table1[[#This Row],[PROFIT]]/Table1[[#This Row],[sale_price]]</f>
        <v>0.45499999813953479</v>
      </c>
      <c r="Q930" t="str">
        <f>"Q"&amp;ROUNDUP(MONTH(Table1[[#This Row],[ordered_at]])/3,0)</f>
        <v>Q4</v>
      </c>
      <c r="R930" t="s">
        <v>25</v>
      </c>
      <c r="S930" t="s">
        <v>46</v>
      </c>
      <c r="T930" s="8"/>
    </row>
    <row r="931" spans="1:20" x14ac:dyDescent="0.3">
      <c r="A931">
        <v>5521</v>
      </c>
      <c r="B931">
        <v>3823</v>
      </c>
      <c r="C931">
        <v>20683</v>
      </c>
      <c r="D931">
        <v>28370</v>
      </c>
      <c r="E931">
        <f>VLOOKUP(D931,[1]products!$A$2:$B$2832,2,0)</f>
        <v>14.49723036</v>
      </c>
      <c r="F931">
        <v>14981</v>
      </c>
      <c r="G931" t="s">
        <v>12</v>
      </c>
      <c r="H931" s="2">
        <v>45202.602708333332</v>
      </c>
      <c r="I931" s="2">
        <v>45202.602708333332</v>
      </c>
      <c r="J931" s="2">
        <v>45202.602708333332</v>
      </c>
      <c r="K931" s="2" t="s">
        <v>11</v>
      </c>
      <c r="L931" s="9">
        <f>YEAR(Table1[[#This Row],[ordered_at]])</f>
        <v>2023</v>
      </c>
      <c r="M931" s="9" t="str">
        <f>TEXT(Table1[[#This Row],[ordered_at]],"MMM")</f>
        <v>Oct</v>
      </c>
      <c r="N931">
        <f>VLOOKUP(D931,[1]products!$A$2:$F$2832,6,0)</f>
        <v>24.530000690000001</v>
      </c>
      <c r="O931" s="1">
        <f>Table1[[#This Row],[sale_price]]-Table1[[#This Row],[cost_price]]</f>
        <v>10.032770330000002</v>
      </c>
      <c r="P931" s="4">
        <f>Table1[[#This Row],[PROFIT]]/Table1[[#This Row],[sale_price]]</f>
        <v>0.40900000194822667</v>
      </c>
      <c r="Q931" t="str">
        <f>"Q"&amp;ROUNDUP(MONTH(Table1[[#This Row],[ordered_at]])/3,0)</f>
        <v>Q4</v>
      </c>
      <c r="R931" t="s">
        <v>25</v>
      </c>
      <c r="S931" t="s">
        <v>46</v>
      </c>
      <c r="T931" s="8"/>
    </row>
    <row r="932" spans="1:20" x14ac:dyDescent="0.3">
      <c r="A932">
        <v>76374</v>
      </c>
      <c r="B932">
        <v>52564</v>
      </c>
      <c r="C932">
        <v>62732</v>
      </c>
      <c r="D932">
        <v>13796</v>
      </c>
      <c r="E932">
        <f>VLOOKUP(D932,[1]products!$A$2:$B$2832,2,0)</f>
        <v>4.2560000120000003</v>
      </c>
      <c r="F932">
        <v>206095</v>
      </c>
      <c r="G932" t="s">
        <v>12</v>
      </c>
      <c r="H932" s="2">
        <v>45202.453356481485</v>
      </c>
      <c r="I932" s="2">
        <v>45202.453356481485</v>
      </c>
      <c r="J932" s="2">
        <v>45202.453356481485</v>
      </c>
      <c r="K932" s="2" t="s">
        <v>11</v>
      </c>
      <c r="L932" s="9">
        <f>YEAR(Table1[[#This Row],[ordered_at]])</f>
        <v>2023</v>
      </c>
      <c r="M932" s="9" t="str">
        <f>TEXT(Table1[[#This Row],[ordered_at]],"MMM")</f>
        <v>Oct</v>
      </c>
      <c r="N932">
        <f>VLOOKUP(D932,[1]products!$A$2:$F$2832,6,0)</f>
        <v>8</v>
      </c>
      <c r="O932" s="1">
        <f>Table1[[#This Row],[sale_price]]-Table1[[#This Row],[cost_price]]</f>
        <v>3.7439999879999997</v>
      </c>
      <c r="P932" s="4">
        <f>Table1[[#This Row],[PROFIT]]/Table1[[#This Row],[sale_price]]</f>
        <v>0.46799999849999996</v>
      </c>
      <c r="Q932" t="str">
        <f>"Q"&amp;ROUNDUP(MONTH(Table1[[#This Row],[ordered_at]])/3,0)</f>
        <v>Q4</v>
      </c>
      <c r="R932" t="s">
        <v>25</v>
      </c>
      <c r="S932" t="s">
        <v>46</v>
      </c>
      <c r="T932" s="8"/>
    </row>
    <row r="933" spans="1:20" x14ac:dyDescent="0.3">
      <c r="A933">
        <v>122169</v>
      </c>
      <c r="B933">
        <v>84137</v>
      </c>
      <c r="C933">
        <v>35686</v>
      </c>
      <c r="D933">
        <v>6937</v>
      </c>
      <c r="E933">
        <f>VLOOKUP(D933,[1]products!$A$2:$B$2832,2,0)</f>
        <v>19.559999999999999</v>
      </c>
      <c r="F933">
        <v>329776</v>
      </c>
      <c r="G933" t="s">
        <v>13</v>
      </c>
      <c r="H933" s="2">
        <v>45201.917905092596</v>
      </c>
      <c r="I933" s="2">
        <v>45201.917905092596</v>
      </c>
      <c r="J933" s="2" t="s">
        <v>11</v>
      </c>
      <c r="K933" s="2" t="s">
        <v>11</v>
      </c>
      <c r="L933" s="9">
        <f>YEAR(Table1[[#This Row],[ordered_at]])</f>
        <v>2023</v>
      </c>
      <c r="M933" s="9" t="str">
        <f>TEXT(Table1[[#This Row],[ordered_at]],"MMM")</f>
        <v>Oct</v>
      </c>
      <c r="N933">
        <f>VLOOKUP(D933,[1]products!$A$2:$F$2832,6,0)</f>
        <v>40</v>
      </c>
      <c r="O933" s="1">
        <f>Table1[[#This Row],[sale_price]]-Table1[[#This Row],[cost_price]]</f>
        <v>20.440000000000001</v>
      </c>
      <c r="P933" s="4">
        <f>Table1[[#This Row],[PROFIT]]/Table1[[#This Row],[sale_price]]</f>
        <v>0.51100000000000001</v>
      </c>
      <c r="Q933" t="str">
        <f>"Q"&amp;ROUNDUP(MONTH(Table1[[#This Row],[ordered_at]])/3,0)</f>
        <v>Q4</v>
      </c>
      <c r="R933" t="s">
        <v>39</v>
      </c>
      <c r="S933" t="s">
        <v>46</v>
      </c>
      <c r="T933" s="8"/>
    </row>
    <row r="934" spans="1:20" x14ac:dyDescent="0.3">
      <c r="A934">
        <v>71395</v>
      </c>
      <c r="B934">
        <v>49093</v>
      </c>
      <c r="C934">
        <v>42196</v>
      </c>
      <c r="D934">
        <v>28711</v>
      </c>
      <c r="E934">
        <f>VLOOKUP(D934,[1]products!$A$2:$B$2832,2,0)</f>
        <v>39.267500030000001</v>
      </c>
      <c r="F934">
        <v>192632</v>
      </c>
      <c r="G934" t="s">
        <v>14</v>
      </c>
      <c r="H934" s="2">
        <v>45201.543414351851</v>
      </c>
      <c r="I934" s="2" t="s">
        <v>11</v>
      </c>
      <c r="J934" s="2" t="s">
        <v>11</v>
      </c>
      <c r="K934" s="2" t="s">
        <v>11</v>
      </c>
      <c r="L934" s="9">
        <f>YEAR(Table1[[#This Row],[ordered_at]])</f>
        <v>2023</v>
      </c>
      <c r="M934" s="9" t="str">
        <f>TEXT(Table1[[#This Row],[ordered_at]],"MMM")</f>
        <v>Oct</v>
      </c>
      <c r="N934">
        <f>VLOOKUP(D934,[1]products!$A$2:$F$2832,6,0)</f>
        <v>69.5</v>
      </c>
      <c r="O934" s="1">
        <f>Table1[[#This Row],[sale_price]]-Table1[[#This Row],[cost_price]]</f>
        <v>30.232499969999999</v>
      </c>
      <c r="P934" s="4">
        <f>Table1[[#This Row],[PROFIT]]/Table1[[#This Row],[sale_price]]</f>
        <v>0.43499999956834529</v>
      </c>
      <c r="Q934" t="str">
        <f>"Q"&amp;ROUNDUP(MONTH(Table1[[#This Row],[ordered_at]])/3,0)</f>
        <v>Q4</v>
      </c>
      <c r="R934" t="s">
        <v>33</v>
      </c>
      <c r="S934" t="s">
        <v>46</v>
      </c>
      <c r="T934" s="8"/>
    </row>
    <row r="935" spans="1:20" x14ac:dyDescent="0.3">
      <c r="A935">
        <v>131250</v>
      </c>
      <c r="B935">
        <v>90363</v>
      </c>
      <c r="C935">
        <v>83264</v>
      </c>
      <c r="D935">
        <v>28395</v>
      </c>
      <c r="E935">
        <f>VLOOKUP(D935,[1]products!$A$2:$B$2832,2,0)</f>
        <v>9.0954498600000004</v>
      </c>
      <c r="F935">
        <v>354326</v>
      </c>
      <c r="G935" t="s">
        <v>10</v>
      </c>
      <c r="H935" s="2">
        <v>45201.444143518522</v>
      </c>
      <c r="I935" s="2" t="s">
        <v>11</v>
      </c>
      <c r="J935" s="2" t="s">
        <v>11</v>
      </c>
      <c r="K935" s="2" t="s">
        <v>11</v>
      </c>
      <c r="L935" s="9">
        <f>YEAR(Table1[[#This Row],[ordered_at]])</f>
        <v>2023</v>
      </c>
      <c r="M935" s="9" t="str">
        <f>TEXT(Table1[[#This Row],[ordered_at]],"MMM")</f>
        <v>Oct</v>
      </c>
      <c r="N935">
        <f>VLOOKUP(D935,[1]products!$A$2:$F$2832,6,0)</f>
        <v>19.989999770000001</v>
      </c>
      <c r="O935" s="1">
        <f>Table1[[#This Row],[sale_price]]-Table1[[#This Row],[cost_price]]</f>
        <v>10.89454991</v>
      </c>
      <c r="P935" s="4">
        <f>Table1[[#This Row],[PROFIT]]/Table1[[#This Row],[sale_price]]</f>
        <v>0.54500000176838426</v>
      </c>
      <c r="Q935" t="str">
        <f>"Q"&amp;ROUNDUP(MONTH(Table1[[#This Row],[ordered_at]])/3,0)</f>
        <v>Q4</v>
      </c>
      <c r="R935" t="s">
        <v>37</v>
      </c>
      <c r="S935" t="s">
        <v>47</v>
      </c>
      <c r="T935" s="8"/>
    </row>
    <row r="936" spans="1:20" x14ac:dyDescent="0.3">
      <c r="A936">
        <v>77246</v>
      </c>
      <c r="B936">
        <v>53135</v>
      </c>
      <c r="C936">
        <v>28775</v>
      </c>
      <c r="D936">
        <v>15030</v>
      </c>
      <c r="E936">
        <f>VLOOKUP(D936,[1]products!$A$2:$B$2832,2,0)</f>
        <v>47.68999985</v>
      </c>
      <c r="F936">
        <v>208457</v>
      </c>
      <c r="G936" t="s">
        <v>14</v>
      </c>
      <c r="H936" s="2">
        <v>45201.31658564815</v>
      </c>
      <c r="I936" s="2" t="s">
        <v>11</v>
      </c>
      <c r="J936" s="2" t="s">
        <v>11</v>
      </c>
      <c r="K936" s="2" t="s">
        <v>11</v>
      </c>
      <c r="L936" s="9">
        <f>YEAR(Table1[[#This Row],[ordered_at]])</f>
        <v>2023</v>
      </c>
      <c r="M936" s="9" t="str">
        <f>TEXT(Table1[[#This Row],[ordered_at]],"MMM")</f>
        <v>Oct</v>
      </c>
      <c r="N936">
        <f>VLOOKUP(D936,[1]products!$A$2:$F$2832,6,0)</f>
        <v>95</v>
      </c>
      <c r="O936" s="1">
        <f>Table1[[#This Row],[sale_price]]-Table1[[#This Row],[cost_price]]</f>
        <v>47.31000015</v>
      </c>
      <c r="P936" s="4">
        <f>Table1[[#This Row],[PROFIT]]/Table1[[#This Row],[sale_price]]</f>
        <v>0.49800000157894736</v>
      </c>
      <c r="Q936" t="str">
        <f>"Q"&amp;ROUNDUP(MONTH(Table1[[#This Row],[ordered_at]])/3,0)</f>
        <v>Q4</v>
      </c>
      <c r="R936" t="s">
        <v>31</v>
      </c>
      <c r="S936" t="s">
        <v>46</v>
      </c>
      <c r="T936" s="8"/>
    </row>
    <row r="937" spans="1:20" x14ac:dyDescent="0.3">
      <c r="A937">
        <v>156560</v>
      </c>
      <c r="B937">
        <v>107791</v>
      </c>
      <c r="C937">
        <v>3009</v>
      </c>
      <c r="D937">
        <v>28848</v>
      </c>
      <c r="E937">
        <f>VLOOKUP(D937,[1]products!$A$2:$B$2832,2,0)</f>
        <v>19.844999919999999</v>
      </c>
      <c r="F937">
        <v>422642</v>
      </c>
      <c r="G937" t="s">
        <v>12</v>
      </c>
      <c r="H937" s="2">
        <v>45201.225543981483</v>
      </c>
      <c r="I937" s="2">
        <v>45201.225543981483</v>
      </c>
      <c r="J937" s="2">
        <v>45201.225543981483</v>
      </c>
      <c r="K937" s="2" t="s">
        <v>11</v>
      </c>
      <c r="L937" s="9">
        <f>YEAR(Table1[[#This Row],[ordered_at]])</f>
        <v>2023</v>
      </c>
      <c r="M937" s="9" t="str">
        <f>TEXT(Table1[[#This Row],[ordered_at]],"MMM")</f>
        <v>Oct</v>
      </c>
      <c r="N937">
        <f>VLOOKUP(D937,[1]products!$A$2:$F$2832,6,0)</f>
        <v>49</v>
      </c>
      <c r="O937" s="1">
        <f>Table1[[#This Row],[sale_price]]-Table1[[#This Row],[cost_price]]</f>
        <v>29.155000080000001</v>
      </c>
      <c r="P937" s="4">
        <f>Table1[[#This Row],[PROFIT]]/Table1[[#This Row],[sale_price]]</f>
        <v>0.5950000016326531</v>
      </c>
      <c r="Q937" t="str">
        <f>"Q"&amp;ROUNDUP(MONTH(Table1[[#This Row],[ordered_at]])/3,0)</f>
        <v>Q4</v>
      </c>
      <c r="R937" t="s">
        <v>31</v>
      </c>
      <c r="S937" t="s">
        <v>46</v>
      </c>
      <c r="T937" s="8"/>
    </row>
    <row r="938" spans="1:20" x14ac:dyDescent="0.3">
      <c r="A938">
        <v>103302</v>
      </c>
      <c r="B938">
        <v>71130</v>
      </c>
      <c r="C938">
        <v>78121</v>
      </c>
      <c r="D938">
        <v>6145</v>
      </c>
      <c r="E938">
        <f>VLOOKUP(D938,[1]products!$A$2:$B$2832,2,0)</f>
        <v>24.66200001</v>
      </c>
      <c r="F938">
        <v>278688</v>
      </c>
      <c r="G938" t="s">
        <v>12</v>
      </c>
      <c r="H938" s="2">
        <v>45201.179120370369</v>
      </c>
      <c r="I938" s="2">
        <v>45201.179120370369</v>
      </c>
      <c r="J938" s="2">
        <v>45201.179120370369</v>
      </c>
      <c r="K938" s="2" t="s">
        <v>11</v>
      </c>
      <c r="L938" s="9">
        <f>YEAR(Table1[[#This Row],[ordered_at]])</f>
        <v>2023</v>
      </c>
      <c r="M938" s="9" t="str">
        <f>TEXT(Table1[[#This Row],[ordered_at]],"MMM")</f>
        <v>Oct</v>
      </c>
      <c r="N938">
        <f>VLOOKUP(D938,[1]products!$A$2:$F$2832,6,0)</f>
        <v>38</v>
      </c>
      <c r="O938" s="1">
        <f>Table1[[#This Row],[sale_price]]-Table1[[#This Row],[cost_price]]</f>
        <v>13.33799999</v>
      </c>
      <c r="P938" s="4">
        <f>Table1[[#This Row],[PROFIT]]/Table1[[#This Row],[sale_price]]</f>
        <v>0.35099999973684209</v>
      </c>
      <c r="Q938" t="str">
        <f>"Q"&amp;ROUNDUP(MONTH(Table1[[#This Row],[ordered_at]])/3,0)</f>
        <v>Q4</v>
      </c>
      <c r="R938" t="s">
        <v>31</v>
      </c>
      <c r="S938" t="s">
        <v>46</v>
      </c>
      <c r="T938" s="8"/>
    </row>
    <row r="939" spans="1:20" x14ac:dyDescent="0.3">
      <c r="A939">
        <v>140750</v>
      </c>
      <c r="B939">
        <v>96882</v>
      </c>
      <c r="C939">
        <v>43814</v>
      </c>
      <c r="D939">
        <v>24843</v>
      </c>
      <c r="E939">
        <f>VLOOKUP(D939,[1]products!$A$2:$B$2832,2,0)</f>
        <v>35.617398340000001</v>
      </c>
      <c r="F939">
        <v>379953</v>
      </c>
      <c r="G939" t="s">
        <v>12</v>
      </c>
      <c r="H939" s="2">
        <v>45201.103055555555</v>
      </c>
      <c r="I939" s="2">
        <v>45201.103055555555</v>
      </c>
      <c r="J939" s="2">
        <v>45201.103055555555</v>
      </c>
      <c r="K939" s="2" t="s">
        <v>11</v>
      </c>
      <c r="L939" s="9">
        <f>YEAR(Table1[[#This Row],[ordered_at]])</f>
        <v>2023</v>
      </c>
      <c r="M939" s="9" t="str">
        <f>TEXT(Table1[[#This Row],[ordered_at]],"MMM")</f>
        <v>Oct</v>
      </c>
      <c r="N939">
        <f>VLOOKUP(D939,[1]products!$A$2:$F$2832,6,0)</f>
        <v>66.949996949999999</v>
      </c>
      <c r="O939" s="1">
        <f>Table1[[#This Row],[sale_price]]-Table1[[#This Row],[cost_price]]</f>
        <v>31.332598609999998</v>
      </c>
      <c r="P939" s="4">
        <f>Table1[[#This Row],[PROFIT]]/Table1[[#This Row],[sale_price]]</f>
        <v>0.46800000055862584</v>
      </c>
      <c r="Q939" t="str">
        <f>"Q"&amp;ROUNDUP(MONTH(Table1[[#This Row],[ordered_at]])/3,0)</f>
        <v>Q4</v>
      </c>
      <c r="R939" t="s">
        <v>31</v>
      </c>
      <c r="S939" t="s">
        <v>46</v>
      </c>
      <c r="T939" s="8"/>
    </row>
    <row r="940" spans="1:20" x14ac:dyDescent="0.3">
      <c r="A940">
        <v>5522</v>
      </c>
      <c r="B940">
        <v>3824</v>
      </c>
      <c r="C940">
        <v>41540</v>
      </c>
      <c r="D940">
        <v>13988</v>
      </c>
      <c r="E940">
        <f>VLOOKUP(D940,[1]products!$A$2:$B$2832,2,0)</f>
        <v>6.9781798940000002</v>
      </c>
      <c r="F940">
        <v>14985</v>
      </c>
      <c r="G940" t="s">
        <v>12</v>
      </c>
      <c r="H940" s="2">
        <v>45201.037233796298</v>
      </c>
      <c r="I940" s="2">
        <v>45201.037233796298</v>
      </c>
      <c r="J940" s="2">
        <v>45201.037233796298</v>
      </c>
      <c r="K940" s="2" t="s">
        <v>11</v>
      </c>
      <c r="L940" s="9">
        <f>YEAR(Table1[[#This Row],[ordered_at]])</f>
        <v>2023</v>
      </c>
      <c r="M940" s="9" t="str">
        <f>TEXT(Table1[[#This Row],[ordered_at]],"MMM")</f>
        <v>Oct</v>
      </c>
      <c r="N940">
        <f>VLOOKUP(D940,[1]products!$A$2:$F$2832,6,0)</f>
        <v>11.989999770000001</v>
      </c>
      <c r="O940" s="1">
        <f>Table1[[#This Row],[sale_price]]-Table1[[#This Row],[cost_price]]</f>
        <v>5.0118198760000006</v>
      </c>
      <c r="P940" s="4">
        <f>Table1[[#This Row],[PROFIT]]/Table1[[#This Row],[sale_price]]</f>
        <v>0.41799999767639695</v>
      </c>
      <c r="Q940" t="str">
        <f>"Q"&amp;ROUNDUP(MONTH(Table1[[#This Row],[ordered_at]])/3,0)</f>
        <v>Q4</v>
      </c>
      <c r="R940" t="s">
        <v>31</v>
      </c>
      <c r="S940" t="s">
        <v>46</v>
      </c>
      <c r="T940" s="8"/>
    </row>
    <row r="941" spans="1:20" x14ac:dyDescent="0.3">
      <c r="A941">
        <v>109688</v>
      </c>
      <c r="B941">
        <v>75577</v>
      </c>
      <c r="C941">
        <v>4823</v>
      </c>
      <c r="D941">
        <v>9318</v>
      </c>
      <c r="E941">
        <f>VLOOKUP(D941,[1]products!$A$2:$B$2832,2,0)</f>
        <v>6.9302198869999998</v>
      </c>
      <c r="F941">
        <v>295969</v>
      </c>
      <c r="G941" t="s">
        <v>12</v>
      </c>
      <c r="H941" s="2">
        <v>45200.514224537037</v>
      </c>
      <c r="I941" s="2">
        <v>45200.514224537037</v>
      </c>
      <c r="J941" s="2">
        <v>45200.514224537037</v>
      </c>
      <c r="K941" s="2" t="s">
        <v>11</v>
      </c>
      <c r="L941" s="9">
        <f>YEAR(Table1[[#This Row],[ordered_at]])</f>
        <v>2023</v>
      </c>
      <c r="M941" s="9" t="str">
        <f>TEXT(Table1[[#This Row],[ordered_at]],"MMM")</f>
        <v>Oct</v>
      </c>
      <c r="N941">
        <f>VLOOKUP(D941,[1]products!$A$2:$F$2832,6,0)</f>
        <v>11.989999770000001</v>
      </c>
      <c r="O941" s="1">
        <f>Table1[[#This Row],[sale_price]]-Table1[[#This Row],[cost_price]]</f>
        <v>5.0597798830000009</v>
      </c>
      <c r="P941" s="4">
        <f>Table1[[#This Row],[PROFIT]]/Table1[[#This Row],[sale_price]]</f>
        <v>0.42199999833694746</v>
      </c>
      <c r="Q941" t="str">
        <f>"Q"&amp;ROUNDUP(MONTH(Table1[[#This Row],[ordered_at]])/3,0)</f>
        <v>Q4</v>
      </c>
      <c r="R941" t="s">
        <v>27</v>
      </c>
      <c r="S941" t="s">
        <v>46</v>
      </c>
      <c r="T941" s="8"/>
    </row>
    <row r="942" spans="1:20" x14ac:dyDescent="0.3">
      <c r="A942">
        <v>74440</v>
      </c>
      <c r="B942">
        <v>51233</v>
      </c>
      <c r="C942">
        <v>50936</v>
      </c>
      <c r="D942">
        <v>13791</v>
      </c>
      <c r="E942">
        <f>VLOOKUP(D942,[1]products!$A$2:$B$2832,2,0)</f>
        <v>30.87750003</v>
      </c>
      <c r="F942">
        <v>200851</v>
      </c>
      <c r="G942" t="s">
        <v>14</v>
      </c>
      <c r="H942" s="2">
        <v>45200.243784722225</v>
      </c>
      <c r="I942" s="2" t="s">
        <v>11</v>
      </c>
      <c r="J942" s="2" t="s">
        <v>11</v>
      </c>
      <c r="K942" s="2" t="s">
        <v>11</v>
      </c>
      <c r="L942" s="9">
        <f>YEAR(Table1[[#This Row],[ordered_at]])</f>
        <v>2023</v>
      </c>
      <c r="M942" s="9" t="str">
        <f>TEXT(Table1[[#This Row],[ordered_at]],"MMM")</f>
        <v>Oct</v>
      </c>
      <c r="N942">
        <f>VLOOKUP(D942,[1]products!$A$2:$F$2832,6,0)</f>
        <v>57.5</v>
      </c>
      <c r="O942" s="1">
        <f>Table1[[#This Row],[sale_price]]-Table1[[#This Row],[cost_price]]</f>
        <v>26.62249997</v>
      </c>
      <c r="P942" s="4">
        <f>Table1[[#This Row],[PROFIT]]/Table1[[#This Row],[sale_price]]</f>
        <v>0.46299999947826087</v>
      </c>
      <c r="Q942" t="str">
        <f>"Q"&amp;ROUNDUP(MONTH(Table1[[#This Row],[ordered_at]])/3,0)</f>
        <v>Q4</v>
      </c>
      <c r="R942" t="s">
        <v>27</v>
      </c>
      <c r="S942" t="s">
        <v>46</v>
      </c>
      <c r="T942" s="8"/>
    </row>
    <row r="943" spans="1:20" x14ac:dyDescent="0.3">
      <c r="A943">
        <v>120100</v>
      </c>
      <c r="B943">
        <v>82716</v>
      </c>
      <c r="C943">
        <v>15443</v>
      </c>
      <c r="D943">
        <v>7279</v>
      </c>
      <c r="E943">
        <f>VLOOKUP(D943,[1]products!$A$2:$B$2832,2,0)</f>
        <v>1.9327599600000001</v>
      </c>
      <c r="F943">
        <v>324134</v>
      </c>
      <c r="G943" t="s">
        <v>15</v>
      </c>
      <c r="H943" s="2">
        <v>45200.026585648149</v>
      </c>
      <c r="I943" s="2">
        <v>45200.026585648149</v>
      </c>
      <c r="J943" s="2">
        <v>45200.026585648149</v>
      </c>
      <c r="K943" s="2">
        <v>45200.026585648149</v>
      </c>
      <c r="L943" s="9">
        <f>YEAR(Table1[[#This Row],[ordered_at]])</f>
        <v>2023</v>
      </c>
      <c r="M943" s="9" t="str">
        <f>TEXT(Table1[[#This Row],[ordered_at]],"MMM")</f>
        <v>Oct</v>
      </c>
      <c r="N943">
        <f>VLOOKUP(D943,[1]products!$A$2:$F$2832,6,0)</f>
        <v>4.579999924</v>
      </c>
      <c r="O943" s="1">
        <f>Table1[[#This Row],[sale_price]]-Table1[[#This Row],[cost_price]]</f>
        <v>2.6472399639999997</v>
      </c>
      <c r="P943" s="4">
        <f>Table1[[#This Row],[PROFIT]]/Table1[[#This Row],[sale_price]]</f>
        <v>0.5780000017310043</v>
      </c>
      <c r="Q943" t="str">
        <f>"Q"&amp;ROUNDUP(MONTH(Table1[[#This Row],[ordered_at]])/3,0)</f>
        <v>Q4</v>
      </c>
      <c r="R943" t="s">
        <v>34</v>
      </c>
      <c r="S943" t="s">
        <v>46</v>
      </c>
      <c r="T943" s="8"/>
    </row>
    <row r="944" spans="1:20" x14ac:dyDescent="0.3">
      <c r="A944">
        <v>90539</v>
      </c>
      <c r="B944">
        <v>62289</v>
      </c>
      <c r="C944">
        <v>62720</v>
      </c>
      <c r="D944">
        <v>15499</v>
      </c>
      <c r="E944">
        <f>VLOOKUP(D944,[1]products!$A$2:$B$2832,2,0)</f>
        <v>16.644449860000002</v>
      </c>
      <c r="F944">
        <v>244352</v>
      </c>
      <c r="G944" t="s">
        <v>12</v>
      </c>
      <c r="H944" s="2">
        <v>45199.974560185183</v>
      </c>
      <c r="I944" s="2">
        <v>45199.974560185183</v>
      </c>
      <c r="J944" s="2">
        <v>45199.974560185183</v>
      </c>
      <c r="K944" s="2" t="s">
        <v>11</v>
      </c>
      <c r="L944" s="9">
        <f>YEAR(Table1[[#This Row],[ordered_at]])</f>
        <v>2023</v>
      </c>
      <c r="M944" s="9" t="str">
        <f>TEXT(Table1[[#This Row],[ordered_at]],"MMM")</f>
        <v>Sep</v>
      </c>
      <c r="N944">
        <f>VLOOKUP(D944,[1]products!$A$2:$F$2832,6,0)</f>
        <v>29.989999770000001</v>
      </c>
      <c r="O944" s="1">
        <f>Table1[[#This Row],[sale_price]]-Table1[[#This Row],[cost_price]]</f>
        <v>13.345549909999999</v>
      </c>
      <c r="P944" s="4">
        <f>Table1[[#This Row],[PROFIT]]/Table1[[#This Row],[sale_price]]</f>
        <v>0.44500000041180388</v>
      </c>
      <c r="Q944" t="str">
        <f>"Q"&amp;ROUNDUP(MONTH(Table1[[#This Row],[ordered_at]])/3,0)</f>
        <v>Q3</v>
      </c>
      <c r="R944" t="s">
        <v>34</v>
      </c>
      <c r="S944" t="s">
        <v>46</v>
      </c>
      <c r="T944" s="8"/>
    </row>
    <row r="945" spans="1:20" x14ac:dyDescent="0.3">
      <c r="A945">
        <v>102468</v>
      </c>
      <c r="B945">
        <v>70551</v>
      </c>
      <c r="C945">
        <v>95562</v>
      </c>
      <c r="D945">
        <v>6951</v>
      </c>
      <c r="E945">
        <f>VLOOKUP(D945,[1]products!$A$2:$B$2832,2,0)</f>
        <v>4.1758198819999999</v>
      </c>
      <c r="F945">
        <v>276430</v>
      </c>
      <c r="G945" t="s">
        <v>13</v>
      </c>
      <c r="H945" s="2">
        <v>45199.52652777778</v>
      </c>
      <c r="I945" s="2">
        <v>45199.52652777778</v>
      </c>
      <c r="J945" s="2" t="s">
        <v>11</v>
      </c>
      <c r="K945" s="2" t="s">
        <v>11</v>
      </c>
      <c r="L945" s="9">
        <f>YEAR(Table1[[#This Row],[ordered_at]])</f>
        <v>2023</v>
      </c>
      <c r="M945" s="9" t="str">
        <f>TEXT(Table1[[#This Row],[ordered_at]],"MMM")</f>
        <v>Sep</v>
      </c>
      <c r="N945">
        <f>VLOOKUP(D945,[1]products!$A$2:$F$2832,6,0)</f>
        <v>9.9899997710000008</v>
      </c>
      <c r="O945" s="1">
        <f>Table1[[#This Row],[sale_price]]-Table1[[#This Row],[cost_price]]</f>
        <v>5.8141798890000009</v>
      </c>
      <c r="P945" s="4">
        <f>Table1[[#This Row],[PROFIT]]/Table1[[#This Row],[sale_price]]</f>
        <v>0.58200000223003012</v>
      </c>
      <c r="Q945" t="str">
        <f>"Q"&amp;ROUNDUP(MONTH(Table1[[#This Row],[ordered_at]])/3,0)</f>
        <v>Q3</v>
      </c>
      <c r="R945" t="s">
        <v>34</v>
      </c>
      <c r="S945" t="s">
        <v>46</v>
      </c>
      <c r="T945" s="8"/>
    </row>
    <row r="946" spans="1:20" x14ac:dyDescent="0.3">
      <c r="A946">
        <v>32810</v>
      </c>
      <c r="B946">
        <v>22629</v>
      </c>
      <c r="C946">
        <v>97379</v>
      </c>
      <c r="D946">
        <v>15834</v>
      </c>
      <c r="E946">
        <f>VLOOKUP(D946,[1]products!$A$2:$B$2832,2,0)</f>
        <v>9.7440000130000008</v>
      </c>
      <c r="F946">
        <v>88471</v>
      </c>
      <c r="G946" t="s">
        <v>15</v>
      </c>
      <c r="H946" s="2">
        <v>45199.373981481483</v>
      </c>
      <c r="I946" s="2">
        <v>45199.373981481483</v>
      </c>
      <c r="J946" s="2">
        <v>45199.373981481483</v>
      </c>
      <c r="K946" s="2">
        <v>45199.373981481483</v>
      </c>
      <c r="L946" s="9">
        <f>YEAR(Table1[[#This Row],[ordered_at]])</f>
        <v>2023</v>
      </c>
      <c r="M946" s="9" t="str">
        <f>TEXT(Table1[[#This Row],[ordered_at]],"MMM")</f>
        <v>Sep</v>
      </c>
      <c r="N946">
        <f>VLOOKUP(D946,[1]products!$A$2:$F$2832,6,0)</f>
        <v>21</v>
      </c>
      <c r="O946" s="1">
        <f>Table1[[#This Row],[sale_price]]-Table1[[#This Row],[cost_price]]</f>
        <v>11.255999986999999</v>
      </c>
      <c r="P946" s="4">
        <f>Table1[[#This Row],[PROFIT]]/Table1[[#This Row],[sale_price]]</f>
        <v>0.53599999938095233</v>
      </c>
      <c r="Q946" t="str">
        <f>"Q"&amp;ROUNDUP(MONTH(Table1[[#This Row],[ordered_at]])/3,0)</f>
        <v>Q3</v>
      </c>
      <c r="R946" t="s">
        <v>34</v>
      </c>
      <c r="S946" t="s">
        <v>46</v>
      </c>
      <c r="T946" s="8"/>
    </row>
    <row r="947" spans="1:20" x14ac:dyDescent="0.3">
      <c r="A947">
        <v>13620</v>
      </c>
      <c r="B947">
        <v>9446</v>
      </c>
      <c r="C947">
        <v>11623</v>
      </c>
      <c r="D947">
        <v>12667</v>
      </c>
      <c r="E947">
        <f>VLOOKUP(D947,[1]products!$A$2:$B$2832,2,0)</f>
        <v>12.149520109999999</v>
      </c>
      <c r="F947">
        <v>36762</v>
      </c>
      <c r="G947" t="s">
        <v>13</v>
      </c>
      <c r="H947" s="2">
        <v>45199.240162037036</v>
      </c>
      <c r="I947" s="2">
        <v>45199.240162037036</v>
      </c>
      <c r="J947" s="2" t="s">
        <v>11</v>
      </c>
      <c r="K947" s="2" t="s">
        <v>11</v>
      </c>
      <c r="L947" s="9">
        <f>YEAR(Table1[[#This Row],[ordered_at]])</f>
        <v>2023</v>
      </c>
      <c r="M947" s="9" t="str">
        <f>TEXT(Table1[[#This Row],[ordered_at]],"MMM")</f>
        <v>Sep</v>
      </c>
      <c r="N947">
        <f>VLOOKUP(D947,[1]products!$A$2:$F$2832,6,0)</f>
        <v>22.010000229999999</v>
      </c>
      <c r="O947" s="1">
        <f>Table1[[#This Row],[sale_price]]-Table1[[#This Row],[cost_price]]</f>
        <v>9.8604801200000001</v>
      </c>
      <c r="P947" s="4">
        <f>Table1[[#This Row],[PROFIT]]/Table1[[#This Row],[sale_price]]</f>
        <v>0.44800000077055885</v>
      </c>
      <c r="Q947" t="str">
        <f>"Q"&amp;ROUNDUP(MONTH(Table1[[#This Row],[ordered_at]])/3,0)</f>
        <v>Q3</v>
      </c>
      <c r="R947" t="s">
        <v>34</v>
      </c>
      <c r="S947" t="s">
        <v>46</v>
      </c>
      <c r="T947" s="8"/>
    </row>
    <row r="948" spans="1:20" x14ac:dyDescent="0.3">
      <c r="A948">
        <v>163524</v>
      </c>
      <c r="B948">
        <v>112626</v>
      </c>
      <c r="C948">
        <v>27491</v>
      </c>
      <c r="D948">
        <v>12580</v>
      </c>
      <c r="E948">
        <f>VLOOKUP(D948,[1]products!$A$2:$B$2832,2,0)</f>
        <v>12.688000000000001</v>
      </c>
      <c r="F948">
        <v>441446</v>
      </c>
      <c r="G948" t="s">
        <v>12</v>
      </c>
      <c r="H948" s="2">
        <v>45199.006828703707</v>
      </c>
      <c r="I948" s="2">
        <v>45199.006828703707</v>
      </c>
      <c r="J948" s="2">
        <v>45199.006828703707</v>
      </c>
      <c r="K948" s="2" t="s">
        <v>11</v>
      </c>
      <c r="L948" s="9">
        <f>YEAR(Table1[[#This Row],[ordered_at]])</f>
        <v>2023</v>
      </c>
      <c r="M948" s="9" t="str">
        <f>TEXT(Table1[[#This Row],[ordered_at]],"MMM")</f>
        <v>Sep</v>
      </c>
      <c r="N948">
        <f>VLOOKUP(D948,[1]products!$A$2:$F$2832,6,0)</f>
        <v>26</v>
      </c>
      <c r="O948" s="1">
        <f>Table1[[#This Row],[sale_price]]-Table1[[#This Row],[cost_price]]</f>
        <v>13.311999999999999</v>
      </c>
      <c r="P948" s="4">
        <f>Table1[[#This Row],[PROFIT]]/Table1[[#This Row],[sale_price]]</f>
        <v>0.51200000000000001</v>
      </c>
      <c r="Q948" t="str">
        <f>"Q"&amp;ROUNDUP(MONTH(Table1[[#This Row],[ordered_at]])/3,0)</f>
        <v>Q3</v>
      </c>
      <c r="R948" t="s">
        <v>34</v>
      </c>
      <c r="S948" t="s">
        <v>46</v>
      </c>
      <c r="T948" s="8"/>
    </row>
    <row r="949" spans="1:20" x14ac:dyDescent="0.3">
      <c r="A949">
        <v>111741</v>
      </c>
      <c r="B949">
        <v>77006</v>
      </c>
      <c r="C949">
        <v>93597</v>
      </c>
      <c r="D949">
        <v>9347</v>
      </c>
      <c r="E949">
        <f>VLOOKUP(D949,[1]products!$A$2:$B$2832,2,0)</f>
        <v>55.12999988</v>
      </c>
      <c r="F949">
        <v>301505</v>
      </c>
      <c r="G949" t="s">
        <v>13</v>
      </c>
      <c r="H949" s="2">
        <v>45198.60434027778</v>
      </c>
      <c r="I949" s="2">
        <v>45198.60434027778</v>
      </c>
      <c r="J949" s="2" t="s">
        <v>11</v>
      </c>
      <c r="K949" s="2" t="s">
        <v>11</v>
      </c>
      <c r="L949" s="9">
        <f>YEAR(Table1[[#This Row],[ordered_at]])</f>
        <v>2023</v>
      </c>
      <c r="M949" s="9" t="str">
        <f>TEXT(Table1[[#This Row],[ordered_at]],"MMM")</f>
        <v>Sep</v>
      </c>
      <c r="N949">
        <f>VLOOKUP(D949,[1]products!$A$2:$F$2832,6,0)</f>
        <v>149</v>
      </c>
      <c r="O949" s="1">
        <f>Table1[[#This Row],[sale_price]]-Table1[[#This Row],[cost_price]]</f>
        <v>93.87000012</v>
      </c>
      <c r="P949" s="4">
        <f>Table1[[#This Row],[PROFIT]]/Table1[[#This Row],[sale_price]]</f>
        <v>0.63000000080536911</v>
      </c>
      <c r="Q949" t="str">
        <f>"Q"&amp;ROUNDUP(MONTH(Table1[[#This Row],[ordered_at]])/3,0)</f>
        <v>Q3</v>
      </c>
      <c r="R949" t="s">
        <v>34</v>
      </c>
      <c r="S949" t="s">
        <v>46</v>
      </c>
      <c r="T949" s="8"/>
    </row>
    <row r="950" spans="1:20" x14ac:dyDescent="0.3">
      <c r="A950">
        <v>140350</v>
      </c>
      <c r="B950">
        <v>96615</v>
      </c>
      <c r="C950">
        <v>7531</v>
      </c>
      <c r="D950">
        <v>14326</v>
      </c>
      <c r="E950">
        <f>VLOOKUP(D950,[1]products!$A$2:$B$2832,2,0)</f>
        <v>31.69366123</v>
      </c>
      <c r="F950">
        <v>378866</v>
      </c>
      <c r="G950" t="s">
        <v>12</v>
      </c>
      <c r="H950" s="2">
        <v>45198.581157407411</v>
      </c>
      <c r="I950" s="2">
        <v>45198.581157407411</v>
      </c>
      <c r="J950" s="2">
        <v>45198.581157407411</v>
      </c>
      <c r="K950" s="2" t="s">
        <v>11</v>
      </c>
      <c r="L950" s="9">
        <f>YEAR(Table1[[#This Row],[ordered_at]])</f>
        <v>2023</v>
      </c>
      <c r="M950" s="9" t="str">
        <f>TEXT(Table1[[#This Row],[ordered_at]],"MMM")</f>
        <v>Sep</v>
      </c>
      <c r="N950">
        <f>VLOOKUP(D950,[1]products!$A$2:$F$2832,6,0)</f>
        <v>49.990001679999999</v>
      </c>
      <c r="O950" s="1">
        <f>Table1[[#This Row],[sale_price]]-Table1[[#This Row],[cost_price]]</f>
        <v>18.296340449999999</v>
      </c>
      <c r="P950" s="4">
        <f>Table1[[#This Row],[PROFIT]]/Table1[[#This Row],[sale_price]]</f>
        <v>0.36599999670174044</v>
      </c>
      <c r="Q950" t="str">
        <f>"Q"&amp;ROUNDUP(MONTH(Table1[[#This Row],[ordered_at]])/3,0)</f>
        <v>Q3</v>
      </c>
      <c r="R950" t="s">
        <v>34</v>
      </c>
      <c r="S950" t="s">
        <v>46</v>
      </c>
      <c r="T950" s="8"/>
    </row>
    <row r="951" spans="1:20" x14ac:dyDescent="0.3">
      <c r="A951">
        <v>15368</v>
      </c>
      <c r="B951">
        <v>10643</v>
      </c>
      <c r="C951">
        <v>39345</v>
      </c>
      <c r="D951">
        <v>13616</v>
      </c>
      <c r="E951">
        <f>VLOOKUP(D951,[1]products!$A$2:$B$2832,2,0)</f>
        <v>25.067400360000001</v>
      </c>
      <c r="F951">
        <v>41501</v>
      </c>
      <c r="G951" t="s">
        <v>13</v>
      </c>
      <c r="H951" s="2">
        <v>45198.409247685187</v>
      </c>
      <c r="I951" s="2">
        <v>45198.409247685187</v>
      </c>
      <c r="J951" s="2" t="s">
        <v>11</v>
      </c>
      <c r="K951" s="2" t="s">
        <v>11</v>
      </c>
      <c r="L951" s="9">
        <f>YEAR(Table1[[#This Row],[ordered_at]])</f>
        <v>2023</v>
      </c>
      <c r="M951" s="9" t="str">
        <f>TEXT(Table1[[#This Row],[ordered_at]],"MMM")</f>
        <v>Sep</v>
      </c>
      <c r="N951">
        <f>VLOOKUP(D951,[1]products!$A$2:$F$2832,6,0)</f>
        <v>50.950000760000002</v>
      </c>
      <c r="O951" s="1">
        <f>Table1[[#This Row],[sale_price]]-Table1[[#This Row],[cost_price]]</f>
        <v>25.882600400000001</v>
      </c>
      <c r="P951" s="4">
        <f>Table1[[#This Row],[PROFIT]]/Table1[[#This Row],[sale_price]]</f>
        <v>0.50800000027320902</v>
      </c>
      <c r="Q951" t="str">
        <f>"Q"&amp;ROUNDUP(MONTH(Table1[[#This Row],[ordered_at]])/3,0)</f>
        <v>Q3</v>
      </c>
      <c r="R951" t="s">
        <v>34</v>
      </c>
      <c r="S951" t="s">
        <v>46</v>
      </c>
      <c r="T951" s="8"/>
    </row>
    <row r="952" spans="1:20" x14ac:dyDescent="0.3">
      <c r="A952">
        <v>32279</v>
      </c>
      <c r="B952">
        <v>22270</v>
      </c>
      <c r="C952">
        <v>11711</v>
      </c>
      <c r="D952">
        <v>15864</v>
      </c>
      <c r="E952">
        <f>VLOOKUP(D952,[1]products!$A$2:$B$2832,2,0)</f>
        <v>29.815739019999999</v>
      </c>
      <c r="F952">
        <v>87038</v>
      </c>
      <c r="G952" t="s">
        <v>15</v>
      </c>
      <c r="H952" s="2">
        <v>45198.393182870372</v>
      </c>
      <c r="I952" s="2">
        <v>45198.393182870372</v>
      </c>
      <c r="J952" s="2">
        <v>45198.393182870372</v>
      </c>
      <c r="K952" s="2">
        <v>45198.393182870372</v>
      </c>
      <c r="L952" s="9">
        <f>YEAR(Table1[[#This Row],[ordered_at]])</f>
        <v>2023</v>
      </c>
      <c r="M952" s="9" t="str">
        <f>TEXT(Table1[[#This Row],[ordered_at]],"MMM")</f>
        <v>Sep</v>
      </c>
      <c r="N952">
        <f>VLOOKUP(D952,[1]products!$A$2:$F$2832,6,0)</f>
        <v>69.989997860000003</v>
      </c>
      <c r="O952" s="1">
        <f>Table1[[#This Row],[sale_price]]-Table1[[#This Row],[cost_price]]</f>
        <v>40.174258840000007</v>
      </c>
      <c r="P952" s="4">
        <f>Table1[[#This Row],[PROFIT]]/Table1[[#This Row],[sale_price]]</f>
        <v>0.57400000097671111</v>
      </c>
      <c r="Q952" t="str">
        <f>"Q"&amp;ROUNDUP(MONTH(Table1[[#This Row],[ordered_at]])/3,0)</f>
        <v>Q3</v>
      </c>
      <c r="R952" t="s">
        <v>26</v>
      </c>
      <c r="S952" t="s">
        <v>46</v>
      </c>
      <c r="T952" s="8"/>
    </row>
    <row r="953" spans="1:20" x14ac:dyDescent="0.3">
      <c r="A953">
        <v>110996</v>
      </c>
      <c r="B953">
        <v>76486</v>
      </c>
      <c r="C953">
        <v>34410</v>
      </c>
      <c r="D953">
        <v>9407</v>
      </c>
      <c r="E953">
        <f>VLOOKUP(D953,[1]products!$A$2:$B$2832,2,0)</f>
        <v>16.546249970000002</v>
      </c>
      <c r="F953">
        <v>299498</v>
      </c>
      <c r="G953" t="s">
        <v>14</v>
      </c>
      <c r="H953" s="2">
        <v>45198.364907407406</v>
      </c>
      <c r="I953" s="2" t="s">
        <v>11</v>
      </c>
      <c r="J953" s="2" t="s">
        <v>11</v>
      </c>
      <c r="K953" s="2" t="s">
        <v>11</v>
      </c>
      <c r="L953" s="9">
        <f>YEAR(Table1[[#This Row],[ordered_at]])</f>
        <v>2023</v>
      </c>
      <c r="M953" s="9" t="str">
        <f>TEXT(Table1[[#This Row],[ordered_at]],"MMM")</f>
        <v>Sep</v>
      </c>
      <c r="N953">
        <f>VLOOKUP(D953,[1]products!$A$2:$F$2832,6,0)</f>
        <v>38.75</v>
      </c>
      <c r="O953" s="1">
        <f>Table1[[#This Row],[sale_price]]-Table1[[#This Row],[cost_price]]</f>
        <v>22.203750029999998</v>
      </c>
      <c r="P953" s="4">
        <f>Table1[[#This Row],[PROFIT]]/Table1[[#This Row],[sale_price]]</f>
        <v>0.57300000077419355</v>
      </c>
      <c r="Q953" t="str">
        <f>"Q"&amp;ROUNDUP(MONTH(Table1[[#This Row],[ordered_at]])/3,0)</f>
        <v>Q3</v>
      </c>
      <c r="R953" t="s">
        <v>26</v>
      </c>
      <c r="S953" t="s">
        <v>46</v>
      </c>
      <c r="T953" s="8"/>
    </row>
    <row r="954" spans="1:20" x14ac:dyDescent="0.3">
      <c r="A954">
        <v>94965</v>
      </c>
      <c r="B954">
        <v>65319</v>
      </c>
      <c r="C954">
        <v>71686</v>
      </c>
      <c r="D954">
        <v>28892</v>
      </c>
      <c r="E954">
        <f>VLOOKUP(D954,[1]products!$A$2:$B$2832,2,0)</f>
        <v>25.525499969999998</v>
      </c>
      <c r="F954">
        <v>256334</v>
      </c>
      <c r="G954" t="s">
        <v>12</v>
      </c>
      <c r="H954" s="2">
        <v>45198.183425925927</v>
      </c>
      <c r="I954" s="2">
        <v>45198.183425925927</v>
      </c>
      <c r="J954" s="2">
        <v>45198.183425925927</v>
      </c>
      <c r="K954" s="2" t="s">
        <v>11</v>
      </c>
      <c r="L954" s="9">
        <f>YEAR(Table1[[#This Row],[ordered_at]])</f>
        <v>2023</v>
      </c>
      <c r="M954" s="9" t="str">
        <f>TEXT(Table1[[#This Row],[ordered_at]],"MMM")</f>
        <v>Sep</v>
      </c>
      <c r="N954">
        <f>VLOOKUP(D954,[1]products!$A$2:$F$2832,6,0)</f>
        <v>59.5</v>
      </c>
      <c r="O954" s="1">
        <f>Table1[[#This Row],[sale_price]]-Table1[[#This Row],[cost_price]]</f>
        <v>33.974500030000002</v>
      </c>
      <c r="P954" s="4">
        <f>Table1[[#This Row],[PROFIT]]/Table1[[#This Row],[sale_price]]</f>
        <v>0.57100000050420174</v>
      </c>
      <c r="Q954" t="str">
        <f>"Q"&amp;ROUNDUP(MONTH(Table1[[#This Row],[ordered_at]])/3,0)</f>
        <v>Q3</v>
      </c>
      <c r="R954" t="s">
        <v>41</v>
      </c>
      <c r="S954" t="s">
        <v>47</v>
      </c>
      <c r="T954" s="8"/>
    </row>
    <row r="955" spans="1:20" x14ac:dyDescent="0.3">
      <c r="A955">
        <v>5198</v>
      </c>
      <c r="B955">
        <v>3594</v>
      </c>
      <c r="C955">
        <v>10834</v>
      </c>
      <c r="D955">
        <v>5896</v>
      </c>
      <c r="E955">
        <f>VLOOKUP(D955,[1]products!$A$2:$B$2832,2,0)</f>
        <v>13.57398008</v>
      </c>
      <c r="F955">
        <v>14068</v>
      </c>
      <c r="G955" t="s">
        <v>12</v>
      </c>
      <c r="H955" s="2">
        <v>45198.141273148147</v>
      </c>
      <c r="I955" s="2">
        <v>45198.141273148147</v>
      </c>
      <c r="J955" s="2">
        <v>45198.141273148147</v>
      </c>
      <c r="K955" s="2" t="s">
        <v>11</v>
      </c>
      <c r="L955" s="9">
        <f>YEAR(Table1[[#This Row],[ordered_at]])</f>
        <v>2023</v>
      </c>
      <c r="M955" s="9" t="str">
        <f>TEXT(Table1[[#This Row],[ordered_at]],"MMM")</f>
        <v>Sep</v>
      </c>
      <c r="N955">
        <f>VLOOKUP(D955,[1]products!$A$2:$F$2832,6,0)</f>
        <v>27.93000031</v>
      </c>
      <c r="O955" s="1">
        <f>Table1[[#This Row],[sale_price]]-Table1[[#This Row],[cost_price]]</f>
        <v>14.35602023</v>
      </c>
      <c r="P955" s="4">
        <f>Table1[[#This Row],[PROFIT]]/Table1[[#This Row],[sale_price]]</f>
        <v>0.51400000252989619</v>
      </c>
      <c r="Q955" t="str">
        <f>"Q"&amp;ROUNDUP(MONTH(Table1[[#This Row],[ordered_at]])/3,0)</f>
        <v>Q3</v>
      </c>
      <c r="R955" t="s">
        <v>39</v>
      </c>
      <c r="S955" t="s">
        <v>46</v>
      </c>
      <c r="T955" s="8"/>
    </row>
    <row r="956" spans="1:20" x14ac:dyDescent="0.3">
      <c r="A956">
        <v>165082</v>
      </c>
      <c r="B956">
        <v>113723</v>
      </c>
      <c r="C956">
        <v>82162</v>
      </c>
      <c r="D956">
        <v>13722</v>
      </c>
      <c r="E956">
        <f>VLOOKUP(D956,[1]products!$A$2:$B$2832,2,0)</f>
        <v>44.40192064</v>
      </c>
      <c r="F956">
        <v>445639</v>
      </c>
      <c r="G956" t="s">
        <v>13</v>
      </c>
      <c r="H956" s="2">
        <v>45197.968958333331</v>
      </c>
      <c r="I956" s="2">
        <v>45197.968958333331</v>
      </c>
      <c r="J956" s="2" t="s">
        <v>11</v>
      </c>
      <c r="K956" s="2" t="s">
        <v>11</v>
      </c>
      <c r="L956" s="9">
        <f>YEAR(Table1[[#This Row],[ordered_at]])</f>
        <v>2023</v>
      </c>
      <c r="M956" s="9" t="str">
        <f>TEXT(Table1[[#This Row],[ordered_at]],"MMM")</f>
        <v>Sep</v>
      </c>
      <c r="N956">
        <f>VLOOKUP(D956,[1]products!$A$2:$F$2832,6,0)</f>
        <v>119.0400009</v>
      </c>
      <c r="O956" s="1">
        <f>Table1[[#This Row],[sale_price]]-Table1[[#This Row],[cost_price]]</f>
        <v>74.638080259999995</v>
      </c>
      <c r="P956" s="4">
        <f>Table1[[#This Row],[PROFIT]]/Table1[[#This Row],[sale_price]]</f>
        <v>0.62699999744371637</v>
      </c>
      <c r="Q956" t="str">
        <f>"Q"&amp;ROUNDUP(MONTH(Table1[[#This Row],[ordered_at]])/3,0)</f>
        <v>Q3</v>
      </c>
      <c r="R956" t="s">
        <v>39</v>
      </c>
      <c r="S956" t="s">
        <v>46</v>
      </c>
      <c r="T956" s="8"/>
    </row>
    <row r="957" spans="1:20" x14ac:dyDescent="0.3">
      <c r="A957">
        <v>74302</v>
      </c>
      <c r="B957">
        <v>51143</v>
      </c>
      <c r="C957">
        <v>6101</v>
      </c>
      <c r="D957">
        <v>8892</v>
      </c>
      <c r="E957">
        <f>VLOOKUP(D957,[1]products!$A$2:$B$2832,2,0)</f>
        <v>29.45900035</v>
      </c>
      <c r="F957">
        <v>200473</v>
      </c>
      <c r="G957" t="s">
        <v>14</v>
      </c>
      <c r="H957" s="2">
        <v>45197.72246527778</v>
      </c>
      <c r="I957" s="2" t="s">
        <v>11</v>
      </c>
      <c r="J957" s="2" t="s">
        <v>11</v>
      </c>
      <c r="K957" s="2" t="s">
        <v>11</v>
      </c>
      <c r="L957" s="9">
        <f>YEAR(Table1[[#This Row],[ordered_at]])</f>
        <v>2023</v>
      </c>
      <c r="M957" s="9" t="str">
        <f>TEXT(Table1[[#This Row],[ordered_at]],"MMM")</f>
        <v>Sep</v>
      </c>
      <c r="N957">
        <f>VLOOKUP(D957,[1]products!$A$2:$F$2832,6,0)</f>
        <v>89</v>
      </c>
      <c r="O957" s="1">
        <f>Table1[[#This Row],[sale_price]]-Table1[[#This Row],[cost_price]]</f>
        <v>59.540999650000003</v>
      </c>
      <c r="P957" s="4">
        <f>Table1[[#This Row],[PROFIT]]/Table1[[#This Row],[sale_price]]</f>
        <v>0.66899999606741578</v>
      </c>
      <c r="Q957" t="str">
        <f>"Q"&amp;ROUNDUP(MONTH(Table1[[#This Row],[ordered_at]])/3,0)</f>
        <v>Q3</v>
      </c>
      <c r="R957" t="s">
        <v>27</v>
      </c>
      <c r="S957" t="s">
        <v>47</v>
      </c>
      <c r="T957" s="8"/>
    </row>
    <row r="958" spans="1:20" x14ac:dyDescent="0.3">
      <c r="A958">
        <v>140135</v>
      </c>
      <c r="B958">
        <v>96464</v>
      </c>
      <c r="C958">
        <v>73030</v>
      </c>
      <c r="D958">
        <v>346</v>
      </c>
      <c r="E958">
        <f>VLOOKUP(D958,[1]products!$A$2:$B$2832,2,0)</f>
        <v>14.82576038</v>
      </c>
      <c r="F958">
        <v>378277</v>
      </c>
      <c r="G958" t="s">
        <v>12</v>
      </c>
      <c r="H958" s="2">
        <v>45197.268460648149</v>
      </c>
      <c r="I958" s="2">
        <v>45197.268460648149</v>
      </c>
      <c r="J958" s="2">
        <v>45197.268460648149</v>
      </c>
      <c r="K958" s="2" t="s">
        <v>11</v>
      </c>
      <c r="L958" s="9">
        <f>YEAR(Table1[[#This Row],[ordered_at]])</f>
        <v>2023</v>
      </c>
      <c r="M958" s="9" t="str">
        <f>TEXT(Table1[[#This Row],[ordered_at]],"MMM")</f>
        <v>Sep</v>
      </c>
      <c r="N958">
        <f>VLOOKUP(D958,[1]products!$A$2:$F$2832,6,0)</f>
        <v>36.880001069999999</v>
      </c>
      <c r="O958" s="1">
        <f>Table1[[#This Row],[sale_price]]-Table1[[#This Row],[cost_price]]</f>
        <v>22.05424069</v>
      </c>
      <c r="P958" s="4">
        <f>Table1[[#This Row],[PROFIT]]/Table1[[#This Row],[sale_price]]</f>
        <v>0.59800000135954445</v>
      </c>
      <c r="Q958" t="str">
        <f>"Q"&amp;ROUNDUP(MONTH(Table1[[#This Row],[ordered_at]])/3,0)</f>
        <v>Q3</v>
      </c>
      <c r="R958" t="s">
        <v>41</v>
      </c>
      <c r="S958" t="s">
        <v>47</v>
      </c>
      <c r="T958" s="8"/>
    </row>
    <row r="959" spans="1:20" x14ac:dyDescent="0.3">
      <c r="A959">
        <v>71870</v>
      </c>
      <c r="B959">
        <v>49439</v>
      </c>
      <c r="C959">
        <v>60050</v>
      </c>
      <c r="D959">
        <v>12554</v>
      </c>
      <c r="E959">
        <f>VLOOKUP(D959,[1]products!$A$2:$B$2832,2,0)</f>
        <v>29.422348719999999</v>
      </c>
      <c r="F959">
        <v>193896</v>
      </c>
      <c r="G959" t="s">
        <v>13</v>
      </c>
      <c r="H959" s="2">
        <v>45196.946782407409</v>
      </c>
      <c r="I959" s="2">
        <v>45196.946782407409</v>
      </c>
      <c r="J959" s="2" t="s">
        <v>11</v>
      </c>
      <c r="K959" s="2" t="s">
        <v>11</v>
      </c>
      <c r="L959" s="9">
        <f>YEAR(Table1[[#This Row],[ordered_at]])</f>
        <v>2023</v>
      </c>
      <c r="M959" s="9" t="str">
        <f>TEXT(Table1[[#This Row],[ordered_at]],"MMM")</f>
        <v>Sep</v>
      </c>
      <c r="N959">
        <f>VLOOKUP(D959,[1]products!$A$2:$F$2832,6,0)</f>
        <v>64.949996949999999</v>
      </c>
      <c r="O959" s="1">
        <f>Table1[[#This Row],[sale_price]]-Table1[[#This Row],[cost_price]]</f>
        <v>35.527648229999997</v>
      </c>
      <c r="P959" s="4">
        <f>Table1[[#This Row],[PROFIT]]/Table1[[#This Row],[sale_price]]</f>
        <v>0.54699999843494984</v>
      </c>
      <c r="Q959" t="str">
        <f>"Q"&amp;ROUNDUP(MONTH(Table1[[#This Row],[ordered_at]])/3,0)</f>
        <v>Q3</v>
      </c>
      <c r="R959" t="s">
        <v>21</v>
      </c>
      <c r="S959" t="s">
        <v>47</v>
      </c>
      <c r="T959" s="8"/>
    </row>
    <row r="960" spans="1:20" x14ac:dyDescent="0.3">
      <c r="A960">
        <v>121566</v>
      </c>
      <c r="B960">
        <v>83718</v>
      </c>
      <c r="C960">
        <v>98457</v>
      </c>
      <c r="D960">
        <v>5847</v>
      </c>
      <c r="E960">
        <f>VLOOKUP(D960,[1]products!$A$2:$B$2832,2,0)</f>
        <v>24.700000079999999</v>
      </c>
      <c r="F960">
        <v>328129</v>
      </c>
      <c r="G960" t="s">
        <v>13</v>
      </c>
      <c r="H960" s="2">
        <v>45196.659143518518</v>
      </c>
      <c r="I960" s="2">
        <v>45196.659143518518</v>
      </c>
      <c r="J960" s="2" t="s">
        <v>11</v>
      </c>
      <c r="K960" s="2" t="s">
        <v>11</v>
      </c>
      <c r="L960" s="9">
        <f>YEAR(Table1[[#This Row],[ordered_at]])</f>
        <v>2023</v>
      </c>
      <c r="M960" s="9" t="str">
        <f>TEXT(Table1[[#This Row],[ordered_at]],"MMM")</f>
        <v>Sep</v>
      </c>
      <c r="N960">
        <f>VLOOKUP(D960,[1]products!$A$2:$F$2832,6,0)</f>
        <v>38</v>
      </c>
      <c r="O960" s="1">
        <f>Table1[[#This Row],[sale_price]]-Table1[[#This Row],[cost_price]]</f>
        <v>13.299999920000001</v>
      </c>
      <c r="P960" s="4">
        <f>Table1[[#This Row],[PROFIT]]/Table1[[#This Row],[sale_price]]</f>
        <v>0.34999999789473685</v>
      </c>
      <c r="Q960" t="str">
        <f>"Q"&amp;ROUNDUP(MONTH(Table1[[#This Row],[ordered_at]])/3,0)</f>
        <v>Q3</v>
      </c>
      <c r="R960" t="s">
        <v>21</v>
      </c>
      <c r="S960" t="s">
        <v>47</v>
      </c>
      <c r="T960" s="8"/>
    </row>
    <row r="961" spans="1:20" x14ac:dyDescent="0.3">
      <c r="A961">
        <v>88558</v>
      </c>
      <c r="B961">
        <v>60928</v>
      </c>
      <c r="C961">
        <v>82210</v>
      </c>
      <c r="D961">
        <v>13780</v>
      </c>
      <c r="E961">
        <f>VLOOKUP(D961,[1]products!$A$2:$B$2832,2,0)</f>
        <v>26.2447509</v>
      </c>
      <c r="F961">
        <v>239022</v>
      </c>
      <c r="G961" t="s">
        <v>15</v>
      </c>
      <c r="H961" s="2">
        <v>45196.64607638889</v>
      </c>
      <c r="I961" s="2">
        <v>45196.64607638889</v>
      </c>
      <c r="J961" s="2">
        <v>45196.64607638889</v>
      </c>
      <c r="K961" s="2">
        <v>45196.64607638889</v>
      </c>
      <c r="L961" s="9">
        <f>YEAR(Table1[[#This Row],[ordered_at]])</f>
        <v>2023</v>
      </c>
      <c r="M961" s="9" t="str">
        <f>TEXT(Table1[[#This Row],[ordered_at]],"MMM")</f>
        <v>Sep</v>
      </c>
      <c r="N961">
        <f>VLOOKUP(D961,[1]products!$A$2:$F$2832,6,0)</f>
        <v>49.990001679999999</v>
      </c>
      <c r="O961" s="1">
        <f>Table1[[#This Row],[sale_price]]-Table1[[#This Row],[cost_price]]</f>
        <v>23.745250779999999</v>
      </c>
      <c r="P961" s="4">
        <f>Table1[[#This Row],[PROFIT]]/Table1[[#This Row],[sale_price]]</f>
        <v>0.47499999963992801</v>
      </c>
      <c r="Q961" t="str">
        <f>"Q"&amp;ROUNDUP(MONTH(Table1[[#This Row],[ordered_at]])/3,0)</f>
        <v>Q3</v>
      </c>
      <c r="R961" t="s">
        <v>21</v>
      </c>
      <c r="S961" t="s">
        <v>47</v>
      </c>
      <c r="T961" s="8"/>
    </row>
    <row r="962" spans="1:20" x14ac:dyDescent="0.3">
      <c r="A962">
        <v>132928</v>
      </c>
      <c r="B962">
        <v>91481</v>
      </c>
      <c r="C962">
        <v>47860</v>
      </c>
      <c r="D962">
        <v>29112</v>
      </c>
      <c r="E962">
        <f>VLOOKUP(D962,[1]products!$A$2:$B$2832,2,0)</f>
        <v>21.495000839999999</v>
      </c>
      <c r="F962">
        <v>358884</v>
      </c>
      <c r="G962" t="s">
        <v>10</v>
      </c>
      <c r="H962" s="2">
        <v>45196.61645833333</v>
      </c>
      <c r="I962" s="2" t="s">
        <v>11</v>
      </c>
      <c r="J962" s="2" t="s">
        <v>11</v>
      </c>
      <c r="K962" s="2" t="s">
        <v>11</v>
      </c>
      <c r="L962" s="9">
        <f>YEAR(Table1[[#This Row],[ordered_at]])</f>
        <v>2023</v>
      </c>
      <c r="M962" s="9" t="str">
        <f>TEXT(Table1[[#This Row],[ordered_at]],"MMM")</f>
        <v>Sep</v>
      </c>
      <c r="N962">
        <f>VLOOKUP(D962,[1]products!$A$2:$F$2832,6,0)</f>
        <v>42.990001679999999</v>
      </c>
      <c r="O962" s="1">
        <f>Table1[[#This Row],[sale_price]]-Table1[[#This Row],[cost_price]]</f>
        <v>21.495000839999999</v>
      </c>
      <c r="P962" s="4">
        <f>Table1[[#This Row],[PROFIT]]/Table1[[#This Row],[sale_price]]</f>
        <v>0.5</v>
      </c>
      <c r="Q962" t="str">
        <f>"Q"&amp;ROUNDUP(MONTH(Table1[[#This Row],[ordered_at]])/3,0)</f>
        <v>Q3</v>
      </c>
      <c r="R962" t="s">
        <v>30</v>
      </c>
      <c r="S962" t="s">
        <v>46</v>
      </c>
      <c r="T962" s="8"/>
    </row>
    <row r="963" spans="1:20" x14ac:dyDescent="0.3">
      <c r="A963">
        <v>91493</v>
      </c>
      <c r="B963">
        <v>62953</v>
      </c>
      <c r="C963">
        <v>40895</v>
      </c>
      <c r="D963">
        <v>11453</v>
      </c>
      <c r="E963">
        <f>VLOOKUP(D963,[1]products!$A$2:$B$2832,2,0)</f>
        <v>19.343659410000001</v>
      </c>
      <c r="F963">
        <v>246929</v>
      </c>
      <c r="G963" t="s">
        <v>10</v>
      </c>
      <c r="H963" s="2">
        <v>45196.594884259262</v>
      </c>
      <c r="I963" s="2" t="s">
        <v>11</v>
      </c>
      <c r="J963" s="2" t="s">
        <v>11</v>
      </c>
      <c r="K963" s="2" t="s">
        <v>11</v>
      </c>
      <c r="L963" s="9">
        <f>YEAR(Table1[[#This Row],[ordered_at]])</f>
        <v>2023</v>
      </c>
      <c r="M963" s="9" t="str">
        <f>TEXT(Table1[[#This Row],[ordered_at]],"MMM")</f>
        <v>Sep</v>
      </c>
      <c r="N963">
        <f>VLOOKUP(D963,[1]products!$A$2:$F$2832,6,0)</f>
        <v>32.619998930000001</v>
      </c>
      <c r="O963" s="1">
        <f>Table1[[#This Row],[sale_price]]-Table1[[#This Row],[cost_price]]</f>
        <v>13.276339520000001</v>
      </c>
      <c r="P963" s="4">
        <f>Table1[[#This Row],[PROFIT]]/Table1[[#This Row],[sale_price]]</f>
        <v>0.40699999863549963</v>
      </c>
      <c r="Q963" t="str">
        <f>"Q"&amp;ROUNDUP(MONTH(Table1[[#This Row],[ordered_at]])/3,0)</f>
        <v>Q3</v>
      </c>
      <c r="R963" t="s">
        <v>30</v>
      </c>
      <c r="S963" t="s">
        <v>46</v>
      </c>
      <c r="T963" s="8"/>
    </row>
    <row r="964" spans="1:20" x14ac:dyDescent="0.3">
      <c r="A964">
        <v>137628</v>
      </c>
      <c r="B964">
        <v>94745</v>
      </c>
      <c r="C964">
        <v>28297</v>
      </c>
      <c r="D964">
        <v>24954</v>
      </c>
      <c r="E964">
        <f>VLOOKUP(D964,[1]products!$A$2:$B$2832,2,0)</f>
        <v>6.1407499080000001</v>
      </c>
      <c r="F964">
        <v>371494</v>
      </c>
      <c r="G964" t="s">
        <v>14</v>
      </c>
      <c r="H964" s="2">
        <v>45196.582696759258</v>
      </c>
      <c r="I964" s="2" t="s">
        <v>11</v>
      </c>
      <c r="J964" s="2" t="s">
        <v>11</v>
      </c>
      <c r="K964" s="2" t="s">
        <v>11</v>
      </c>
      <c r="L964" s="9">
        <f>YEAR(Table1[[#This Row],[ordered_at]])</f>
        <v>2023</v>
      </c>
      <c r="M964" s="9" t="str">
        <f>TEXT(Table1[[#This Row],[ordered_at]],"MMM")</f>
        <v>Sep</v>
      </c>
      <c r="N964">
        <f>VLOOKUP(D964,[1]products!$A$2:$F$2832,6,0)</f>
        <v>15.94999981</v>
      </c>
      <c r="O964" s="1">
        <f>Table1[[#This Row],[sale_price]]-Table1[[#This Row],[cost_price]]</f>
        <v>9.8092499019999995</v>
      </c>
      <c r="P964" s="4">
        <f>Table1[[#This Row],[PROFIT]]/Table1[[#This Row],[sale_price]]</f>
        <v>0.61500000118181819</v>
      </c>
      <c r="Q964" t="str">
        <f>"Q"&amp;ROUNDUP(MONTH(Table1[[#This Row],[ordered_at]])/3,0)</f>
        <v>Q3</v>
      </c>
      <c r="R964" t="s">
        <v>30</v>
      </c>
      <c r="S964" t="s">
        <v>46</v>
      </c>
      <c r="T964" s="8"/>
    </row>
    <row r="965" spans="1:20" x14ac:dyDescent="0.3">
      <c r="A965">
        <v>176970</v>
      </c>
      <c r="B965">
        <v>121879</v>
      </c>
      <c r="C965">
        <v>40933</v>
      </c>
      <c r="D965">
        <v>25323</v>
      </c>
      <c r="E965">
        <f>VLOOKUP(D965,[1]products!$A$2:$B$2832,2,0)</f>
        <v>69.361999890000007</v>
      </c>
      <c r="F965">
        <v>477787</v>
      </c>
      <c r="G965" t="s">
        <v>13</v>
      </c>
      <c r="H965" s="2">
        <v>45196.453761574077</v>
      </c>
      <c r="I965" s="2">
        <v>45196.453761574077</v>
      </c>
      <c r="J965" s="2" t="s">
        <v>11</v>
      </c>
      <c r="K965" s="2" t="s">
        <v>11</v>
      </c>
      <c r="L965" s="9">
        <f>YEAR(Table1[[#This Row],[ordered_at]])</f>
        <v>2023</v>
      </c>
      <c r="M965" s="9" t="str">
        <f>TEXT(Table1[[#This Row],[ordered_at]],"MMM")</f>
        <v>Sep</v>
      </c>
      <c r="N965">
        <f>VLOOKUP(D965,[1]products!$A$2:$F$2832,6,0)</f>
        <v>158</v>
      </c>
      <c r="O965" s="1">
        <f>Table1[[#This Row],[sale_price]]-Table1[[#This Row],[cost_price]]</f>
        <v>88.638000109999993</v>
      </c>
      <c r="P965" s="4">
        <f>Table1[[#This Row],[PROFIT]]/Table1[[#This Row],[sale_price]]</f>
        <v>0.56100000069620248</v>
      </c>
      <c r="Q965" t="str">
        <f>"Q"&amp;ROUNDUP(MONTH(Table1[[#This Row],[ordered_at]])/3,0)</f>
        <v>Q3</v>
      </c>
      <c r="R965" t="s">
        <v>30</v>
      </c>
      <c r="S965" t="s">
        <v>46</v>
      </c>
      <c r="T965" s="8"/>
    </row>
    <row r="966" spans="1:20" x14ac:dyDescent="0.3">
      <c r="A966">
        <v>14286</v>
      </c>
      <c r="B966">
        <v>9907</v>
      </c>
      <c r="C966">
        <v>655</v>
      </c>
      <c r="D966">
        <v>24954</v>
      </c>
      <c r="E966">
        <f>VLOOKUP(D966,[1]products!$A$2:$B$2832,2,0)</f>
        <v>6.1407499080000001</v>
      </c>
      <c r="F966">
        <v>38570</v>
      </c>
      <c r="G966" t="s">
        <v>10</v>
      </c>
      <c r="H966" s="2">
        <v>45196.451956018522</v>
      </c>
      <c r="I966" s="2" t="s">
        <v>11</v>
      </c>
      <c r="J966" s="2" t="s">
        <v>11</v>
      </c>
      <c r="K966" s="2" t="s">
        <v>11</v>
      </c>
      <c r="L966" s="9">
        <f>YEAR(Table1[[#This Row],[ordered_at]])</f>
        <v>2023</v>
      </c>
      <c r="M966" s="9" t="str">
        <f>TEXT(Table1[[#This Row],[ordered_at]],"MMM")</f>
        <v>Sep</v>
      </c>
      <c r="N966">
        <f>VLOOKUP(D966,[1]products!$A$2:$F$2832,6,0)</f>
        <v>15.94999981</v>
      </c>
      <c r="O966" s="1">
        <f>Table1[[#This Row],[sale_price]]-Table1[[#This Row],[cost_price]]</f>
        <v>9.8092499019999995</v>
      </c>
      <c r="P966" s="4">
        <f>Table1[[#This Row],[PROFIT]]/Table1[[#This Row],[sale_price]]</f>
        <v>0.61500000118181819</v>
      </c>
      <c r="Q966" t="str">
        <f>"Q"&amp;ROUNDUP(MONTH(Table1[[#This Row],[ordered_at]])/3,0)</f>
        <v>Q3</v>
      </c>
      <c r="R966" t="s">
        <v>30</v>
      </c>
      <c r="S966" t="s">
        <v>46</v>
      </c>
      <c r="T966" s="8"/>
    </row>
    <row r="967" spans="1:20" x14ac:dyDescent="0.3">
      <c r="A967">
        <v>12995</v>
      </c>
      <c r="B967">
        <v>9013</v>
      </c>
      <c r="C967">
        <v>655</v>
      </c>
      <c r="D967">
        <v>28790</v>
      </c>
      <c r="E967">
        <f>VLOOKUP(D967,[1]products!$A$2:$B$2832,2,0)</f>
        <v>10.07600001</v>
      </c>
      <c r="F967">
        <v>35056</v>
      </c>
      <c r="G967" t="s">
        <v>10</v>
      </c>
      <c r="H967" s="2">
        <v>45196.41982638889</v>
      </c>
      <c r="I967" s="2" t="s">
        <v>11</v>
      </c>
      <c r="J967" s="2" t="s">
        <v>11</v>
      </c>
      <c r="K967" s="2" t="s">
        <v>11</v>
      </c>
      <c r="L967" s="9">
        <f>YEAR(Table1[[#This Row],[ordered_at]])</f>
        <v>2023</v>
      </c>
      <c r="M967" s="9" t="str">
        <f>TEXT(Table1[[#This Row],[ordered_at]],"MMM")</f>
        <v>Sep</v>
      </c>
      <c r="N967">
        <f>VLOOKUP(D967,[1]products!$A$2:$F$2832,6,0)</f>
        <v>22</v>
      </c>
      <c r="O967" s="1">
        <f>Table1[[#This Row],[sale_price]]-Table1[[#This Row],[cost_price]]</f>
        <v>11.92399999</v>
      </c>
      <c r="P967" s="4">
        <f>Table1[[#This Row],[PROFIT]]/Table1[[#This Row],[sale_price]]</f>
        <v>0.54199999954545452</v>
      </c>
      <c r="Q967" t="str">
        <f>"Q"&amp;ROUNDUP(MONTH(Table1[[#This Row],[ordered_at]])/3,0)</f>
        <v>Q3</v>
      </c>
      <c r="R967" t="s">
        <v>30</v>
      </c>
      <c r="S967" t="s">
        <v>46</v>
      </c>
      <c r="T967" s="8"/>
    </row>
    <row r="968" spans="1:20" x14ac:dyDescent="0.3">
      <c r="A968">
        <v>178654</v>
      </c>
      <c r="B968">
        <v>123063</v>
      </c>
      <c r="C968">
        <v>655</v>
      </c>
      <c r="D968">
        <v>28921</v>
      </c>
      <c r="E968">
        <f>VLOOKUP(D968,[1]products!$A$2:$B$2832,2,0)</f>
        <v>28.096198900000001</v>
      </c>
      <c r="F968">
        <v>482360</v>
      </c>
      <c r="G968" t="s">
        <v>12</v>
      </c>
      <c r="H968" s="2">
        <v>45196.25854166667</v>
      </c>
      <c r="I968" s="2">
        <v>45196.25854166667</v>
      </c>
      <c r="J968" s="2">
        <v>45196.25854166667</v>
      </c>
      <c r="K968" s="2" t="s">
        <v>11</v>
      </c>
      <c r="L968" s="9">
        <f>YEAR(Table1[[#This Row],[ordered_at]])</f>
        <v>2023</v>
      </c>
      <c r="M968" s="9" t="str">
        <f>TEXT(Table1[[#This Row],[ordered_at]],"MMM")</f>
        <v>Sep</v>
      </c>
      <c r="N968">
        <f>VLOOKUP(D968,[1]products!$A$2:$F$2832,6,0)</f>
        <v>70.949996949999999</v>
      </c>
      <c r="O968" s="1">
        <f>Table1[[#This Row],[sale_price]]-Table1[[#This Row],[cost_price]]</f>
        <v>42.853798049999995</v>
      </c>
      <c r="P968" s="4">
        <f>Table1[[#This Row],[PROFIT]]/Table1[[#This Row],[sale_price]]</f>
        <v>0.60399999848062003</v>
      </c>
      <c r="Q968" t="str">
        <f>"Q"&amp;ROUNDUP(MONTH(Table1[[#This Row],[ordered_at]])/3,0)</f>
        <v>Q3</v>
      </c>
      <c r="R968" t="s">
        <v>30</v>
      </c>
      <c r="S968" t="s">
        <v>46</v>
      </c>
      <c r="T968" s="8"/>
    </row>
    <row r="969" spans="1:20" x14ac:dyDescent="0.3">
      <c r="A969">
        <v>29568</v>
      </c>
      <c r="B969">
        <v>20438</v>
      </c>
      <c r="C969">
        <v>655</v>
      </c>
      <c r="D969">
        <v>9202</v>
      </c>
      <c r="E969">
        <f>VLOOKUP(D969,[1]products!$A$2:$B$2832,2,0)</f>
        <v>14.993999990000001</v>
      </c>
      <c r="F969">
        <v>79702</v>
      </c>
      <c r="G969" t="s">
        <v>14</v>
      </c>
      <c r="H969" s="2">
        <v>45196.253564814811</v>
      </c>
      <c r="I969" s="2" t="s">
        <v>11</v>
      </c>
      <c r="J969" s="2" t="s">
        <v>11</v>
      </c>
      <c r="K969" s="2" t="s">
        <v>11</v>
      </c>
      <c r="L969" s="9">
        <f>YEAR(Table1[[#This Row],[ordered_at]])</f>
        <v>2023</v>
      </c>
      <c r="M969" s="9" t="str">
        <f>TEXT(Table1[[#This Row],[ordered_at]],"MMM")</f>
        <v>Sep</v>
      </c>
      <c r="N969">
        <f>VLOOKUP(D969,[1]products!$A$2:$F$2832,6,0)</f>
        <v>31.5</v>
      </c>
      <c r="O969" s="1">
        <f>Table1[[#This Row],[sale_price]]-Table1[[#This Row],[cost_price]]</f>
        <v>16.506000010000001</v>
      </c>
      <c r="P969" s="4">
        <f>Table1[[#This Row],[PROFIT]]/Table1[[#This Row],[sale_price]]</f>
        <v>0.5240000003174603</v>
      </c>
      <c r="Q969" t="str">
        <f>"Q"&amp;ROUNDUP(MONTH(Table1[[#This Row],[ordered_at]])/3,0)</f>
        <v>Q3</v>
      </c>
      <c r="R969" t="s">
        <v>30</v>
      </c>
      <c r="S969" t="s">
        <v>46</v>
      </c>
      <c r="T969" s="8"/>
    </row>
    <row r="970" spans="1:20" x14ac:dyDescent="0.3">
      <c r="A970">
        <v>162460</v>
      </c>
      <c r="B970">
        <v>111898</v>
      </c>
      <c r="C970">
        <v>655</v>
      </c>
      <c r="D970">
        <v>13923</v>
      </c>
      <c r="E970">
        <f>VLOOKUP(D970,[1]products!$A$2:$B$2832,2,0)</f>
        <v>23.1617107</v>
      </c>
      <c r="F970">
        <v>438576</v>
      </c>
      <c r="G970" t="s">
        <v>10</v>
      </c>
      <c r="H970" s="2">
        <v>45196.174120370371</v>
      </c>
      <c r="I970" s="2" t="s">
        <v>11</v>
      </c>
      <c r="J970" s="2" t="s">
        <v>11</v>
      </c>
      <c r="K970" s="2" t="s">
        <v>11</v>
      </c>
      <c r="L970" s="9">
        <f>YEAR(Table1[[#This Row],[ordered_at]])</f>
        <v>2023</v>
      </c>
      <c r="M970" s="9" t="str">
        <f>TEXT(Table1[[#This Row],[ordered_at]],"MMM")</f>
        <v>Sep</v>
      </c>
      <c r="N970">
        <f>VLOOKUP(D970,[1]products!$A$2:$F$2832,6,0)</f>
        <v>53.990001679999999</v>
      </c>
      <c r="O970" s="1">
        <f>Table1[[#This Row],[sale_price]]-Table1[[#This Row],[cost_price]]</f>
        <v>30.828290979999998</v>
      </c>
      <c r="P970" s="4">
        <f>Table1[[#This Row],[PROFIT]]/Table1[[#This Row],[sale_price]]</f>
        <v>0.57100000038377474</v>
      </c>
      <c r="Q970" t="str">
        <f>"Q"&amp;ROUNDUP(MONTH(Table1[[#This Row],[ordered_at]])/3,0)</f>
        <v>Q3</v>
      </c>
      <c r="R970" t="s">
        <v>30</v>
      </c>
      <c r="S970" t="s">
        <v>46</v>
      </c>
      <c r="T970" s="8"/>
    </row>
    <row r="971" spans="1:20" x14ac:dyDescent="0.3">
      <c r="A971">
        <v>10432</v>
      </c>
      <c r="B971">
        <v>7194</v>
      </c>
      <c r="C971">
        <v>32732</v>
      </c>
      <c r="D971">
        <v>12690</v>
      </c>
      <c r="E971">
        <f>VLOOKUP(D971,[1]products!$A$2:$B$2832,2,0)</f>
        <v>23.543999840000001</v>
      </c>
      <c r="F971">
        <v>28138</v>
      </c>
      <c r="G971" t="s">
        <v>13</v>
      </c>
      <c r="H971" s="2">
        <v>45195.888101851851</v>
      </c>
      <c r="I971" s="2">
        <v>45195.888101851851</v>
      </c>
      <c r="J971" s="2" t="s">
        <v>11</v>
      </c>
      <c r="K971" s="2" t="s">
        <v>11</v>
      </c>
      <c r="L971" s="9">
        <f>YEAR(Table1[[#This Row],[ordered_at]])</f>
        <v>2023</v>
      </c>
      <c r="M971" s="9" t="str">
        <f>TEXT(Table1[[#This Row],[ordered_at]],"MMM")</f>
        <v>Sep</v>
      </c>
      <c r="N971">
        <f>VLOOKUP(D971,[1]products!$A$2:$F$2832,6,0)</f>
        <v>54</v>
      </c>
      <c r="O971" s="1">
        <f>Table1[[#This Row],[sale_price]]-Table1[[#This Row],[cost_price]]</f>
        <v>30.456000159999999</v>
      </c>
      <c r="P971" s="4">
        <f>Table1[[#This Row],[PROFIT]]/Table1[[#This Row],[sale_price]]</f>
        <v>0.56400000296296293</v>
      </c>
      <c r="Q971" t="str">
        <f>"Q"&amp;ROUNDUP(MONTH(Table1[[#This Row],[ordered_at]])/3,0)</f>
        <v>Q3</v>
      </c>
      <c r="R971" t="s">
        <v>30</v>
      </c>
      <c r="S971" t="s">
        <v>46</v>
      </c>
      <c r="T971" s="8"/>
    </row>
    <row r="972" spans="1:20" x14ac:dyDescent="0.3">
      <c r="A972">
        <v>57559</v>
      </c>
      <c r="B972">
        <v>39627</v>
      </c>
      <c r="C972">
        <v>89403</v>
      </c>
      <c r="D972">
        <v>15667</v>
      </c>
      <c r="E972">
        <f>VLOOKUP(D972,[1]products!$A$2:$B$2832,2,0)</f>
        <v>30.834000020000001</v>
      </c>
      <c r="F972">
        <v>155312</v>
      </c>
      <c r="G972" t="s">
        <v>12</v>
      </c>
      <c r="H972" s="2">
        <v>45195.510833333334</v>
      </c>
      <c r="I972" s="2">
        <v>45195.510833333334</v>
      </c>
      <c r="J972" s="2">
        <v>45195.510833333334</v>
      </c>
      <c r="K972" s="2" t="s">
        <v>11</v>
      </c>
      <c r="L972" s="9">
        <f>YEAR(Table1[[#This Row],[ordered_at]])</f>
        <v>2023</v>
      </c>
      <c r="M972" s="9" t="str">
        <f>TEXT(Table1[[#This Row],[ordered_at]],"MMM")</f>
        <v>Sep</v>
      </c>
      <c r="N972">
        <f>VLOOKUP(D972,[1]products!$A$2:$F$2832,6,0)</f>
        <v>54</v>
      </c>
      <c r="O972" s="1">
        <f>Table1[[#This Row],[sale_price]]-Table1[[#This Row],[cost_price]]</f>
        <v>23.165999979999999</v>
      </c>
      <c r="P972" s="4">
        <f>Table1[[#This Row],[PROFIT]]/Table1[[#This Row],[sale_price]]</f>
        <v>0.42899999962962959</v>
      </c>
      <c r="Q972" t="str">
        <f>"Q"&amp;ROUNDUP(MONTH(Table1[[#This Row],[ordered_at]])/3,0)</f>
        <v>Q3</v>
      </c>
      <c r="R972" t="s">
        <v>30</v>
      </c>
      <c r="S972" t="s">
        <v>46</v>
      </c>
      <c r="T972" s="8"/>
    </row>
    <row r="973" spans="1:20" x14ac:dyDescent="0.3">
      <c r="A973">
        <v>126171</v>
      </c>
      <c r="B973">
        <v>86902</v>
      </c>
      <c r="C973">
        <v>3978</v>
      </c>
      <c r="D973">
        <v>12602</v>
      </c>
      <c r="E973">
        <f>VLOOKUP(D973,[1]products!$A$2:$B$2832,2,0)</f>
        <v>22.134000029999999</v>
      </c>
      <c r="F973">
        <v>340599</v>
      </c>
      <c r="G973" t="s">
        <v>10</v>
      </c>
      <c r="H973" s="2">
        <v>45195.131539351853</v>
      </c>
      <c r="I973" s="2" t="s">
        <v>11</v>
      </c>
      <c r="J973" s="2" t="s">
        <v>11</v>
      </c>
      <c r="K973" s="2" t="s">
        <v>11</v>
      </c>
      <c r="L973" s="9">
        <f>YEAR(Table1[[#This Row],[ordered_at]])</f>
        <v>2023</v>
      </c>
      <c r="M973" s="9" t="str">
        <f>TEXT(Table1[[#This Row],[ordered_at]],"MMM")</f>
        <v>Sep</v>
      </c>
      <c r="N973">
        <f>VLOOKUP(D973,[1]products!$A$2:$F$2832,6,0)</f>
        <v>42</v>
      </c>
      <c r="O973" s="1">
        <f>Table1[[#This Row],[sale_price]]-Table1[[#This Row],[cost_price]]</f>
        <v>19.865999970000001</v>
      </c>
      <c r="P973" s="4">
        <f>Table1[[#This Row],[PROFIT]]/Table1[[#This Row],[sale_price]]</f>
        <v>0.47299999928571429</v>
      </c>
      <c r="Q973" t="str">
        <f>"Q"&amp;ROUNDUP(MONTH(Table1[[#This Row],[ordered_at]])/3,0)</f>
        <v>Q3</v>
      </c>
      <c r="R973" t="s">
        <v>30</v>
      </c>
      <c r="S973" t="s">
        <v>46</v>
      </c>
      <c r="T973" s="8"/>
    </row>
    <row r="974" spans="1:20" x14ac:dyDescent="0.3">
      <c r="A974">
        <v>26347</v>
      </c>
      <c r="B974">
        <v>18230</v>
      </c>
      <c r="C974">
        <v>71342</v>
      </c>
      <c r="D974">
        <v>28424</v>
      </c>
      <c r="E974">
        <f>VLOOKUP(D974,[1]products!$A$2:$B$2832,2,0)</f>
        <v>53.279498529999998</v>
      </c>
      <c r="F974">
        <v>71064</v>
      </c>
      <c r="G974" t="s">
        <v>13</v>
      </c>
      <c r="H974" s="2">
        <v>45195.07366898148</v>
      </c>
      <c r="I974" s="2">
        <v>45195.07366898148</v>
      </c>
      <c r="J974" s="2" t="s">
        <v>11</v>
      </c>
      <c r="K974" s="2" t="s">
        <v>11</v>
      </c>
      <c r="L974" s="9">
        <f>YEAR(Table1[[#This Row],[ordered_at]])</f>
        <v>2023</v>
      </c>
      <c r="M974" s="9" t="str">
        <f>TEXT(Table1[[#This Row],[ordered_at]],"MMM")</f>
        <v>Sep</v>
      </c>
      <c r="N974">
        <f>VLOOKUP(D974,[1]products!$A$2:$F$2832,6,0)</f>
        <v>129.9499969</v>
      </c>
      <c r="O974" s="1">
        <f>Table1[[#This Row],[sale_price]]-Table1[[#This Row],[cost_price]]</f>
        <v>76.670498370000004</v>
      </c>
      <c r="P974" s="4">
        <f>Table1[[#This Row],[PROFIT]]/Table1[[#This Row],[sale_price]]</f>
        <v>0.59000000153135823</v>
      </c>
      <c r="Q974" t="str">
        <f>"Q"&amp;ROUNDUP(MONTH(Table1[[#This Row],[ordered_at]])/3,0)</f>
        <v>Q3</v>
      </c>
      <c r="R974" t="s">
        <v>30</v>
      </c>
      <c r="S974" t="s">
        <v>46</v>
      </c>
      <c r="T974" s="8"/>
    </row>
    <row r="975" spans="1:20" x14ac:dyDescent="0.3">
      <c r="A975">
        <v>164295</v>
      </c>
      <c r="B975">
        <v>113174</v>
      </c>
      <c r="C975">
        <v>66926</v>
      </c>
      <c r="D975">
        <v>13810</v>
      </c>
      <c r="E975">
        <f>VLOOKUP(D975,[1]products!$A$2:$B$2832,2,0)</f>
        <v>25.339599589999999</v>
      </c>
      <c r="F975">
        <v>443529</v>
      </c>
      <c r="G975" t="s">
        <v>10</v>
      </c>
      <c r="H975" s="2">
        <v>45194.548217592594</v>
      </c>
      <c r="I975" s="2" t="s">
        <v>11</v>
      </c>
      <c r="J975" s="2" t="s">
        <v>11</v>
      </c>
      <c r="K975" s="2" t="s">
        <v>11</v>
      </c>
      <c r="L975" s="9">
        <f>YEAR(Table1[[#This Row],[ordered_at]])</f>
        <v>2023</v>
      </c>
      <c r="M975" s="9" t="str">
        <f>TEXT(Table1[[#This Row],[ordered_at]],"MMM")</f>
        <v>Sep</v>
      </c>
      <c r="N975">
        <f>VLOOKUP(D975,[1]products!$A$2:$F$2832,6,0)</f>
        <v>44.299999239999998</v>
      </c>
      <c r="O975" s="1">
        <f>Table1[[#This Row],[sale_price]]-Table1[[#This Row],[cost_price]]</f>
        <v>18.960399649999999</v>
      </c>
      <c r="P975" s="4">
        <f>Table1[[#This Row],[PROFIT]]/Table1[[#This Row],[sale_price]]</f>
        <v>0.42799999944198647</v>
      </c>
      <c r="Q975" t="str">
        <f>"Q"&amp;ROUNDUP(MONTH(Table1[[#This Row],[ordered_at]])/3,0)</f>
        <v>Q3</v>
      </c>
      <c r="R975" t="s">
        <v>30</v>
      </c>
      <c r="S975" t="s">
        <v>46</v>
      </c>
      <c r="T975" s="8"/>
    </row>
    <row r="976" spans="1:20" x14ac:dyDescent="0.3">
      <c r="A976">
        <v>26003</v>
      </c>
      <c r="B976">
        <v>17985</v>
      </c>
      <c r="C976">
        <v>81939</v>
      </c>
      <c r="D976">
        <v>15863</v>
      </c>
      <c r="E976">
        <f>VLOOKUP(D976,[1]products!$A$2:$B$2832,2,0)</f>
        <v>28.969000019999999</v>
      </c>
      <c r="F976">
        <v>70149</v>
      </c>
      <c r="G976" t="s">
        <v>12</v>
      </c>
      <c r="H976" s="2">
        <v>45193.562025462961</v>
      </c>
      <c r="I976" s="2">
        <v>45193.562025462961</v>
      </c>
      <c r="J976" s="2">
        <v>45193.562025462961</v>
      </c>
      <c r="K976" s="2" t="s">
        <v>11</v>
      </c>
      <c r="L976" s="9">
        <f>YEAR(Table1[[#This Row],[ordered_at]])</f>
        <v>2023</v>
      </c>
      <c r="M976" s="9" t="str">
        <f>TEXT(Table1[[#This Row],[ordered_at]],"MMM")</f>
        <v>Sep</v>
      </c>
      <c r="N976">
        <f>VLOOKUP(D976,[1]products!$A$2:$F$2832,6,0)</f>
        <v>59</v>
      </c>
      <c r="O976" s="1">
        <f>Table1[[#This Row],[sale_price]]-Table1[[#This Row],[cost_price]]</f>
        <v>30.030999980000001</v>
      </c>
      <c r="P976" s="4">
        <f>Table1[[#This Row],[PROFIT]]/Table1[[#This Row],[sale_price]]</f>
        <v>0.50899999966101694</v>
      </c>
      <c r="Q976" t="str">
        <f>"Q"&amp;ROUNDUP(MONTH(Table1[[#This Row],[ordered_at]])/3,0)</f>
        <v>Q3</v>
      </c>
      <c r="R976" t="s">
        <v>30</v>
      </c>
      <c r="S976" t="s">
        <v>46</v>
      </c>
      <c r="T976" s="8"/>
    </row>
    <row r="977" spans="1:20" x14ac:dyDescent="0.3">
      <c r="A977">
        <v>22222</v>
      </c>
      <c r="B977">
        <v>15374</v>
      </c>
      <c r="C977">
        <v>11888</v>
      </c>
      <c r="D977">
        <v>14489</v>
      </c>
      <c r="E977">
        <f>VLOOKUP(D977,[1]products!$A$2:$B$2832,2,0)</f>
        <v>15.419689419999999</v>
      </c>
      <c r="F977">
        <v>59982</v>
      </c>
      <c r="G977" t="s">
        <v>13</v>
      </c>
      <c r="H977" s="2">
        <v>45193.442071759258</v>
      </c>
      <c r="I977" s="2">
        <v>45193.442071759258</v>
      </c>
      <c r="J977" s="2" t="s">
        <v>11</v>
      </c>
      <c r="K977" s="2" t="s">
        <v>11</v>
      </c>
      <c r="L977" s="9">
        <f>YEAR(Table1[[#This Row],[ordered_at]])</f>
        <v>2023</v>
      </c>
      <c r="M977" s="9" t="str">
        <f>TEXT(Table1[[#This Row],[ordered_at]],"MMM")</f>
        <v>Sep</v>
      </c>
      <c r="N977">
        <f>VLOOKUP(D977,[1]products!$A$2:$F$2832,6,0)</f>
        <v>34.189998629999998</v>
      </c>
      <c r="O977" s="1">
        <f>Table1[[#This Row],[sale_price]]-Table1[[#This Row],[cost_price]]</f>
        <v>18.770309210000001</v>
      </c>
      <c r="P977" s="4">
        <f>Table1[[#This Row],[PROFIT]]/Table1[[#This Row],[sale_price]]</f>
        <v>0.54899999889236617</v>
      </c>
      <c r="Q977" t="str">
        <f>"Q"&amp;ROUNDUP(MONTH(Table1[[#This Row],[ordered_at]])/3,0)</f>
        <v>Q3</v>
      </c>
      <c r="R977" t="s">
        <v>30</v>
      </c>
      <c r="S977" t="s">
        <v>46</v>
      </c>
      <c r="T977" s="8"/>
    </row>
    <row r="978" spans="1:20" x14ac:dyDescent="0.3">
      <c r="A978">
        <v>12281</v>
      </c>
      <c r="B978">
        <v>8513</v>
      </c>
      <c r="C978">
        <v>26489</v>
      </c>
      <c r="D978">
        <v>9118</v>
      </c>
      <c r="E978">
        <f>VLOOKUP(D978,[1]products!$A$2:$B$2832,2,0)</f>
        <v>19.114000019999999</v>
      </c>
      <c r="F978">
        <v>33120</v>
      </c>
      <c r="G978" t="s">
        <v>12</v>
      </c>
      <c r="H978" s="2">
        <v>45193.136145833334</v>
      </c>
      <c r="I978" s="2">
        <v>45193.136145833334</v>
      </c>
      <c r="J978" s="2">
        <v>45193.136145833334</v>
      </c>
      <c r="K978" s="2" t="s">
        <v>11</v>
      </c>
      <c r="L978" s="9">
        <f>YEAR(Table1[[#This Row],[ordered_at]])</f>
        <v>2023</v>
      </c>
      <c r="M978" s="9" t="str">
        <f>TEXT(Table1[[#This Row],[ordered_at]],"MMM")</f>
        <v>Sep</v>
      </c>
      <c r="N978">
        <f>VLOOKUP(D978,[1]products!$A$2:$F$2832,6,0)</f>
        <v>38</v>
      </c>
      <c r="O978" s="1">
        <f>Table1[[#This Row],[sale_price]]-Table1[[#This Row],[cost_price]]</f>
        <v>18.885999980000001</v>
      </c>
      <c r="P978" s="4">
        <f>Table1[[#This Row],[PROFIT]]/Table1[[#This Row],[sale_price]]</f>
        <v>0.49699999947368423</v>
      </c>
      <c r="Q978" t="str">
        <f>"Q"&amp;ROUNDUP(MONTH(Table1[[#This Row],[ordered_at]])/3,0)</f>
        <v>Q3</v>
      </c>
      <c r="R978" t="s">
        <v>30</v>
      </c>
      <c r="S978" t="s">
        <v>46</v>
      </c>
      <c r="T978" s="8"/>
    </row>
    <row r="979" spans="1:20" x14ac:dyDescent="0.3">
      <c r="A979">
        <v>82058</v>
      </c>
      <c r="B979">
        <v>56440</v>
      </c>
      <c r="C979">
        <v>34283</v>
      </c>
      <c r="D979">
        <v>15324</v>
      </c>
      <c r="E979">
        <f>VLOOKUP(D979,[1]products!$A$2:$B$2832,2,0)</f>
        <v>9.1688797169999994</v>
      </c>
      <c r="F979">
        <v>221443</v>
      </c>
      <c r="G979" t="s">
        <v>12</v>
      </c>
      <c r="H979" s="2">
        <v>45193.004618055558</v>
      </c>
      <c r="I979" s="2">
        <v>45193.004618055558</v>
      </c>
      <c r="J979" s="2">
        <v>45193.004618055558</v>
      </c>
      <c r="K979" s="2" t="s">
        <v>11</v>
      </c>
      <c r="L979" s="9">
        <f>YEAR(Table1[[#This Row],[ordered_at]])</f>
        <v>2023</v>
      </c>
      <c r="M979" s="9" t="str">
        <f>TEXT(Table1[[#This Row],[ordered_at]],"MMM")</f>
        <v>Sep</v>
      </c>
      <c r="N979">
        <f>VLOOKUP(D979,[1]products!$A$2:$F$2832,6,0)</f>
        <v>23.38999939</v>
      </c>
      <c r="O979" s="1">
        <f>Table1[[#This Row],[sale_price]]-Table1[[#This Row],[cost_price]]</f>
        <v>14.221119673</v>
      </c>
      <c r="P979" s="4">
        <f>Table1[[#This Row],[PROFIT]]/Table1[[#This Row],[sale_price]]</f>
        <v>0.60800000187601544</v>
      </c>
      <c r="Q979" t="str">
        <f>"Q"&amp;ROUNDUP(MONTH(Table1[[#This Row],[ordered_at]])/3,0)</f>
        <v>Q3</v>
      </c>
      <c r="R979" t="s">
        <v>30</v>
      </c>
      <c r="S979" t="s">
        <v>46</v>
      </c>
      <c r="T979" s="8"/>
    </row>
    <row r="980" spans="1:20" x14ac:dyDescent="0.3">
      <c r="A980">
        <v>11312</v>
      </c>
      <c r="B980">
        <v>7805</v>
      </c>
      <c r="C980">
        <v>35254</v>
      </c>
      <c r="D980">
        <v>14327</v>
      </c>
      <c r="E980">
        <f>VLOOKUP(D980,[1]products!$A$2:$B$2832,2,0)</f>
        <v>20.492999099999999</v>
      </c>
      <c r="F980">
        <v>30493</v>
      </c>
      <c r="G980" t="s">
        <v>14</v>
      </c>
      <c r="H980" s="2">
        <v>45192.712800925925</v>
      </c>
      <c r="I980" s="2" t="s">
        <v>11</v>
      </c>
      <c r="J980" s="2" t="s">
        <v>11</v>
      </c>
      <c r="K980" s="2" t="s">
        <v>11</v>
      </c>
      <c r="L980" s="9">
        <f>YEAR(Table1[[#This Row],[ordered_at]])</f>
        <v>2023</v>
      </c>
      <c r="M980" s="9" t="str">
        <f>TEXT(Table1[[#This Row],[ordered_at]],"MMM")</f>
        <v>Sep</v>
      </c>
      <c r="N980">
        <f>VLOOKUP(D980,[1]products!$A$2:$F$2832,6,0)</f>
        <v>37.259998320000001</v>
      </c>
      <c r="O980" s="1">
        <f>Table1[[#This Row],[sale_price]]-Table1[[#This Row],[cost_price]]</f>
        <v>16.766999220000002</v>
      </c>
      <c r="P980" s="4">
        <f>Table1[[#This Row],[PROFIT]]/Table1[[#This Row],[sale_price]]</f>
        <v>0.44999999935587764</v>
      </c>
      <c r="Q980" t="str">
        <f>"Q"&amp;ROUNDUP(MONTH(Table1[[#This Row],[ordered_at]])/3,0)</f>
        <v>Q3</v>
      </c>
      <c r="R980" t="s">
        <v>30</v>
      </c>
      <c r="S980" t="s">
        <v>46</v>
      </c>
      <c r="T980" s="8"/>
    </row>
    <row r="981" spans="1:20" x14ac:dyDescent="0.3">
      <c r="A981">
        <v>113290</v>
      </c>
      <c r="B981">
        <v>78071</v>
      </c>
      <c r="C981">
        <v>78979</v>
      </c>
      <c r="D981">
        <v>5857</v>
      </c>
      <c r="E981">
        <f>VLOOKUP(D981,[1]products!$A$2:$B$2832,2,0)</f>
        <v>14.70000003</v>
      </c>
      <c r="F981">
        <v>305683</v>
      </c>
      <c r="G981" t="s">
        <v>13</v>
      </c>
      <c r="H981" s="2">
        <v>45192.230393518519</v>
      </c>
      <c r="I981" s="2">
        <v>45192.230393518519</v>
      </c>
      <c r="J981" s="2" t="s">
        <v>11</v>
      </c>
      <c r="K981" s="2" t="s">
        <v>11</v>
      </c>
      <c r="L981" s="9">
        <f>YEAR(Table1[[#This Row],[ordered_at]])</f>
        <v>2023</v>
      </c>
      <c r="M981" s="9" t="str">
        <f>TEXT(Table1[[#This Row],[ordered_at]],"MMM")</f>
        <v>Sep</v>
      </c>
      <c r="N981">
        <f>VLOOKUP(D981,[1]products!$A$2:$F$2832,6,0)</f>
        <v>25</v>
      </c>
      <c r="O981" s="1">
        <f>Table1[[#This Row],[sale_price]]-Table1[[#This Row],[cost_price]]</f>
        <v>10.29999997</v>
      </c>
      <c r="P981" s="4">
        <f>Table1[[#This Row],[PROFIT]]/Table1[[#This Row],[sale_price]]</f>
        <v>0.41199999879999999</v>
      </c>
      <c r="Q981" t="str">
        <f>"Q"&amp;ROUNDUP(MONTH(Table1[[#This Row],[ordered_at]])/3,0)</f>
        <v>Q3</v>
      </c>
      <c r="R981" t="s">
        <v>30</v>
      </c>
      <c r="S981" t="s">
        <v>46</v>
      </c>
      <c r="T981" s="8"/>
    </row>
    <row r="982" spans="1:20" x14ac:dyDescent="0.3">
      <c r="A982">
        <v>54497</v>
      </c>
      <c r="B982">
        <v>37475</v>
      </c>
      <c r="C982">
        <v>77830</v>
      </c>
      <c r="D982">
        <v>5904</v>
      </c>
      <c r="E982">
        <f>VLOOKUP(D982,[1]products!$A$2:$B$2832,2,0)</f>
        <v>31.139419</v>
      </c>
      <c r="F982">
        <v>147044</v>
      </c>
      <c r="G982" t="s">
        <v>15</v>
      </c>
      <c r="H982" s="2">
        <v>45191.994259259256</v>
      </c>
      <c r="I982" s="2">
        <v>45191.994259259256</v>
      </c>
      <c r="J982" s="2">
        <v>45191.994259259256</v>
      </c>
      <c r="K982" s="2">
        <v>45191.994259259256</v>
      </c>
      <c r="L982" s="9">
        <f>YEAR(Table1[[#This Row],[ordered_at]])</f>
        <v>2023</v>
      </c>
      <c r="M982" s="9" t="str">
        <f>TEXT(Table1[[#This Row],[ordered_at]],"MMM")</f>
        <v>Sep</v>
      </c>
      <c r="N982">
        <f>VLOOKUP(D982,[1]products!$A$2:$F$2832,6,0)</f>
        <v>67.989997860000003</v>
      </c>
      <c r="O982" s="1">
        <f>Table1[[#This Row],[sale_price]]-Table1[[#This Row],[cost_price]]</f>
        <v>36.850578859999999</v>
      </c>
      <c r="P982" s="4">
        <f>Table1[[#This Row],[PROFIT]]/Table1[[#This Row],[sale_price]]</f>
        <v>0.54200000029239592</v>
      </c>
      <c r="Q982" t="str">
        <f>"Q"&amp;ROUNDUP(MONTH(Table1[[#This Row],[ordered_at]])/3,0)</f>
        <v>Q3</v>
      </c>
      <c r="R982" t="s">
        <v>30</v>
      </c>
      <c r="S982" t="s">
        <v>46</v>
      </c>
      <c r="T982" s="8"/>
    </row>
    <row r="983" spans="1:20" x14ac:dyDescent="0.3">
      <c r="A983">
        <v>54498</v>
      </c>
      <c r="B983">
        <v>37475</v>
      </c>
      <c r="C983">
        <v>69720</v>
      </c>
      <c r="D983">
        <v>10690</v>
      </c>
      <c r="E983">
        <f>VLOOKUP(D983,[1]products!$A$2:$B$2832,2,0)</f>
        <v>22.525950380000001</v>
      </c>
      <c r="F983">
        <v>147046</v>
      </c>
      <c r="G983" t="s">
        <v>15</v>
      </c>
      <c r="H983" s="2">
        <v>45191.866979166669</v>
      </c>
      <c r="I983" s="2">
        <v>45191.866979166669</v>
      </c>
      <c r="J983" s="2">
        <v>45191.866979166669</v>
      </c>
      <c r="K983" s="2">
        <v>45191.866979166669</v>
      </c>
      <c r="L983" s="9">
        <f>YEAR(Table1[[#This Row],[ordered_at]])</f>
        <v>2023</v>
      </c>
      <c r="M983" s="9" t="str">
        <f>TEXT(Table1[[#This Row],[ordered_at]],"MMM")</f>
        <v>Sep</v>
      </c>
      <c r="N983">
        <f>VLOOKUP(D983,[1]products!$A$2:$F$2832,6,0)</f>
        <v>39.450000760000002</v>
      </c>
      <c r="O983" s="1">
        <f>Table1[[#This Row],[sale_price]]-Table1[[#This Row],[cost_price]]</f>
        <v>16.924050380000001</v>
      </c>
      <c r="P983" s="4">
        <f>Table1[[#This Row],[PROFIT]]/Table1[[#This Row],[sale_price]]</f>
        <v>0.4290000013678073</v>
      </c>
      <c r="Q983" t="str">
        <f>"Q"&amp;ROUNDUP(MONTH(Table1[[#This Row],[ordered_at]])/3,0)</f>
        <v>Q3</v>
      </c>
      <c r="R983" t="s">
        <v>30</v>
      </c>
      <c r="S983" t="s">
        <v>46</v>
      </c>
      <c r="T983" s="8"/>
    </row>
    <row r="984" spans="1:20" x14ac:dyDescent="0.3">
      <c r="A984">
        <v>111509</v>
      </c>
      <c r="B984">
        <v>76844</v>
      </c>
      <c r="C984">
        <v>9351</v>
      </c>
      <c r="D984">
        <v>13769</v>
      </c>
      <c r="E984">
        <f>VLOOKUP(D984,[1]products!$A$2:$B$2832,2,0)</f>
        <v>56.430000049999997</v>
      </c>
      <c r="F984">
        <v>300879</v>
      </c>
      <c r="G984" t="s">
        <v>13</v>
      </c>
      <c r="H984" s="2">
        <v>45191.640381944446</v>
      </c>
      <c r="I984" s="2">
        <v>45191.640381944446</v>
      </c>
      <c r="J984" s="2" t="s">
        <v>11</v>
      </c>
      <c r="K984" s="2" t="s">
        <v>11</v>
      </c>
      <c r="L984" s="9">
        <f>YEAR(Table1[[#This Row],[ordered_at]])</f>
        <v>2023</v>
      </c>
      <c r="M984" s="9" t="str">
        <f>TEXT(Table1[[#This Row],[ordered_at]],"MMM")</f>
        <v>Sep</v>
      </c>
      <c r="N984">
        <f>VLOOKUP(D984,[1]products!$A$2:$F$2832,6,0)</f>
        <v>95</v>
      </c>
      <c r="O984" s="1">
        <f>Table1[[#This Row],[sale_price]]-Table1[[#This Row],[cost_price]]</f>
        <v>38.569999950000003</v>
      </c>
      <c r="P984" s="4">
        <f>Table1[[#This Row],[PROFIT]]/Table1[[#This Row],[sale_price]]</f>
        <v>0.40599999947368426</v>
      </c>
      <c r="Q984" t="str">
        <f>"Q"&amp;ROUNDUP(MONTH(Table1[[#This Row],[ordered_at]])/3,0)</f>
        <v>Q3</v>
      </c>
      <c r="R984" t="s">
        <v>30</v>
      </c>
      <c r="S984" t="s">
        <v>46</v>
      </c>
      <c r="T984" s="8"/>
    </row>
    <row r="985" spans="1:20" x14ac:dyDescent="0.3">
      <c r="A985">
        <v>167397</v>
      </c>
      <c r="B985">
        <v>115299</v>
      </c>
      <c r="C985">
        <v>50829</v>
      </c>
      <c r="D985">
        <v>11577</v>
      </c>
      <c r="E985">
        <f>VLOOKUP(D985,[1]products!$A$2:$B$2832,2,0)</f>
        <v>23.495300820000001</v>
      </c>
      <c r="F985">
        <v>451934</v>
      </c>
      <c r="G985" t="s">
        <v>13</v>
      </c>
      <c r="H985" s="2">
        <v>45191.552569444444</v>
      </c>
      <c r="I985" s="2">
        <v>45191.552569444444</v>
      </c>
      <c r="J985" s="2" t="s">
        <v>11</v>
      </c>
      <c r="K985" s="2" t="s">
        <v>11</v>
      </c>
      <c r="L985" s="9">
        <f>YEAR(Table1[[#This Row],[ordered_at]])</f>
        <v>2023</v>
      </c>
      <c r="M985" s="9" t="str">
        <f>TEXT(Table1[[#This Row],[ordered_at]],"MMM")</f>
        <v>Sep</v>
      </c>
      <c r="N985">
        <f>VLOOKUP(D985,[1]products!$A$2:$F$2832,6,0)</f>
        <v>49.990001679999999</v>
      </c>
      <c r="O985" s="1">
        <f>Table1[[#This Row],[sale_price]]-Table1[[#This Row],[cost_price]]</f>
        <v>26.494700859999998</v>
      </c>
      <c r="P985" s="4">
        <f>Table1[[#This Row],[PROFIT]]/Table1[[#This Row],[sale_price]]</f>
        <v>0.52999999939187836</v>
      </c>
      <c r="Q985" t="str">
        <f>"Q"&amp;ROUNDUP(MONTH(Table1[[#This Row],[ordered_at]])/3,0)</f>
        <v>Q3</v>
      </c>
      <c r="R985" t="s">
        <v>30</v>
      </c>
      <c r="S985" t="s">
        <v>46</v>
      </c>
      <c r="T985" s="8"/>
    </row>
    <row r="986" spans="1:20" x14ac:dyDescent="0.3">
      <c r="A986">
        <v>58384</v>
      </c>
      <c r="B986">
        <v>40207</v>
      </c>
      <c r="C986">
        <v>18064</v>
      </c>
      <c r="D986">
        <v>13923</v>
      </c>
      <c r="E986">
        <f>VLOOKUP(D986,[1]products!$A$2:$B$2832,2,0)</f>
        <v>23.1617107</v>
      </c>
      <c r="F986">
        <v>157584</v>
      </c>
      <c r="G986" t="s">
        <v>13</v>
      </c>
      <c r="H986" s="2">
        <v>45191.382557870369</v>
      </c>
      <c r="I986" s="2">
        <v>45191.382557870369</v>
      </c>
      <c r="J986" s="2" t="s">
        <v>11</v>
      </c>
      <c r="K986" s="2" t="s">
        <v>11</v>
      </c>
      <c r="L986" s="9">
        <f>YEAR(Table1[[#This Row],[ordered_at]])</f>
        <v>2023</v>
      </c>
      <c r="M986" s="9" t="str">
        <f>TEXT(Table1[[#This Row],[ordered_at]],"MMM")</f>
        <v>Sep</v>
      </c>
      <c r="N986">
        <f>VLOOKUP(D986,[1]products!$A$2:$F$2832,6,0)</f>
        <v>53.990001679999999</v>
      </c>
      <c r="O986" s="1">
        <f>Table1[[#This Row],[sale_price]]-Table1[[#This Row],[cost_price]]</f>
        <v>30.828290979999998</v>
      </c>
      <c r="P986" s="4">
        <f>Table1[[#This Row],[PROFIT]]/Table1[[#This Row],[sale_price]]</f>
        <v>0.57100000038377474</v>
      </c>
      <c r="Q986" t="str">
        <f>"Q"&amp;ROUNDUP(MONTH(Table1[[#This Row],[ordered_at]])/3,0)</f>
        <v>Q3</v>
      </c>
      <c r="R986" t="s">
        <v>25</v>
      </c>
      <c r="S986" t="s">
        <v>46</v>
      </c>
      <c r="T986" s="8"/>
    </row>
    <row r="987" spans="1:20" x14ac:dyDescent="0.3">
      <c r="A987">
        <v>6086</v>
      </c>
      <c r="B987">
        <v>4221</v>
      </c>
      <c r="C987">
        <v>12587</v>
      </c>
      <c r="D987">
        <v>141</v>
      </c>
      <c r="E987">
        <f>VLOOKUP(D987,[1]products!$A$2:$B$2832,2,0)</f>
        <v>10.13858989</v>
      </c>
      <c r="F987">
        <v>16494</v>
      </c>
      <c r="G987" t="s">
        <v>12</v>
      </c>
      <c r="H987" s="2">
        <v>45191.044398148151</v>
      </c>
      <c r="I987" s="2">
        <v>45191.044398148151</v>
      </c>
      <c r="J987" s="2">
        <v>45191.044398148151</v>
      </c>
      <c r="K987" s="2" t="s">
        <v>11</v>
      </c>
      <c r="L987" s="9">
        <f>YEAR(Table1[[#This Row],[ordered_at]])</f>
        <v>2023</v>
      </c>
      <c r="M987" s="9" t="str">
        <f>TEXT(Table1[[#This Row],[ordered_at]],"MMM")</f>
        <v>Sep</v>
      </c>
      <c r="N987">
        <f>VLOOKUP(D987,[1]products!$A$2:$F$2832,6,0)</f>
        <v>22.989999770000001</v>
      </c>
      <c r="O987" s="1">
        <f>Table1[[#This Row],[sale_price]]-Table1[[#This Row],[cost_price]]</f>
        <v>12.85140988</v>
      </c>
      <c r="P987" s="4">
        <f>Table1[[#This Row],[PROFIT]]/Table1[[#This Row],[sale_price]]</f>
        <v>0.55900000037277076</v>
      </c>
      <c r="Q987" t="str">
        <f>"Q"&amp;ROUNDUP(MONTH(Table1[[#This Row],[ordered_at]])/3,0)</f>
        <v>Q3</v>
      </c>
      <c r="R987" t="s">
        <v>32</v>
      </c>
      <c r="S987" t="s">
        <v>47</v>
      </c>
      <c r="T987" s="8"/>
    </row>
    <row r="988" spans="1:20" x14ac:dyDescent="0.3">
      <c r="A988">
        <v>30753</v>
      </c>
      <c r="B988">
        <v>21241</v>
      </c>
      <c r="C988">
        <v>6055</v>
      </c>
      <c r="D988">
        <v>13929</v>
      </c>
      <c r="E988">
        <f>VLOOKUP(D988,[1]products!$A$2:$B$2832,2,0)</f>
        <v>30.927499959999999</v>
      </c>
      <c r="F988">
        <v>82876</v>
      </c>
      <c r="G988" t="s">
        <v>15</v>
      </c>
      <c r="H988" s="2">
        <v>45190.661400462966</v>
      </c>
      <c r="I988" s="2">
        <v>45190.661400462966</v>
      </c>
      <c r="J988" s="2">
        <v>45190.661400462966</v>
      </c>
      <c r="K988" s="2">
        <v>45190.661400462966</v>
      </c>
      <c r="L988" s="9">
        <f>YEAR(Table1[[#This Row],[ordered_at]])</f>
        <v>2023</v>
      </c>
      <c r="M988" s="9" t="str">
        <f>TEXT(Table1[[#This Row],[ordered_at]],"MMM")</f>
        <v>Sep</v>
      </c>
      <c r="N988">
        <f>VLOOKUP(D988,[1]products!$A$2:$F$2832,6,0)</f>
        <v>69.5</v>
      </c>
      <c r="O988" s="1">
        <f>Table1[[#This Row],[sale_price]]-Table1[[#This Row],[cost_price]]</f>
        <v>38.572500040000001</v>
      </c>
      <c r="P988" s="4">
        <f>Table1[[#This Row],[PROFIT]]/Table1[[#This Row],[sale_price]]</f>
        <v>0.55500000057553955</v>
      </c>
      <c r="Q988" t="str">
        <f>"Q"&amp;ROUNDUP(MONTH(Table1[[#This Row],[ordered_at]])/3,0)</f>
        <v>Q3</v>
      </c>
      <c r="R988" t="s">
        <v>32</v>
      </c>
      <c r="S988" t="s">
        <v>47</v>
      </c>
      <c r="T988" s="8"/>
    </row>
    <row r="989" spans="1:20" x14ac:dyDescent="0.3">
      <c r="A989">
        <v>26325</v>
      </c>
      <c r="B989">
        <v>18215</v>
      </c>
      <c r="C989">
        <v>10741</v>
      </c>
      <c r="D989">
        <v>13972</v>
      </c>
      <c r="E989">
        <f>VLOOKUP(D989,[1]products!$A$2:$B$2832,2,0)</f>
        <v>34.91399981</v>
      </c>
      <c r="F989">
        <v>71009</v>
      </c>
      <c r="G989" t="s">
        <v>12</v>
      </c>
      <c r="H989" s="2">
        <v>45190.400057870371</v>
      </c>
      <c r="I989" s="2">
        <v>45190.400057870371</v>
      </c>
      <c r="J989" s="2">
        <v>45190.400057870371</v>
      </c>
      <c r="K989" s="2" t="s">
        <v>11</v>
      </c>
      <c r="L989" s="9">
        <f>YEAR(Table1[[#This Row],[ordered_at]])</f>
        <v>2023</v>
      </c>
      <c r="M989" s="9" t="str">
        <f>TEXT(Table1[[#This Row],[ordered_at]],"MMM")</f>
        <v>Sep</v>
      </c>
      <c r="N989">
        <f>VLOOKUP(D989,[1]products!$A$2:$F$2832,6,0)</f>
        <v>69</v>
      </c>
      <c r="O989" s="1">
        <f>Table1[[#This Row],[sale_price]]-Table1[[#This Row],[cost_price]]</f>
        <v>34.08600019</v>
      </c>
      <c r="P989" s="4">
        <f>Table1[[#This Row],[PROFIT]]/Table1[[#This Row],[sale_price]]</f>
        <v>0.49400000275362321</v>
      </c>
      <c r="Q989" t="str">
        <f>"Q"&amp;ROUNDUP(MONTH(Table1[[#This Row],[ordered_at]])/3,0)</f>
        <v>Q3</v>
      </c>
      <c r="R989" t="s">
        <v>40</v>
      </c>
      <c r="S989" t="s">
        <v>47</v>
      </c>
      <c r="T989" s="8"/>
    </row>
    <row r="990" spans="1:20" x14ac:dyDescent="0.3">
      <c r="A990">
        <v>158822</v>
      </c>
      <c r="B990">
        <v>109374</v>
      </c>
      <c r="C990">
        <v>57933</v>
      </c>
      <c r="D990">
        <v>24713</v>
      </c>
      <c r="E990">
        <f>VLOOKUP(D990,[1]products!$A$2:$B$2832,2,0)</f>
        <v>13.891500000000001</v>
      </c>
      <c r="F990">
        <v>428762</v>
      </c>
      <c r="G990" t="s">
        <v>13</v>
      </c>
      <c r="H990" s="2">
        <v>45190.015208333331</v>
      </c>
      <c r="I990" s="2">
        <v>45190.015208333331</v>
      </c>
      <c r="J990" s="2" t="s">
        <v>11</v>
      </c>
      <c r="K990" s="2" t="s">
        <v>11</v>
      </c>
      <c r="L990" s="9">
        <f>YEAR(Table1[[#This Row],[ordered_at]])</f>
        <v>2023</v>
      </c>
      <c r="M990" s="9" t="str">
        <f>TEXT(Table1[[#This Row],[ordered_at]],"MMM")</f>
        <v>Sep</v>
      </c>
      <c r="N990">
        <f>VLOOKUP(D990,[1]products!$A$2:$F$2832,6,0)</f>
        <v>24.5</v>
      </c>
      <c r="O990" s="1">
        <f>Table1[[#This Row],[sale_price]]-Table1[[#This Row],[cost_price]]</f>
        <v>10.608499999999999</v>
      </c>
      <c r="P990" s="4">
        <f>Table1[[#This Row],[PROFIT]]/Table1[[#This Row],[sale_price]]</f>
        <v>0.433</v>
      </c>
      <c r="Q990" t="str">
        <f>"Q"&amp;ROUNDUP(MONTH(Table1[[#This Row],[ordered_at]])/3,0)</f>
        <v>Q3</v>
      </c>
      <c r="R990" t="s">
        <v>40</v>
      </c>
      <c r="S990" t="s">
        <v>47</v>
      </c>
      <c r="T990" s="8"/>
    </row>
    <row r="991" spans="1:20" x14ac:dyDescent="0.3">
      <c r="A991">
        <v>92356</v>
      </c>
      <c r="B991">
        <v>63542</v>
      </c>
      <c r="C991">
        <v>48712</v>
      </c>
      <c r="D991">
        <v>28454</v>
      </c>
      <c r="E991">
        <f>VLOOKUP(D991,[1]products!$A$2:$B$2832,2,0)</f>
        <v>24.44000003</v>
      </c>
      <c r="F991">
        <v>249273</v>
      </c>
      <c r="G991" t="s">
        <v>13</v>
      </c>
      <c r="H991" s="2">
        <v>45189.9687037037</v>
      </c>
      <c r="I991" s="2">
        <v>45189.9687037037</v>
      </c>
      <c r="J991" s="2" t="s">
        <v>11</v>
      </c>
      <c r="K991" s="2" t="s">
        <v>11</v>
      </c>
      <c r="L991" s="9">
        <f>YEAR(Table1[[#This Row],[ordered_at]])</f>
        <v>2023</v>
      </c>
      <c r="M991" s="9" t="str">
        <f>TEXT(Table1[[#This Row],[ordered_at]],"MMM")</f>
        <v>Sep</v>
      </c>
      <c r="N991">
        <f>VLOOKUP(D991,[1]products!$A$2:$F$2832,6,0)</f>
        <v>52</v>
      </c>
      <c r="O991" s="1">
        <f>Table1[[#This Row],[sale_price]]-Table1[[#This Row],[cost_price]]</f>
        <v>27.55999997</v>
      </c>
      <c r="P991" s="4">
        <f>Table1[[#This Row],[PROFIT]]/Table1[[#This Row],[sale_price]]</f>
        <v>0.52999999942307696</v>
      </c>
      <c r="Q991" t="str">
        <f>"Q"&amp;ROUNDUP(MONTH(Table1[[#This Row],[ordered_at]])/3,0)</f>
        <v>Q3</v>
      </c>
      <c r="R991" t="s">
        <v>19</v>
      </c>
      <c r="S991" t="s">
        <v>46</v>
      </c>
      <c r="T991" s="8"/>
    </row>
    <row r="992" spans="1:20" x14ac:dyDescent="0.3">
      <c r="A992">
        <v>168352</v>
      </c>
      <c r="B992">
        <v>115951</v>
      </c>
      <c r="C992">
        <v>98858</v>
      </c>
      <c r="D992">
        <v>9026</v>
      </c>
      <c r="E992">
        <f>VLOOKUP(D992,[1]products!$A$2:$B$2832,2,0)</f>
        <v>14.53199998</v>
      </c>
      <c r="F992">
        <v>454524</v>
      </c>
      <c r="G992" t="s">
        <v>13</v>
      </c>
      <c r="H992" s="2">
        <v>45189.517870370371</v>
      </c>
      <c r="I992" s="2">
        <v>45189.517870370371</v>
      </c>
      <c r="J992" s="2" t="s">
        <v>11</v>
      </c>
      <c r="K992" s="2" t="s">
        <v>11</v>
      </c>
      <c r="L992" s="9">
        <f>YEAR(Table1[[#This Row],[ordered_at]])</f>
        <v>2023</v>
      </c>
      <c r="M992" s="9" t="str">
        <f>TEXT(Table1[[#This Row],[ordered_at]],"MMM")</f>
        <v>Sep</v>
      </c>
      <c r="N992">
        <f>VLOOKUP(D992,[1]products!$A$2:$F$2832,6,0)</f>
        <v>28</v>
      </c>
      <c r="O992" s="1">
        <f>Table1[[#This Row],[sale_price]]-Table1[[#This Row],[cost_price]]</f>
        <v>13.46800002</v>
      </c>
      <c r="P992" s="4">
        <f>Table1[[#This Row],[PROFIT]]/Table1[[#This Row],[sale_price]]</f>
        <v>0.48100000071428572</v>
      </c>
      <c r="Q992" t="str">
        <f>"Q"&amp;ROUNDUP(MONTH(Table1[[#This Row],[ordered_at]])/3,0)</f>
        <v>Q3</v>
      </c>
      <c r="R992" t="s">
        <v>19</v>
      </c>
      <c r="S992" t="s">
        <v>46</v>
      </c>
      <c r="T992" s="8"/>
    </row>
    <row r="993" spans="1:20" x14ac:dyDescent="0.3">
      <c r="A993">
        <v>180688</v>
      </c>
      <c r="B993">
        <v>124460</v>
      </c>
      <c r="C993">
        <v>70485</v>
      </c>
      <c r="D993">
        <v>5732</v>
      </c>
      <c r="E993">
        <f>VLOOKUP(D993,[1]products!$A$2:$B$2832,2,0)</f>
        <v>16.501679729999999</v>
      </c>
      <c r="F993">
        <v>487847</v>
      </c>
      <c r="G993" t="s">
        <v>14</v>
      </c>
      <c r="H993" s="2">
        <v>45189.208321759259</v>
      </c>
      <c r="I993" s="2" t="s">
        <v>11</v>
      </c>
      <c r="J993" s="2" t="s">
        <v>11</v>
      </c>
      <c r="K993" s="2" t="s">
        <v>11</v>
      </c>
      <c r="L993" s="9">
        <f>YEAR(Table1[[#This Row],[ordered_at]])</f>
        <v>2023</v>
      </c>
      <c r="M993" s="9" t="str">
        <f>TEXT(Table1[[#This Row],[ordered_at]],"MMM")</f>
        <v>Sep</v>
      </c>
      <c r="N993">
        <f>VLOOKUP(D993,[1]products!$A$2:$F$2832,6,0)</f>
        <v>31.979999540000001</v>
      </c>
      <c r="O993" s="1">
        <f>Table1[[#This Row],[sale_price]]-Table1[[#This Row],[cost_price]]</f>
        <v>15.478319810000002</v>
      </c>
      <c r="P993" s="4">
        <f>Table1[[#This Row],[PROFIT]]/Table1[[#This Row],[sale_price]]</f>
        <v>0.48400000102063795</v>
      </c>
      <c r="Q993" t="str">
        <f>"Q"&amp;ROUNDUP(MONTH(Table1[[#This Row],[ordered_at]])/3,0)</f>
        <v>Q3</v>
      </c>
      <c r="R993" t="s">
        <v>20</v>
      </c>
      <c r="S993" t="s">
        <v>46</v>
      </c>
      <c r="T993" s="8"/>
    </row>
    <row r="994" spans="1:20" x14ac:dyDescent="0.3">
      <c r="A994">
        <v>23249</v>
      </c>
      <c r="B994">
        <v>16082</v>
      </c>
      <c r="C994">
        <v>91361</v>
      </c>
      <c r="D994">
        <v>29026</v>
      </c>
      <c r="E994">
        <f>VLOOKUP(D994,[1]products!$A$2:$B$2832,2,0)</f>
        <v>9.7800000009999994</v>
      </c>
      <c r="F994">
        <v>62739</v>
      </c>
      <c r="G994" t="s">
        <v>10</v>
      </c>
      <c r="H994" s="2">
        <v>45189.193831018521</v>
      </c>
      <c r="I994" s="2" t="s">
        <v>11</v>
      </c>
      <c r="J994" s="2" t="s">
        <v>11</v>
      </c>
      <c r="K994" s="2" t="s">
        <v>11</v>
      </c>
      <c r="L994" s="9">
        <f>YEAR(Table1[[#This Row],[ordered_at]])</f>
        <v>2023</v>
      </c>
      <c r="M994" s="9" t="str">
        <f>TEXT(Table1[[#This Row],[ordered_at]],"MMM")</f>
        <v>Sep</v>
      </c>
      <c r="N994">
        <f>VLOOKUP(D994,[1]products!$A$2:$F$2832,6,0)</f>
        <v>20</v>
      </c>
      <c r="O994" s="1">
        <f>Table1[[#This Row],[sale_price]]-Table1[[#This Row],[cost_price]]</f>
        <v>10.219999999000001</v>
      </c>
      <c r="P994" s="4">
        <f>Table1[[#This Row],[PROFIT]]/Table1[[#This Row],[sale_price]]</f>
        <v>0.51099999995000001</v>
      </c>
      <c r="Q994" t="str">
        <f>"Q"&amp;ROUNDUP(MONTH(Table1[[#This Row],[ordered_at]])/3,0)</f>
        <v>Q3</v>
      </c>
      <c r="R994" t="s">
        <v>24</v>
      </c>
      <c r="S994" t="s">
        <v>47</v>
      </c>
      <c r="T994" s="8"/>
    </row>
    <row r="995" spans="1:20" x14ac:dyDescent="0.3">
      <c r="A995">
        <v>111183</v>
      </c>
      <c r="B995">
        <v>76613</v>
      </c>
      <c r="C995">
        <v>49878</v>
      </c>
      <c r="D995">
        <v>10938</v>
      </c>
      <c r="E995">
        <f>VLOOKUP(D995,[1]products!$A$2:$B$2832,2,0)</f>
        <v>11.29547988</v>
      </c>
      <c r="F995">
        <v>300020</v>
      </c>
      <c r="G995" t="s">
        <v>14</v>
      </c>
      <c r="H995" s="2">
        <v>45189.16810185185</v>
      </c>
      <c r="I995" s="2" t="s">
        <v>11</v>
      </c>
      <c r="J995" s="2" t="s">
        <v>11</v>
      </c>
      <c r="K995" s="2" t="s">
        <v>11</v>
      </c>
      <c r="L995" s="9">
        <f>YEAR(Table1[[#This Row],[ordered_at]])</f>
        <v>2023</v>
      </c>
      <c r="M995" s="9" t="str">
        <f>TEXT(Table1[[#This Row],[ordered_at]],"MMM")</f>
        <v>Sep</v>
      </c>
      <c r="N995">
        <f>VLOOKUP(D995,[1]products!$A$2:$F$2832,6,0)</f>
        <v>24.989999770000001</v>
      </c>
      <c r="O995" s="1">
        <f>Table1[[#This Row],[sale_price]]-Table1[[#This Row],[cost_price]]</f>
        <v>13.69451989</v>
      </c>
      <c r="P995" s="4">
        <f>Table1[[#This Row],[PROFIT]]/Table1[[#This Row],[sale_price]]</f>
        <v>0.54800000064185672</v>
      </c>
      <c r="Q995" t="str">
        <f>"Q"&amp;ROUNDUP(MONTH(Table1[[#This Row],[ordered_at]])/3,0)</f>
        <v>Q3</v>
      </c>
      <c r="R995" t="s">
        <v>24</v>
      </c>
      <c r="S995" t="s">
        <v>47</v>
      </c>
      <c r="T995" s="8"/>
    </row>
    <row r="996" spans="1:20" x14ac:dyDescent="0.3">
      <c r="A996">
        <v>46057</v>
      </c>
      <c r="B996">
        <v>31699</v>
      </c>
      <c r="C996">
        <v>51904</v>
      </c>
      <c r="D996">
        <v>5804</v>
      </c>
      <c r="E996">
        <f>VLOOKUP(D996,[1]products!$A$2:$B$2832,2,0)</f>
        <v>13.01565991</v>
      </c>
      <c r="F996">
        <v>124245</v>
      </c>
      <c r="G996" t="s">
        <v>13</v>
      </c>
      <c r="H996" s="2">
        <v>45188.567939814813</v>
      </c>
      <c r="I996" s="2">
        <v>45188.567939814813</v>
      </c>
      <c r="J996" s="2" t="s">
        <v>11</v>
      </c>
      <c r="K996" s="2" t="s">
        <v>11</v>
      </c>
      <c r="L996" s="9">
        <f>YEAR(Table1[[#This Row],[ordered_at]])</f>
        <v>2023</v>
      </c>
      <c r="M996" s="9" t="str">
        <f>TEXT(Table1[[#This Row],[ordered_at]],"MMM")</f>
        <v>Sep</v>
      </c>
      <c r="N996">
        <f>VLOOKUP(D996,[1]products!$A$2:$F$2832,6,0)</f>
        <v>29.989999770000001</v>
      </c>
      <c r="O996" s="1">
        <f>Table1[[#This Row],[sale_price]]-Table1[[#This Row],[cost_price]]</f>
        <v>16.974339860000001</v>
      </c>
      <c r="P996" s="4">
        <f>Table1[[#This Row],[PROFIT]]/Table1[[#This Row],[sale_price]]</f>
        <v>0.56599999967255754</v>
      </c>
      <c r="Q996" t="str">
        <f>"Q"&amp;ROUNDUP(MONTH(Table1[[#This Row],[ordered_at]])/3,0)</f>
        <v>Q3</v>
      </c>
      <c r="R996" t="s">
        <v>41</v>
      </c>
      <c r="S996" t="s">
        <v>47</v>
      </c>
      <c r="T996" s="8"/>
    </row>
    <row r="997" spans="1:20" x14ac:dyDescent="0.3">
      <c r="A997">
        <v>162577</v>
      </c>
      <c r="B997">
        <v>111979</v>
      </c>
      <c r="C997">
        <v>58738</v>
      </c>
      <c r="D997">
        <v>28780</v>
      </c>
      <c r="E997">
        <f>VLOOKUP(D997,[1]products!$A$2:$B$2832,2,0)</f>
        <v>8.7850000020000003</v>
      </c>
      <c r="F997">
        <v>438891</v>
      </c>
      <c r="G997" t="s">
        <v>12</v>
      </c>
      <c r="H997" s="2">
        <v>45188.473715277774</v>
      </c>
      <c r="I997" s="2">
        <v>45188.473715277774</v>
      </c>
      <c r="J997" s="2">
        <v>45188.473715277774</v>
      </c>
      <c r="K997" s="2" t="s">
        <v>11</v>
      </c>
      <c r="L997" s="9">
        <f>YEAR(Table1[[#This Row],[ordered_at]])</f>
        <v>2023</v>
      </c>
      <c r="M997" s="9" t="str">
        <f>TEXT(Table1[[#This Row],[ordered_at]],"MMM")</f>
        <v>Sep</v>
      </c>
      <c r="N997">
        <f>VLOOKUP(D997,[1]products!$A$2:$F$2832,6,0)</f>
        <v>17.5</v>
      </c>
      <c r="O997" s="1">
        <f>Table1[[#This Row],[sale_price]]-Table1[[#This Row],[cost_price]]</f>
        <v>8.7149999979999997</v>
      </c>
      <c r="P997" s="4">
        <f>Table1[[#This Row],[PROFIT]]/Table1[[#This Row],[sale_price]]</f>
        <v>0.49799999988571425</v>
      </c>
      <c r="Q997" t="str">
        <f>"Q"&amp;ROUNDUP(MONTH(Table1[[#This Row],[ordered_at]])/3,0)</f>
        <v>Q3</v>
      </c>
      <c r="R997" t="s">
        <v>19</v>
      </c>
      <c r="S997" t="s">
        <v>47</v>
      </c>
      <c r="T997" s="8"/>
    </row>
    <row r="998" spans="1:20" x14ac:dyDescent="0.3">
      <c r="A998">
        <v>154022</v>
      </c>
      <c r="B998">
        <v>106052</v>
      </c>
      <c r="C998">
        <v>72187</v>
      </c>
      <c r="D998">
        <v>14235</v>
      </c>
      <c r="E998">
        <f>VLOOKUP(D998,[1]products!$A$2:$B$2832,2,0)</f>
        <v>2.518749991</v>
      </c>
      <c r="F998">
        <v>415780</v>
      </c>
      <c r="G998" t="s">
        <v>13</v>
      </c>
      <c r="H998" s="2">
        <v>45188.384120370371</v>
      </c>
      <c r="I998" s="2">
        <v>45188.384120370371</v>
      </c>
      <c r="J998" s="2" t="s">
        <v>11</v>
      </c>
      <c r="K998" s="2" t="s">
        <v>11</v>
      </c>
      <c r="L998" s="9">
        <f>YEAR(Table1[[#This Row],[ordered_at]])</f>
        <v>2023</v>
      </c>
      <c r="M998" s="9" t="str">
        <f>TEXT(Table1[[#This Row],[ordered_at]],"MMM")</f>
        <v>Sep</v>
      </c>
      <c r="N998">
        <f>VLOOKUP(D998,[1]products!$A$2:$F$2832,6,0)</f>
        <v>6.25</v>
      </c>
      <c r="O998" s="1">
        <f>Table1[[#This Row],[sale_price]]-Table1[[#This Row],[cost_price]]</f>
        <v>3.731250009</v>
      </c>
      <c r="P998" s="4">
        <f>Table1[[#This Row],[PROFIT]]/Table1[[#This Row],[sale_price]]</f>
        <v>0.59700000143999998</v>
      </c>
      <c r="Q998" t="str">
        <f>"Q"&amp;ROUNDUP(MONTH(Table1[[#This Row],[ordered_at]])/3,0)</f>
        <v>Q3</v>
      </c>
      <c r="R998" t="s">
        <v>19</v>
      </c>
      <c r="S998" t="s">
        <v>47</v>
      </c>
      <c r="T998" s="8"/>
    </row>
    <row r="999" spans="1:20" x14ac:dyDescent="0.3">
      <c r="A999">
        <v>108927</v>
      </c>
      <c r="B999">
        <v>75061</v>
      </c>
      <c r="C999">
        <v>58403</v>
      </c>
      <c r="D999">
        <v>6115</v>
      </c>
      <c r="E999">
        <f>VLOOKUP(D999,[1]products!$A$2:$B$2832,2,0)</f>
        <v>29.370000099999999</v>
      </c>
      <c r="F999">
        <v>293895</v>
      </c>
      <c r="G999" t="s">
        <v>13</v>
      </c>
      <c r="H999" s="2">
        <v>45188.376354166663</v>
      </c>
      <c r="I999" s="2">
        <v>45188.376354166663</v>
      </c>
      <c r="J999" s="2" t="s">
        <v>11</v>
      </c>
      <c r="K999" s="2" t="s">
        <v>11</v>
      </c>
      <c r="L999" s="9">
        <f>YEAR(Table1[[#This Row],[ordered_at]])</f>
        <v>2023</v>
      </c>
      <c r="M999" s="9" t="str">
        <f>TEXT(Table1[[#This Row],[ordered_at]],"MMM")</f>
        <v>Sep</v>
      </c>
      <c r="N999">
        <f>VLOOKUP(D999,[1]products!$A$2:$F$2832,6,0)</f>
        <v>55</v>
      </c>
      <c r="O999" s="1">
        <f>Table1[[#This Row],[sale_price]]-Table1[[#This Row],[cost_price]]</f>
        <v>25.629999900000001</v>
      </c>
      <c r="P999" s="4">
        <f>Table1[[#This Row],[PROFIT]]/Table1[[#This Row],[sale_price]]</f>
        <v>0.4659999981818182</v>
      </c>
      <c r="Q999" t="str">
        <f>"Q"&amp;ROUNDUP(MONTH(Table1[[#This Row],[ordered_at]])/3,0)</f>
        <v>Q3</v>
      </c>
      <c r="R999" t="s">
        <v>27</v>
      </c>
      <c r="S999" t="s">
        <v>47</v>
      </c>
      <c r="T999" s="8"/>
    </row>
    <row r="1000" spans="1:20" x14ac:dyDescent="0.3">
      <c r="A1000">
        <v>87862</v>
      </c>
      <c r="B1000">
        <v>60443</v>
      </c>
      <c r="C1000">
        <v>93337</v>
      </c>
      <c r="D1000">
        <v>5934</v>
      </c>
      <c r="E1000">
        <f>VLOOKUP(D1000,[1]products!$A$2:$B$2832,2,0)</f>
        <v>19.403999970000001</v>
      </c>
      <c r="F1000">
        <v>237142</v>
      </c>
      <c r="G1000" t="s">
        <v>12</v>
      </c>
      <c r="H1000" s="2">
        <v>45188.09171296296</v>
      </c>
      <c r="I1000" s="2">
        <v>45188.09171296296</v>
      </c>
      <c r="J1000" s="2">
        <v>45188.09171296296</v>
      </c>
      <c r="K1000" s="2" t="s">
        <v>11</v>
      </c>
      <c r="L1000" s="9">
        <f>YEAR(Table1[[#This Row],[ordered_at]])</f>
        <v>2023</v>
      </c>
      <c r="M1000" s="9" t="str">
        <f>TEXT(Table1[[#This Row],[ordered_at]],"MMM")</f>
        <v>Sep</v>
      </c>
      <c r="N1000">
        <f>VLOOKUP(D1000,[1]products!$A$2:$F$2832,6,0)</f>
        <v>42</v>
      </c>
      <c r="O1000" s="1">
        <f>Table1[[#This Row],[sale_price]]-Table1[[#This Row],[cost_price]]</f>
        <v>22.596000029999999</v>
      </c>
      <c r="P1000" s="4">
        <f>Table1[[#This Row],[PROFIT]]/Table1[[#This Row],[sale_price]]</f>
        <v>0.53800000071428566</v>
      </c>
      <c r="Q1000" t="str">
        <f>"Q"&amp;ROUNDUP(MONTH(Table1[[#This Row],[ordered_at]])/3,0)</f>
        <v>Q3</v>
      </c>
      <c r="R1000" t="s">
        <v>32</v>
      </c>
      <c r="S1000" t="s">
        <v>46</v>
      </c>
      <c r="T1000" s="8"/>
    </row>
    <row r="1001" spans="1:20" x14ac:dyDescent="0.3">
      <c r="A1001">
        <v>110567</v>
      </c>
      <c r="B1001">
        <v>76183</v>
      </c>
      <c r="C1001">
        <v>78635</v>
      </c>
      <c r="D1001">
        <v>13719</v>
      </c>
      <c r="E1001">
        <f>VLOOKUP(D1001,[1]products!$A$2:$B$2832,2,0)</f>
        <v>6.3000000040000002</v>
      </c>
      <c r="F1001">
        <v>298358</v>
      </c>
      <c r="G1001" t="s">
        <v>10</v>
      </c>
      <c r="H1001" s="2">
        <v>45187.278726851851</v>
      </c>
      <c r="I1001" s="2" t="s">
        <v>11</v>
      </c>
      <c r="J1001" s="2" t="s">
        <v>11</v>
      </c>
      <c r="K1001" s="2" t="s">
        <v>11</v>
      </c>
      <c r="L1001" s="9">
        <f>YEAR(Table1[[#This Row],[ordered_at]])</f>
        <v>2023</v>
      </c>
      <c r="M1001" s="9" t="str">
        <f>TEXT(Table1[[#This Row],[ordered_at]],"MMM")</f>
        <v>Sep</v>
      </c>
      <c r="N1001">
        <f>VLOOKUP(D1001,[1]products!$A$2:$F$2832,6,0)</f>
        <v>12</v>
      </c>
      <c r="O1001" s="1">
        <f>Table1[[#This Row],[sale_price]]-Table1[[#This Row],[cost_price]]</f>
        <v>5.6999999959999998</v>
      </c>
      <c r="P1001" s="4">
        <f>Table1[[#This Row],[PROFIT]]/Table1[[#This Row],[sale_price]]</f>
        <v>0.47499999966666667</v>
      </c>
      <c r="Q1001" t="str">
        <f>"Q"&amp;ROUNDUP(MONTH(Table1[[#This Row],[ordered_at]])/3,0)</f>
        <v>Q3</v>
      </c>
      <c r="R1001" t="s">
        <v>25</v>
      </c>
      <c r="S1001" t="s">
        <v>46</v>
      </c>
      <c r="T1001" s="8"/>
    </row>
    <row r="1002" spans="1:20" x14ac:dyDescent="0.3">
      <c r="A1002">
        <v>53696</v>
      </c>
      <c r="B1002">
        <v>36911</v>
      </c>
      <c r="C1002">
        <v>28588</v>
      </c>
      <c r="D1002">
        <v>28970</v>
      </c>
      <c r="E1002">
        <f>VLOOKUP(D1002,[1]products!$A$2:$B$2832,2,0)</f>
        <v>9.7950998550000001</v>
      </c>
      <c r="F1002">
        <v>144887</v>
      </c>
      <c r="G1002" t="s">
        <v>13</v>
      </c>
      <c r="H1002" s="2">
        <v>45187.240381944444</v>
      </c>
      <c r="I1002" s="2">
        <v>45187.240381944444</v>
      </c>
      <c r="J1002" s="2" t="s">
        <v>11</v>
      </c>
      <c r="K1002" s="2" t="s">
        <v>11</v>
      </c>
      <c r="L1002" s="9">
        <f>YEAR(Table1[[#This Row],[ordered_at]])</f>
        <v>2023</v>
      </c>
      <c r="M1002" s="9" t="str">
        <f>TEXT(Table1[[#This Row],[ordered_at]],"MMM")</f>
        <v>Sep</v>
      </c>
      <c r="N1002">
        <f>VLOOKUP(D1002,[1]products!$A$2:$F$2832,6,0)</f>
        <v>19.989999770000001</v>
      </c>
      <c r="O1002" s="1">
        <f>Table1[[#This Row],[sale_price]]-Table1[[#This Row],[cost_price]]</f>
        <v>10.194899915000001</v>
      </c>
      <c r="P1002" s="4">
        <f>Table1[[#This Row],[PROFIT]]/Table1[[#This Row],[sale_price]]</f>
        <v>0.51000000161580794</v>
      </c>
      <c r="Q1002" t="str">
        <f>"Q"&amp;ROUNDUP(MONTH(Table1[[#This Row],[ordered_at]])/3,0)</f>
        <v>Q3</v>
      </c>
      <c r="R1002" t="s">
        <v>42</v>
      </c>
      <c r="S1002" t="s">
        <v>46</v>
      </c>
      <c r="T1002" s="8"/>
    </row>
    <row r="1003" spans="1:20" x14ac:dyDescent="0.3">
      <c r="A1003">
        <v>90555</v>
      </c>
      <c r="B1003">
        <v>62302</v>
      </c>
      <c r="C1003">
        <v>84745</v>
      </c>
      <c r="D1003">
        <v>25029</v>
      </c>
      <c r="E1003">
        <f>VLOOKUP(D1003,[1]products!$A$2:$B$2832,2,0)</f>
        <v>29.618710839999999</v>
      </c>
      <c r="F1003">
        <v>244398</v>
      </c>
      <c r="G1003" t="s">
        <v>14</v>
      </c>
      <c r="H1003" s="2">
        <v>45187.118425925924</v>
      </c>
      <c r="I1003" s="2" t="s">
        <v>11</v>
      </c>
      <c r="J1003" s="2" t="s">
        <v>11</v>
      </c>
      <c r="K1003" s="2" t="s">
        <v>11</v>
      </c>
      <c r="L1003" s="9">
        <f>YEAR(Table1[[#This Row],[ordered_at]])</f>
        <v>2023</v>
      </c>
      <c r="M1003" s="9" t="str">
        <f>TEXT(Table1[[#This Row],[ordered_at]],"MMM")</f>
        <v>Sep</v>
      </c>
      <c r="N1003">
        <f>VLOOKUP(D1003,[1]products!$A$2:$F$2832,6,0)</f>
        <v>55.990001679999999</v>
      </c>
      <c r="O1003" s="1">
        <f>Table1[[#This Row],[sale_price]]-Table1[[#This Row],[cost_price]]</f>
        <v>26.37129084</v>
      </c>
      <c r="P1003" s="4">
        <f>Table1[[#This Row],[PROFIT]]/Table1[[#This Row],[sale_price]]</f>
        <v>0.47100000087015537</v>
      </c>
      <c r="Q1003" t="str">
        <f>"Q"&amp;ROUNDUP(MONTH(Table1[[#This Row],[ordered_at]])/3,0)</f>
        <v>Q3</v>
      </c>
      <c r="R1003" t="s">
        <v>42</v>
      </c>
      <c r="S1003" t="s">
        <v>46</v>
      </c>
      <c r="T1003" s="8"/>
    </row>
    <row r="1004" spans="1:20" x14ac:dyDescent="0.3">
      <c r="A1004">
        <v>148572</v>
      </c>
      <c r="B1004">
        <v>102312</v>
      </c>
      <c r="C1004">
        <v>95344</v>
      </c>
      <c r="D1004">
        <v>13870</v>
      </c>
      <c r="E1004">
        <f>VLOOKUP(D1004,[1]products!$A$2:$B$2832,2,0)</f>
        <v>28.271999820000001</v>
      </c>
      <c r="F1004">
        <v>401114</v>
      </c>
      <c r="G1004" t="s">
        <v>12</v>
      </c>
      <c r="H1004" s="2">
        <v>45186.93005787037</v>
      </c>
      <c r="I1004" s="2">
        <v>45186.93005787037</v>
      </c>
      <c r="J1004" s="2">
        <v>45186.93005787037</v>
      </c>
      <c r="K1004" s="2" t="s">
        <v>11</v>
      </c>
      <c r="L1004" s="9">
        <f>YEAR(Table1[[#This Row],[ordered_at]])</f>
        <v>2023</v>
      </c>
      <c r="M1004" s="9" t="str">
        <f>TEXT(Table1[[#This Row],[ordered_at]],"MMM")</f>
        <v>Sep</v>
      </c>
      <c r="N1004">
        <f>VLOOKUP(D1004,[1]products!$A$2:$F$2832,6,0)</f>
        <v>76</v>
      </c>
      <c r="O1004" s="1">
        <f>Table1[[#This Row],[sale_price]]-Table1[[#This Row],[cost_price]]</f>
        <v>47.728000179999995</v>
      </c>
      <c r="P1004" s="4">
        <f>Table1[[#This Row],[PROFIT]]/Table1[[#This Row],[sale_price]]</f>
        <v>0.62800000236842102</v>
      </c>
      <c r="Q1004" t="str">
        <f>"Q"&amp;ROUNDUP(MONTH(Table1[[#This Row],[ordered_at]])/3,0)</f>
        <v>Q3</v>
      </c>
      <c r="R1004" t="s">
        <v>28</v>
      </c>
      <c r="S1004" t="s">
        <v>46</v>
      </c>
      <c r="T1004" s="8"/>
    </row>
    <row r="1005" spans="1:20" x14ac:dyDescent="0.3">
      <c r="A1005">
        <v>38588</v>
      </c>
      <c r="B1005">
        <v>26584</v>
      </c>
      <c r="C1005">
        <v>11723</v>
      </c>
      <c r="D1005">
        <v>11009</v>
      </c>
      <c r="E1005">
        <f>VLOOKUP(D1005,[1]products!$A$2:$B$2832,2,0)</f>
        <v>39.950000060000001</v>
      </c>
      <c r="F1005">
        <v>104086</v>
      </c>
      <c r="G1005" t="s">
        <v>12</v>
      </c>
      <c r="H1005" s="2">
        <v>45186.920902777776</v>
      </c>
      <c r="I1005" s="2">
        <v>45186.920902777776</v>
      </c>
      <c r="J1005" s="2">
        <v>45186.920902777776</v>
      </c>
      <c r="K1005" s="2" t="s">
        <v>11</v>
      </c>
      <c r="L1005" s="9">
        <f>YEAR(Table1[[#This Row],[ordered_at]])</f>
        <v>2023</v>
      </c>
      <c r="M1005" s="9" t="str">
        <f>TEXT(Table1[[#This Row],[ordered_at]],"MMM")</f>
        <v>Sep</v>
      </c>
      <c r="N1005">
        <f>VLOOKUP(D1005,[1]products!$A$2:$F$2832,6,0)</f>
        <v>85</v>
      </c>
      <c r="O1005" s="1">
        <f>Table1[[#This Row],[sale_price]]-Table1[[#This Row],[cost_price]]</f>
        <v>45.049999939999999</v>
      </c>
      <c r="P1005" s="4">
        <f>Table1[[#This Row],[PROFIT]]/Table1[[#This Row],[sale_price]]</f>
        <v>0.52999999929411767</v>
      </c>
      <c r="Q1005" t="str">
        <f>"Q"&amp;ROUNDUP(MONTH(Table1[[#This Row],[ordered_at]])/3,0)</f>
        <v>Q3</v>
      </c>
      <c r="R1005" t="s">
        <v>23</v>
      </c>
      <c r="S1005" t="s">
        <v>46</v>
      </c>
      <c r="T1005" s="8"/>
    </row>
    <row r="1006" spans="1:20" x14ac:dyDescent="0.3">
      <c r="A1006">
        <v>175583</v>
      </c>
      <c r="B1006">
        <v>120921</v>
      </c>
      <c r="C1006">
        <v>87047</v>
      </c>
      <c r="D1006">
        <v>24660</v>
      </c>
      <c r="E1006">
        <f>VLOOKUP(D1006,[1]products!$A$2:$B$2832,2,0)</f>
        <v>55.317121329999999</v>
      </c>
      <c r="F1006">
        <v>474028</v>
      </c>
      <c r="G1006" t="s">
        <v>13</v>
      </c>
      <c r="H1006" s="2">
        <v>45186.634965277779</v>
      </c>
      <c r="I1006" s="2">
        <v>45186.634965277779</v>
      </c>
      <c r="J1006" s="2" t="s">
        <v>11</v>
      </c>
      <c r="K1006" s="2" t="s">
        <v>11</v>
      </c>
      <c r="L1006" s="9">
        <f>YEAR(Table1[[#This Row],[ordered_at]])</f>
        <v>2023</v>
      </c>
      <c r="M1006" s="9" t="str">
        <f>TEXT(Table1[[#This Row],[ordered_at]],"MMM")</f>
        <v>Sep</v>
      </c>
      <c r="N1006">
        <f>VLOOKUP(D1006,[1]products!$A$2:$F$2832,6,0)</f>
        <v>98.08000183</v>
      </c>
      <c r="O1006" s="1">
        <f>Table1[[#This Row],[sale_price]]-Table1[[#This Row],[cost_price]]</f>
        <v>42.762880500000001</v>
      </c>
      <c r="P1006" s="4">
        <f>Table1[[#This Row],[PROFIT]]/Table1[[#This Row],[sale_price]]</f>
        <v>0.43599999696288749</v>
      </c>
      <c r="Q1006" t="str">
        <f>"Q"&amp;ROUNDUP(MONTH(Table1[[#This Row],[ordered_at]])/3,0)</f>
        <v>Q3</v>
      </c>
      <c r="R1006" t="s">
        <v>23</v>
      </c>
      <c r="S1006" t="s">
        <v>46</v>
      </c>
      <c r="T1006" s="8"/>
    </row>
    <row r="1007" spans="1:20" x14ac:dyDescent="0.3">
      <c r="A1007">
        <v>161206</v>
      </c>
      <c r="B1007">
        <v>111026</v>
      </c>
      <c r="C1007">
        <v>2782</v>
      </c>
      <c r="D1007">
        <v>9414</v>
      </c>
      <c r="E1007">
        <f>VLOOKUP(D1007,[1]products!$A$2:$B$2832,2,0)</f>
        <v>29.55535042</v>
      </c>
      <c r="F1007">
        <v>435157</v>
      </c>
      <c r="G1007" t="s">
        <v>10</v>
      </c>
      <c r="H1007" s="2">
        <v>45186.595763888887</v>
      </c>
      <c r="I1007" s="2" t="s">
        <v>11</v>
      </c>
      <c r="J1007" s="2" t="s">
        <v>11</v>
      </c>
      <c r="K1007" s="2" t="s">
        <v>11</v>
      </c>
      <c r="L1007" s="9">
        <f>YEAR(Table1[[#This Row],[ordered_at]])</f>
        <v>2023</v>
      </c>
      <c r="M1007" s="9" t="str">
        <f>TEXT(Table1[[#This Row],[ordered_at]],"MMM")</f>
        <v>Sep</v>
      </c>
      <c r="N1007">
        <f>VLOOKUP(D1007,[1]products!$A$2:$F$2832,6,0)</f>
        <v>59.950000760000002</v>
      </c>
      <c r="O1007" s="1">
        <f>Table1[[#This Row],[sale_price]]-Table1[[#This Row],[cost_price]]</f>
        <v>30.394650340000002</v>
      </c>
      <c r="P1007" s="4">
        <f>Table1[[#This Row],[PROFIT]]/Table1[[#This Row],[sale_price]]</f>
        <v>0.50699999924403671</v>
      </c>
      <c r="Q1007" t="str">
        <f>"Q"&amp;ROUNDUP(MONTH(Table1[[#This Row],[ordered_at]])/3,0)</f>
        <v>Q3</v>
      </c>
      <c r="R1007" t="s">
        <v>35</v>
      </c>
      <c r="S1007" t="s">
        <v>46</v>
      </c>
      <c r="T1007" s="8"/>
    </row>
    <row r="1008" spans="1:20" x14ac:dyDescent="0.3">
      <c r="A1008">
        <v>41259</v>
      </c>
      <c r="B1008">
        <v>28380</v>
      </c>
      <c r="C1008">
        <v>10997</v>
      </c>
      <c r="D1008">
        <v>25265</v>
      </c>
      <c r="E1008">
        <f>VLOOKUP(D1008,[1]products!$A$2:$B$2832,2,0)</f>
        <v>11.41428984</v>
      </c>
      <c r="F1008">
        <v>111326</v>
      </c>
      <c r="G1008" t="s">
        <v>13</v>
      </c>
      <c r="H1008" s="2">
        <v>45186.013854166667</v>
      </c>
      <c r="I1008" s="2">
        <v>45186.013854166667</v>
      </c>
      <c r="J1008" s="2" t="s">
        <v>11</v>
      </c>
      <c r="K1008" s="2" t="s">
        <v>11</v>
      </c>
      <c r="L1008" s="9">
        <f>YEAR(Table1[[#This Row],[ordered_at]])</f>
        <v>2023</v>
      </c>
      <c r="M1008" s="9" t="str">
        <f>TEXT(Table1[[#This Row],[ordered_at]],"MMM")</f>
        <v>Sep</v>
      </c>
      <c r="N1008">
        <f>VLOOKUP(D1008,[1]products!$A$2:$F$2832,6,0)</f>
        <v>19.989999770000001</v>
      </c>
      <c r="O1008" s="1">
        <f>Table1[[#This Row],[sale_price]]-Table1[[#This Row],[cost_price]]</f>
        <v>8.5757099300000004</v>
      </c>
      <c r="P1008" s="4">
        <f>Table1[[#This Row],[PROFIT]]/Table1[[#This Row],[sale_price]]</f>
        <v>0.42900000143421713</v>
      </c>
      <c r="Q1008" t="str">
        <f>"Q"&amp;ROUNDUP(MONTH(Table1[[#This Row],[ordered_at]])/3,0)</f>
        <v>Q3</v>
      </c>
      <c r="R1008" t="s">
        <v>41</v>
      </c>
      <c r="S1008" t="s">
        <v>47</v>
      </c>
      <c r="T1008" s="8"/>
    </row>
    <row r="1009" spans="1:20" x14ac:dyDescent="0.3">
      <c r="A1009">
        <v>100050</v>
      </c>
      <c r="B1009">
        <v>68878</v>
      </c>
      <c r="C1009">
        <v>32962</v>
      </c>
      <c r="D1009">
        <v>28575</v>
      </c>
      <c r="E1009">
        <f>VLOOKUP(D1009,[1]products!$A$2:$B$2832,2,0)</f>
        <v>9.3138499039999996</v>
      </c>
      <c r="F1009">
        <v>269965</v>
      </c>
      <c r="G1009" t="s">
        <v>12</v>
      </c>
      <c r="H1009" s="2">
        <v>45185.370717592596</v>
      </c>
      <c r="I1009" s="2">
        <v>45185.370717592596</v>
      </c>
      <c r="J1009" s="2">
        <v>45185.370717592596</v>
      </c>
      <c r="K1009" s="2" t="s">
        <v>11</v>
      </c>
      <c r="L1009" s="9">
        <f>YEAR(Table1[[#This Row],[ordered_at]])</f>
        <v>2023</v>
      </c>
      <c r="M1009" s="9" t="str">
        <f>TEXT(Table1[[#This Row],[ordered_at]],"MMM")</f>
        <v>Sep</v>
      </c>
      <c r="N1009">
        <f>VLOOKUP(D1009,[1]products!$A$2:$F$2832,6,0)</f>
        <v>14.94999981</v>
      </c>
      <c r="O1009" s="1">
        <f>Table1[[#This Row],[sale_price]]-Table1[[#This Row],[cost_price]]</f>
        <v>5.636149906</v>
      </c>
      <c r="P1009" s="4">
        <f>Table1[[#This Row],[PROFIT]]/Table1[[#This Row],[sale_price]]</f>
        <v>0.37699999850367893</v>
      </c>
      <c r="Q1009" t="str">
        <f>"Q"&amp;ROUNDUP(MONTH(Table1[[#This Row],[ordered_at]])/3,0)</f>
        <v>Q3</v>
      </c>
      <c r="R1009" t="s">
        <v>36</v>
      </c>
      <c r="S1009" t="s">
        <v>47</v>
      </c>
      <c r="T1009" s="8"/>
    </row>
    <row r="1010" spans="1:20" x14ac:dyDescent="0.3">
      <c r="A1010">
        <v>160598</v>
      </c>
      <c r="B1010">
        <v>110621</v>
      </c>
      <c r="C1010">
        <v>16300</v>
      </c>
      <c r="D1010">
        <v>5917</v>
      </c>
      <c r="E1010">
        <f>VLOOKUP(D1010,[1]products!$A$2:$B$2832,2,0)</f>
        <v>28.544999969999999</v>
      </c>
      <c r="F1010">
        <v>433516</v>
      </c>
      <c r="G1010" t="s">
        <v>10</v>
      </c>
      <c r="H1010" s="2">
        <v>45184.459143518521</v>
      </c>
      <c r="I1010" s="2" t="s">
        <v>11</v>
      </c>
      <c r="J1010" s="2" t="s">
        <v>11</v>
      </c>
      <c r="K1010" s="2" t="s">
        <v>11</v>
      </c>
      <c r="L1010" s="9">
        <f>YEAR(Table1[[#This Row],[ordered_at]])</f>
        <v>2023</v>
      </c>
      <c r="M1010" s="9" t="str">
        <f>TEXT(Table1[[#This Row],[ordered_at]],"MMM")</f>
        <v>Sep</v>
      </c>
      <c r="N1010">
        <f>VLOOKUP(D1010,[1]products!$A$2:$F$2832,6,0)</f>
        <v>55</v>
      </c>
      <c r="O1010" s="1">
        <f>Table1[[#This Row],[sale_price]]-Table1[[#This Row],[cost_price]]</f>
        <v>26.455000030000001</v>
      </c>
      <c r="P1010" s="4">
        <f>Table1[[#This Row],[PROFIT]]/Table1[[#This Row],[sale_price]]</f>
        <v>0.48100000054545455</v>
      </c>
      <c r="Q1010" t="str">
        <f>"Q"&amp;ROUNDUP(MONTH(Table1[[#This Row],[ordered_at]])/3,0)</f>
        <v>Q3</v>
      </c>
      <c r="R1010" t="s">
        <v>28</v>
      </c>
      <c r="S1010" t="s">
        <v>46</v>
      </c>
      <c r="T1010" s="8"/>
    </row>
    <row r="1011" spans="1:20" x14ac:dyDescent="0.3">
      <c r="A1011">
        <v>117672</v>
      </c>
      <c r="B1011">
        <v>81041</v>
      </c>
      <c r="C1011">
        <v>55698</v>
      </c>
      <c r="D1011">
        <v>25006</v>
      </c>
      <c r="E1011">
        <f>VLOOKUP(D1011,[1]products!$A$2:$B$2832,2,0)</f>
        <v>43.34999998</v>
      </c>
      <c r="F1011">
        <v>317570</v>
      </c>
      <c r="G1011" t="s">
        <v>14</v>
      </c>
      <c r="H1011" s="2">
        <v>45184.430219907408</v>
      </c>
      <c r="I1011" s="2" t="s">
        <v>11</v>
      </c>
      <c r="J1011" s="2" t="s">
        <v>11</v>
      </c>
      <c r="K1011" s="2" t="s">
        <v>11</v>
      </c>
      <c r="L1011" s="9">
        <f>YEAR(Table1[[#This Row],[ordered_at]])</f>
        <v>2023</v>
      </c>
      <c r="M1011" s="9" t="str">
        <f>TEXT(Table1[[#This Row],[ordered_at]],"MMM")</f>
        <v>Sep</v>
      </c>
      <c r="N1011">
        <f>VLOOKUP(D1011,[1]products!$A$2:$F$2832,6,0)</f>
        <v>75</v>
      </c>
      <c r="O1011" s="1">
        <f>Table1[[#This Row],[sale_price]]-Table1[[#This Row],[cost_price]]</f>
        <v>31.65000002</v>
      </c>
      <c r="P1011" s="4">
        <f>Table1[[#This Row],[PROFIT]]/Table1[[#This Row],[sale_price]]</f>
        <v>0.42200000026666667</v>
      </c>
      <c r="Q1011" t="str">
        <f>"Q"&amp;ROUNDUP(MONTH(Table1[[#This Row],[ordered_at]])/3,0)</f>
        <v>Q3</v>
      </c>
      <c r="R1011" t="s">
        <v>43</v>
      </c>
      <c r="S1011" t="s">
        <v>46</v>
      </c>
      <c r="T1011" s="8"/>
    </row>
    <row r="1012" spans="1:20" x14ac:dyDescent="0.3">
      <c r="A1012">
        <v>129360</v>
      </c>
      <c r="B1012">
        <v>89081</v>
      </c>
      <c r="C1012">
        <v>30850</v>
      </c>
      <c r="D1012">
        <v>24856</v>
      </c>
      <c r="E1012">
        <f>VLOOKUP(D1012,[1]products!$A$2:$B$2832,2,0)</f>
        <v>23.946600289999999</v>
      </c>
      <c r="F1012">
        <v>349226</v>
      </c>
      <c r="G1012" t="s">
        <v>14</v>
      </c>
      <c r="H1012" s="2">
        <v>45184.277511574073</v>
      </c>
      <c r="I1012" s="2" t="s">
        <v>11</v>
      </c>
      <c r="J1012" s="2" t="s">
        <v>11</v>
      </c>
      <c r="K1012" s="2" t="s">
        <v>11</v>
      </c>
      <c r="L1012" s="9">
        <f>YEAR(Table1[[#This Row],[ordered_at]])</f>
        <v>2023</v>
      </c>
      <c r="M1012" s="9" t="str">
        <f>TEXT(Table1[[#This Row],[ordered_at]],"MMM")</f>
        <v>Sep</v>
      </c>
      <c r="N1012">
        <f>VLOOKUP(D1012,[1]products!$A$2:$F$2832,6,0)</f>
        <v>55.950000760000002</v>
      </c>
      <c r="O1012" s="1">
        <f>Table1[[#This Row],[sale_price]]-Table1[[#This Row],[cost_price]]</f>
        <v>32.003400470000003</v>
      </c>
      <c r="P1012" s="4">
        <f>Table1[[#This Row],[PROFIT]]/Table1[[#This Row],[sale_price]]</f>
        <v>0.572000000630563</v>
      </c>
      <c r="Q1012" t="str">
        <f>"Q"&amp;ROUNDUP(MONTH(Table1[[#This Row],[ordered_at]])/3,0)</f>
        <v>Q3</v>
      </c>
      <c r="R1012" t="s">
        <v>26</v>
      </c>
      <c r="S1012" t="s">
        <v>46</v>
      </c>
      <c r="T1012" s="8"/>
    </row>
    <row r="1013" spans="1:20" x14ac:dyDescent="0.3">
      <c r="A1013">
        <v>102817</v>
      </c>
      <c r="B1013">
        <v>70795</v>
      </c>
      <c r="C1013">
        <v>86819</v>
      </c>
      <c r="D1013">
        <v>8987</v>
      </c>
      <c r="E1013">
        <f>VLOOKUP(D1013,[1]products!$A$2:$B$2832,2,0)</f>
        <v>13.530000039999999</v>
      </c>
      <c r="F1013">
        <v>277370</v>
      </c>
      <c r="G1013" t="s">
        <v>15</v>
      </c>
      <c r="H1013" s="2">
        <v>45184.249293981484</v>
      </c>
      <c r="I1013" s="2">
        <v>45184.249293981484</v>
      </c>
      <c r="J1013" s="2">
        <v>45184.249293981484</v>
      </c>
      <c r="K1013" s="2">
        <v>45184.249293981484</v>
      </c>
      <c r="L1013" s="9">
        <f>YEAR(Table1[[#This Row],[ordered_at]])</f>
        <v>2023</v>
      </c>
      <c r="M1013" s="9" t="str">
        <f>TEXT(Table1[[#This Row],[ordered_at]],"MMM")</f>
        <v>Sep</v>
      </c>
      <c r="N1013">
        <f>VLOOKUP(D1013,[1]products!$A$2:$F$2832,6,0)</f>
        <v>30</v>
      </c>
      <c r="O1013" s="1">
        <f>Table1[[#This Row],[sale_price]]-Table1[[#This Row],[cost_price]]</f>
        <v>16.469999960000003</v>
      </c>
      <c r="P1013" s="4">
        <f>Table1[[#This Row],[PROFIT]]/Table1[[#This Row],[sale_price]]</f>
        <v>0.54899999866666671</v>
      </c>
      <c r="Q1013" t="str">
        <f>"Q"&amp;ROUNDUP(MONTH(Table1[[#This Row],[ordered_at]])/3,0)</f>
        <v>Q3</v>
      </c>
      <c r="R1013" t="s">
        <v>42</v>
      </c>
      <c r="S1013" t="s">
        <v>46</v>
      </c>
      <c r="T1013" s="8"/>
    </row>
    <row r="1014" spans="1:20" x14ac:dyDescent="0.3">
      <c r="A1014">
        <v>139666</v>
      </c>
      <c r="B1014">
        <v>96150</v>
      </c>
      <c r="C1014">
        <v>3869</v>
      </c>
      <c r="D1014">
        <v>28530</v>
      </c>
      <c r="E1014">
        <f>VLOOKUP(D1014,[1]products!$A$2:$B$2832,2,0)</f>
        <v>10.134929870000001</v>
      </c>
      <c r="F1014">
        <v>376989</v>
      </c>
      <c r="G1014" t="s">
        <v>13</v>
      </c>
      <c r="H1014" s="2">
        <v>45184.242083333331</v>
      </c>
      <c r="I1014" s="2">
        <v>45184.242083333331</v>
      </c>
      <c r="J1014" s="2" t="s">
        <v>11</v>
      </c>
      <c r="K1014" s="2" t="s">
        <v>11</v>
      </c>
      <c r="L1014" s="9">
        <f>YEAR(Table1[[#This Row],[ordered_at]])</f>
        <v>2023</v>
      </c>
      <c r="M1014" s="9" t="str">
        <f>TEXT(Table1[[#This Row],[ordered_at]],"MMM")</f>
        <v>Sep</v>
      </c>
      <c r="N1014">
        <f>VLOOKUP(D1014,[1]products!$A$2:$F$2832,6,0)</f>
        <v>19.989999770000001</v>
      </c>
      <c r="O1014" s="1">
        <f>Table1[[#This Row],[sale_price]]-Table1[[#This Row],[cost_price]]</f>
        <v>9.8550699000000002</v>
      </c>
      <c r="P1014" s="4">
        <f>Table1[[#This Row],[PROFIT]]/Table1[[#This Row],[sale_price]]</f>
        <v>0.4930000006698349</v>
      </c>
      <c r="Q1014" t="str">
        <f>"Q"&amp;ROUNDUP(MONTH(Table1[[#This Row],[ordered_at]])/3,0)</f>
        <v>Q3</v>
      </c>
      <c r="R1014" t="s">
        <v>33</v>
      </c>
      <c r="S1014" t="s">
        <v>46</v>
      </c>
      <c r="T1014" s="8"/>
    </row>
    <row r="1015" spans="1:20" x14ac:dyDescent="0.3">
      <c r="A1015">
        <v>98315</v>
      </c>
      <c r="B1015">
        <v>67669</v>
      </c>
      <c r="C1015">
        <v>17045</v>
      </c>
      <c r="D1015">
        <v>28668</v>
      </c>
      <c r="E1015">
        <f>VLOOKUP(D1015,[1]products!$A$2:$B$2832,2,0)</f>
        <v>24.5999999</v>
      </c>
      <c r="F1015">
        <v>265246</v>
      </c>
      <c r="G1015" t="s">
        <v>12</v>
      </c>
      <c r="H1015" s="2">
        <v>45184.147951388892</v>
      </c>
      <c r="I1015" s="2">
        <v>45184.147951388892</v>
      </c>
      <c r="J1015" s="2">
        <v>45184.147951388892</v>
      </c>
      <c r="K1015" s="2" t="s">
        <v>11</v>
      </c>
      <c r="L1015" s="9">
        <f>YEAR(Table1[[#This Row],[ordered_at]])</f>
        <v>2023</v>
      </c>
      <c r="M1015" s="9" t="str">
        <f>TEXT(Table1[[#This Row],[ordered_at]],"MMM")</f>
        <v>Sep</v>
      </c>
      <c r="N1015">
        <f>VLOOKUP(D1015,[1]products!$A$2:$F$2832,6,0)</f>
        <v>60</v>
      </c>
      <c r="O1015" s="1">
        <f>Table1[[#This Row],[sale_price]]-Table1[[#This Row],[cost_price]]</f>
        <v>35.4000001</v>
      </c>
      <c r="P1015" s="4">
        <f>Table1[[#This Row],[PROFIT]]/Table1[[#This Row],[sale_price]]</f>
        <v>0.59000000166666666</v>
      </c>
      <c r="Q1015" t="str">
        <f>"Q"&amp;ROUNDUP(MONTH(Table1[[#This Row],[ordered_at]])/3,0)</f>
        <v>Q3</v>
      </c>
      <c r="R1015" t="s">
        <v>28</v>
      </c>
      <c r="S1015" t="s">
        <v>46</v>
      </c>
      <c r="T1015" s="8"/>
    </row>
    <row r="1016" spans="1:20" x14ac:dyDescent="0.3">
      <c r="A1016">
        <v>122774</v>
      </c>
      <c r="B1016">
        <v>84544</v>
      </c>
      <c r="C1016">
        <v>680</v>
      </c>
      <c r="D1016">
        <v>15926</v>
      </c>
      <c r="E1016">
        <f>VLOOKUP(D1016,[1]products!$A$2:$B$2832,2,0)</f>
        <v>13.759200420000001</v>
      </c>
      <c r="F1016">
        <v>331388</v>
      </c>
      <c r="G1016" t="s">
        <v>13</v>
      </c>
      <c r="H1016" s="2">
        <v>45184.100324074076</v>
      </c>
      <c r="I1016" s="2">
        <v>45184.100324074076</v>
      </c>
      <c r="J1016" s="2" t="s">
        <v>11</v>
      </c>
      <c r="K1016" s="2" t="s">
        <v>11</v>
      </c>
      <c r="L1016" s="9">
        <f>YEAR(Table1[[#This Row],[ordered_at]])</f>
        <v>2023</v>
      </c>
      <c r="M1016" s="9" t="str">
        <f>TEXT(Table1[[#This Row],[ordered_at]],"MMM")</f>
        <v>Sep</v>
      </c>
      <c r="N1016">
        <f>VLOOKUP(D1016,[1]products!$A$2:$F$2832,6,0)</f>
        <v>25.200000760000002</v>
      </c>
      <c r="O1016" s="1">
        <f>Table1[[#This Row],[sale_price]]-Table1[[#This Row],[cost_price]]</f>
        <v>11.440800340000001</v>
      </c>
      <c r="P1016" s="4">
        <f>Table1[[#This Row],[PROFIT]]/Table1[[#This Row],[sale_price]]</f>
        <v>0.4539999998</v>
      </c>
      <c r="Q1016" t="str">
        <f>"Q"&amp;ROUNDUP(MONTH(Table1[[#This Row],[ordered_at]])/3,0)</f>
        <v>Q3</v>
      </c>
      <c r="R1016" t="s">
        <v>28</v>
      </c>
      <c r="S1016" t="s">
        <v>46</v>
      </c>
      <c r="T1016" s="8"/>
    </row>
    <row r="1017" spans="1:20" x14ac:dyDescent="0.3">
      <c r="A1017">
        <v>44594</v>
      </c>
      <c r="B1017">
        <v>30689</v>
      </c>
      <c r="C1017">
        <v>83775</v>
      </c>
      <c r="D1017">
        <v>13937</v>
      </c>
      <c r="E1017">
        <f>VLOOKUP(D1017,[1]products!$A$2:$B$2832,2,0)</f>
        <v>29.975000099999999</v>
      </c>
      <c r="F1017">
        <v>120304</v>
      </c>
      <c r="G1017" t="s">
        <v>14</v>
      </c>
      <c r="H1017" s="2">
        <v>45183.63453703704</v>
      </c>
      <c r="I1017" s="2" t="s">
        <v>11</v>
      </c>
      <c r="J1017" s="2" t="s">
        <v>11</v>
      </c>
      <c r="K1017" s="2" t="s">
        <v>11</v>
      </c>
      <c r="L1017" s="9">
        <f>YEAR(Table1[[#This Row],[ordered_at]])</f>
        <v>2023</v>
      </c>
      <c r="M1017" s="9" t="str">
        <f>TEXT(Table1[[#This Row],[ordered_at]],"MMM")</f>
        <v>Sep</v>
      </c>
      <c r="N1017">
        <f>VLOOKUP(D1017,[1]products!$A$2:$F$2832,6,0)</f>
        <v>55</v>
      </c>
      <c r="O1017" s="1">
        <f>Table1[[#This Row],[sale_price]]-Table1[[#This Row],[cost_price]]</f>
        <v>25.024999900000001</v>
      </c>
      <c r="P1017" s="4">
        <f>Table1[[#This Row],[PROFIT]]/Table1[[#This Row],[sale_price]]</f>
        <v>0.45499999818181819</v>
      </c>
      <c r="Q1017" t="str">
        <f>"Q"&amp;ROUNDUP(MONTH(Table1[[#This Row],[ordered_at]])/3,0)</f>
        <v>Q3</v>
      </c>
      <c r="R1017" t="s">
        <v>36</v>
      </c>
      <c r="S1017" t="s">
        <v>46</v>
      </c>
      <c r="T1017" s="8"/>
    </row>
    <row r="1018" spans="1:20" x14ac:dyDescent="0.3">
      <c r="A1018">
        <v>84603</v>
      </c>
      <c r="B1018">
        <v>58216</v>
      </c>
      <c r="C1018">
        <v>5126</v>
      </c>
      <c r="D1018">
        <v>28970</v>
      </c>
      <c r="E1018">
        <f>VLOOKUP(D1018,[1]products!$A$2:$B$2832,2,0)</f>
        <v>9.7950998550000001</v>
      </c>
      <c r="F1018">
        <v>228315</v>
      </c>
      <c r="G1018" t="s">
        <v>15</v>
      </c>
      <c r="H1018" s="2">
        <v>45183.298275462963</v>
      </c>
      <c r="I1018" s="2">
        <v>45183.298275462963</v>
      </c>
      <c r="J1018" s="2">
        <v>45183.298275462963</v>
      </c>
      <c r="K1018" s="2">
        <v>45183.298275462963</v>
      </c>
      <c r="L1018" s="9">
        <f>YEAR(Table1[[#This Row],[ordered_at]])</f>
        <v>2023</v>
      </c>
      <c r="M1018" s="9" t="str">
        <f>TEXT(Table1[[#This Row],[ordered_at]],"MMM")</f>
        <v>Sep</v>
      </c>
      <c r="N1018">
        <f>VLOOKUP(D1018,[1]products!$A$2:$F$2832,6,0)</f>
        <v>19.989999770000001</v>
      </c>
      <c r="O1018" s="1">
        <f>Table1[[#This Row],[sale_price]]-Table1[[#This Row],[cost_price]]</f>
        <v>10.194899915000001</v>
      </c>
      <c r="P1018" s="4">
        <f>Table1[[#This Row],[PROFIT]]/Table1[[#This Row],[sale_price]]</f>
        <v>0.51000000161580794</v>
      </c>
      <c r="Q1018" t="str">
        <f>"Q"&amp;ROUNDUP(MONTH(Table1[[#This Row],[ordered_at]])/3,0)</f>
        <v>Q3</v>
      </c>
      <c r="R1018" t="s">
        <v>19</v>
      </c>
      <c r="S1018" t="s">
        <v>46</v>
      </c>
      <c r="T1018" s="8"/>
    </row>
    <row r="1019" spans="1:20" x14ac:dyDescent="0.3">
      <c r="A1019">
        <v>36215</v>
      </c>
      <c r="B1019">
        <v>24935</v>
      </c>
      <c r="C1019">
        <v>5613</v>
      </c>
      <c r="D1019">
        <v>12545</v>
      </c>
      <c r="E1019">
        <f>VLOOKUP(D1019,[1]products!$A$2:$B$2832,2,0)</f>
        <v>35.414938730000003</v>
      </c>
      <c r="F1019">
        <v>97718</v>
      </c>
      <c r="G1019" t="s">
        <v>14</v>
      </c>
      <c r="H1019" s="2">
        <v>45183.233564814815</v>
      </c>
      <c r="I1019" s="2" t="s">
        <v>11</v>
      </c>
      <c r="J1019" s="2" t="s">
        <v>11</v>
      </c>
      <c r="K1019" s="2" t="s">
        <v>11</v>
      </c>
      <c r="L1019" s="9">
        <f>YEAR(Table1[[#This Row],[ordered_at]])</f>
        <v>2023</v>
      </c>
      <c r="M1019" s="9" t="str">
        <f>TEXT(Table1[[#This Row],[ordered_at]],"MMM")</f>
        <v>Sep</v>
      </c>
      <c r="N1019">
        <f>VLOOKUP(D1019,[1]products!$A$2:$F$2832,6,0)</f>
        <v>69.989997860000003</v>
      </c>
      <c r="O1019" s="1">
        <f>Table1[[#This Row],[sale_price]]-Table1[[#This Row],[cost_price]]</f>
        <v>34.57505913</v>
      </c>
      <c r="P1019" s="4">
        <f>Table1[[#This Row],[PROFIT]]/Table1[[#This Row],[sale_price]]</f>
        <v>0.49400000267409638</v>
      </c>
      <c r="Q1019" t="str">
        <f>"Q"&amp;ROUNDUP(MONTH(Table1[[#This Row],[ordered_at]])/3,0)</f>
        <v>Q3</v>
      </c>
      <c r="R1019" t="s">
        <v>27</v>
      </c>
      <c r="S1019" t="s">
        <v>47</v>
      </c>
      <c r="T1019" s="8"/>
    </row>
    <row r="1020" spans="1:20" x14ac:dyDescent="0.3">
      <c r="A1020">
        <v>26748</v>
      </c>
      <c r="B1020">
        <v>18501</v>
      </c>
      <c r="C1020">
        <v>84276</v>
      </c>
      <c r="D1020">
        <v>12527</v>
      </c>
      <c r="E1020">
        <f>VLOOKUP(D1020,[1]products!$A$2:$B$2832,2,0)</f>
        <v>33.8525992</v>
      </c>
      <c r="F1020">
        <v>72146</v>
      </c>
      <c r="G1020" t="s">
        <v>15</v>
      </c>
      <c r="H1020" s="2">
        <v>45182.752430555556</v>
      </c>
      <c r="I1020" s="2">
        <v>45182.752430555556</v>
      </c>
      <c r="J1020" s="2">
        <v>45182.752430555556</v>
      </c>
      <c r="K1020" s="2">
        <v>45182.752430555556</v>
      </c>
      <c r="L1020" s="9">
        <f>YEAR(Table1[[#This Row],[ordered_at]])</f>
        <v>2023</v>
      </c>
      <c r="M1020" s="9" t="str">
        <f>TEXT(Table1[[#This Row],[ordered_at]],"MMM")</f>
        <v>Sep</v>
      </c>
      <c r="N1020">
        <f>VLOOKUP(D1020,[1]products!$A$2:$F$2832,6,0)</f>
        <v>62.689998629999998</v>
      </c>
      <c r="O1020" s="1">
        <f>Table1[[#This Row],[sale_price]]-Table1[[#This Row],[cost_price]]</f>
        <v>28.837399429999998</v>
      </c>
      <c r="P1020" s="4">
        <f>Table1[[#This Row],[PROFIT]]/Table1[[#This Row],[sale_price]]</f>
        <v>0.46000000096028076</v>
      </c>
      <c r="Q1020" t="str">
        <f>"Q"&amp;ROUNDUP(MONTH(Table1[[#This Row],[ordered_at]])/3,0)</f>
        <v>Q3</v>
      </c>
      <c r="R1020" t="s">
        <v>31</v>
      </c>
      <c r="S1020" t="s">
        <v>46</v>
      </c>
      <c r="T1020" s="8"/>
    </row>
    <row r="1021" spans="1:20" x14ac:dyDescent="0.3">
      <c r="A1021">
        <v>170034</v>
      </c>
      <c r="B1021">
        <v>117112</v>
      </c>
      <c r="C1021">
        <v>52255</v>
      </c>
      <c r="D1021">
        <v>10935</v>
      </c>
      <c r="E1021">
        <f>VLOOKUP(D1021,[1]products!$A$2:$B$2832,2,0)</f>
        <v>23.096150739999999</v>
      </c>
      <c r="F1021">
        <v>459069</v>
      </c>
      <c r="G1021" t="s">
        <v>13</v>
      </c>
      <c r="H1021" s="2">
        <v>45182.263703703706</v>
      </c>
      <c r="I1021" s="2">
        <v>45182.263703703706</v>
      </c>
      <c r="J1021" s="2" t="s">
        <v>11</v>
      </c>
      <c r="K1021" s="2" t="s">
        <v>11</v>
      </c>
      <c r="L1021" s="9">
        <f>YEAR(Table1[[#This Row],[ordered_at]])</f>
        <v>2023</v>
      </c>
      <c r="M1021" s="9" t="str">
        <f>TEXT(Table1[[#This Row],[ordered_at]],"MMM")</f>
        <v>Sep</v>
      </c>
      <c r="N1021">
        <f>VLOOKUP(D1021,[1]products!$A$2:$F$2832,6,0)</f>
        <v>59.990001679999999</v>
      </c>
      <c r="O1021" s="1">
        <f>Table1[[#This Row],[sale_price]]-Table1[[#This Row],[cost_price]]</f>
        <v>36.89385094</v>
      </c>
      <c r="P1021" s="4">
        <f>Table1[[#This Row],[PROFIT]]/Table1[[#This Row],[sale_price]]</f>
        <v>0.61499999844640774</v>
      </c>
      <c r="Q1021" t="str">
        <f>"Q"&amp;ROUNDUP(MONTH(Table1[[#This Row],[ordered_at]])/3,0)</f>
        <v>Q3</v>
      </c>
      <c r="R1021" t="s">
        <v>31</v>
      </c>
      <c r="S1021" t="s">
        <v>46</v>
      </c>
      <c r="T1021" s="8"/>
    </row>
    <row r="1022" spans="1:20" x14ac:dyDescent="0.3">
      <c r="A1022">
        <v>176883</v>
      </c>
      <c r="B1022">
        <v>121816</v>
      </c>
      <c r="C1022">
        <v>70696</v>
      </c>
      <c r="D1022">
        <v>24905</v>
      </c>
      <c r="E1022">
        <f>VLOOKUP(D1022,[1]products!$A$2:$B$2832,2,0)</f>
        <v>26.571999999999999</v>
      </c>
      <c r="F1022">
        <v>477555</v>
      </c>
      <c r="G1022" t="s">
        <v>10</v>
      </c>
      <c r="H1022" s="2">
        <v>45182.219814814816</v>
      </c>
      <c r="I1022" s="2" t="s">
        <v>11</v>
      </c>
      <c r="J1022" s="2" t="s">
        <v>11</v>
      </c>
      <c r="K1022" s="2" t="s">
        <v>11</v>
      </c>
      <c r="L1022" s="9">
        <f>YEAR(Table1[[#This Row],[ordered_at]])</f>
        <v>2023</v>
      </c>
      <c r="M1022" s="9" t="str">
        <f>TEXT(Table1[[#This Row],[ordered_at]],"MMM")</f>
        <v>Sep</v>
      </c>
      <c r="N1022">
        <f>VLOOKUP(D1022,[1]products!$A$2:$F$2832,6,0)</f>
        <v>52</v>
      </c>
      <c r="O1022" s="1">
        <f>Table1[[#This Row],[sale_price]]-Table1[[#This Row],[cost_price]]</f>
        <v>25.428000000000001</v>
      </c>
      <c r="P1022" s="4">
        <f>Table1[[#This Row],[PROFIT]]/Table1[[#This Row],[sale_price]]</f>
        <v>0.48899999999999999</v>
      </c>
      <c r="Q1022" t="str">
        <f>"Q"&amp;ROUNDUP(MONTH(Table1[[#This Row],[ordered_at]])/3,0)</f>
        <v>Q3</v>
      </c>
      <c r="R1022" t="s">
        <v>25</v>
      </c>
      <c r="S1022" t="s">
        <v>46</v>
      </c>
      <c r="T1022" s="8"/>
    </row>
    <row r="1023" spans="1:20" x14ac:dyDescent="0.3">
      <c r="A1023">
        <v>64107</v>
      </c>
      <c r="B1023">
        <v>44137</v>
      </c>
      <c r="C1023">
        <v>61810</v>
      </c>
      <c r="D1023">
        <v>24963</v>
      </c>
      <c r="E1023">
        <f>VLOOKUP(D1023,[1]products!$A$2:$B$2832,2,0)</f>
        <v>36.782098550000001</v>
      </c>
      <c r="F1023">
        <v>172974</v>
      </c>
      <c r="G1023" t="s">
        <v>10</v>
      </c>
      <c r="H1023" s="2">
        <v>45182.169699074075</v>
      </c>
      <c r="I1023" s="2" t="s">
        <v>11</v>
      </c>
      <c r="J1023" s="2" t="s">
        <v>11</v>
      </c>
      <c r="K1023" s="2" t="s">
        <v>11</v>
      </c>
      <c r="L1023" s="9">
        <f>YEAR(Table1[[#This Row],[ordered_at]])</f>
        <v>2023</v>
      </c>
      <c r="M1023" s="9" t="str">
        <f>TEXT(Table1[[#This Row],[ordered_at]],"MMM")</f>
        <v>Sep</v>
      </c>
      <c r="N1023">
        <f>VLOOKUP(D1023,[1]products!$A$2:$F$2832,6,0)</f>
        <v>76.949996949999999</v>
      </c>
      <c r="O1023" s="1">
        <f>Table1[[#This Row],[sale_price]]-Table1[[#This Row],[cost_price]]</f>
        <v>40.167898399999999</v>
      </c>
      <c r="P1023" s="4">
        <f>Table1[[#This Row],[PROFIT]]/Table1[[#This Row],[sale_price]]</f>
        <v>0.52199999989733592</v>
      </c>
      <c r="Q1023" t="str">
        <f>"Q"&amp;ROUNDUP(MONTH(Table1[[#This Row],[ordered_at]])/3,0)</f>
        <v>Q3</v>
      </c>
      <c r="R1023" t="s">
        <v>25</v>
      </c>
      <c r="S1023" t="s">
        <v>46</v>
      </c>
      <c r="T1023" s="8"/>
    </row>
    <row r="1024" spans="1:20" x14ac:dyDescent="0.3">
      <c r="A1024">
        <v>59436</v>
      </c>
      <c r="B1024">
        <v>40950</v>
      </c>
      <c r="C1024">
        <v>20600</v>
      </c>
      <c r="D1024">
        <v>28481</v>
      </c>
      <c r="E1024">
        <f>VLOOKUP(D1024,[1]products!$A$2:$B$2832,2,0)</f>
        <v>49.52619198</v>
      </c>
      <c r="F1024">
        <v>160405</v>
      </c>
      <c r="G1024" t="s">
        <v>13</v>
      </c>
      <c r="H1024" s="2">
        <v>45181.978368055556</v>
      </c>
      <c r="I1024" s="2">
        <v>45181.978368055556</v>
      </c>
      <c r="J1024" s="2" t="s">
        <v>11</v>
      </c>
      <c r="K1024" s="2" t="s">
        <v>11</v>
      </c>
      <c r="L1024" s="9">
        <f>YEAR(Table1[[#This Row],[ordered_at]])</f>
        <v>2023</v>
      </c>
      <c r="M1024" s="9" t="str">
        <f>TEXT(Table1[[#This Row],[ordered_at]],"MMM")</f>
        <v>Sep</v>
      </c>
      <c r="N1024">
        <f>VLOOKUP(D1024,[1]products!$A$2:$F$2832,6,0)</f>
        <v>129.9900055</v>
      </c>
      <c r="O1024" s="1">
        <f>Table1[[#This Row],[sale_price]]-Table1[[#This Row],[cost_price]]</f>
        <v>80.463813520000002</v>
      </c>
      <c r="P1024" s="4">
        <f>Table1[[#This Row],[PROFIT]]/Table1[[#This Row],[sale_price]]</f>
        <v>0.61900000088852991</v>
      </c>
      <c r="Q1024" t="str">
        <f>"Q"&amp;ROUNDUP(MONTH(Table1[[#This Row],[ordered_at]])/3,0)</f>
        <v>Q3</v>
      </c>
      <c r="R1024" t="s">
        <v>26</v>
      </c>
      <c r="S1024" t="s">
        <v>46</v>
      </c>
      <c r="T1024" s="8"/>
    </row>
    <row r="1025" spans="1:20" x14ac:dyDescent="0.3">
      <c r="A1025">
        <v>38578</v>
      </c>
      <c r="B1025">
        <v>26576</v>
      </c>
      <c r="C1025">
        <v>68694</v>
      </c>
      <c r="D1025">
        <v>5760</v>
      </c>
      <c r="E1025">
        <f>VLOOKUP(D1025,[1]products!$A$2:$B$2832,2,0)</f>
        <v>6.3412298839999997</v>
      </c>
      <c r="F1025">
        <v>104056</v>
      </c>
      <c r="G1025" t="s">
        <v>14</v>
      </c>
      <c r="H1025" s="2">
        <v>45181.678993055553</v>
      </c>
      <c r="I1025" s="2" t="s">
        <v>11</v>
      </c>
      <c r="J1025" s="2" t="s">
        <v>11</v>
      </c>
      <c r="K1025" s="2" t="s">
        <v>11</v>
      </c>
      <c r="L1025" s="9">
        <f>YEAR(Table1[[#This Row],[ordered_at]])</f>
        <v>2023</v>
      </c>
      <c r="M1025" s="9" t="str">
        <f>TEXT(Table1[[#This Row],[ordered_at]],"MMM")</f>
        <v>Sep</v>
      </c>
      <c r="N1025">
        <f>VLOOKUP(D1025,[1]products!$A$2:$F$2832,6,0)</f>
        <v>10.989999770000001</v>
      </c>
      <c r="O1025" s="1">
        <f>Table1[[#This Row],[sale_price]]-Table1[[#This Row],[cost_price]]</f>
        <v>4.6487698860000011</v>
      </c>
      <c r="P1025" s="4">
        <f>Table1[[#This Row],[PROFIT]]/Table1[[#This Row],[sale_price]]</f>
        <v>0.42299999847952691</v>
      </c>
      <c r="Q1025" t="str">
        <f>"Q"&amp;ROUNDUP(MONTH(Table1[[#This Row],[ordered_at]])/3,0)</f>
        <v>Q3</v>
      </c>
      <c r="R1025" t="s">
        <v>26</v>
      </c>
      <c r="S1025" t="s">
        <v>46</v>
      </c>
      <c r="T1025" s="8"/>
    </row>
    <row r="1026" spans="1:20" x14ac:dyDescent="0.3">
      <c r="A1026">
        <v>174257</v>
      </c>
      <c r="B1026">
        <v>119999</v>
      </c>
      <c r="C1026">
        <v>34327</v>
      </c>
      <c r="D1026">
        <v>8987</v>
      </c>
      <c r="E1026">
        <f>VLOOKUP(D1026,[1]products!$A$2:$B$2832,2,0)</f>
        <v>13.530000039999999</v>
      </c>
      <c r="F1026">
        <v>470456</v>
      </c>
      <c r="G1026" t="s">
        <v>13</v>
      </c>
      <c r="H1026" s="2">
        <v>45181.596238425926</v>
      </c>
      <c r="I1026" s="2">
        <v>45181.596238425926</v>
      </c>
      <c r="J1026" s="2" t="s">
        <v>11</v>
      </c>
      <c r="K1026" s="2" t="s">
        <v>11</v>
      </c>
      <c r="L1026" s="9">
        <f>YEAR(Table1[[#This Row],[ordered_at]])</f>
        <v>2023</v>
      </c>
      <c r="M1026" s="9" t="str">
        <f>TEXT(Table1[[#This Row],[ordered_at]],"MMM")</f>
        <v>Sep</v>
      </c>
      <c r="N1026">
        <f>VLOOKUP(D1026,[1]products!$A$2:$F$2832,6,0)</f>
        <v>30</v>
      </c>
      <c r="O1026" s="1">
        <f>Table1[[#This Row],[sale_price]]-Table1[[#This Row],[cost_price]]</f>
        <v>16.469999960000003</v>
      </c>
      <c r="P1026" s="4">
        <f>Table1[[#This Row],[PROFIT]]/Table1[[#This Row],[sale_price]]</f>
        <v>0.54899999866666671</v>
      </c>
      <c r="Q1026" t="str">
        <f>"Q"&amp;ROUNDUP(MONTH(Table1[[#This Row],[ordered_at]])/3,0)</f>
        <v>Q3</v>
      </c>
      <c r="R1026" t="s">
        <v>28</v>
      </c>
      <c r="S1026" t="s">
        <v>46</v>
      </c>
      <c r="T1026" s="8"/>
    </row>
    <row r="1027" spans="1:20" x14ac:dyDescent="0.3">
      <c r="A1027">
        <v>66373</v>
      </c>
      <c r="B1027">
        <v>45677</v>
      </c>
      <c r="C1027">
        <v>22043</v>
      </c>
      <c r="D1027">
        <v>13706</v>
      </c>
      <c r="E1027">
        <f>VLOOKUP(D1027,[1]products!$A$2:$B$2832,2,0)</f>
        <v>12.935999989999999</v>
      </c>
      <c r="F1027">
        <v>179095</v>
      </c>
      <c r="G1027" t="s">
        <v>12</v>
      </c>
      <c r="H1027" s="2">
        <v>45181.475370370368</v>
      </c>
      <c r="I1027" s="2">
        <v>45181.475370370368</v>
      </c>
      <c r="J1027" s="2">
        <v>45181.475370370368</v>
      </c>
      <c r="K1027" s="2" t="s">
        <v>11</v>
      </c>
      <c r="L1027" s="9">
        <f>YEAR(Table1[[#This Row],[ordered_at]])</f>
        <v>2023</v>
      </c>
      <c r="M1027" s="9" t="str">
        <f>TEXT(Table1[[#This Row],[ordered_at]],"MMM")</f>
        <v>Sep</v>
      </c>
      <c r="N1027">
        <f>VLOOKUP(D1027,[1]products!$A$2:$F$2832,6,0)</f>
        <v>22</v>
      </c>
      <c r="O1027" s="1">
        <f>Table1[[#This Row],[sale_price]]-Table1[[#This Row],[cost_price]]</f>
        <v>9.0640000100000009</v>
      </c>
      <c r="P1027" s="4">
        <f>Table1[[#This Row],[PROFIT]]/Table1[[#This Row],[sale_price]]</f>
        <v>0.41200000045454549</v>
      </c>
      <c r="Q1027" t="str">
        <f>"Q"&amp;ROUNDUP(MONTH(Table1[[#This Row],[ordered_at]])/3,0)</f>
        <v>Q3</v>
      </c>
      <c r="R1027" t="s">
        <v>29</v>
      </c>
      <c r="S1027" t="s">
        <v>46</v>
      </c>
      <c r="T1027" s="8"/>
    </row>
    <row r="1028" spans="1:20" x14ac:dyDescent="0.3">
      <c r="A1028">
        <v>175596</v>
      </c>
      <c r="B1028">
        <v>120929</v>
      </c>
      <c r="C1028">
        <v>52099</v>
      </c>
      <c r="D1028">
        <v>6271</v>
      </c>
      <c r="E1028">
        <f>VLOOKUP(D1028,[1]products!$A$2:$B$2832,2,0)</f>
        <v>8.3249999960000007</v>
      </c>
      <c r="F1028">
        <v>474060</v>
      </c>
      <c r="G1028" t="s">
        <v>12</v>
      </c>
      <c r="H1028" s="2">
        <v>45181.135625000003</v>
      </c>
      <c r="I1028" s="2">
        <v>45181.135625000003</v>
      </c>
      <c r="J1028" s="2">
        <v>45181.135625000003</v>
      </c>
      <c r="K1028" s="2" t="s">
        <v>11</v>
      </c>
      <c r="L1028" s="9">
        <f>YEAR(Table1[[#This Row],[ordered_at]])</f>
        <v>2023</v>
      </c>
      <c r="M1028" s="9" t="str">
        <f>TEXT(Table1[[#This Row],[ordered_at]],"MMM")</f>
        <v>Sep</v>
      </c>
      <c r="N1028">
        <f>VLOOKUP(D1028,[1]products!$A$2:$F$2832,6,0)</f>
        <v>15</v>
      </c>
      <c r="O1028" s="1">
        <f>Table1[[#This Row],[sale_price]]-Table1[[#This Row],[cost_price]]</f>
        <v>6.6750000039999993</v>
      </c>
      <c r="P1028" s="4">
        <f>Table1[[#This Row],[PROFIT]]/Table1[[#This Row],[sale_price]]</f>
        <v>0.44500000026666664</v>
      </c>
      <c r="Q1028" t="str">
        <f>"Q"&amp;ROUNDUP(MONTH(Table1[[#This Row],[ordered_at]])/3,0)</f>
        <v>Q3</v>
      </c>
      <c r="R1028" t="s">
        <v>29</v>
      </c>
      <c r="S1028" t="s">
        <v>46</v>
      </c>
      <c r="T1028" s="8"/>
    </row>
    <row r="1029" spans="1:20" x14ac:dyDescent="0.3">
      <c r="A1029">
        <v>109024</v>
      </c>
      <c r="B1029">
        <v>75130</v>
      </c>
      <c r="C1029">
        <v>59636</v>
      </c>
      <c r="D1029">
        <v>11577</v>
      </c>
      <c r="E1029">
        <f>VLOOKUP(D1029,[1]products!$A$2:$B$2832,2,0)</f>
        <v>23.495300820000001</v>
      </c>
      <c r="F1029">
        <v>294165</v>
      </c>
      <c r="G1029" t="s">
        <v>12</v>
      </c>
      <c r="H1029" s="2">
        <v>45180.988541666666</v>
      </c>
      <c r="I1029" s="2">
        <v>45180.988541666666</v>
      </c>
      <c r="J1029" s="2">
        <v>45180.988541666666</v>
      </c>
      <c r="K1029" s="2" t="s">
        <v>11</v>
      </c>
      <c r="L1029" s="9">
        <f>YEAR(Table1[[#This Row],[ordered_at]])</f>
        <v>2023</v>
      </c>
      <c r="M1029" s="9" t="str">
        <f>TEXT(Table1[[#This Row],[ordered_at]],"MMM")</f>
        <v>Sep</v>
      </c>
      <c r="N1029">
        <f>VLOOKUP(D1029,[1]products!$A$2:$F$2832,6,0)</f>
        <v>49.990001679999999</v>
      </c>
      <c r="O1029" s="1">
        <f>Table1[[#This Row],[sale_price]]-Table1[[#This Row],[cost_price]]</f>
        <v>26.494700859999998</v>
      </c>
      <c r="P1029" s="4">
        <f>Table1[[#This Row],[PROFIT]]/Table1[[#This Row],[sale_price]]</f>
        <v>0.52999999939187836</v>
      </c>
      <c r="Q1029" t="str">
        <f>"Q"&amp;ROUNDUP(MONTH(Table1[[#This Row],[ordered_at]])/3,0)</f>
        <v>Q3</v>
      </c>
      <c r="R1029" t="s">
        <v>40</v>
      </c>
      <c r="S1029" t="s">
        <v>46</v>
      </c>
      <c r="T1029" s="8"/>
    </row>
    <row r="1030" spans="1:20" x14ac:dyDescent="0.3">
      <c r="A1030">
        <v>81139</v>
      </c>
      <c r="B1030">
        <v>55831</v>
      </c>
      <c r="C1030">
        <v>58822</v>
      </c>
      <c r="D1030">
        <v>14008</v>
      </c>
      <c r="E1030">
        <f>VLOOKUP(D1030,[1]products!$A$2:$B$2832,2,0)</f>
        <v>23.857999939999999</v>
      </c>
      <c r="F1030">
        <v>218968</v>
      </c>
      <c r="G1030" t="s">
        <v>14</v>
      </c>
      <c r="H1030" s="2">
        <v>45180.976956018516</v>
      </c>
      <c r="I1030" s="2" t="s">
        <v>11</v>
      </c>
      <c r="J1030" s="2" t="s">
        <v>11</v>
      </c>
      <c r="K1030" s="2" t="s">
        <v>11</v>
      </c>
      <c r="L1030" s="9">
        <f>YEAR(Table1[[#This Row],[ordered_at]])</f>
        <v>2023</v>
      </c>
      <c r="M1030" s="9" t="str">
        <f>TEXT(Table1[[#This Row],[ordered_at]],"MMM")</f>
        <v>Sep</v>
      </c>
      <c r="N1030">
        <f>VLOOKUP(D1030,[1]products!$A$2:$F$2832,6,0)</f>
        <v>39.5</v>
      </c>
      <c r="O1030" s="1">
        <f>Table1[[#This Row],[sale_price]]-Table1[[#This Row],[cost_price]]</f>
        <v>15.642000060000001</v>
      </c>
      <c r="P1030" s="4">
        <f>Table1[[#This Row],[PROFIT]]/Table1[[#This Row],[sale_price]]</f>
        <v>0.39600000151898734</v>
      </c>
      <c r="Q1030" t="str">
        <f>"Q"&amp;ROUNDUP(MONTH(Table1[[#This Row],[ordered_at]])/3,0)</f>
        <v>Q3</v>
      </c>
      <c r="R1030" t="s">
        <v>42</v>
      </c>
      <c r="S1030" t="s">
        <v>46</v>
      </c>
      <c r="T1030" s="8"/>
    </row>
    <row r="1031" spans="1:20" x14ac:dyDescent="0.3">
      <c r="A1031">
        <v>111795</v>
      </c>
      <c r="B1031">
        <v>77043</v>
      </c>
      <c r="C1031">
        <v>58822</v>
      </c>
      <c r="D1031">
        <v>7279</v>
      </c>
      <c r="E1031">
        <f>VLOOKUP(D1031,[1]products!$A$2:$B$2832,2,0)</f>
        <v>1.9327599600000001</v>
      </c>
      <c r="F1031">
        <v>301647</v>
      </c>
      <c r="G1031" t="s">
        <v>14</v>
      </c>
      <c r="H1031" s="2">
        <v>45180.164907407408</v>
      </c>
      <c r="I1031" s="2" t="s">
        <v>11</v>
      </c>
      <c r="J1031" s="2" t="s">
        <v>11</v>
      </c>
      <c r="K1031" s="2" t="s">
        <v>11</v>
      </c>
      <c r="L1031" s="9">
        <f>YEAR(Table1[[#This Row],[ordered_at]])</f>
        <v>2023</v>
      </c>
      <c r="M1031" s="9" t="str">
        <f>TEXT(Table1[[#This Row],[ordered_at]],"MMM")</f>
        <v>Sep</v>
      </c>
      <c r="N1031">
        <f>VLOOKUP(D1031,[1]products!$A$2:$F$2832,6,0)</f>
        <v>4.579999924</v>
      </c>
      <c r="O1031" s="1">
        <f>Table1[[#This Row],[sale_price]]-Table1[[#This Row],[cost_price]]</f>
        <v>2.6472399639999997</v>
      </c>
      <c r="P1031" s="4">
        <f>Table1[[#This Row],[PROFIT]]/Table1[[#This Row],[sale_price]]</f>
        <v>0.5780000017310043</v>
      </c>
      <c r="Q1031" t="str">
        <f>"Q"&amp;ROUNDUP(MONTH(Table1[[#This Row],[ordered_at]])/3,0)</f>
        <v>Q3</v>
      </c>
      <c r="R1031" t="s">
        <v>42</v>
      </c>
      <c r="S1031" t="s">
        <v>46</v>
      </c>
      <c r="T1031" s="8"/>
    </row>
    <row r="1032" spans="1:20" x14ac:dyDescent="0.3">
      <c r="A1032">
        <v>12526</v>
      </c>
      <c r="B1032">
        <v>8686</v>
      </c>
      <c r="C1032">
        <v>58822</v>
      </c>
      <c r="D1032">
        <v>15824</v>
      </c>
      <c r="E1032">
        <f>VLOOKUP(D1032,[1]products!$A$2:$B$2832,2,0)</f>
        <v>11.173859950000001</v>
      </c>
      <c r="F1032">
        <v>33794</v>
      </c>
      <c r="G1032" t="s">
        <v>14</v>
      </c>
      <c r="H1032" s="2">
        <v>45179.395983796298</v>
      </c>
      <c r="I1032" s="2" t="s">
        <v>11</v>
      </c>
      <c r="J1032" s="2" t="s">
        <v>11</v>
      </c>
      <c r="K1032" s="2" t="s">
        <v>11</v>
      </c>
      <c r="L1032" s="9">
        <f>YEAR(Table1[[#This Row],[ordered_at]])</f>
        <v>2023</v>
      </c>
      <c r="M1032" s="9" t="str">
        <f>TEXT(Table1[[#This Row],[ordered_at]],"MMM")</f>
        <v>Sep</v>
      </c>
      <c r="N1032">
        <f>VLOOKUP(D1032,[1]products!$A$2:$F$2832,6,0)</f>
        <v>26.989999770000001</v>
      </c>
      <c r="O1032" s="1">
        <f>Table1[[#This Row],[sale_price]]-Table1[[#This Row],[cost_price]]</f>
        <v>15.81613982</v>
      </c>
      <c r="P1032" s="4">
        <f>Table1[[#This Row],[PROFIT]]/Table1[[#This Row],[sale_price]]</f>
        <v>0.58599999832456462</v>
      </c>
      <c r="Q1032" t="str">
        <f>"Q"&amp;ROUNDUP(MONTH(Table1[[#This Row],[ordered_at]])/3,0)</f>
        <v>Q3</v>
      </c>
      <c r="R1032" t="s">
        <v>42</v>
      </c>
      <c r="S1032" t="s">
        <v>46</v>
      </c>
      <c r="T1032" s="8"/>
    </row>
    <row r="1033" spans="1:20" x14ac:dyDescent="0.3">
      <c r="A1033">
        <v>56575</v>
      </c>
      <c r="B1033">
        <v>38949</v>
      </c>
      <c r="C1033">
        <v>58822</v>
      </c>
      <c r="D1033">
        <v>5847</v>
      </c>
      <c r="E1033">
        <f>VLOOKUP(D1033,[1]products!$A$2:$B$2832,2,0)</f>
        <v>24.700000079999999</v>
      </c>
      <c r="F1033">
        <v>152664</v>
      </c>
      <c r="G1033" t="s">
        <v>10</v>
      </c>
      <c r="H1033" s="2">
        <v>45179.177106481482</v>
      </c>
      <c r="I1033" s="2" t="s">
        <v>11</v>
      </c>
      <c r="J1033" s="2" t="s">
        <v>11</v>
      </c>
      <c r="K1033" s="2" t="s">
        <v>11</v>
      </c>
      <c r="L1033" s="9">
        <f>YEAR(Table1[[#This Row],[ordered_at]])</f>
        <v>2023</v>
      </c>
      <c r="M1033" s="9" t="str">
        <f>TEXT(Table1[[#This Row],[ordered_at]],"MMM")</f>
        <v>Sep</v>
      </c>
      <c r="N1033">
        <f>VLOOKUP(D1033,[1]products!$A$2:$F$2832,6,0)</f>
        <v>38</v>
      </c>
      <c r="O1033" s="1">
        <f>Table1[[#This Row],[sale_price]]-Table1[[#This Row],[cost_price]]</f>
        <v>13.299999920000001</v>
      </c>
      <c r="P1033" s="4">
        <f>Table1[[#This Row],[PROFIT]]/Table1[[#This Row],[sale_price]]</f>
        <v>0.34999999789473685</v>
      </c>
      <c r="Q1033" t="str">
        <f>"Q"&amp;ROUNDUP(MONTH(Table1[[#This Row],[ordered_at]])/3,0)</f>
        <v>Q3</v>
      </c>
      <c r="R1033" t="s">
        <v>42</v>
      </c>
      <c r="S1033" t="s">
        <v>46</v>
      </c>
      <c r="T1033" s="8"/>
    </row>
    <row r="1034" spans="1:20" x14ac:dyDescent="0.3">
      <c r="A1034">
        <v>137056</v>
      </c>
      <c r="B1034">
        <v>94361</v>
      </c>
      <c r="C1034">
        <v>58822</v>
      </c>
      <c r="D1034">
        <v>12667</v>
      </c>
      <c r="E1034">
        <f>VLOOKUP(D1034,[1]products!$A$2:$B$2832,2,0)</f>
        <v>12.149520109999999</v>
      </c>
      <c r="F1034">
        <v>369973</v>
      </c>
      <c r="G1034" t="s">
        <v>13</v>
      </c>
      <c r="H1034" s="2">
        <v>45179.118946759256</v>
      </c>
      <c r="I1034" s="2">
        <v>45179.118946759256</v>
      </c>
      <c r="J1034" s="2" t="s">
        <v>11</v>
      </c>
      <c r="K1034" s="2" t="s">
        <v>11</v>
      </c>
      <c r="L1034" s="9">
        <f>YEAR(Table1[[#This Row],[ordered_at]])</f>
        <v>2023</v>
      </c>
      <c r="M1034" s="9" t="str">
        <f>TEXT(Table1[[#This Row],[ordered_at]],"MMM")</f>
        <v>Sep</v>
      </c>
      <c r="N1034">
        <f>VLOOKUP(D1034,[1]products!$A$2:$F$2832,6,0)</f>
        <v>22.010000229999999</v>
      </c>
      <c r="O1034" s="1">
        <f>Table1[[#This Row],[sale_price]]-Table1[[#This Row],[cost_price]]</f>
        <v>9.8604801200000001</v>
      </c>
      <c r="P1034" s="4">
        <f>Table1[[#This Row],[PROFIT]]/Table1[[#This Row],[sale_price]]</f>
        <v>0.44800000077055885</v>
      </c>
      <c r="Q1034" t="str">
        <f>"Q"&amp;ROUNDUP(MONTH(Table1[[#This Row],[ordered_at]])/3,0)</f>
        <v>Q3</v>
      </c>
      <c r="R1034" t="s">
        <v>39</v>
      </c>
      <c r="S1034" t="s">
        <v>46</v>
      </c>
      <c r="T1034" s="8"/>
    </row>
    <row r="1035" spans="1:20" x14ac:dyDescent="0.3">
      <c r="A1035">
        <v>97302</v>
      </c>
      <c r="B1035">
        <v>66949</v>
      </c>
      <c r="C1035">
        <v>58822</v>
      </c>
      <c r="D1035">
        <v>10836</v>
      </c>
      <c r="E1035">
        <f>VLOOKUP(D1035,[1]products!$A$2:$B$2832,2,0)</f>
        <v>17.46752086</v>
      </c>
      <c r="F1035">
        <v>262529</v>
      </c>
      <c r="G1035" t="s">
        <v>12</v>
      </c>
      <c r="H1035" s="2">
        <v>45178.280717592592</v>
      </c>
      <c r="I1035" s="2">
        <v>45178.280717592592</v>
      </c>
      <c r="J1035" s="2">
        <v>45178.280717592592</v>
      </c>
      <c r="K1035" s="2" t="s">
        <v>11</v>
      </c>
      <c r="L1035" s="9">
        <f>YEAR(Table1[[#This Row],[ordered_at]])</f>
        <v>2023</v>
      </c>
      <c r="M1035" s="9" t="str">
        <f>TEXT(Table1[[#This Row],[ordered_at]],"MMM")</f>
        <v>Sep</v>
      </c>
      <c r="N1035">
        <f>VLOOKUP(D1037,[1]products!$A$2:$F$2832,6,0)</f>
        <v>38</v>
      </c>
      <c r="O1035" s="1">
        <f>Table1[[#This Row],[sale_price]]-Table1[[#This Row],[cost_price]]</f>
        <v>20.53247914</v>
      </c>
      <c r="P1035" s="4">
        <f>Table1[[#This Row],[PROFIT]]/Table1[[#This Row],[sale_price]]</f>
        <v>0.54032839842105262</v>
      </c>
      <c r="Q1035" t="str">
        <f>"Q"&amp;ROUNDUP(MONTH(Table1[[#This Row],[ordered_at]])/3,0)</f>
        <v>Q3</v>
      </c>
      <c r="R1035" t="s">
        <v>27</v>
      </c>
      <c r="S1035" t="s">
        <v>47</v>
      </c>
      <c r="T1035" s="8"/>
    </row>
    <row r="1036" spans="1:20" x14ac:dyDescent="0.3">
      <c r="A1036">
        <v>133536</v>
      </c>
      <c r="B1036">
        <v>91910</v>
      </c>
      <c r="C1036">
        <v>26864</v>
      </c>
      <c r="D1036">
        <v>12657</v>
      </c>
      <c r="E1036">
        <f>VLOOKUP(D1036,[1]products!$A$2:$B$2832,2,0)</f>
        <v>7.4720000100000004</v>
      </c>
      <c r="F1036">
        <v>360497</v>
      </c>
      <c r="G1036" t="s">
        <v>15</v>
      </c>
      <c r="H1036" s="2">
        <v>45178.202986111108</v>
      </c>
      <c r="I1036" s="2">
        <v>45178.202986111108</v>
      </c>
      <c r="J1036" s="2">
        <v>45178.202986111108</v>
      </c>
      <c r="K1036" s="2">
        <v>45178.202986111108</v>
      </c>
      <c r="L1036" s="9">
        <f>YEAR(Table1[[#This Row],[ordered_at]])</f>
        <v>2023</v>
      </c>
      <c r="M1036" s="9" t="str">
        <f>TEXT(Table1[[#This Row],[ordered_at]],"MMM")</f>
        <v>Sep</v>
      </c>
      <c r="N1036">
        <f>VLOOKUP(D1036,[1]products!$A$2:$F$2832,6,0)</f>
        <v>16</v>
      </c>
      <c r="O1036" s="1">
        <f>Table1[[#This Row],[sale_price]]-Table1[[#This Row],[cost_price]]</f>
        <v>8.5279999899999996</v>
      </c>
      <c r="P1036" s="4">
        <f>Table1[[#This Row],[PROFIT]]/Table1[[#This Row],[sale_price]]</f>
        <v>0.53299999937499998</v>
      </c>
      <c r="Q1036" t="str">
        <f>"Q"&amp;ROUNDUP(MONTH(Table1[[#This Row],[ordered_at]])/3,0)</f>
        <v>Q3</v>
      </c>
      <c r="R1036" t="s">
        <v>27</v>
      </c>
      <c r="S1036" t="s">
        <v>47</v>
      </c>
      <c r="T1036" s="8"/>
    </row>
    <row r="1037" spans="1:20" x14ac:dyDescent="0.3">
      <c r="A1037">
        <v>113690</v>
      </c>
      <c r="B1037">
        <v>78336</v>
      </c>
      <c r="C1037">
        <v>43244</v>
      </c>
      <c r="D1037">
        <v>9227</v>
      </c>
      <c r="E1037">
        <f>VLOOKUP(D1037,[1]products!$A$2:$B$2832,2,0)</f>
        <v>17.670000030000001</v>
      </c>
      <c r="F1037">
        <v>306790</v>
      </c>
      <c r="G1037" t="s">
        <v>12</v>
      </c>
      <c r="H1037" s="2">
        <v>45178.096053240741</v>
      </c>
      <c r="I1037" s="2">
        <v>45178.096053240741</v>
      </c>
      <c r="J1037" s="2">
        <v>45178.096053240741</v>
      </c>
      <c r="K1037" s="2" t="s">
        <v>11</v>
      </c>
      <c r="L1037" s="9">
        <f>YEAR(Table1[[#This Row],[ordered_at]])</f>
        <v>2023</v>
      </c>
      <c r="M1037" s="9" t="str">
        <f>TEXT(Table1[[#This Row],[ordered_at]],"MMM")</f>
        <v>Sep</v>
      </c>
      <c r="N1037">
        <f>VLOOKUP(D1037,[1]products!$A$2:$F$2832,6,0)</f>
        <v>38</v>
      </c>
      <c r="O1037" s="1">
        <f>Table1[[#This Row],[sale_price]]-Table1[[#This Row],[cost_price]]</f>
        <v>20.329999969999999</v>
      </c>
      <c r="P1037" s="4">
        <f>Table1[[#This Row],[PROFIT]]/Table1[[#This Row],[sale_price]]</f>
        <v>0.53499999921052632</v>
      </c>
      <c r="Q1037" t="str">
        <f>"Q"&amp;ROUNDUP(MONTH(Table1[[#This Row],[ordered_at]])/3,0)</f>
        <v>Q3</v>
      </c>
      <c r="R1037" t="s">
        <v>27</v>
      </c>
      <c r="S1037" t="s">
        <v>46</v>
      </c>
      <c r="T1037" s="8"/>
    </row>
    <row r="1038" spans="1:20" x14ac:dyDescent="0.3">
      <c r="A1038">
        <v>43150</v>
      </c>
      <c r="B1038">
        <v>29696</v>
      </c>
      <c r="C1038">
        <v>68099</v>
      </c>
      <c r="D1038">
        <v>11201</v>
      </c>
      <c r="E1038">
        <f>VLOOKUP(D1038,[1]products!$A$2:$B$2832,2,0)</f>
        <v>10.327079879999999</v>
      </c>
      <c r="F1038">
        <v>116380</v>
      </c>
      <c r="G1038" t="s">
        <v>14</v>
      </c>
      <c r="H1038" s="2">
        <v>45178.070717592593</v>
      </c>
      <c r="I1038" s="2" t="s">
        <v>11</v>
      </c>
      <c r="J1038" s="2" t="s">
        <v>11</v>
      </c>
      <c r="K1038" s="2" t="s">
        <v>11</v>
      </c>
      <c r="L1038" s="9">
        <f>YEAR(Table1[[#This Row],[ordered_at]])</f>
        <v>2023</v>
      </c>
      <c r="M1038" s="9" t="str">
        <f>TEXT(Table1[[#This Row],[ordered_at]],"MMM")</f>
        <v>Sep</v>
      </c>
      <c r="N1038">
        <f>VLOOKUP(D1038,[1]products!$A$2:$F$2832,6,0)</f>
        <v>20.989999770000001</v>
      </c>
      <c r="O1038" s="1">
        <f>Table1[[#This Row],[sale_price]]-Table1[[#This Row],[cost_price]]</f>
        <v>10.662919890000001</v>
      </c>
      <c r="P1038" s="4">
        <f>Table1[[#This Row],[PROFIT]]/Table1[[#This Row],[sale_price]]</f>
        <v>0.50800000032586956</v>
      </c>
      <c r="Q1038" t="str">
        <f>"Q"&amp;ROUNDUP(MONTH(Table1[[#This Row],[ordered_at]])/3,0)</f>
        <v>Q3</v>
      </c>
      <c r="R1038" t="s">
        <v>22</v>
      </c>
      <c r="S1038" t="s">
        <v>46</v>
      </c>
      <c r="T1038" s="8"/>
    </row>
    <row r="1039" spans="1:20" x14ac:dyDescent="0.3">
      <c r="A1039">
        <v>145548</v>
      </c>
      <c r="B1039">
        <v>100221</v>
      </c>
      <c r="C1039">
        <v>83295</v>
      </c>
      <c r="D1039">
        <v>28885</v>
      </c>
      <c r="E1039">
        <f>VLOOKUP(D1039,[1]products!$A$2:$B$2832,2,0)</f>
        <v>30.024000040000001</v>
      </c>
      <c r="F1039">
        <v>392965</v>
      </c>
      <c r="G1039" t="s">
        <v>13</v>
      </c>
      <c r="H1039" s="2">
        <v>45178.050740740742</v>
      </c>
      <c r="I1039" s="2">
        <v>45178.050740740742</v>
      </c>
      <c r="J1039" s="2" t="s">
        <v>11</v>
      </c>
      <c r="K1039" s="2" t="s">
        <v>11</v>
      </c>
      <c r="L1039" s="9">
        <f>YEAR(Table1[[#This Row],[ordered_at]])</f>
        <v>2023</v>
      </c>
      <c r="M1039" s="9" t="str">
        <f>TEXT(Table1[[#This Row],[ordered_at]],"MMM")</f>
        <v>Sep</v>
      </c>
      <c r="N1039">
        <f>VLOOKUP(D1039,[1]products!$A$2:$F$2832,6,0)</f>
        <v>54</v>
      </c>
      <c r="O1039" s="1">
        <f>Table1[[#This Row],[sale_price]]-Table1[[#This Row],[cost_price]]</f>
        <v>23.975999959999999</v>
      </c>
      <c r="P1039" s="4">
        <f>Table1[[#This Row],[PROFIT]]/Table1[[#This Row],[sale_price]]</f>
        <v>0.44399999925925926</v>
      </c>
      <c r="Q1039" t="str">
        <f>"Q"&amp;ROUNDUP(MONTH(Table1[[#This Row],[ordered_at]])/3,0)</f>
        <v>Q3</v>
      </c>
      <c r="R1039" t="s">
        <v>22</v>
      </c>
      <c r="S1039" t="s">
        <v>46</v>
      </c>
      <c r="T1039" s="8"/>
    </row>
    <row r="1040" spans="1:20" x14ac:dyDescent="0.3">
      <c r="A1040">
        <v>46276</v>
      </c>
      <c r="B1040">
        <v>31847</v>
      </c>
      <c r="C1040">
        <v>30819</v>
      </c>
      <c r="D1040">
        <v>9219</v>
      </c>
      <c r="E1040">
        <f>VLOOKUP(D1040,[1]products!$A$2:$B$2832,2,0)</f>
        <v>37.181398629999997</v>
      </c>
      <c r="F1040">
        <v>124832</v>
      </c>
      <c r="G1040" t="s">
        <v>14</v>
      </c>
      <c r="H1040" s="2">
        <v>45177.997627314813</v>
      </c>
      <c r="I1040" s="2" t="s">
        <v>11</v>
      </c>
      <c r="J1040" s="2" t="s">
        <v>11</v>
      </c>
      <c r="K1040" s="2" t="s">
        <v>11</v>
      </c>
      <c r="L1040" s="9">
        <f>YEAR(Table1[[#This Row],[ordered_at]])</f>
        <v>2023</v>
      </c>
      <c r="M1040" s="9" t="str">
        <f>TEXT(Table1[[#This Row],[ordered_at]],"MMM")</f>
        <v>Sep</v>
      </c>
      <c r="N1040">
        <f>VLOOKUP(D1040,[1]products!$A$2:$F$2832,6,0)</f>
        <v>99.949996949999999</v>
      </c>
      <c r="O1040" s="1">
        <f>Table1[[#This Row],[sale_price]]-Table1[[#This Row],[cost_price]]</f>
        <v>62.768598320000002</v>
      </c>
      <c r="P1040" s="4">
        <f>Table1[[#This Row],[PROFIT]]/Table1[[#This Row],[sale_price]]</f>
        <v>0.62800000235517772</v>
      </c>
      <c r="Q1040" t="str">
        <f>"Q"&amp;ROUNDUP(MONTH(Table1[[#This Row],[ordered_at]])/3,0)</f>
        <v>Q3</v>
      </c>
      <c r="R1040" t="s">
        <v>22</v>
      </c>
      <c r="S1040" t="s">
        <v>46</v>
      </c>
      <c r="T1040" s="8"/>
    </row>
    <row r="1041" spans="1:20" x14ac:dyDescent="0.3">
      <c r="A1041">
        <v>3814</v>
      </c>
      <c r="B1041">
        <v>2638</v>
      </c>
      <c r="C1041">
        <v>43030</v>
      </c>
      <c r="D1041">
        <v>28690</v>
      </c>
      <c r="E1041">
        <f>VLOOKUP(D1041,[1]products!$A$2:$B$2832,2,0)</f>
        <v>50.50799988</v>
      </c>
      <c r="F1041">
        <v>10293</v>
      </c>
      <c r="G1041" t="s">
        <v>14</v>
      </c>
      <c r="H1041" s="2">
        <v>45177.993657407409</v>
      </c>
      <c r="I1041" s="2" t="s">
        <v>11</v>
      </c>
      <c r="J1041" s="2" t="s">
        <v>11</v>
      </c>
      <c r="K1041" s="2" t="s">
        <v>11</v>
      </c>
      <c r="L1041" s="9">
        <f>YEAR(Table1[[#This Row],[ordered_at]])</f>
        <v>2023</v>
      </c>
      <c r="M1041" s="9" t="str">
        <f>TEXT(Table1[[#This Row],[ordered_at]],"MMM")</f>
        <v>Sep</v>
      </c>
      <c r="N1041">
        <f>VLOOKUP(D1041,[1]products!$A$2:$F$2832,6,0)</f>
        <v>92</v>
      </c>
      <c r="O1041" s="1">
        <f>Table1[[#This Row],[sale_price]]-Table1[[#This Row],[cost_price]]</f>
        <v>41.49200012</v>
      </c>
      <c r="P1041" s="4">
        <f>Table1[[#This Row],[PROFIT]]/Table1[[#This Row],[sale_price]]</f>
        <v>0.45100000130434781</v>
      </c>
      <c r="Q1041" t="str">
        <f>"Q"&amp;ROUNDUP(MONTH(Table1[[#This Row],[ordered_at]])/3,0)</f>
        <v>Q3</v>
      </c>
      <c r="R1041" t="s">
        <v>22</v>
      </c>
      <c r="S1041" t="s">
        <v>46</v>
      </c>
      <c r="T1041" s="8"/>
    </row>
    <row r="1042" spans="1:20" x14ac:dyDescent="0.3">
      <c r="A1042">
        <v>23597</v>
      </c>
      <c r="B1042">
        <v>16327</v>
      </c>
      <c r="C1042">
        <v>42146</v>
      </c>
      <c r="D1042">
        <v>14268</v>
      </c>
      <c r="E1042">
        <f>VLOOKUP(D1042,[1]products!$A$2:$B$2832,2,0)</f>
        <v>32.270401499999998</v>
      </c>
      <c r="F1042">
        <v>63669</v>
      </c>
      <c r="G1042" t="s">
        <v>14</v>
      </c>
      <c r="H1042" s="2">
        <v>45177.975416666668</v>
      </c>
      <c r="I1042" s="2" t="s">
        <v>11</v>
      </c>
      <c r="J1042" s="2" t="s">
        <v>11</v>
      </c>
      <c r="K1042" s="2" t="s">
        <v>11</v>
      </c>
      <c r="L1042" s="9">
        <f>YEAR(Table1[[#This Row],[ordered_at]])</f>
        <v>2023</v>
      </c>
      <c r="M1042" s="9" t="str">
        <f>TEXT(Table1[[#This Row],[ordered_at]],"MMM")</f>
        <v>Sep</v>
      </c>
      <c r="N1042">
        <f>VLOOKUP(D1042,[1]products!$A$2:$F$2832,6,0)</f>
        <v>64.800003050000001</v>
      </c>
      <c r="O1042" s="1">
        <f>Table1[[#This Row],[sale_price]]-Table1[[#This Row],[cost_price]]</f>
        <v>32.529601550000002</v>
      </c>
      <c r="P1042" s="4">
        <f>Table1[[#This Row],[PROFIT]]/Table1[[#This Row],[sale_price]]</f>
        <v>0.50200000029166669</v>
      </c>
      <c r="Q1042" t="str">
        <f>"Q"&amp;ROUNDUP(MONTH(Table1[[#This Row],[ordered_at]])/3,0)</f>
        <v>Q3</v>
      </c>
      <c r="R1042" t="s">
        <v>22</v>
      </c>
      <c r="S1042" t="s">
        <v>46</v>
      </c>
      <c r="T1042" s="8"/>
    </row>
    <row r="1043" spans="1:20" x14ac:dyDescent="0.3">
      <c r="A1043">
        <v>125349</v>
      </c>
      <c r="B1043">
        <v>86348</v>
      </c>
      <c r="C1043">
        <v>95344</v>
      </c>
      <c r="D1043">
        <v>28712</v>
      </c>
      <c r="E1043">
        <f>VLOOKUP(D1043,[1]products!$A$2:$B$2832,2,0)</f>
        <v>9.2249999749999994</v>
      </c>
      <c r="F1043">
        <v>338362</v>
      </c>
      <c r="G1043" t="s">
        <v>12</v>
      </c>
      <c r="H1043" s="2">
        <v>45177.669861111113</v>
      </c>
      <c r="I1043" s="2">
        <v>45177.669861111113</v>
      </c>
      <c r="J1043" s="2">
        <v>45177.669861111113</v>
      </c>
      <c r="K1043" s="2" t="s">
        <v>11</v>
      </c>
      <c r="L1043" s="9">
        <f>YEAR(Table1[[#This Row],[ordered_at]])</f>
        <v>2023</v>
      </c>
      <c r="M1043" s="9" t="str">
        <f>TEXT(Table1[[#This Row],[ordered_at]],"MMM")</f>
        <v>Sep</v>
      </c>
      <c r="N1043">
        <f>VLOOKUP(D1043,[1]products!$A$2:$F$2832,6,0)</f>
        <v>25</v>
      </c>
      <c r="O1043" s="1">
        <f>Table1[[#This Row],[sale_price]]-Table1[[#This Row],[cost_price]]</f>
        <v>15.775000025000001</v>
      </c>
      <c r="P1043" s="4">
        <f>Table1[[#This Row],[PROFIT]]/Table1[[#This Row],[sale_price]]</f>
        <v>0.63100000099999998</v>
      </c>
      <c r="Q1043" t="str">
        <f>"Q"&amp;ROUNDUP(MONTH(Table1[[#This Row],[ordered_at]])/3,0)</f>
        <v>Q3</v>
      </c>
      <c r="R1043" t="s">
        <v>22</v>
      </c>
      <c r="S1043" t="s">
        <v>46</v>
      </c>
      <c r="T1043" s="8"/>
    </row>
    <row r="1044" spans="1:20" x14ac:dyDescent="0.3">
      <c r="A1044">
        <v>113873</v>
      </c>
      <c r="B1044">
        <v>78457</v>
      </c>
      <c r="C1044">
        <v>72525</v>
      </c>
      <c r="D1044">
        <v>15863</v>
      </c>
      <c r="E1044">
        <f>VLOOKUP(D1044,[1]products!$A$2:$B$2832,2,0)</f>
        <v>28.969000019999999</v>
      </c>
      <c r="F1044">
        <v>307291</v>
      </c>
      <c r="G1044" t="s">
        <v>13</v>
      </c>
      <c r="H1044" s="2">
        <v>45177.485844907409</v>
      </c>
      <c r="I1044" s="2">
        <v>45177.485844907409</v>
      </c>
      <c r="J1044" s="2" t="s">
        <v>11</v>
      </c>
      <c r="K1044" s="2" t="s">
        <v>11</v>
      </c>
      <c r="L1044" s="9">
        <f>YEAR(Table1[[#This Row],[ordered_at]])</f>
        <v>2023</v>
      </c>
      <c r="M1044" s="9" t="str">
        <f>TEXT(Table1[[#This Row],[ordered_at]],"MMM")</f>
        <v>Sep</v>
      </c>
      <c r="N1044">
        <f>VLOOKUP(D1044,[1]products!$A$2:$F$2832,6,0)</f>
        <v>59</v>
      </c>
      <c r="O1044" s="1">
        <f>Table1[[#This Row],[sale_price]]-Table1[[#This Row],[cost_price]]</f>
        <v>30.030999980000001</v>
      </c>
      <c r="P1044" s="4">
        <f>Table1[[#This Row],[PROFIT]]/Table1[[#This Row],[sale_price]]</f>
        <v>0.50899999966101694</v>
      </c>
      <c r="Q1044" t="str">
        <f>"Q"&amp;ROUNDUP(MONTH(Table1[[#This Row],[ordered_at]])/3,0)</f>
        <v>Q3</v>
      </c>
      <c r="R1044" t="s">
        <v>22</v>
      </c>
      <c r="S1044" t="s">
        <v>46</v>
      </c>
      <c r="T1044" s="8"/>
    </row>
    <row r="1045" spans="1:20" x14ac:dyDescent="0.3">
      <c r="A1045">
        <v>69521</v>
      </c>
      <c r="B1045">
        <v>47809</v>
      </c>
      <c r="C1045">
        <v>93756</v>
      </c>
      <c r="D1045">
        <v>28712</v>
      </c>
      <c r="E1045">
        <f>VLOOKUP(D1045,[1]products!$A$2:$B$2832,2,0)</f>
        <v>9.2249999749999994</v>
      </c>
      <c r="F1045">
        <v>187583</v>
      </c>
      <c r="G1045" t="s">
        <v>13</v>
      </c>
      <c r="H1045" s="2">
        <v>45177.052407407406</v>
      </c>
      <c r="I1045" s="2">
        <v>45177.052407407406</v>
      </c>
      <c r="J1045" s="2" t="s">
        <v>11</v>
      </c>
      <c r="K1045" s="2" t="s">
        <v>11</v>
      </c>
      <c r="L1045" s="9">
        <f>YEAR(Table1[[#This Row],[ordered_at]])</f>
        <v>2023</v>
      </c>
      <c r="M1045" s="9" t="str">
        <f>TEXT(Table1[[#This Row],[ordered_at]],"MMM")</f>
        <v>Sep</v>
      </c>
      <c r="N1045">
        <f>VLOOKUP(D1045,[1]products!$A$2:$F$2832,6,0)</f>
        <v>25</v>
      </c>
      <c r="O1045" s="1">
        <f>Table1[[#This Row],[sale_price]]-Table1[[#This Row],[cost_price]]</f>
        <v>15.775000025000001</v>
      </c>
      <c r="P1045" s="4">
        <f>Table1[[#This Row],[PROFIT]]/Table1[[#This Row],[sale_price]]</f>
        <v>0.63100000099999998</v>
      </c>
      <c r="Q1045" t="str">
        <f>"Q"&amp;ROUNDUP(MONTH(Table1[[#This Row],[ordered_at]])/3,0)</f>
        <v>Q3</v>
      </c>
      <c r="R1045" t="s">
        <v>22</v>
      </c>
      <c r="S1045" t="s">
        <v>46</v>
      </c>
      <c r="T1045" s="8"/>
    </row>
    <row r="1046" spans="1:20" x14ac:dyDescent="0.3">
      <c r="A1046">
        <v>56574</v>
      </c>
      <c r="B1046">
        <v>38949</v>
      </c>
      <c r="C1046">
        <v>97832</v>
      </c>
      <c r="D1046">
        <v>13801</v>
      </c>
      <c r="E1046">
        <f>VLOOKUP(D1046,[1]products!$A$2:$B$2832,2,0)</f>
        <v>22.896000040000001</v>
      </c>
      <c r="F1046">
        <v>152660</v>
      </c>
      <c r="G1046" t="s">
        <v>10</v>
      </c>
      <c r="H1046" s="2">
        <v>45177.033333333333</v>
      </c>
      <c r="I1046" s="2" t="s">
        <v>11</v>
      </c>
      <c r="J1046" s="2" t="s">
        <v>11</v>
      </c>
      <c r="K1046" s="2" t="s">
        <v>11</v>
      </c>
      <c r="L1046" s="9">
        <f>YEAR(Table1[[#This Row],[ordered_at]])</f>
        <v>2023</v>
      </c>
      <c r="M1046" s="9" t="str">
        <f>TEXT(Table1[[#This Row],[ordered_at]],"MMM")</f>
        <v>Sep</v>
      </c>
      <c r="N1046">
        <f>VLOOKUP(D1046,[1]products!$A$2:$F$2832,6,0)</f>
        <v>48</v>
      </c>
      <c r="O1046" s="1">
        <f>Table1[[#This Row],[sale_price]]-Table1[[#This Row],[cost_price]]</f>
        <v>25.103999959999999</v>
      </c>
      <c r="P1046" s="4">
        <f>Table1[[#This Row],[PROFIT]]/Table1[[#This Row],[sale_price]]</f>
        <v>0.52299999916666662</v>
      </c>
      <c r="Q1046" t="str">
        <f>"Q"&amp;ROUNDUP(MONTH(Table1[[#This Row],[ordered_at]])/3,0)</f>
        <v>Q3</v>
      </c>
      <c r="R1046" t="s">
        <v>22</v>
      </c>
      <c r="S1046" t="s">
        <v>46</v>
      </c>
      <c r="T1046" s="8"/>
    </row>
    <row r="1047" spans="1:20" x14ac:dyDescent="0.3">
      <c r="A1047">
        <v>119516</v>
      </c>
      <c r="B1047">
        <v>82321</v>
      </c>
      <c r="C1047">
        <v>65088</v>
      </c>
      <c r="D1047">
        <v>5765</v>
      </c>
      <c r="E1047">
        <f>VLOOKUP(D1047,[1]products!$A$2:$B$2832,2,0)</f>
        <v>3.2285298509999998</v>
      </c>
      <c r="F1047">
        <v>322540</v>
      </c>
      <c r="G1047" t="s">
        <v>12</v>
      </c>
      <c r="H1047" s="2">
        <v>45177.003113425926</v>
      </c>
      <c r="I1047" s="2">
        <v>45177.003113425926</v>
      </c>
      <c r="J1047" s="2">
        <v>45177.003113425926</v>
      </c>
      <c r="K1047" s="2" t="s">
        <v>11</v>
      </c>
      <c r="L1047" s="9">
        <f>YEAR(Table1[[#This Row],[ordered_at]])</f>
        <v>2023</v>
      </c>
      <c r="M1047" s="9" t="str">
        <f>TEXT(Table1[[#This Row],[ordered_at]],"MMM")</f>
        <v>Sep</v>
      </c>
      <c r="N1047">
        <f>VLOOKUP(D1047,[1]products!$A$2:$F$2832,6,0)</f>
        <v>4.9899997709999999</v>
      </c>
      <c r="O1047" s="1">
        <f>Table1[[#This Row],[sale_price]]-Table1[[#This Row],[cost_price]]</f>
        <v>1.7614699200000001</v>
      </c>
      <c r="P1047" s="4">
        <f>Table1[[#This Row],[PROFIT]]/Table1[[#This Row],[sale_price]]</f>
        <v>0.35300000016773553</v>
      </c>
      <c r="Q1047" t="str">
        <f>"Q"&amp;ROUNDUP(MONTH(Table1[[#This Row],[ordered_at]])/3,0)</f>
        <v>Q3</v>
      </c>
      <c r="R1047" t="s">
        <v>22</v>
      </c>
      <c r="S1047" t="s">
        <v>46</v>
      </c>
      <c r="T1047" s="8"/>
    </row>
    <row r="1048" spans="1:20" x14ac:dyDescent="0.3">
      <c r="A1048">
        <v>35967</v>
      </c>
      <c r="B1048">
        <v>24760</v>
      </c>
      <c r="C1048">
        <v>57775</v>
      </c>
      <c r="D1048">
        <v>13778</v>
      </c>
      <c r="E1048">
        <f>VLOOKUP(D1048,[1]products!$A$2:$B$2832,2,0)</f>
        <v>96.42750049</v>
      </c>
      <c r="F1048">
        <v>97046</v>
      </c>
      <c r="G1048" t="s">
        <v>14</v>
      </c>
      <c r="H1048" s="2">
        <v>45176.93204861111</v>
      </c>
      <c r="I1048" s="2" t="s">
        <v>11</v>
      </c>
      <c r="J1048" s="2" t="s">
        <v>11</v>
      </c>
      <c r="K1048" s="2" t="s">
        <v>11</v>
      </c>
      <c r="L1048" s="9">
        <f>YEAR(Table1[[#This Row],[ordered_at]])</f>
        <v>2023</v>
      </c>
      <c r="M1048" s="9" t="str">
        <f>TEXT(Table1[[#This Row],[ordered_at]],"MMM")</f>
        <v>Sep</v>
      </c>
      <c r="N1048">
        <f>VLOOKUP(D1048,[1]products!$A$2:$F$2832,6,0)</f>
        <v>149.5</v>
      </c>
      <c r="O1048" s="1">
        <f>Table1[[#This Row],[sale_price]]-Table1[[#This Row],[cost_price]]</f>
        <v>53.07249951</v>
      </c>
      <c r="P1048" s="4">
        <f>Table1[[#This Row],[PROFIT]]/Table1[[#This Row],[sale_price]]</f>
        <v>0.35499999672240801</v>
      </c>
      <c r="Q1048" t="str">
        <f>"Q"&amp;ROUNDUP(MONTH(Table1[[#This Row],[ordered_at]])/3,0)</f>
        <v>Q3</v>
      </c>
      <c r="R1048" t="s">
        <v>22</v>
      </c>
      <c r="S1048" t="s">
        <v>46</v>
      </c>
      <c r="T1048" s="8"/>
    </row>
    <row r="1049" spans="1:20" x14ac:dyDescent="0.3">
      <c r="A1049">
        <v>70841</v>
      </c>
      <c r="B1049">
        <v>48717</v>
      </c>
      <c r="C1049">
        <v>32434</v>
      </c>
      <c r="D1049">
        <v>25151</v>
      </c>
      <c r="E1049">
        <f>VLOOKUP(D1049,[1]products!$A$2:$B$2832,2,0)</f>
        <v>18.235440740000001</v>
      </c>
      <c r="F1049">
        <v>191158</v>
      </c>
      <c r="G1049" t="s">
        <v>14</v>
      </c>
      <c r="H1049" s="2">
        <v>45176.653275462966</v>
      </c>
      <c r="I1049" s="2" t="s">
        <v>11</v>
      </c>
      <c r="J1049" s="2" t="s">
        <v>11</v>
      </c>
      <c r="K1049" s="2" t="s">
        <v>11</v>
      </c>
      <c r="L1049" s="9">
        <f>YEAR(Table1[[#This Row],[ordered_at]])</f>
        <v>2023</v>
      </c>
      <c r="M1049" s="9" t="str">
        <f>TEXT(Table1[[#This Row],[ordered_at]],"MMM")</f>
        <v>Sep</v>
      </c>
      <c r="N1049">
        <f>VLOOKUP(D1049,[1]products!$A$2:$F$2832,6,0)</f>
        <v>39.990001679999999</v>
      </c>
      <c r="O1049" s="1">
        <f>Table1[[#This Row],[sale_price]]-Table1[[#This Row],[cost_price]]</f>
        <v>21.754560939999998</v>
      </c>
      <c r="P1049" s="4">
        <f>Table1[[#This Row],[PROFIT]]/Table1[[#This Row],[sale_price]]</f>
        <v>0.54400000065216292</v>
      </c>
      <c r="Q1049" t="str">
        <f>"Q"&amp;ROUNDUP(MONTH(Table1[[#This Row],[ordered_at]])/3,0)</f>
        <v>Q3</v>
      </c>
      <c r="R1049" t="s">
        <v>22</v>
      </c>
      <c r="S1049" t="s">
        <v>46</v>
      </c>
      <c r="T1049" s="8"/>
    </row>
    <row r="1050" spans="1:20" x14ac:dyDescent="0.3">
      <c r="A1050">
        <v>156404</v>
      </c>
      <c r="B1050">
        <v>107689</v>
      </c>
      <c r="C1050">
        <v>29804</v>
      </c>
      <c r="D1050">
        <v>6140</v>
      </c>
      <c r="E1050">
        <f>VLOOKUP(D1050,[1]products!$A$2:$B$2832,2,0)</f>
        <v>5.2182698839999997</v>
      </c>
      <c r="F1050">
        <v>422210</v>
      </c>
      <c r="G1050" t="s">
        <v>13</v>
      </c>
      <c r="H1050" s="2">
        <v>45176.653067129628</v>
      </c>
      <c r="I1050" s="2">
        <v>45176.653067129628</v>
      </c>
      <c r="J1050" s="2" t="s">
        <v>11</v>
      </c>
      <c r="K1050" s="2" t="s">
        <v>11</v>
      </c>
      <c r="L1050" s="9">
        <f>YEAR(Table1[[#This Row],[ordered_at]])</f>
        <v>2023</v>
      </c>
      <c r="M1050" s="9" t="str">
        <f>TEXT(Table1[[#This Row],[ordered_at]],"MMM")</f>
        <v>Sep</v>
      </c>
      <c r="N1050">
        <f>VLOOKUP(D1050,[1]products!$A$2:$F$2832,6,0)</f>
        <v>13.989999770000001</v>
      </c>
      <c r="O1050" s="1">
        <f>Table1[[#This Row],[sale_price]]-Table1[[#This Row],[cost_price]]</f>
        <v>8.771729886000001</v>
      </c>
      <c r="P1050" s="4">
        <f>Table1[[#This Row],[PROFIT]]/Table1[[#This Row],[sale_price]]</f>
        <v>0.62700000215939966</v>
      </c>
      <c r="Q1050" t="str">
        <f>"Q"&amp;ROUNDUP(MONTH(Table1[[#This Row],[ordered_at]])/3,0)</f>
        <v>Q3</v>
      </c>
      <c r="R1050" t="s">
        <v>22</v>
      </c>
      <c r="S1050" t="s">
        <v>46</v>
      </c>
      <c r="T1050" s="8"/>
    </row>
    <row r="1051" spans="1:20" x14ac:dyDescent="0.3">
      <c r="A1051">
        <v>125206</v>
      </c>
      <c r="B1051">
        <v>86240</v>
      </c>
      <c r="C1051">
        <v>90053</v>
      </c>
      <c r="D1051">
        <v>24808</v>
      </c>
      <c r="E1051">
        <f>VLOOKUP(D1051,[1]products!$A$2:$B$2832,2,0)</f>
        <v>30.98784865</v>
      </c>
      <c r="F1051">
        <v>337977</v>
      </c>
      <c r="G1051" t="s">
        <v>13</v>
      </c>
      <c r="H1051" s="2">
        <v>45176.418761574074</v>
      </c>
      <c r="I1051" s="2">
        <v>45176.418761574074</v>
      </c>
      <c r="J1051" s="2" t="s">
        <v>11</v>
      </c>
      <c r="K1051" s="2" t="s">
        <v>11</v>
      </c>
      <c r="L1051" s="9">
        <f>YEAR(Table1[[#This Row],[ordered_at]])</f>
        <v>2023</v>
      </c>
      <c r="M1051" s="9" t="str">
        <f>TEXT(Table1[[#This Row],[ordered_at]],"MMM")</f>
        <v>Sep</v>
      </c>
      <c r="N1051">
        <f>VLOOKUP(D1051,[1]products!$A$2:$F$2832,6,0)</f>
        <v>69.949996949999999</v>
      </c>
      <c r="O1051" s="1">
        <f>Table1[[#This Row],[sale_price]]-Table1[[#This Row],[cost_price]]</f>
        <v>38.962148299999996</v>
      </c>
      <c r="P1051" s="4">
        <f>Table1[[#This Row],[PROFIT]]/Table1[[#This Row],[sale_price]]</f>
        <v>0.55699999998355965</v>
      </c>
      <c r="Q1051" t="str">
        <f>"Q"&amp;ROUNDUP(MONTH(Table1[[#This Row],[ordered_at]])/3,0)</f>
        <v>Q3</v>
      </c>
      <c r="R1051" t="s">
        <v>22</v>
      </c>
      <c r="S1051" t="s">
        <v>46</v>
      </c>
      <c r="T1051" s="8"/>
    </row>
    <row r="1052" spans="1:20" x14ac:dyDescent="0.3">
      <c r="A1052">
        <v>1114</v>
      </c>
      <c r="B1052">
        <v>757</v>
      </c>
      <c r="C1052">
        <v>16626</v>
      </c>
      <c r="D1052">
        <v>11837</v>
      </c>
      <c r="E1052">
        <f>VLOOKUP(D1052,[1]products!$A$2:$B$2832,2,0)</f>
        <v>34.339229109999998</v>
      </c>
      <c r="F1052">
        <v>3047</v>
      </c>
      <c r="G1052" t="s">
        <v>15</v>
      </c>
      <c r="H1052" s="2">
        <v>45175.962060185186</v>
      </c>
      <c r="I1052" s="2">
        <v>45175.962060185186</v>
      </c>
      <c r="J1052" s="2">
        <v>45175.962060185186</v>
      </c>
      <c r="K1052" s="2">
        <v>45175.962060185186</v>
      </c>
      <c r="L1052" s="9">
        <f>YEAR(Table1[[#This Row],[ordered_at]])</f>
        <v>2023</v>
      </c>
      <c r="M1052" s="9" t="str">
        <f>TEXT(Table1[[#This Row],[ordered_at]],"MMM")</f>
        <v>Sep</v>
      </c>
      <c r="N1052">
        <f>VLOOKUP(D1054,[1]products!$A$2:$F$2832,6,0)</f>
        <v>12.989999770000001</v>
      </c>
      <c r="O1052" s="1">
        <f>Table1[[#This Row],[sale_price]]-Table1[[#This Row],[cost_price]]</f>
        <v>-21.349229339999997</v>
      </c>
      <c r="P1052" s="4">
        <f>Table1[[#This Row],[PROFIT]]/Table1[[#This Row],[sale_price]]</f>
        <v>-1.6435126803701241</v>
      </c>
      <c r="Q1052" t="str">
        <f>"Q"&amp;ROUNDUP(MONTH(Table1[[#This Row],[ordered_at]])/3,0)</f>
        <v>Q3</v>
      </c>
      <c r="R1052" t="s">
        <v>22</v>
      </c>
      <c r="S1052" t="s">
        <v>46</v>
      </c>
      <c r="T1052" s="8"/>
    </row>
    <row r="1053" spans="1:20" x14ac:dyDescent="0.3">
      <c r="A1053">
        <v>124285</v>
      </c>
      <c r="B1053">
        <v>85575</v>
      </c>
      <c r="C1053">
        <v>688</v>
      </c>
      <c r="D1053">
        <v>18719</v>
      </c>
      <c r="E1053">
        <f>VLOOKUP(D1053,[1]products!$A$2:$B$2832,2,0)</f>
        <v>8.0400000509999998</v>
      </c>
      <c r="F1053">
        <v>335499</v>
      </c>
      <c r="G1053" t="s">
        <v>14</v>
      </c>
      <c r="H1053" s="2">
        <v>45175.945833333331</v>
      </c>
      <c r="I1053" s="2" t="s">
        <v>11</v>
      </c>
      <c r="J1053" s="2" t="s">
        <v>11</v>
      </c>
      <c r="K1053" s="2" t="s">
        <v>11</v>
      </c>
      <c r="L1053" s="9">
        <f>YEAR(Table1[[#This Row],[ordered_at]])</f>
        <v>2023</v>
      </c>
      <c r="M1053" s="9" t="str">
        <f>TEXT(Table1[[#This Row],[ordered_at]],"MMM")</f>
        <v>Sep</v>
      </c>
      <c r="N1053">
        <f>VLOOKUP(D1053,[1]products!$A$2:$F$2832,6,0)</f>
        <v>20</v>
      </c>
      <c r="O1053" s="1">
        <f>Table1[[#This Row],[sale_price]]-Table1[[#This Row],[cost_price]]</f>
        <v>11.959999949</v>
      </c>
      <c r="P1053" s="4">
        <f>Table1[[#This Row],[PROFIT]]/Table1[[#This Row],[sale_price]]</f>
        <v>0.59799999744999999</v>
      </c>
      <c r="Q1053" t="str">
        <f>"Q"&amp;ROUNDUP(MONTH(Table1[[#This Row],[ordered_at]])/3,0)</f>
        <v>Q3</v>
      </c>
      <c r="R1053" t="s">
        <v>22</v>
      </c>
      <c r="S1053" t="s">
        <v>46</v>
      </c>
      <c r="T1053" s="8"/>
    </row>
    <row r="1054" spans="1:20" x14ac:dyDescent="0.3">
      <c r="A1054">
        <v>55318</v>
      </c>
      <c r="B1054">
        <v>38053</v>
      </c>
      <c r="C1054">
        <v>85136</v>
      </c>
      <c r="D1054">
        <v>28670</v>
      </c>
      <c r="E1054">
        <f>VLOOKUP(D1054,[1]products!$A$2:$B$2832,2,0)</f>
        <v>4.8972299179999998</v>
      </c>
      <c r="F1054">
        <v>149277</v>
      </c>
      <c r="G1054" t="s">
        <v>13</v>
      </c>
      <c r="H1054" s="2">
        <v>45175.530393518522</v>
      </c>
      <c r="I1054" s="2">
        <v>45175.530393518522</v>
      </c>
      <c r="J1054" s="2" t="s">
        <v>11</v>
      </c>
      <c r="K1054" s="2" t="s">
        <v>11</v>
      </c>
      <c r="L1054" s="9">
        <f>YEAR(Table1[[#This Row],[ordered_at]])</f>
        <v>2023</v>
      </c>
      <c r="M1054" s="9" t="str">
        <f>TEXT(Table1[[#This Row],[ordered_at]],"MMM")</f>
        <v>Sep</v>
      </c>
      <c r="N1054">
        <f>VLOOKUP(D1054,[1]products!$A$2:$F$2832,6,0)</f>
        <v>12.989999770000001</v>
      </c>
      <c r="O1054" s="1">
        <f>Table1[[#This Row],[sale_price]]-Table1[[#This Row],[cost_price]]</f>
        <v>8.092769852</v>
      </c>
      <c r="P1054" s="4">
        <f>Table1[[#This Row],[PROFIT]]/Table1[[#This Row],[sale_price]]</f>
        <v>0.62299999963741337</v>
      </c>
      <c r="Q1054" t="str">
        <f>"Q"&amp;ROUNDUP(MONTH(Table1[[#This Row],[ordered_at]])/3,0)</f>
        <v>Q3</v>
      </c>
      <c r="R1054" t="s">
        <v>22</v>
      </c>
      <c r="S1054" t="s">
        <v>46</v>
      </c>
      <c r="T1054" s="8"/>
    </row>
    <row r="1055" spans="1:20" x14ac:dyDescent="0.3">
      <c r="A1055">
        <v>118773</v>
      </c>
      <c r="B1055">
        <v>81810</v>
      </c>
      <c r="C1055">
        <v>85460</v>
      </c>
      <c r="D1055">
        <v>28378</v>
      </c>
      <c r="E1055">
        <f>VLOOKUP(D1055,[1]products!$A$2:$B$2832,2,0)</f>
        <v>22.70240046</v>
      </c>
      <c r="F1055">
        <v>320537</v>
      </c>
      <c r="G1055" t="s">
        <v>12</v>
      </c>
      <c r="H1055" s="2">
        <v>45175.52753472222</v>
      </c>
      <c r="I1055" s="2">
        <v>45175.52753472222</v>
      </c>
      <c r="J1055" s="2">
        <v>45175.52753472222</v>
      </c>
      <c r="K1055" s="2" t="s">
        <v>11</v>
      </c>
      <c r="L1055" s="9">
        <f>YEAR(Table1[[#This Row],[ordered_at]])</f>
        <v>2023</v>
      </c>
      <c r="M1055" s="9" t="str">
        <f>TEXT(Table1[[#This Row],[ordered_at]],"MMM")</f>
        <v>Sep</v>
      </c>
      <c r="N1055">
        <f>VLOOKUP(D1055,[1]products!$A$2:$F$2832,6,0)</f>
        <v>40.540000919999997</v>
      </c>
      <c r="O1055" s="1">
        <f>Table1[[#This Row],[sale_price]]-Table1[[#This Row],[cost_price]]</f>
        <v>17.837600459999997</v>
      </c>
      <c r="P1055" s="4">
        <f>Table1[[#This Row],[PROFIT]]/Table1[[#This Row],[sale_price]]</f>
        <v>0.4400000013616181</v>
      </c>
      <c r="Q1055" t="str">
        <f>"Q"&amp;ROUNDUP(MONTH(Table1[[#This Row],[ordered_at]])/3,0)</f>
        <v>Q3</v>
      </c>
      <c r="R1055" t="s">
        <v>22</v>
      </c>
      <c r="S1055" t="s">
        <v>46</v>
      </c>
      <c r="T1055" s="8"/>
    </row>
    <row r="1056" spans="1:20" x14ac:dyDescent="0.3">
      <c r="A1056">
        <v>136610</v>
      </c>
      <c r="B1056">
        <v>94044</v>
      </c>
      <c r="C1056">
        <v>85130</v>
      </c>
      <c r="D1056">
        <v>14210</v>
      </c>
      <c r="E1056">
        <f>VLOOKUP(D1056,[1]products!$A$2:$B$2832,2,0)</f>
        <v>30.28999988</v>
      </c>
      <c r="F1056">
        <v>368763</v>
      </c>
      <c r="G1056" t="s">
        <v>14</v>
      </c>
      <c r="H1056" s="2">
        <v>45175.501840277779</v>
      </c>
      <c r="I1056" s="2" t="s">
        <v>11</v>
      </c>
      <c r="J1056" s="2" t="s">
        <v>11</v>
      </c>
      <c r="K1056" s="2" t="s">
        <v>11</v>
      </c>
      <c r="L1056" s="9">
        <f>YEAR(Table1[[#This Row],[ordered_at]])</f>
        <v>2023</v>
      </c>
      <c r="M1056" s="9" t="str">
        <f>TEXT(Table1[[#This Row],[ordered_at]],"MMM")</f>
        <v>Sep</v>
      </c>
      <c r="N1056">
        <f>VLOOKUP(D1056,[1]products!$A$2:$F$2832,6,0)</f>
        <v>65</v>
      </c>
      <c r="O1056" s="1">
        <f>Table1[[#This Row],[sale_price]]-Table1[[#This Row],[cost_price]]</f>
        <v>34.710000120000004</v>
      </c>
      <c r="P1056" s="4">
        <f>Table1[[#This Row],[PROFIT]]/Table1[[#This Row],[sale_price]]</f>
        <v>0.53400000184615393</v>
      </c>
      <c r="Q1056" t="str">
        <f>"Q"&amp;ROUNDUP(MONTH(Table1[[#This Row],[ordered_at]])/3,0)</f>
        <v>Q3</v>
      </c>
      <c r="R1056" t="s">
        <v>22</v>
      </c>
      <c r="S1056" t="s">
        <v>46</v>
      </c>
      <c r="T1056" s="8"/>
    </row>
    <row r="1057" spans="1:20" x14ac:dyDescent="0.3">
      <c r="A1057">
        <v>160572</v>
      </c>
      <c r="B1057">
        <v>110604</v>
      </c>
      <c r="C1057">
        <v>46704</v>
      </c>
      <c r="D1057">
        <v>25989</v>
      </c>
      <c r="E1057">
        <f>VLOOKUP(D1057,[1]products!$A$2:$B$2832,2,0)</f>
        <v>25.789499989999999</v>
      </c>
      <c r="F1057">
        <v>433446</v>
      </c>
      <c r="G1057" t="s">
        <v>13</v>
      </c>
      <c r="H1057" s="2">
        <v>45175.075057870374</v>
      </c>
      <c r="I1057" s="2">
        <v>45175.075057870374</v>
      </c>
      <c r="J1057" s="2" t="s">
        <v>11</v>
      </c>
      <c r="K1057" s="2" t="s">
        <v>11</v>
      </c>
      <c r="L1057" s="9">
        <f>YEAR(Table1[[#This Row],[ordered_at]])</f>
        <v>2023</v>
      </c>
      <c r="M1057" s="9" t="str">
        <f>TEXT(Table1[[#This Row],[ordered_at]],"MMM")</f>
        <v>Sep</v>
      </c>
      <c r="N1057">
        <f>VLOOKUP(D1057,[1]products!$A$2:$F$2832,6,0)</f>
        <v>49.5</v>
      </c>
      <c r="O1057" s="1">
        <f>Table1[[#This Row],[sale_price]]-Table1[[#This Row],[cost_price]]</f>
        <v>23.710500010000001</v>
      </c>
      <c r="P1057" s="4">
        <f>Table1[[#This Row],[PROFIT]]/Table1[[#This Row],[sale_price]]</f>
        <v>0.47900000020202022</v>
      </c>
      <c r="Q1057" t="str">
        <f>"Q"&amp;ROUNDUP(MONTH(Table1[[#This Row],[ordered_at]])/3,0)</f>
        <v>Q3</v>
      </c>
      <c r="R1057" t="s">
        <v>22</v>
      </c>
      <c r="S1057" t="s">
        <v>46</v>
      </c>
      <c r="T1057" s="8"/>
    </row>
    <row r="1058" spans="1:20" x14ac:dyDescent="0.3">
      <c r="A1058">
        <v>120254</v>
      </c>
      <c r="B1058">
        <v>82818</v>
      </c>
      <c r="C1058">
        <v>3313</v>
      </c>
      <c r="D1058">
        <v>12613</v>
      </c>
      <c r="E1058">
        <f>VLOOKUP(D1058,[1]products!$A$2:$B$2832,2,0)</f>
        <v>29.035999990000001</v>
      </c>
      <c r="F1058">
        <v>324562</v>
      </c>
      <c r="G1058" t="s">
        <v>12</v>
      </c>
      <c r="H1058" s="2">
        <v>45175.062962962962</v>
      </c>
      <c r="I1058" s="2">
        <v>45175.062962962962</v>
      </c>
      <c r="J1058" s="2">
        <v>45175.062962962962</v>
      </c>
      <c r="K1058" s="2" t="s">
        <v>11</v>
      </c>
      <c r="L1058" s="9">
        <f>YEAR(Table1[[#This Row],[ordered_at]])</f>
        <v>2023</v>
      </c>
      <c r="M1058" s="9" t="str">
        <f>TEXT(Table1[[#This Row],[ordered_at]],"MMM")</f>
        <v>Sep</v>
      </c>
      <c r="N1058">
        <f>VLOOKUP(D1058,[1]products!$A$2:$F$2832,6,0)</f>
        <v>59.5</v>
      </c>
      <c r="O1058" s="1">
        <f>Table1[[#This Row],[sale_price]]-Table1[[#This Row],[cost_price]]</f>
        <v>30.464000009999999</v>
      </c>
      <c r="P1058" s="4">
        <f>Table1[[#This Row],[PROFIT]]/Table1[[#This Row],[sale_price]]</f>
        <v>0.51200000016806724</v>
      </c>
      <c r="Q1058" t="str">
        <f>"Q"&amp;ROUNDUP(MONTH(Table1[[#This Row],[ordered_at]])/3,0)</f>
        <v>Q3</v>
      </c>
      <c r="R1058" t="s">
        <v>22</v>
      </c>
      <c r="S1058" t="s">
        <v>46</v>
      </c>
      <c r="T1058" s="8"/>
    </row>
    <row r="1059" spans="1:20" x14ac:dyDescent="0.3">
      <c r="A1059">
        <v>36648</v>
      </c>
      <c r="B1059">
        <v>25233</v>
      </c>
      <c r="C1059">
        <v>43939</v>
      </c>
      <c r="D1059">
        <v>12665</v>
      </c>
      <c r="E1059">
        <f>VLOOKUP(D1059,[1]products!$A$2:$B$2832,2,0)</f>
        <v>31.8059999</v>
      </c>
      <c r="F1059">
        <v>98880</v>
      </c>
      <c r="G1059" t="s">
        <v>13</v>
      </c>
      <c r="H1059" s="2">
        <v>45174.65216435185</v>
      </c>
      <c r="I1059" s="2">
        <v>45174.65216435185</v>
      </c>
      <c r="J1059" s="2" t="s">
        <v>11</v>
      </c>
      <c r="K1059" s="2" t="s">
        <v>11</v>
      </c>
      <c r="L1059" s="9">
        <f>YEAR(Table1[[#This Row],[ordered_at]])</f>
        <v>2023</v>
      </c>
      <c r="M1059" s="9" t="str">
        <f>TEXT(Table1[[#This Row],[ordered_at]],"MMM")</f>
        <v>Sep</v>
      </c>
      <c r="N1059">
        <f>VLOOKUP(D1059,[1]products!$A$2:$F$2832,6,0)</f>
        <v>62</v>
      </c>
      <c r="O1059" s="1">
        <f>Table1[[#This Row],[sale_price]]-Table1[[#This Row],[cost_price]]</f>
        <v>30.1940001</v>
      </c>
      <c r="P1059" s="4">
        <f>Table1[[#This Row],[PROFIT]]/Table1[[#This Row],[sale_price]]</f>
        <v>0.48700000161290324</v>
      </c>
      <c r="Q1059" t="str">
        <f>"Q"&amp;ROUNDUP(MONTH(Table1[[#This Row],[ordered_at]])/3,0)</f>
        <v>Q3</v>
      </c>
      <c r="R1059" t="s">
        <v>22</v>
      </c>
      <c r="S1059" t="s">
        <v>46</v>
      </c>
      <c r="T1059" s="8"/>
    </row>
    <row r="1060" spans="1:20" x14ac:dyDescent="0.3">
      <c r="A1060">
        <v>104515</v>
      </c>
      <c r="B1060">
        <v>71989</v>
      </c>
      <c r="C1060">
        <v>86092</v>
      </c>
      <c r="D1060">
        <v>28913</v>
      </c>
      <c r="E1060">
        <f>VLOOKUP(D1060,[1]products!$A$2:$B$2832,2,0)</f>
        <v>15.126179929999999</v>
      </c>
      <c r="F1060">
        <v>282008</v>
      </c>
      <c r="G1060" t="s">
        <v>14</v>
      </c>
      <c r="H1060" s="2">
        <v>45174.619247685187</v>
      </c>
      <c r="I1060" s="2" t="s">
        <v>11</v>
      </c>
      <c r="J1060" s="2" t="s">
        <v>11</v>
      </c>
      <c r="K1060" s="2" t="s">
        <v>11</v>
      </c>
      <c r="L1060" s="9">
        <f>YEAR(Table1[[#This Row],[ordered_at]])</f>
        <v>2023</v>
      </c>
      <c r="M1060" s="9" t="str">
        <f>TEXT(Table1[[#This Row],[ordered_at]],"MMM")</f>
        <v>Sep</v>
      </c>
      <c r="N1060">
        <f>VLOOKUP(D1060,[1]products!$A$2:$F$2832,6,0)</f>
        <v>25.989999770000001</v>
      </c>
      <c r="O1060" s="1">
        <f>Table1[[#This Row],[sale_price]]-Table1[[#This Row],[cost_price]]</f>
        <v>10.863819840000001</v>
      </c>
      <c r="P1060" s="4">
        <f>Table1[[#This Row],[PROFIT]]/Table1[[#This Row],[sale_price]]</f>
        <v>0.41799999754290112</v>
      </c>
      <c r="Q1060" t="str">
        <f>"Q"&amp;ROUNDUP(MONTH(Table1[[#This Row],[ordered_at]])/3,0)</f>
        <v>Q3</v>
      </c>
      <c r="R1060" t="s">
        <v>22</v>
      </c>
      <c r="S1060" t="s">
        <v>46</v>
      </c>
      <c r="T1060" s="8"/>
    </row>
    <row r="1061" spans="1:20" x14ac:dyDescent="0.3">
      <c r="A1061">
        <v>13870</v>
      </c>
      <c r="B1061">
        <v>9617</v>
      </c>
      <c r="C1061">
        <v>26761</v>
      </c>
      <c r="D1061">
        <v>15455</v>
      </c>
      <c r="E1061">
        <f>VLOOKUP(D1061,[1]products!$A$2:$B$2832,2,0)</f>
        <v>27.610000119999999</v>
      </c>
      <c r="F1061">
        <v>37449</v>
      </c>
      <c r="G1061" t="s">
        <v>12</v>
      </c>
      <c r="H1061" s="2">
        <v>45174.27207175926</v>
      </c>
      <c r="I1061" s="2">
        <v>45174.27207175926</v>
      </c>
      <c r="J1061" s="2">
        <v>45174.27207175926</v>
      </c>
      <c r="K1061" s="2" t="s">
        <v>11</v>
      </c>
      <c r="L1061" s="9">
        <f>YEAR(Table1[[#This Row],[ordered_at]])</f>
        <v>2023</v>
      </c>
      <c r="M1061" s="9" t="str">
        <f>TEXT(Table1[[#This Row],[ordered_at]],"MMM")</f>
        <v>Sep</v>
      </c>
      <c r="N1061">
        <f>VLOOKUP(D1061,[1]products!$A$2:$F$2832,6,0)</f>
        <v>55</v>
      </c>
      <c r="O1061" s="1">
        <f>Table1[[#This Row],[sale_price]]-Table1[[#This Row],[cost_price]]</f>
        <v>27.389999880000001</v>
      </c>
      <c r="P1061" s="4">
        <f>Table1[[#This Row],[PROFIT]]/Table1[[#This Row],[sale_price]]</f>
        <v>0.49799999781818183</v>
      </c>
      <c r="Q1061" t="str">
        <f>"Q"&amp;ROUNDUP(MONTH(Table1[[#This Row],[ordered_at]])/3,0)</f>
        <v>Q3</v>
      </c>
      <c r="R1061" t="s">
        <v>22</v>
      </c>
      <c r="S1061" t="s">
        <v>46</v>
      </c>
      <c r="T1061" s="8"/>
    </row>
    <row r="1062" spans="1:20" x14ac:dyDescent="0.3">
      <c r="A1062">
        <v>178748</v>
      </c>
      <c r="B1062">
        <v>123120</v>
      </c>
      <c r="C1062">
        <v>80869</v>
      </c>
      <c r="D1062">
        <v>11029</v>
      </c>
      <c r="E1062">
        <f>VLOOKUP(D1062,[1]products!$A$2:$B$2832,2,0)</f>
        <v>23.873099549999999</v>
      </c>
      <c r="F1062">
        <v>482610</v>
      </c>
      <c r="G1062" t="s">
        <v>12</v>
      </c>
      <c r="H1062" s="2">
        <v>45174.164583333331</v>
      </c>
      <c r="I1062" s="2">
        <v>45174.164583333331</v>
      </c>
      <c r="J1062" s="2">
        <v>45174.164583333331</v>
      </c>
      <c r="K1062" s="2" t="s">
        <v>11</v>
      </c>
      <c r="L1062" s="9">
        <f>YEAR(Table1[[#This Row],[ordered_at]])</f>
        <v>2023</v>
      </c>
      <c r="M1062" s="9" t="str">
        <f>TEXT(Table1[[#This Row],[ordered_at]],"MMM")</f>
        <v>Sep</v>
      </c>
      <c r="N1062">
        <f>VLOOKUP(D1062,[1]products!$A$2:$F$2832,6,0)</f>
        <v>45.299999239999998</v>
      </c>
      <c r="O1062" s="1">
        <f>Table1[[#This Row],[sale_price]]-Table1[[#This Row],[cost_price]]</f>
        <v>21.426899689999999</v>
      </c>
      <c r="P1062" s="4">
        <f>Table1[[#This Row],[PROFIT]]/Table1[[#This Row],[sale_price]]</f>
        <v>0.47300000109227375</v>
      </c>
      <c r="Q1062" t="str">
        <f>"Q"&amp;ROUNDUP(MONTH(Table1[[#This Row],[ordered_at]])/3,0)</f>
        <v>Q3</v>
      </c>
      <c r="R1062" t="s">
        <v>23</v>
      </c>
      <c r="S1062" t="s">
        <v>46</v>
      </c>
      <c r="T1062" s="8"/>
    </row>
    <row r="1063" spans="1:20" x14ac:dyDescent="0.3">
      <c r="A1063">
        <v>43320</v>
      </c>
      <c r="B1063">
        <v>29810</v>
      </c>
      <c r="C1063">
        <v>92156</v>
      </c>
      <c r="D1063">
        <v>9505</v>
      </c>
      <c r="E1063">
        <f>VLOOKUP(D1063,[1]products!$A$2:$B$2832,2,0)</f>
        <v>52.331999949999997</v>
      </c>
      <c r="F1063">
        <v>116841</v>
      </c>
      <c r="G1063" t="s">
        <v>12</v>
      </c>
      <c r="H1063" s="2">
        <v>45174.164224537039</v>
      </c>
      <c r="I1063" s="2">
        <v>45174.164224537039</v>
      </c>
      <c r="J1063" s="2">
        <v>45174.164224537039</v>
      </c>
      <c r="K1063" s="2" t="s">
        <v>11</v>
      </c>
      <c r="L1063" s="9">
        <f>YEAR(Table1[[#This Row],[ordered_at]])</f>
        <v>2023</v>
      </c>
      <c r="M1063" s="9" t="str">
        <f>TEXT(Table1[[#This Row],[ordered_at]],"MMM")</f>
        <v>Sep</v>
      </c>
      <c r="N1063">
        <f>VLOOKUP(D1063,[1]products!$A$2:$F$2832,6,0)</f>
        <v>98</v>
      </c>
      <c r="O1063" s="1">
        <f>Table1[[#This Row],[sale_price]]-Table1[[#This Row],[cost_price]]</f>
        <v>45.668000050000003</v>
      </c>
      <c r="P1063" s="4">
        <f>Table1[[#This Row],[PROFIT]]/Table1[[#This Row],[sale_price]]</f>
        <v>0.46600000051020413</v>
      </c>
      <c r="Q1063" t="str">
        <f>"Q"&amp;ROUNDUP(MONTH(Table1[[#This Row],[ordered_at]])/3,0)</f>
        <v>Q3</v>
      </c>
      <c r="R1063" t="s">
        <v>23</v>
      </c>
      <c r="S1063" t="s">
        <v>46</v>
      </c>
      <c r="T1063" s="8"/>
    </row>
    <row r="1064" spans="1:20" x14ac:dyDescent="0.3">
      <c r="A1064">
        <v>67859</v>
      </c>
      <c r="B1064">
        <v>46687</v>
      </c>
      <c r="C1064">
        <v>62578</v>
      </c>
      <c r="D1064">
        <v>11027</v>
      </c>
      <c r="E1064">
        <f>VLOOKUP(D1064,[1]products!$A$2:$B$2832,2,0)</f>
        <v>11.192909869999999</v>
      </c>
      <c r="F1064">
        <v>183111</v>
      </c>
      <c r="G1064" t="s">
        <v>15</v>
      </c>
      <c r="H1064" s="2">
        <v>45172.997233796297</v>
      </c>
      <c r="I1064" s="2">
        <v>45172.997233796297</v>
      </c>
      <c r="J1064" s="2">
        <v>45172.997233796297</v>
      </c>
      <c r="K1064" s="2">
        <v>45172.997233796297</v>
      </c>
      <c r="L1064" s="9">
        <f>YEAR(Table1[[#This Row],[ordered_at]])</f>
        <v>2023</v>
      </c>
      <c r="M1064" s="9" t="str">
        <f>TEXT(Table1[[#This Row],[ordered_at]],"MMM")</f>
        <v>Sep</v>
      </c>
      <c r="N1064">
        <f>VLOOKUP(D1064,[1]products!$A$2:$F$2832,6,0)</f>
        <v>21.989999770000001</v>
      </c>
      <c r="O1064" s="1">
        <f>Table1[[#This Row],[sale_price]]-Table1[[#This Row],[cost_price]]</f>
        <v>10.797089900000001</v>
      </c>
      <c r="P1064" s="4">
        <f>Table1[[#This Row],[PROFIT]]/Table1[[#This Row],[sale_price]]</f>
        <v>0.49100000058799459</v>
      </c>
      <c r="Q1064" t="str">
        <f>"Q"&amp;ROUNDUP(MONTH(Table1[[#This Row],[ordered_at]])/3,0)</f>
        <v>Q3</v>
      </c>
      <c r="R1064" t="s">
        <v>23</v>
      </c>
      <c r="S1064" t="s">
        <v>46</v>
      </c>
      <c r="T1064" s="8"/>
    </row>
    <row r="1065" spans="1:20" x14ac:dyDescent="0.3">
      <c r="A1065">
        <v>94718</v>
      </c>
      <c r="B1065">
        <v>65140</v>
      </c>
      <c r="C1065">
        <v>55721</v>
      </c>
      <c r="D1065">
        <v>18719</v>
      </c>
      <c r="E1065">
        <f>VLOOKUP(D1065,[1]products!$A$2:$B$2832,2,0)</f>
        <v>8.0400000509999998</v>
      </c>
      <c r="F1065">
        <v>255663</v>
      </c>
      <c r="G1065" t="s">
        <v>12</v>
      </c>
      <c r="H1065" s="2">
        <v>45172.678854166668</v>
      </c>
      <c r="I1065" s="2">
        <v>45172.678854166668</v>
      </c>
      <c r="J1065" s="2">
        <v>45172.678854166668</v>
      </c>
      <c r="K1065" s="2" t="s">
        <v>11</v>
      </c>
      <c r="L1065" s="9">
        <f>YEAR(Table1[[#This Row],[ordered_at]])</f>
        <v>2023</v>
      </c>
      <c r="M1065" s="9" t="str">
        <f>TEXT(Table1[[#This Row],[ordered_at]],"MMM")</f>
        <v>Sep</v>
      </c>
      <c r="N1065">
        <f>VLOOKUP(D1065,[1]products!$A$2:$F$2832,6,0)</f>
        <v>20</v>
      </c>
      <c r="O1065" s="1">
        <f>Table1[[#This Row],[sale_price]]-Table1[[#This Row],[cost_price]]</f>
        <v>11.959999949</v>
      </c>
      <c r="P1065" s="4">
        <f>Table1[[#This Row],[PROFIT]]/Table1[[#This Row],[sale_price]]</f>
        <v>0.59799999744999999</v>
      </c>
      <c r="Q1065" t="str">
        <f>"Q"&amp;ROUNDUP(MONTH(Table1[[#This Row],[ordered_at]])/3,0)</f>
        <v>Q3</v>
      </c>
      <c r="R1065" t="s">
        <v>23</v>
      </c>
      <c r="S1065" t="s">
        <v>46</v>
      </c>
      <c r="T1065" s="8"/>
    </row>
    <row r="1066" spans="1:20" x14ac:dyDescent="0.3">
      <c r="A1066">
        <v>9076</v>
      </c>
      <c r="B1066">
        <v>6278</v>
      </c>
      <c r="C1066">
        <v>35369</v>
      </c>
      <c r="D1066">
        <v>28391</v>
      </c>
      <c r="E1066">
        <f>VLOOKUP(D1066,[1]products!$A$2:$B$2832,2,0)</f>
        <v>36.240000100000003</v>
      </c>
      <c r="F1066">
        <v>24491</v>
      </c>
      <c r="G1066" t="s">
        <v>14</v>
      </c>
      <c r="H1066" s="2">
        <v>45172.050636574073</v>
      </c>
      <c r="I1066" s="2" t="s">
        <v>11</v>
      </c>
      <c r="J1066" s="2" t="s">
        <v>11</v>
      </c>
      <c r="K1066" s="2" t="s">
        <v>11</v>
      </c>
      <c r="L1066" s="9">
        <f>YEAR(Table1[[#This Row],[ordered_at]])</f>
        <v>2023</v>
      </c>
      <c r="M1066" s="9" t="str">
        <f>TEXT(Table1[[#This Row],[ordered_at]],"MMM")</f>
        <v>Sep</v>
      </c>
      <c r="N1066">
        <f>VLOOKUP(D1066,[1]products!$A$2:$F$2832,6,0)</f>
        <v>60</v>
      </c>
      <c r="O1066" s="1">
        <f>Table1[[#This Row],[sale_price]]-Table1[[#This Row],[cost_price]]</f>
        <v>23.759999899999997</v>
      </c>
      <c r="P1066" s="4">
        <f>Table1[[#This Row],[PROFIT]]/Table1[[#This Row],[sale_price]]</f>
        <v>0.39599999833333327</v>
      </c>
      <c r="Q1066" t="str">
        <f>"Q"&amp;ROUNDUP(MONTH(Table1[[#This Row],[ordered_at]])/3,0)</f>
        <v>Q3</v>
      </c>
      <c r="R1066" t="s">
        <v>23</v>
      </c>
      <c r="S1066" t="s">
        <v>46</v>
      </c>
      <c r="T1066" s="8"/>
    </row>
    <row r="1067" spans="1:20" x14ac:dyDescent="0.3">
      <c r="A1067">
        <v>73212</v>
      </c>
      <c r="B1067">
        <v>50376</v>
      </c>
      <c r="C1067">
        <v>32064</v>
      </c>
      <c r="D1067">
        <v>14336</v>
      </c>
      <c r="E1067">
        <f>VLOOKUP(D1067,[1]products!$A$2:$B$2832,2,0)</f>
        <v>3.1199999900000002</v>
      </c>
      <c r="F1067">
        <v>197572</v>
      </c>
      <c r="G1067" t="s">
        <v>10</v>
      </c>
      <c r="H1067" s="2">
        <v>45171.614733796298</v>
      </c>
      <c r="I1067" s="2" t="s">
        <v>11</v>
      </c>
      <c r="J1067" s="2" t="s">
        <v>11</v>
      </c>
      <c r="K1067" s="2" t="s">
        <v>11</v>
      </c>
      <c r="L1067" s="9">
        <f>YEAR(Table1[[#This Row],[ordered_at]])</f>
        <v>2023</v>
      </c>
      <c r="M1067" s="9" t="str">
        <f>TEXT(Table1[[#This Row],[ordered_at]],"MMM")</f>
        <v>Sep</v>
      </c>
      <c r="N1067">
        <f>VLOOKUP(D1067,[1]products!$A$2:$F$2832,6,0)</f>
        <v>8</v>
      </c>
      <c r="O1067" s="1">
        <f>Table1[[#This Row],[sale_price]]-Table1[[#This Row],[cost_price]]</f>
        <v>4.8800000099999998</v>
      </c>
      <c r="P1067" s="4">
        <f>Table1[[#This Row],[PROFIT]]/Table1[[#This Row],[sale_price]]</f>
        <v>0.61000000124999998</v>
      </c>
      <c r="Q1067" t="str">
        <f>"Q"&amp;ROUNDUP(MONTH(Table1[[#This Row],[ordered_at]])/3,0)</f>
        <v>Q3</v>
      </c>
      <c r="R1067" t="s">
        <v>23</v>
      </c>
      <c r="S1067" t="s">
        <v>46</v>
      </c>
      <c r="T1067" s="8"/>
    </row>
    <row r="1068" spans="1:20" x14ac:dyDescent="0.3">
      <c r="A1068">
        <v>68279</v>
      </c>
      <c r="B1068">
        <v>46976</v>
      </c>
      <c r="C1068">
        <v>36113</v>
      </c>
      <c r="D1068">
        <v>13676</v>
      </c>
      <c r="E1068">
        <f>VLOOKUP(D1068,[1]products!$A$2:$B$2832,2,0)</f>
        <v>10.38630041</v>
      </c>
      <c r="F1068">
        <v>184249</v>
      </c>
      <c r="G1068" t="s">
        <v>14</v>
      </c>
      <c r="H1068" s="2">
        <v>45171.516319444447</v>
      </c>
      <c r="I1068" s="2" t="s">
        <v>11</v>
      </c>
      <c r="J1068" s="2" t="s">
        <v>11</v>
      </c>
      <c r="K1068" s="2" t="s">
        <v>11</v>
      </c>
      <c r="L1068" s="9">
        <f>YEAR(Table1[[#This Row],[ordered_at]])</f>
        <v>2023</v>
      </c>
      <c r="M1068" s="9" t="str">
        <f>TEXT(Table1[[#This Row],[ordered_at]],"MMM")</f>
        <v>Sep</v>
      </c>
      <c r="N1068">
        <f>VLOOKUP(D1068,[1]products!$A$2:$F$2832,6,0)</f>
        <v>19.450000760000002</v>
      </c>
      <c r="O1068" s="1">
        <f>Table1[[#This Row],[sale_price]]-Table1[[#This Row],[cost_price]]</f>
        <v>9.0637003500000013</v>
      </c>
      <c r="P1068" s="4">
        <f>Table1[[#This Row],[PROFIT]]/Table1[[#This Row],[sale_price]]</f>
        <v>0.46599999978611828</v>
      </c>
      <c r="Q1068" t="str">
        <f>"Q"&amp;ROUNDUP(MONTH(Table1[[#This Row],[ordered_at]])/3,0)</f>
        <v>Q3</v>
      </c>
      <c r="R1068" t="s">
        <v>39</v>
      </c>
      <c r="S1068" t="s">
        <v>46</v>
      </c>
      <c r="T1068" s="8"/>
    </row>
    <row r="1069" spans="1:20" x14ac:dyDescent="0.3">
      <c r="A1069">
        <v>96972</v>
      </c>
      <c r="B1069">
        <v>66730</v>
      </c>
      <c r="C1069">
        <v>88415</v>
      </c>
      <c r="D1069">
        <v>6957</v>
      </c>
      <c r="E1069">
        <f>VLOOKUP(D1069,[1]products!$A$2:$B$2832,2,0)</f>
        <v>18.623789890000001</v>
      </c>
      <c r="F1069">
        <v>261662</v>
      </c>
      <c r="G1069" t="s">
        <v>13</v>
      </c>
      <c r="H1069" s="2">
        <v>45171.213136574072</v>
      </c>
      <c r="I1069" s="2">
        <v>45171.213136574072</v>
      </c>
      <c r="J1069" s="2" t="s">
        <v>11</v>
      </c>
      <c r="K1069" s="2" t="s">
        <v>11</v>
      </c>
      <c r="L1069" s="9">
        <f>YEAR(Table1[[#This Row],[ordered_at]])</f>
        <v>2023</v>
      </c>
      <c r="M1069" s="9" t="str">
        <f>TEXT(Table1[[#This Row],[ordered_at]],"MMM")</f>
        <v>Sep</v>
      </c>
      <c r="N1069">
        <f>VLOOKUP(D1069,[1]products!$A$2:$F$2832,6,0)</f>
        <v>29.989999770000001</v>
      </c>
      <c r="O1069" s="1">
        <f>Table1[[#This Row],[sale_price]]-Table1[[#This Row],[cost_price]]</f>
        <v>11.36620988</v>
      </c>
      <c r="P1069" s="4">
        <f>Table1[[#This Row],[PROFIT]]/Table1[[#This Row],[sale_price]]</f>
        <v>0.37899999890530173</v>
      </c>
      <c r="Q1069" t="str">
        <f>"Q"&amp;ROUNDUP(MONTH(Table1[[#This Row],[ordered_at]])/3,0)</f>
        <v>Q3</v>
      </c>
      <c r="R1069" t="s">
        <v>39</v>
      </c>
      <c r="S1069" t="s">
        <v>46</v>
      </c>
      <c r="T1069" s="8"/>
    </row>
    <row r="1070" spans="1:20" x14ac:dyDescent="0.3">
      <c r="A1070">
        <v>87160</v>
      </c>
      <c r="B1070">
        <v>59964</v>
      </c>
      <c r="C1070">
        <v>74014</v>
      </c>
      <c r="D1070">
        <v>13870</v>
      </c>
      <c r="E1070">
        <f>VLOOKUP(D1070,[1]products!$A$2:$B$2832,2,0)</f>
        <v>28.271999820000001</v>
      </c>
      <c r="F1070">
        <v>235239</v>
      </c>
      <c r="G1070" t="s">
        <v>14</v>
      </c>
      <c r="H1070" s="2">
        <v>45170.971956018519</v>
      </c>
      <c r="I1070" s="2" t="s">
        <v>11</v>
      </c>
      <c r="J1070" s="2" t="s">
        <v>11</v>
      </c>
      <c r="K1070" s="2" t="s">
        <v>11</v>
      </c>
      <c r="L1070" s="9">
        <f>YEAR(Table1[[#This Row],[ordered_at]])</f>
        <v>2023</v>
      </c>
      <c r="M1070" s="9" t="str">
        <f>TEXT(Table1[[#This Row],[ordered_at]],"MMM")</f>
        <v>Sep</v>
      </c>
      <c r="N1070">
        <f>VLOOKUP(D1070,[1]products!$A$2:$F$2832,6,0)</f>
        <v>76</v>
      </c>
      <c r="O1070" s="1">
        <f>Table1[[#This Row],[sale_price]]-Table1[[#This Row],[cost_price]]</f>
        <v>47.728000179999995</v>
      </c>
      <c r="P1070" s="4">
        <f>Table1[[#This Row],[PROFIT]]/Table1[[#This Row],[sale_price]]</f>
        <v>0.62800000236842102</v>
      </c>
      <c r="Q1070" t="str">
        <f>"Q"&amp;ROUNDUP(MONTH(Table1[[#This Row],[ordered_at]])/3,0)</f>
        <v>Q3</v>
      </c>
      <c r="R1070" t="s">
        <v>22</v>
      </c>
      <c r="S1070" t="s">
        <v>47</v>
      </c>
      <c r="T1070" s="8"/>
    </row>
    <row r="1071" spans="1:20" x14ac:dyDescent="0.3">
      <c r="A1071">
        <v>181742</v>
      </c>
      <c r="B1071">
        <v>125215</v>
      </c>
      <c r="C1071">
        <v>12045</v>
      </c>
      <c r="D1071">
        <v>15531</v>
      </c>
      <c r="E1071">
        <f>VLOOKUP(D1071,[1]products!$A$2:$B$2832,2,0)</f>
        <v>8.9355298360000006</v>
      </c>
      <c r="F1071">
        <v>490659</v>
      </c>
      <c r="G1071" t="s">
        <v>14</v>
      </c>
      <c r="H1071" s="2">
        <v>45170.869768518518</v>
      </c>
      <c r="I1071" s="2" t="s">
        <v>11</v>
      </c>
      <c r="J1071" s="2" t="s">
        <v>11</v>
      </c>
      <c r="K1071" s="2" t="s">
        <v>11</v>
      </c>
      <c r="L1071" s="9">
        <f>YEAR(Table1[[#This Row],[ordered_at]])</f>
        <v>2023</v>
      </c>
      <c r="M1071" s="9" t="str">
        <f>TEXT(Table1[[#This Row],[ordered_at]],"MMM")</f>
        <v>Sep</v>
      </c>
      <c r="N1071">
        <f>VLOOKUP(D1071,[1]products!$A$2:$F$2832,6,0)</f>
        <v>19.989999770000001</v>
      </c>
      <c r="O1071" s="1">
        <f>Table1[[#This Row],[sale_price]]-Table1[[#This Row],[cost_price]]</f>
        <v>11.054469934</v>
      </c>
      <c r="P1071" s="4">
        <f>Table1[[#This Row],[PROFIT]]/Table1[[#This Row],[sale_price]]</f>
        <v>0.55300000306103059</v>
      </c>
      <c r="Q1071" t="str">
        <f>"Q"&amp;ROUNDUP(MONTH(Table1[[#This Row],[ordered_at]])/3,0)</f>
        <v>Q3</v>
      </c>
      <c r="R1071" t="s">
        <v>27</v>
      </c>
      <c r="S1071" t="s">
        <v>46</v>
      </c>
      <c r="T1071" s="8"/>
    </row>
    <row r="1072" spans="1:20" x14ac:dyDescent="0.3">
      <c r="A1072">
        <v>8086</v>
      </c>
      <c r="B1072">
        <v>5609</v>
      </c>
      <c r="C1072">
        <v>69764</v>
      </c>
      <c r="D1072">
        <v>24824</v>
      </c>
      <c r="E1072">
        <f>VLOOKUP(D1072,[1]products!$A$2:$B$2832,2,0)</f>
        <v>13.089999969999999</v>
      </c>
      <c r="F1072">
        <v>21843</v>
      </c>
      <c r="G1072" t="s">
        <v>13</v>
      </c>
      <c r="H1072" s="2">
        <v>45170.426678240743</v>
      </c>
      <c r="I1072" s="2">
        <v>45170.426678240743</v>
      </c>
      <c r="J1072" s="2" t="s">
        <v>11</v>
      </c>
      <c r="K1072" s="2" t="s">
        <v>11</v>
      </c>
      <c r="L1072" s="9">
        <f>YEAR(Table1[[#This Row],[ordered_at]])</f>
        <v>2023</v>
      </c>
      <c r="M1072" s="9" t="str">
        <f>TEXT(Table1[[#This Row],[ordered_at]],"MMM")</f>
        <v>Sep</v>
      </c>
      <c r="N1072">
        <f>VLOOKUP(D1072,[1]products!$A$2:$F$2832,6,0)</f>
        <v>22</v>
      </c>
      <c r="O1072" s="1">
        <f>Table1[[#This Row],[sale_price]]-Table1[[#This Row],[cost_price]]</f>
        <v>8.9100000300000008</v>
      </c>
      <c r="P1072" s="4">
        <f>Table1[[#This Row],[PROFIT]]/Table1[[#This Row],[sale_price]]</f>
        <v>0.4050000013636364</v>
      </c>
      <c r="Q1072" t="str">
        <f>"Q"&amp;ROUNDUP(MONTH(Table1[[#This Row],[ordered_at]])/3,0)</f>
        <v>Q3</v>
      </c>
      <c r="R1072" t="s">
        <v>27</v>
      </c>
      <c r="S1072" t="s">
        <v>46</v>
      </c>
      <c r="T1072" s="8"/>
    </row>
    <row r="1073" spans="1:20" x14ac:dyDescent="0.3">
      <c r="A1073">
        <v>86757</v>
      </c>
      <c r="B1073">
        <v>59671</v>
      </c>
      <c r="C1073">
        <v>33441</v>
      </c>
      <c r="D1073">
        <v>6130</v>
      </c>
      <c r="E1073">
        <f>VLOOKUP(D1073,[1]products!$A$2:$B$2832,2,0)</f>
        <v>18.51537076</v>
      </c>
      <c r="F1073">
        <v>234130</v>
      </c>
      <c r="G1073" t="s">
        <v>13</v>
      </c>
      <c r="H1073" s="2">
        <v>45170.384814814817</v>
      </c>
      <c r="I1073" s="2">
        <v>45170.384814814817</v>
      </c>
      <c r="J1073" s="2" t="s">
        <v>11</v>
      </c>
      <c r="K1073" s="2" t="s">
        <v>11</v>
      </c>
      <c r="L1073" s="9">
        <f>YEAR(Table1[[#This Row],[ordered_at]])</f>
        <v>2023</v>
      </c>
      <c r="M1073" s="9" t="str">
        <f>TEXT(Table1[[#This Row],[ordered_at]],"MMM")</f>
        <v>Sep</v>
      </c>
      <c r="N1073">
        <f>VLOOKUP(D1073,[1]products!$A$2:$F$2832,6,0)</f>
        <v>39.990001679999999</v>
      </c>
      <c r="O1073" s="1">
        <f>Table1[[#This Row],[sale_price]]-Table1[[#This Row],[cost_price]]</f>
        <v>21.474630919999999</v>
      </c>
      <c r="P1073" s="4">
        <f>Table1[[#This Row],[PROFIT]]/Table1[[#This Row],[sale_price]]</f>
        <v>0.53700000044611151</v>
      </c>
      <c r="Q1073" t="str">
        <f>"Q"&amp;ROUNDUP(MONTH(Table1[[#This Row],[ordered_at]])/3,0)</f>
        <v>Q3</v>
      </c>
      <c r="R1073" t="s">
        <v>41</v>
      </c>
      <c r="S1073" t="s">
        <v>47</v>
      </c>
      <c r="T1073" s="8"/>
    </row>
    <row r="1074" spans="1:20" x14ac:dyDescent="0.3">
      <c r="A1074">
        <v>128395</v>
      </c>
      <c r="B1074">
        <v>88418</v>
      </c>
      <c r="C1074">
        <v>95575</v>
      </c>
      <c r="D1074">
        <v>6951</v>
      </c>
      <c r="E1074">
        <f>VLOOKUP(D1074,[1]products!$A$2:$B$2832,2,0)</f>
        <v>4.1758198819999999</v>
      </c>
      <c r="F1074">
        <v>346579</v>
      </c>
      <c r="G1074" t="s">
        <v>13</v>
      </c>
      <c r="H1074" s="2">
        <v>45170.348680555559</v>
      </c>
      <c r="I1074" s="2">
        <v>45170.348680555559</v>
      </c>
      <c r="J1074" s="2" t="s">
        <v>11</v>
      </c>
      <c r="K1074" s="2" t="s">
        <v>11</v>
      </c>
      <c r="L1074" s="9">
        <f>YEAR(Table1[[#This Row],[ordered_at]])</f>
        <v>2023</v>
      </c>
      <c r="M1074" s="9" t="str">
        <f>TEXT(Table1[[#This Row],[ordered_at]],"MMM")</f>
        <v>Sep</v>
      </c>
      <c r="N1074">
        <f>VLOOKUP(D1074,[1]products!$A$2:$F$2832,6,0)</f>
        <v>9.9899997710000008</v>
      </c>
      <c r="O1074" s="1">
        <f>Table1[[#This Row],[sale_price]]-Table1[[#This Row],[cost_price]]</f>
        <v>5.8141798890000009</v>
      </c>
      <c r="P1074" s="4">
        <f>Table1[[#This Row],[PROFIT]]/Table1[[#This Row],[sale_price]]</f>
        <v>0.58200000223003012</v>
      </c>
      <c r="Q1074" t="str">
        <f>"Q"&amp;ROUNDUP(MONTH(Table1[[#This Row],[ordered_at]])/3,0)</f>
        <v>Q3</v>
      </c>
      <c r="R1074" t="s">
        <v>31</v>
      </c>
      <c r="S1074" t="s">
        <v>46</v>
      </c>
      <c r="T1074" s="8"/>
    </row>
    <row r="1075" spans="1:20" x14ac:dyDescent="0.3">
      <c r="A1075">
        <v>158780</v>
      </c>
      <c r="B1075">
        <v>109349</v>
      </c>
      <c r="C1075">
        <v>56818</v>
      </c>
      <c r="D1075">
        <v>28378</v>
      </c>
      <c r="E1075">
        <f>VLOOKUP(D1075,[1]products!$A$2:$B$2832,2,0)</f>
        <v>22.70240046</v>
      </c>
      <c r="F1075">
        <v>428655</v>
      </c>
      <c r="G1075" t="s">
        <v>15</v>
      </c>
      <c r="H1075" s="2">
        <v>45170.272141203706</v>
      </c>
      <c r="I1075" s="2">
        <v>45170.272141203706</v>
      </c>
      <c r="J1075" s="2">
        <v>45170.272141203706</v>
      </c>
      <c r="K1075" s="2">
        <v>45170.272141203706</v>
      </c>
      <c r="L1075" s="9">
        <f>YEAR(Table1[[#This Row],[ordered_at]])</f>
        <v>2023</v>
      </c>
      <c r="M1075" s="9" t="str">
        <f>TEXT(Table1[[#This Row],[ordered_at]],"MMM")</f>
        <v>Sep</v>
      </c>
      <c r="N1075">
        <f>VLOOKUP(D1075,[1]products!$A$2:$F$2832,6,0)</f>
        <v>40.540000919999997</v>
      </c>
      <c r="O1075" s="1">
        <f>Table1[[#This Row],[sale_price]]-Table1[[#This Row],[cost_price]]</f>
        <v>17.837600459999997</v>
      </c>
      <c r="P1075" s="4">
        <f>Table1[[#This Row],[PROFIT]]/Table1[[#This Row],[sale_price]]</f>
        <v>0.4400000013616181</v>
      </c>
      <c r="Q1075" t="str">
        <f>"Q"&amp;ROUNDUP(MONTH(Table1[[#This Row],[ordered_at]])/3,0)</f>
        <v>Q3</v>
      </c>
      <c r="R1075" t="s">
        <v>31</v>
      </c>
      <c r="S1075" t="s">
        <v>46</v>
      </c>
      <c r="T1075" s="8"/>
    </row>
    <row r="1076" spans="1:20" x14ac:dyDescent="0.3">
      <c r="A1076">
        <v>308</v>
      </c>
      <c r="B1076">
        <v>206</v>
      </c>
      <c r="C1076">
        <v>58690</v>
      </c>
      <c r="D1076">
        <v>28454</v>
      </c>
      <c r="E1076">
        <f>VLOOKUP(D1076,[1]products!$A$2:$B$2832,2,0)</f>
        <v>24.44000003</v>
      </c>
      <c r="F1076">
        <v>855</v>
      </c>
      <c r="G1076" t="s">
        <v>12</v>
      </c>
      <c r="H1076" s="2">
        <v>45170.250347222223</v>
      </c>
      <c r="I1076" s="2">
        <v>45170.250347222223</v>
      </c>
      <c r="J1076" s="2">
        <v>45170.250347222223</v>
      </c>
      <c r="K1076" s="2" t="s">
        <v>11</v>
      </c>
      <c r="L1076" s="9">
        <f>YEAR(Table1[[#This Row],[ordered_at]])</f>
        <v>2023</v>
      </c>
      <c r="M1076" s="9" t="str">
        <f>TEXT(Table1[[#This Row],[ordered_at]],"MMM")</f>
        <v>Sep</v>
      </c>
      <c r="N1076">
        <f>VLOOKUP(D1076,[1]products!$A$2:$F$2832,6,0)</f>
        <v>52</v>
      </c>
      <c r="O1076" s="1">
        <f>Table1[[#This Row],[sale_price]]-Table1[[#This Row],[cost_price]]</f>
        <v>27.55999997</v>
      </c>
      <c r="P1076" s="4">
        <f>Table1[[#This Row],[PROFIT]]/Table1[[#This Row],[sale_price]]</f>
        <v>0.52999999942307696</v>
      </c>
      <c r="Q1076" t="str">
        <f>"Q"&amp;ROUNDUP(MONTH(Table1[[#This Row],[ordered_at]])/3,0)</f>
        <v>Q3</v>
      </c>
      <c r="R1076" t="s">
        <v>27</v>
      </c>
      <c r="S1076" t="s">
        <v>46</v>
      </c>
      <c r="T1076" s="8"/>
    </row>
    <row r="1077" spans="1:20" x14ac:dyDescent="0.3">
      <c r="A1077">
        <v>171983</v>
      </c>
      <c r="B1077">
        <v>118414</v>
      </c>
      <c r="C1077">
        <v>66852</v>
      </c>
      <c r="D1077">
        <v>28548</v>
      </c>
      <c r="E1077">
        <f>VLOOKUP(D1077,[1]products!$A$2:$B$2832,2,0)</f>
        <v>21.1680694</v>
      </c>
      <c r="F1077">
        <v>464314</v>
      </c>
      <c r="G1077" t="s">
        <v>14</v>
      </c>
      <c r="H1077" s="2">
        <v>45170.035694444443</v>
      </c>
      <c r="I1077" s="2" t="s">
        <v>11</v>
      </c>
      <c r="J1077" s="2" t="s">
        <v>11</v>
      </c>
      <c r="K1077" s="2" t="s">
        <v>11</v>
      </c>
      <c r="L1077" s="9">
        <f>YEAR(Table1[[#This Row],[ordered_at]])</f>
        <v>2023</v>
      </c>
      <c r="M1077" s="9" t="str">
        <f>TEXT(Table1[[#This Row],[ordered_at]],"MMM")</f>
        <v>Sep</v>
      </c>
      <c r="N1077">
        <f>VLOOKUP(D1077,[1]products!$A$2:$F$2832,6,0)</f>
        <v>52.009998320000001</v>
      </c>
      <c r="O1077" s="1">
        <f>Table1[[#This Row],[sale_price]]-Table1[[#This Row],[cost_price]]</f>
        <v>30.841928920000001</v>
      </c>
      <c r="P1077" s="4">
        <f>Table1[[#This Row],[PROFIT]]/Table1[[#This Row],[sale_price]]</f>
        <v>0.59299999838954043</v>
      </c>
      <c r="Q1077" t="str">
        <f>"Q"&amp;ROUNDUP(MONTH(Table1[[#This Row],[ordered_at]])/3,0)</f>
        <v>Q3</v>
      </c>
      <c r="R1077" t="s">
        <v>34</v>
      </c>
      <c r="S1077" t="s">
        <v>46</v>
      </c>
      <c r="T1077" s="8"/>
    </row>
    <row r="1078" spans="1:20" x14ac:dyDescent="0.3">
      <c r="A1078">
        <v>64491</v>
      </c>
      <c r="B1078">
        <v>44395</v>
      </c>
      <c r="C1078">
        <v>47282</v>
      </c>
      <c r="D1078">
        <v>24572</v>
      </c>
      <c r="E1078">
        <f>VLOOKUP(D1078,[1]products!$A$2:$B$2832,2,0)</f>
        <v>42.829288290000001</v>
      </c>
      <c r="F1078">
        <v>174002</v>
      </c>
      <c r="G1078" t="s">
        <v>12</v>
      </c>
      <c r="H1078" s="2">
        <v>45169.95553240741</v>
      </c>
      <c r="I1078" s="2">
        <v>45169.95553240741</v>
      </c>
      <c r="J1078" s="2">
        <v>45169.95553240741</v>
      </c>
      <c r="K1078" s="2" t="s">
        <v>11</v>
      </c>
      <c r="L1078" s="9">
        <f>YEAR(Table1[[#This Row],[ordered_at]])</f>
        <v>2023</v>
      </c>
      <c r="M1078" s="9" t="str">
        <f>TEXT(Table1[[#This Row],[ordered_at]],"MMM")</f>
        <v>Aug</v>
      </c>
      <c r="N1078">
        <f>VLOOKUP(D1078,[1]products!$A$2:$F$2832,6,0)</f>
        <v>81.269996640000002</v>
      </c>
      <c r="O1078" s="1">
        <f>Table1[[#This Row],[sale_price]]-Table1[[#This Row],[cost_price]]</f>
        <v>38.440708350000001</v>
      </c>
      <c r="P1078" s="4">
        <f>Table1[[#This Row],[PROFIT]]/Table1[[#This Row],[sale_price]]</f>
        <v>0.47299999925286079</v>
      </c>
      <c r="Q1078" t="str">
        <f>"Q"&amp;ROUNDUP(MONTH(Table1[[#This Row],[ordered_at]])/3,0)</f>
        <v>Q3</v>
      </c>
      <c r="R1078" t="s">
        <v>34</v>
      </c>
      <c r="S1078" t="s">
        <v>46</v>
      </c>
      <c r="T1078" s="8"/>
    </row>
    <row r="1079" spans="1:20" x14ac:dyDescent="0.3">
      <c r="A1079">
        <v>81358</v>
      </c>
      <c r="B1079">
        <v>55981</v>
      </c>
      <c r="C1079">
        <v>82683</v>
      </c>
      <c r="D1079">
        <v>28481</v>
      </c>
      <c r="E1079">
        <f>VLOOKUP(D1079,[1]products!$A$2:$B$2832,2,0)</f>
        <v>49.52619198</v>
      </c>
      <c r="F1079">
        <v>219557</v>
      </c>
      <c r="G1079" t="s">
        <v>14</v>
      </c>
      <c r="H1079" s="2">
        <v>45169.455196759256</v>
      </c>
      <c r="I1079" s="2" t="s">
        <v>11</v>
      </c>
      <c r="J1079" s="2" t="s">
        <v>11</v>
      </c>
      <c r="K1079" s="2" t="s">
        <v>11</v>
      </c>
      <c r="L1079" s="9">
        <f>YEAR(Table1[[#This Row],[ordered_at]])</f>
        <v>2023</v>
      </c>
      <c r="M1079" s="9" t="str">
        <f>TEXT(Table1[[#This Row],[ordered_at]],"MMM")</f>
        <v>Aug</v>
      </c>
      <c r="N1079">
        <f>VLOOKUP(D1079,[1]products!$A$2:$F$2832,6,0)</f>
        <v>129.9900055</v>
      </c>
      <c r="O1079" s="1">
        <f>Table1[[#This Row],[sale_price]]-Table1[[#This Row],[cost_price]]</f>
        <v>80.463813520000002</v>
      </c>
      <c r="P1079" s="4">
        <f>Table1[[#This Row],[PROFIT]]/Table1[[#This Row],[sale_price]]</f>
        <v>0.61900000088852991</v>
      </c>
      <c r="Q1079" t="str">
        <f>"Q"&amp;ROUNDUP(MONTH(Table1[[#This Row],[ordered_at]])/3,0)</f>
        <v>Q3</v>
      </c>
      <c r="R1079" t="s">
        <v>34</v>
      </c>
      <c r="S1079" t="s">
        <v>46</v>
      </c>
      <c r="T1079" s="8"/>
    </row>
    <row r="1080" spans="1:20" x14ac:dyDescent="0.3">
      <c r="A1080">
        <v>92261</v>
      </c>
      <c r="B1080">
        <v>63478</v>
      </c>
      <c r="C1080">
        <v>23784</v>
      </c>
      <c r="D1080">
        <v>9185</v>
      </c>
      <c r="E1080">
        <f>VLOOKUP(D1080,[1]products!$A$2:$B$2832,2,0)</f>
        <v>18.15624085</v>
      </c>
      <c r="F1080">
        <v>249019</v>
      </c>
      <c r="G1080" t="s">
        <v>14</v>
      </c>
      <c r="H1080" s="2">
        <v>45169.375509259262</v>
      </c>
      <c r="I1080" s="2" t="s">
        <v>11</v>
      </c>
      <c r="J1080" s="2" t="s">
        <v>11</v>
      </c>
      <c r="K1080" s="2" t="s">
        <v>11</v>
      </c>
      <c r="L1080" s="9">
        <f>YEAR(Table1[[#This Row],[ordered_at]])</f>
        <v>2023</v>
      </c>
      <c r="M1080" s="9" t="str">
        <f>TEXT(Table1[[#This Row],[ordered_at]],"MMM")</f>
        <v>Aug</v>
      </c>
      <c r="N1080">
        <f>VLOOKUP(D1080,[1]products!$A$2:$F$2832,6,0)</f>
        <v>36.240001679999999</v>
      </c>
      <c r="O1080" s="1">
        <f>Table1[[#This Row],[sale_price]]-Table1[[#This Row],[cost_price]]</f>
        <v>18.083760829999999</v>
      </c>
      <c r="P1080" s="4">
        <f>Table1[[#This Row],[PROFIT]]/Table1[[#This Row],[sale_price]]</f>
        <v>0.49899999977041942</v>
      </c>
      <c r="Q1080" t="str">
        <f>"Q"&amp;ROUNDUP(MONTH(Table1[[#This Row],[ordered_at]])/3,0)</f>
        <v>Q3</v>
      </c>
      <c r="R1080" t="s">
        <v>34</v>
      </c>
      <c r="S1080" t="s">
        <v>46</v>
      </c>
      <c r="T1080" s="8"/>
    </row>
    <row r="1081" spans="1:20" x14ac:dyDescent="0.3">
      <c r="A1081">
        <v>1142</v>
      </c>
      <c r="B1081">
        <v>779</v>
      </c>
      <c r="C1081">
        <v>26286</v>
      </c>
      <c r="D1081">
        <v>12567</v>
      </c>
      <c r="E1081">
        <f>VLOOKUP(D1081,[1]products!$A$2:$B$2832,2,0)</f>
        <v>32.549999970000002</v>
      </c>
      <c r="F1081">
        <v>3127</v>
      </c>
      <c r="G1081" t="s">
        <v>10</v>
      </c>
      <c r="H1081" s="2">
        <v>45169.264918981484</v>
      </c>
      <c r="I1081" s="2" t="s">
        <v>11</v>
      </c>
      <c r="J1081" s="2" t="s">
        <v>11</v>
      </c>
      <c r="K1081" s="2" t="s">
        <v>11</v>
      </c>
      <c r="L1081" s="9">
        <f>YEAR(Table1[[#This Row],[ordered_at]])</f>
        <v>2023</v>
      </c>
      <c r="M1081" s="9" t="str">
        <f>TEXT(Table1[[#This Row],[ordered_at]],"MMM")</f>
        <v>Aug</v>
      </c>
      <c r="N1081">
        <f>VLOOKUP(D1081,[1]products!$A$2:$F$2832,6,0)</f>
        <v>62</v>
      </c>
      <c r="O1081" s="1">
        <f>Table1[[#This Row],[sale_price]]-Table1[[#This Row],[cost_price]]</f>
        <v>29.450000029999998</v>
      </c>
      <c r="P1081" s="4">
        <f>Table1[[#This Row],[PROFIT]]/Table1[[#This Row],[sale_price]]</f>
        <v>0.47500000048387092</v>
      </c>
      <c r="Q1081" t="str">
        <f>"Q"&amp;ROUNDUP(MONTH(Table1[[#This Row],[ordered_at]])/3,0)</f>
        <v>Q3</v>
      </c>
      <c r="R1081" t="s">
        <v>34</v>
      </c>
      <c r="S1081" t="s">
        <v>46</v>
      </c>
      <c r="T1081" s="8"/>
    </row>
    <row r="1082" spans="1:20" x14ac:dyDescent="0.3">
      <c r="A1082">
        <v>70684</v>
      </c>
      <c r="B1082">
        <v>48600</v>
      </c>
      <c r="C1082">
        <v>18308</v>
      </c>
      <c r="D1082">
        <v>9085</v>
      </c>
      <c r="E1082">
        <f>VLOOKUP(D1082,[1]products!$A$2:$B$2832,2,0)</f>
        <v>17.190199620000001</v>
      </c>
      <c r="F1082">
        <v>190737</v>
      </c>
      <c r="G1082" t="s">
        <v>13</v>
      </c>
      <c r="H1082" s="2">
        <v>45169.251840277779</v>
      </c>
      <c r="I1082" s="2">
        <v>45169.251840277779</v>
      </c>
      <c r="J1082" s="2" t="s">
        <v>11</v>
      </c>
      <c r="K1082" s="2" t="s">
        <v>11</v>
      </c>
      <c r="L1082" s="9">
        <f>YEAR(Table1[[#This Row],[ordered_at]])</f>
        <v>2023</v>
      </c>
      <c r="M1082" s="9" t="str">
        <f>TEXT(Table1[[#This Row],[ordered_at]],"MMM")</f>
        <v>Aug</v>
      </c>
      <c r="N1082">
        <f>VLOOKUP(D1082,[1]products!$A$2:$F$2832,6,0)</f>
        <v>46.459999080000003</v>
      </c>
      <c r="O1082" s="1">
        <f>Table1[[#This Row],[sale_price]]-Table1[[#This Row],[cost_price]]</f>
        <v>29.269799460000002</v>
      </c>
      <c r="P1082" s="4">
        <f>Table1[[#This Row],[PROFIT]]/Table1[[#This Row],[sale_price]]</f>
        <v>0.63000000085234609</v>
      </c>
      <c r="Q1082" t="str">
        <f>"Q"&amp;ROUNDUP(MONTH(Table1[[#This Row],[ordered_at]])/3,0)</f>
        <v>Q3</v>
      </c>
      <c r="R1082" t="s">
        <v>34</v>
      </c>
      <c r="S1082" t="s">
        <v>46</v>
      </c>
      <c r="T1082" s="8"/>
    </row>
    <row r="1083" spans="1:20" x14ac:dyDescent="0.3">
      <c r="A1083">
        <v>166823</v>
      </c>
      <c r="B1083">
        <v>114910</v>
      </c>
      <c r="C1083">
        <v>61795</v>
      </c>
      <c r="D1083">
        <v>28613</v>
      </c>
      <c r="E1083">
        <f>VLOOKUP(D1083,[1]products!$A$2:$B$2832,2,0)</f>
        <v>14.594159879999999</v>
      </c>
      <c r="F1083">
        <v>450337</v>
      </c>
      <c r="G1083" t="s">
        <v>14</v>
      </c>
      <c r="H1083" s="2">
        <v>45169.10837962963</v>
      </c>
      <c r="I1083" s="2" t="s">
        <v>11</v>
      </c>
      <c r="J1083" s="2" t="s">
        <v>11</v>
      </c>
      <c r="K1083" s="2" t="s">
        <v>11</v>
      </c>
      <c r="L1083" s="9">
        <f>YEAR(Table1[[#This Row],[ordered_at]])</f>
        <v>2023</v>
      </c>
      <c r="M1083" s="9" t="str">
        <f>TEXT(Table1[[#This Row],[ordered_at]],"MMM")</f>
        <v>Aug</v>
      </c>
      <c r="N1083">
        <f>VLOOKUP(D1083,[1]products!$A$2:$F$2832,6,0)</f>
        <v>24.989999770000001</v>
      </c>
      <c r="O1083" s="1">
        <f>Table1[[#This Row],[sale_price]]-Table1[[#This Row],[cost_price]]</f>
        <v>10.395839890000001</v>
      </c>
      <c r="P1083" s="4">
        <f>Table1[[#This Row],[PROFIT]]/Table1[[#This Row],[sale_price]]</f>
        <v>0.4159999994269708</v>
      </c>
      <c r="Q1083" t="str">
        <f>"Q"&amp;ROUNDUP(MONTH(Table1[[#This Row],[ordered_at]])/3,0)</f>
        <v>Q3</v>
      </c>
      <c r="R1083" t="s">
        <v>26</v>
      </c>
      <c r="S1083" t="s">
        <v>46</v>
      </c>
      <c r="T1083" s="8"/>
    </row>
    <row r="1084" spans="1:20" x14ac:dyDescent="0.3">
      <c r="A1084">
        <v>152104</v>
      </c>
      <c r="B1084">
        <v>104720</v>
      </c>
      <c r="C1084">
        <v>11390</v>
      </c>
      <c r="D1084">
        <v>6339</v>
      </c>
      <c r="E1084">
        <f>VLOOKUP(D1084,[1]products!$A$2:$B$2832,2,0)</f>
        <v>5.0141398869999998</v>
      </c>
      <c r="F1084">
        <v>410605</v>
      </c>
      <c r="G1084" t="s">
        <v>13</v>
      </c>
      <c r="H1084" s="2">
        <v>45169.09679398148</v>
      </c>
      <c r="I1084" s="2">
        <v>45169.09679398148</v>
      </c>
      <c r="J1084" s="2" t="s">
        <v>11</v>
      </c>
      <c r="K1084" s="2" t="s">
        <v>11</v>
      </c>
      <c r="L1084" s="9">
        <f>YEAR(Table1[[#This Row],[ordered_at]])</f>
        <v>2023</v>
      </c>
      <c r="M1084" s="9" t="str">
        <f>TEXT(Table1[[#This Row],[ordered_at]],"MMM")</f>
        <v>Aug</v>
      </c>
      <c r="N1084">
        <f>VLOOKUP(D1084,[1]products!$A$2:$F$2832,6,0)</f>
        <v>12.989999770000001</v>
      </c>
      <c r="O1084" s="1">
        <f>Table1[[#This Row],[sale_price]]-Table1[[#This Row],[cost_price]]</f>
        <v>7.9758598830000009</v>
      </c>
      <c r="P1084" s="4">
        <f>Table1[[#This Row],[PROFIT]]/Table1[[#This Row],[sale_price]]</f>
        <v>0.6140000018645112</v>
      </c>
      <c r="Q1084" t="str">
        <f>"Q"&amp;ROUNDUP(MONTH(Table1[[#This Row],[ordered_at]])/3,0)</f>
        <v>Q3</v>
      </c>
      <c r="R1084" t="s">
        <v>26</v>
      </c>
      <c r="S1084" t="s">
        <v>46</v>
      </c>
      <c r="T1084" s="8"/>
    </row>
    <row r="1085" spans="1:20" x14ac:dyDescent="0.3">
      <c r="A1085">
        <v>162457</v>
      </c>
      <c r="B1085">
        <v>111897</v>
      </c>
      <c r="C1085">
        <v>97357</v>
      </c>
      <c r="D1085">
        <v>935</v>
      </c>
      <c r="E1085">
        <f>VLOOKUP(D1085,[1]products!$A$2:$B$2832,2,0)</f>
        <v>61.375599110000003</v>
      </c>
      <c r="F1085">
        <v>438569</v>
      </c>
      <c r="G1085" t="s">
        <v>15</v>
      </c>
      <c r="H1085" s="2">
        <v>45168.603356481479</v>
      </c>
      <c r="I1085" s="2">
        <v>45168.603356481479</v>
      </c>
      <c r="J1085" s="2">
        <v>45168.603356481479</v>
      </c>
      <c r="K1085" s="2">
        <v>45168.603356481479</v>
      </c>
      <c r="L1085" s="9">
        <f>YEAR(Table1[[#This Row],[ordered_at]])</f>
        <v>2023</v>
      </c>
      <c r="M1085" s="9" t="str">
        <f>TEXT(Table1[[#This Row],[ordered_at]],"MMM")</f>
        <v>Aug</v>
      </c>
      <c r="N1085">
        <f>VLOOKUP(D1085,[1]products!$A$2:$F$2832,6,0)</f>
        <v>127.5999985</v>
      </c>
      <c r="O1085" s="1">
        <f>Table1[[#This Row],[sale_price]]-Table1[[#This Row],[cost_price]]</f>
        <v>66.224399390000002</v>
      </c>
      <c r="P1085" s="4">
        <f>Table1[[#This Row],[PROFIT]]/Table1[[#This Row],[sale_price]]</f>
        <v>0.51900000132053292</v>
      </c>
      <c r="Q1085" t="str">
        <f>"Q"&amp;ROUNDUP(MONTH(Table1[[#This Row],[ordered_at]])/3,0)</f>
        <v>Q3</v>
      </c>
      <c r="R1085" t="s">
        <v>26</v>
      </c>
      <c r="S1085" t="s">
        <v>46</v>
      </c>
      <c r="T1085" s="8"/>
    </row>
    <row r="1086" spans="1:20" x14ac:dyDescent="0.3">
      <c r="A1086">
        <v>164568</v>
      </c>
      <c r="B1086">
        <v>113363</v>
      </c>
      <c r="C1086">
        <v>10367</v>
      </c>
      <c r="D1086">
        <v>10298</v>
      </c>
      <c r="E1086">
        <f>VLOOKUP(D1086,[1]products!$A$2:$B$2832,2,0)</f>
        <v>4.0459498910000002</v>
      </c>
      <c r="F1086">
        <v>444258</v>
      </c>
      <c r="G1086" t="s">
        <v>14</v>
      </c>
      <c r="H1086" s="2">
        <v>45168.509236111109</v>
      </c>
      <c r="I1086" s="2" t="s">
        <v>11</v>
      </c>
      <c r="J1086" s="2" t="s">
        <v>11</v>
      </c>
      <c r="K1086" s="2" t="s">
        <v>11</v>
      </c>
      <c r="L1086" s="9">
        <f>YEAR(Table1[[#This Row],[ordered_at]])</f>
        <v>2023</v>
      </c>
      <c r="M1086" s="9" t="str">
        <f>TEXT(Table1[[#This Row],[ordered_at]],"MMM")</f>
        <v>Aug</v>
      </c>
      <c r="N1086">
        <f>VLOOKUP(D1086,[1]products!$A$2:$F$2832,6,0)</f>
        <v>9.9899997710000008</v>
      </c>
      <c r="O1086" s="1">
        <f>Table1[[#This Row],[sale_price]]-Table1[[#This Row],[cost_price]]</f>
        <v>5.9440498800000006</v>
      </c>
      <c r="P1086" s="4">
        <f>Table1[[#This Row],[PROFIT]]/Table1[[#This Row],[sale_price]]</f>
        <v>0.59500000162712718</v>
      </c>
      <c r="Q1086" t="str">
        <f>"Q"&amp;ROUNDUP(MONTH(Table1[[#This Row],[ordered_at]])/3,0)</f>
        <v>Q3</v>
      </c>
      <c r="R1086" t="s">
        <v>26</v>
      </c>
      <c r="S1086" t="s">
        <v>46</v>
      </c>
      <c r="T1086" s="8"/>
    </row>
    <row r="1087" spans="1:20" x14ac:dyDescent="0.3">
      <c r="A1087">
        <v>164220</v>
      </c>
      <c r="B1087">
        <v>113120</v>
      </c>
      <c r="C1087">
        <v>37211</v>
      </c>
      <c r="D1087">
        <v>13973</v>
      </c>
      <c r="E1087">
        <f>VLOOKUP(D1087,[1]products!$A$2:$B$2832,2,0)</f>
        <v>10.39999999</v>
      </c>
      <c r="F1087">
        <v>443333</v>
      </c>
      <c r="G1087" t="s">
        <v>15</v>
      </c>
      <c r="H1087" s="2">
        <v>45168.253622685188</v>
      </c>
      <c r="I1087" s="2">
        <v>45168.253622685188</v>
      </c>
      <c r="J1087" s="2">
        <v>45168.253622685188</v>
      </c>
      <c r="K1087" s="2">
        <v>45168.253622685188</v>
      </c>
      <c r="L1087" s="9">
        <f>YEAR(Table1[[#This Row],[ordered_at]])</f>
        <v>2023</v>
      </c>
      <c r="M1087" s="9" t="str">
        <f>TEXT(Table1[[#This Row],[ordered_at]],"MMM")</f>
        <v>Aug</v>
      </c>
      <c r="N1087">
        <f>VLOOKUP(D1087,[1]products!$A$2:$F$2832,6,0)</f>
        <v>20</v>
      </c>
      <c r="O1087" s="1">
        <f>Table1[[#This Row],[sale_price]]-Table1[[#This Row],[cost_price]]</f>
        <v>9.6000000100000005</v>
      </c>
      <c r="P1087" s="4">
        <f>Table1[[#This Row],[PROFIT]]/Table1[[#This Row],[sale_price]]</f>
        <v>0.48000000050000002</v>
      </c>
      <c r="Q1087" t="str">
        <f>"Q"&amp;ROUNDUP(MONTH(Table1[[#This Row],[ordered_at]])/3,0)</f>
        <v>Q3</v>
      </c>
      <c r="R1087" t="s">
        <v>33</v>
      </c>
      <c r="S1087" t="s">
        <v>46</v>
      </c>
      <c r="T1087" s="8"/>
    </row>
    <row r="1088" spans="1:20" x14ac:dyDescent="0.3">
      <c r="A1088">
        <v>172709</v>
      </c>
      <c r="B1088">
        <v>118908</v>
      </c>
      <c r="C1088">
        <v>69353</v>
      </c>
      <c r="D1088">
        <v>28892</v>
      </c>
      <c r="E1088">
        <f>VLOOKUP(D1088,[1]products!$A$2:$B$2832,2,0)</f>
        <v>25.525499969999998</v>
      </c>
      <c r="F1088">
        <v>466299</v>
      </c>
      <c r="G1088" t="s">
        <v>10</v>
      </c>
      <c r="H1088" s="2">
        <v>45167.638425925928</v>
      </c>
      <c r="I1088" s="2" t="s">
        <v>11</v>
      </c>
      <c r="J1088" s="2" t="s">
        <v>11</v>
      </c>
      <c r="K1088" s="2" t="s">
        <v>11</v>
      </c>
      <c r="L1088" s="9">
        <f>YEAR(Table1[[#This Row],[ordered_at]])</f>
        <v>2023</v>
      </c>
      <c r="M1088" s="9" t="str">
        <f>TEXT(Table1[[#This Row],[ordered_at]],"MMM")</f>
        <v>Aug</v>
      </c>
      <c r="N1088">
        <f>VLOOKUP(D1088,[1]products!$A$2:$F$2832,6,0)</f>
        <v>59.5</v>
      </c>
      <c r="O1088" s="1">
        <f>Table1[[#This Row],[sale_price]]-Table1[[#This Row],[cost_price]]</f>
        <v>33.974500030000002</v>
      </c>
      <c r="P1088" s="4">
        <f>Table1[[#This Row],[PROFIT]]/Table1[[#This Row],[sale_price]]</f>
        <v>0.57100000050420174</v>
      </c>
      <c r="Q1088" t="str">
        <f>"Q"&amp;ROUNDUP(MONTH(Table1[[#This Row],[ordered_at]])/3,0)</f>
        <v>Q3</v>
      </c>
      <c r="R1088" t="s">
        <v>40</v>
      </c>
      <c r="S1088" t="s">
        <v>46</v>
      </c>
      <c r="T1088" s="8"/>
    </row>
    <row r="1089" spans="1:20" x14ac:dyDescent="0.3">
      <c r="A1089">
        <v>9432</v>
      </c>
      <c r="B1089">
        <v>6510</v>
      </c>
      <c r="C1089">
        <v>48585</v>
      </c>
      <c r="D1089">
        <v>13706</v>
      </c>
      <c r="E1089">
        <f>VLOOKUP(D1089,[1]products!$A$2:$B$2832,2,0)</f>
        <v>12.935999989999999</v>
      </c>
      <c r="F1089">
        <v>25458</v>
      </c>
      <c r="G1089" t="s">
        <v>13</v>
      </c>
      <c r="H1089" s="2">
        <v>45167.597430555557</v>
      </c>
      <c r="I1089" s="2">
        <v>45167.597430555557</v>
      </c>
      <c r="J1089" s="2" t="s">
        <v>11</v>
      </c>
      <c r="K1089" s="2" t="s">
        <v>11</v>
      </c>
      <c r="L1089" s="9">
        <f>YEAR(Table1[[#This Row],[ordered_at]])</f>
        <v>2023</v>
      </c>
      <c r="M1089" s="9" t="str">
        <f>TEXT(Table1[[#This Row],[ordered_at]],"MMM")</f>
        <v>Aug</v>
      </c>
      <c r="N1089">
        <f>VLOOKUP(D1089,[1]products!$A$2:$F$2832,6,0)</f>
        <v>22</v>
      </c>
      <c r="O1089" s="1">
        <f>Table1[[#This Row],[sale_price]]-Table1[[#This Row],[cost_price]]</f>
        <v>9.0640000100000009</v>
      </c>
      <c r="P1089" s="4">
        <f>Table1[[#This Row],[PROFIT]]/Table1[[#This Row],[sale_price]]</f>
        <v>0.41200000045454549</v>
      </c>
      <c r="Q1089" t="str">
        <f>"Q"&amp;ROUNDUP(MONTH(Table1[[#This Row],[ordered_at]])/3,0)</f>
        <v>Q3</v>
      </c>
      <c r="R1089" t="s">
        <v>40</v>
      </c>
      <c r="S1089" t="s">
        <v>46</v>
      </c>
      <c r="T1089" s="8"/>
    </row>
    <row r="1090" spans="1:20" x14ac:dyDescent="0.3">
      <c r="A1090">
        <v>32936</v>
      </c>
      <c r="B1090">
        <v>22713</v>
      </c>
      <c r="C1090">
        <v>729</v>
      </c>
      <c r="D1090">
        <v>13780</v>
      </c>
      <c r="E1090">
        <f>VLOOKUP(D1090,[1]products!$A$2:$B$2832,2,0)</f>
        <v>26.2447509</v>
      </c>
      <c r="F1090">
        <v>88792</v>
      </c>
      <c r="G1090" t="s">
        <v>12</v>
      </c>
      <c r="H1090" s="2">
        <v>45167.396874999999</v>
      </c>
      <c r="I1090" s="2">
        <v>45167.396874999999</v>
      </c>
      <c r="J1090" s="2">
        <v>45167.396874999999</v>
      </c>
      <c r="K1090" s="2" t="s">
        <v>11</v>
      </c>
      <c r="L1090" s="9">
        <f>YEAR(Table1[[#This Row],[ordered_at]])</f>
        <v>2023</v>
      </c>
      <c r="M1090" s="9" t="str">
        <f>TEXT(Table1[[#This Row],[ordered_at]],"MMM")</f>
        <v>Aug</v>
      </c>
      <c r="N1090">
        <f>VLOOKUP(D1090,[1]products!$A$2:$F$2832,6,0)</f>
        <v>49.990001679999999</v>
      </c>
      <c r="O1090" s="1">
        <f>Table1[[#This Row],[sale_price]]-Table1[[#This Row],[cost_price]]</f>
        <v>23.745250779999999</v>
      </c>
      <c r="P1090" s="4">
        <f>Table1[[#This Row],[PROFIT]]/Table1[[#This Row],[sale_price]]</f>
        <v>0.47499999963992801</v>
      </c>
      <c r="Q1090" t="str">
        <f>"Q"&amp;ROUNDUP(MONTH(Table1[[#This Row],[ordered_at]])/3,0)</f>
        <v>Q3</v>
      </c>
      <c r="R1090" t="s">
        <v>40</v>
      </c>
      <c r="S1090" t="s">
        <v>46</v>
      </c>
      <c r="T1090" s="8"/>
    </row>
    <row r="1091" spans="1:20" x14ac:dyDescent="0.3">
      <c r="A1091">
        <v>86391</v>
      </c>
      <c r="B1091">
        <v>59419</v>
      </c>
      <c r="C1091">
        <v>92860</v>
      </c>
      <c r="D1091">
        <v>14073</v>
      </c>
      <c r="E1091">
        <f>VLOOKUP(D1091,[1]products!$A$2:$B$2832,2,0)</f>
        <v>6.2267801199999999</v>
      </c>
      <c r="F1091">
        <v>233129</v>
      </c>
      <c r="G1091" t="s">
        <v>13</v>
      </c>
      <c r="H1091" s="2">
        <v>45166.902453703704</v>
      </c>
      <c r="I1091" s="2">
        <v>45166.902453703704</v>
      </c>
      <c r="J1091" s="2" t="s">
        <v>11</v>
      </c>
      <c r="K1091" s="2" t="s">
        <v>11</v>
      </c>
      <c r="L1091" s="9">
        <f>YEAR(Table1[[#This Row],[ordered_at]])</f>
        <v>2023</v>
      </c>
      <c r="M1091" s="9" t="str">
        <f>TEXT(Table1[[#This Row],[ordered_at]],"MMM")</f>
        <v>Aug</v>
      </c>
      <c r="N1091">
        <f>VLOOKUP(D1091,[1]products!$A$2:$F$2832,6,0)</f>
        <v>11.260000229999999</v>
      </c>
      <c r="O1091" s="1">
        <f>Table1[[#This Row],[sale_price]]-Table1[[#This Row],[cost_price]]</f>
        <v>5.0332201099999994</v>
      </c>
      <c r="P1091" s="4">
        <f>Table1[[#This Row],[PROFIT]]/Table1[[#This Row],[sale_price]]</f>
        <v>0.44700000063854345</v>
      </c>
      <c r="Q1091" t="str">
        <f>"Q"&amp;ROUNDUP(MONTH(Table1[[#This Row],[ordered_at]])/3,0)</f>
        <v>Q3</v>
      </c>
      <c r="R1091" t="s">
        <v>40</v>
      </c>
      <c r="S1091" t="s">
        <v>46</v>
      </c>
      <c r="T1091" s="8"/>
    </row>
    <row r="1092" spans="1:20" x14ac:dyDescent="0.3">
      <c r="A1092">
        <v>119555</v>
      </c>
      <c r="B1092">
        <v>82350</v>
      </c>
      <c r="C1092">
        <v>3313</v>
      </c>
      <c r="D1092">
        <v>14327</v>
      </c>
      <c r="E1092">
        <f>VLOOKUP(D1092,[1]products!$A$2:$B$2832,2,0)</f>
        <v>20.492999099999999</v>
      </c>
      <c r="F1092">
        <v>322648</v>
      </c>
      <c r="G1092" t="s">
        <v>12</v>
      </c>
      <c r="H1092" s="2">
        <v>45166.663576388892</v>
      </c>
      <c r="I1092" s="2">
        <v>45166.663576388892</v>
      </c>
      <c r="J1092" s="2">
        <v>45166.663576388892</v>
      </c>
      <c r="K1092" s="2" t="s">
        <v>11</v>
      </c>
      <c r="L1092" s="9">
        <f>YEAR(Table1[[#This Row],[ordered_at]])</f>
        <v>2023</v>
      </c>
      <c r="M1092" s="9" t="str">
        <f>TEXT(Table1[[#This Row],[ordered_at]],"MMM")</f>
        <v>Aug</v>
      </c>
      <c r="N1092">
        <f>VLOOKUP(D1092,[1]products!$A$2:$F$2832,6,0)</f>
        <v>37.259998320000001</v>
      </c>
      <c r="O1092" s="1">
        <f>Table1[[#This Row],[sale_price]]-Table1[[#This Row],[cost_price]]</f>
        <v>16.766999220000002</v>
      </c>
      <c r="P1092" s="4">
        <f>Table1[[#This Row],[PROFIT]]/Table1[[#This Row],[sale_price]]</f>
        <v>0.44999999935587764</v>
      </c>
      <c r="Q1092" t="str">
        <f>"Q"&amp;ROUNDUP(MONTH(Table1[[#This Row],[ordered_at]])/3,0)</f>
        <v>Q3</v>
      </c>
      <c r="R1092" t="s">
        <v>40</v>
      </c>
      <c r="S1092" t="s">
        <v>46</v>
      </c>
      <c r="T1092" s="8"/>
    </row>
    <row r="1093" spans="1:20" x14ac:dyDescent="0.3">
      <c r="A1093">
        <v>112477</v>
      </c>
      <c r="B1093">
        <v>77516</v>
      </c>
      <c r="C1093">
        <v>80750</v>
      </c>
      <c r="D1093">
        <v>8876</v>
      </c>
      <c r="E1093">
        <f>VLOOKUP(D1093,[1]products!$A$2:$B$2832,2,0)</f>
        <v>12.00077986</v>
      </c>
      <c r="F1093">
        <v>303476</v>
      </c>
      <c r="G1093" t="s">
        <v>14</v>
      </c>
      <c r="H1093" s="2">
        <v>45166.644212962965</v>
      </c>
      <c r="I1093" s="2" t="s">
        <v>11</v>
      </c>
      <c r="J1093" s="2" t="s">
        <v>11</v>
      </c>
      <c r="K1093" s="2" t="s">
        <v>11</v>
      </c>
      <c r="L1093" s="9">
        <f>YEAR(Table1[[#This Row],[ordered_at]])</f>
        <v>2023</v>
      </c>
      <c r="M1093" s="9" t="str">
        <f>TEXT(Table1[[#This Row],[ordered_at]],"MMM")</f>
        <v>Aug</v>
      </c>
      <c r="N1093">
        <f>VLOOKUP(D1093,[1]products!$A$2:$F$2832,6,0)</f>
        <v>22.989999770000001</v>
      </c>
      <c r="O1093" s="1">
        <f>Table1[[#This Row],[sale_price]]-Table1[[#This Row],[cost_price]]</f>
        <v>10.989219910000001</v>
      </c>
      <c r="P1093" s="4">
        <f>Table1[[#This Row],[PROFIT]]/Table1[[#This Row],[sale_price]]</f>
        <v>0.47800000086733369</v>
      </c>
      <c r="Q1093" t="str">
        <f>"Q"&amp;ROUNDUP(MONTH(Table1[[#This Row],[ordered_at]])/3,0)</f>
        <v>Q3</v>
      </c>
      <c r="R1093" t="s">
        <v>40</v>
      </c>
      <c r="S1093" t="s">
        <v>46</v>
      </c>
      <c r="T1093" s="8"/>
    </row>
    <row r="1094" spans="1:20" x14ac:dyDescent="0.3">
      <c r="A1094">
        <v>32239</v>
      </c>
      <c r="B1094">
        <v>22247</v>
      </c>
      <c r="C1094">
        <v>5964</v>
      </c>
      <c r="D1094">
        <v>28595</v>
      </c>
      <c r="E1094">
        <f>VLOOKUP(D1094,[1]products!$A$2:$B$2832,2,0)</f>
        <v>36.125000059999998</v>
      </c>
      <c r="F1094">
        <v>86926</v>
      </c>
      <c r="G1094" t="s">
        <v>12</v>
      </c>
      <c r="H1094" s="2">
        <v>45166.542384259257</v>
      </c>
      <c r="I1094" s="2">
        <v>45166.542384259257</v>
      </c>
      <c r="J1094" s="2">
        <v>45166.542384259257</v>
      </c>
      <c r="K1094" s="2" t="s">
        <v>11</v>
      </c>
      <c r="L1094" s="9">
        <f>YEAR(Table1[[#This Row],[ordered_at]])</f>
        <v>2023</v>
      </c>
      <c r="M1094" s="9" t="str">
        <f>TEXT(Table1[[#This Row],[ordered_at]],"MMM")</f>
        <v>Aug</v>
      </c>
      <c r="N1094">
        <f>VLOOKUP(D1094,[1]products!$A$2:$F$2832,6,0)</f>
        <v>85</v>
      </c>
      <c r="O1094" s="1">
        <f>Table1[[#This Row],[sale_price]]-Table1[[#This Row],[cost_price]]</f>
        <v>48.874999940000002</v>
      </c>
      <c r="P1094" s="4">
        <f>Table1[[#This Row],[PROFIT]]/Table1[[#This Row],[sale_price]]</f>
        <v>0.57499999929411771</v>
      </c>
      <c r="Q1094" t="str">
        <f>"Q"&amp;ROUNDUP(MONTH(Table1[[#This Row],[ordered_at]])/3,0)</f>
        <v>Q3</v>
      </c>
      <c r="R1094" t="s">
        <v>36</v>
      </c>
      <c r="S1094" t="s">
        <v>46</v>
      </c>
      <c r="T1094" s="8"/>
    </row>
    <row r="1095" spans="1:20" x14ac:dyDescent="0.3">
      <c r="A1095">
        <v>46095</v>
      </c>
      <c r="B1095">
        <v>31724</v>
      </c>
      <c r="C1095">
        <v>43514</v>
      </c>
      <c r="D1095">
        <v>28418</v>
      </c>
      <c r="E1095">
        <f>VLOOKUP(D1095,[1]products!$A$2:$B$2832,2,0)</f>
        <v>10.75000004</v>
      </c>
      <c r="F1095">
        <v>124346</v>
      </c>
      <c r="G1095" t="s">
        <v>12</v>
      </c>
      <c r="H1095" s="2">
        <v>45166.372662037036</v>
      </c>
      <c r="I1095" s="2">
        <v>45166.372662037036</v>
      </c>
      <c r="J1095" s="2">
        <v>45166.372662037036</v>
      </c>
      <c r="K1095" s="2" t="s">
        <v>11</v>
      </c>
      <c r="L1095" s="9">
        <f>YEAR(Table1[[#This Row],[ordered_at]])</f>
        <v>2023</v>
      </c>
      <c r="M1095" s="9" t="str">
        <f>TEXT(Table1[[#This Row],[ordered_at]],"MMM")</f>
        <v>Aug</v>
      </c>
      <c r="N1095">
        <f>VLOOKUP(D1095,[1]products!$A$2:$F$2832,6,0)</f>
        <v>25</v>
      </c>
      <c r="O1095" s="1">
        <f>Table1[[#This Row],[sale_price]]-Table1[[#This Row],[cost_price]]</f>
        <v>14.24999996</v>
      </c>
      <c r="P1095" s="4">
        <f>Table1[[#This Row],[PROFIT]]/Table1[[#This Row],[sale_price]]</f>
        <v>0.56999999840000004</v>
      </c>
      <c r="Q1095" t="str">
        <f>"Q"&amp;ROUNDUP(MONTH(Table1[[#This Row],[ordered_at]])/3,0)</f>
        <v>Q3</v>
      </c>
      <c r="R1095" t="s">
        <v>39</v>
      </c>
      <c r="S1095" t="s">
        <v>46</v>
      </c>
      <c r="T1095" s="8"/>
    </row>
    <row r="1096" spans="1:20" x14ac:dyDescent="0.3">
      <c r="A1096">
        <v>2031</v>
      </c>
      <c r="B1096">
        <v>1382</v>
      </c>
      <c r="C1096">
        <v>69690</v>
      </c>
      <c r="D1096">
        <v>5849</v>
      </c>
      <c r="E1096">
        <f>VLOOKUP(D1096,[1]products!$A$2:$B$2832,2,0)</f>
        <v>15.55200007</v>
      </c>
      <c r="F1096">
        <v>5519</v>
      </c>
      <c r="G1096" t="s">
        <v>13</v>
      </c>
      <c r="H1096" s="2">
        <v>45166.369004629632</v>
      </c>
      <c r="I1096" s="2">
        <v>45166.369004629632</v>
      </c>
      <c r="J1096" s="2" t="s">
        <v>11</v>
      </c>
      <c r="K1096" s="2" t="s">
        <v>11</v>
      </c>
      <c r="L1096" s="9">
        <f>YEAR(Table1[[#This Row],[ordered_at]])</f>
        <v>2023</v>
      </c>
      <c r="M1096" s="9" t="str">
        <f>TEXT(Table1[[#This Row],[ordered_at]],"MMM")</f>
        <v>Aug</v>
      </c>
      <c r="N1096">
        <f>VLOOKUP(D1096,[1]products!$A$2:$F$2832,6,0)</f>
        <v>36</v>
      </c>
      <c r="O1096" s="1">
        <f>Table1[[#This Row],[sale_price]]-Table1[[#This Row],[cost_price]]</f>
        <v>20.447999930000002</v>
      </c>
      <c r="P1096" s="4">
        <f>Table1[[#This Row],[PROFIT]]/Table1[[#This Row],[sale_price]]</f>
        <v>0.56799999805555557</v>
      </c>
      <c r="Q1096" t="str">
        <f>"Q"&amp;ROUNDUP(MONTH(Table1[[#This Row],[ordered_at]])/3,0)</f>
        <v>Q3</v>
      </c>
      <c r="R1096" t="s">
        <v>20</v>
      </c>
      <c r="S1096" t="s">
        <v>46</v>
      </c>
      <c r="T1096" s="8"/>
    </row>
    <row r="1097" spans="1:20" x14ac:dyDescent="0.3">
      <c r="A1097">
        <v>147075</v>
      </c>
      <c r="B1097">
        <v>101290</v>
      </c>
      <c r="C1097">
        <v>34291</v>
      </c>
      <c r="D1097">
        <v>9149</v>
      </c>
      <c r="E1097">
        <f>VLOOKUP(D1097,[1]products!$A$2:$B$2832,2,0)</f>
        <v>24.776459890000002</v>
      </c>
      <c r="F1097">
        <v>397060</v>
      </c>
      <c r="G1097" t="s">
        <v>13</v>
      </c>
      <c r="H1097" s="2">
        <v>45166.236875000002</v>
      </c>
      <c r="I1097" s="2">
        <v>45166.236875000002</v>
      </c>
      <c r="J1097" s="2" t="s">
        <v>11</v>
      </c>
      <c r="K1097" s="2" t="s">
        <v>11</v>
      </c>
      <c r="L1097" s="9">
        <f>YEAR(Table1[[#This Row],[ordered_at]])</f>
        <v>2023</v>
      </c>
      <c r="M1097" s="9" t="str">
        <f>TEXT(Table1[[#This Row],[ordered_at]],"MMM")</f>
        <v>Aug</v>
      </c>
      <c r="N1097">
        <f>VLOOKUP(D1097,[1]products!$A$2:$F$2832,6,0)</f>
        <v>46.659999849999998</v>
      </c>
      <c r="O1097" s="1">
        <f>Table1[[#This Row],[sale_price]]-Table1[[#This Row],[cost_price]]</f>
        <v>21.883539959999997</v>
      </c>
      <c r="P1097" s="4">
        <f>Table1[[#This Row],[PROFIT]]/Table1[[#This Row],[sale_price]]</f>
        <v>0.46900000065045</v>
      </c>
      <c r="Q1097" t="str">
        <f>"Q"&amp;ROUNDUP(MONTH(Table1[[#This Row],[ordered_at]])/3,0)</f>
        <v>Q3</v>
      </c>
      <c r="R1097" t="s">
        <v>20</v>
      </c>
      <c r="S1097" t="s">
        <v>46</v>
      </c>
      <c r="T1097" s="8"/>
    </row>
    <row r="1098" spans="1:20" x14ac:dyDescent="0.3">
      <c r="A1098">
        <v>95444</v>
      </c>
      <c r="B1098">
        <v>65662</v>
      </c>
      <c r="C1098">
        <v>59843</v>
      </c>
      <c r="D1098">
        <v>5934</v>
      </c>
      <c r="E1098">
        <f>VLOOKUP(D1098,[1]products!$A$2:$B$2832,2,0)</f>
        <v>19.403999970000001</v>
      </c>
      <c r="F1098">
        <v>257623</v>
      </c>
      <c r="G1098" t="s">
        <v>10</v>
      </c>
      <c r="H1098" s="2">
        <v>45166.107071759259</v>
      </c>
      <c r="I1098" s="2" t="s">
        <v>11</v>
      </c>
      <c r="J1098" s="2" t="s">
        <v>11</v>
      </c>
      <c r="K1098" s="2" t="s">
        <v>11</v>
      </c>
      <c r="L1098" s="9">
        <f>YEAR(Table1[[#This Row],[ordered_at]])</f>
        <v>2023</v>
      </c>
      <c r="M1098" s="9" t="str">
        <f>TEXT(Table1[[#This Row],[ordered_at]],"MMM")</f>
        <v>Aug</v>
      </c>
      <c r="N1098">
        <f>VLOOKUP(D1098,[1]products!$A$2:$F$2832,6,0)</f>
        <v>42</v>
      </c>
      <c r="O1098" s="1">
        <f>Table1[[#This Row],[sale_price]]-Table1[[#This Row],[cost_price]]</f>
        <v>22.596000029999999</v>
      </c>
      <c r="P1098" s="4">
        <f>Table1[[#This Row],[PROFIT]]/Table1[[#This Row],[sale_price]]</f>
        <v>0.53800000071428566</v>
      </c>
      <c r="Q1098" t="str">
        <f>"Q"&amp;ROUNDUP(MONTH(Table1[[#This Row],[ordered_at]])/3,0)</f>
        <v>Q3</v>
      </c>
      <c r="R1098" t="s">
        <v>20</v>
      </c>
      <c r="S1098" t="s">
        <v>46</v>
      </c>
      <c r="T1098" s="8"/>
    </row>
    <row r="1099" spans="1:20" x14ac:dyDescent="0.3">
      <c r="A1099">
        <v>96884</v>
      </c>
      <c r="B1099">
        <v>66666</v>
      </c>
      <c r="C1099">
        <v>6717</v>
      </c>
      <c r="D1099">
        <v>15917</v>
      </c>
      <c r="E1099">
        <f>VLOOKUP(D1099,[1]products!$A$2:$B$2832,2,0)</f>
        <v>22.2955407</v>
      </c>
      <c r="F1099">
        <v>261429</v>
      </c>
      <c r="G1099" t="s">
        <v>13</v>
      </c>
      <c r="H1099" s="2">
        <v>45164.991296296299</v>
      </c>
      <c r="I1099" s="2">
        <v>45164.991296296299</v>
      </c>
      <c r="J1099" s="2" t="s">
        <v>11</v>
      </c>
      <c r="K1099" s="2" t="s">
        <v>11</v>
      </c>
      <c r="L1099" s="9">
        <f>YEAR(Table1[[#This Row],[ordered_at]])</f>
        <v>2023</v>
      </c>
      <c r="M1099" s="9" t="str">
        <f>TEXT(Table1[[#This Row],[ordered_at]],"MMM")</f>
        <v>Aug</v>
      </c>
      <c r="N1099">
        <f>VLOOKUP(D1099,[1]products!$A$2:$F$2832,6,0)</f>
        <v>49.990001679999999</v>
      </c>
      <c r="O1099" s="1">
        <f>Table1[[#This Row],[sale_price]]-Table1[[#This Row],[cost_price]]</f>
        <v>27.694460979999999</v>
      </c>
      <c r="P1099" s="4">
        <f>Table1[[#This Row],[PROFIT]]/Table1[[#This Row],[sale_price]]</f>
        <v>0.55400000098579716</v>
      </c>
      <c r="Q1099" t="str">
        <f>"Q"&amp;ROUNDUP(MONTH(Table1[[#This Row],[ordered_at]])/3,0)</f>
        <v>Q3</v>
      </c>
      <c r="R1099" t="s">
        <v>20</v>
      </c>
      <c r="S1099" t="s">
        <v>46</v>
      </c>
      <c r="T1099" s="8"/>
    </row>
    <row r="1100" spans="1:20" x14ac:dyDescent="0.3">
      <c r="A1100">
        <v>107943</v>
      </c>
      <c r="B1100">
        <v>74370</v>
      </c>
      <c r="C1100">
        <v>89923</v>
      </c>
      <c r="D1100">
        <v>9001</v>
      </c>
      <c r="E1100">
        <f>VLOOKUP(D1100,[1]products!$A$2:$B$2832,2,0)</f>
        <v>26.895</v>
      </c>
      <c r="F1100">
        <v>291226</v>
      </c>
      <c r="G1100" t="s">
        <v>13</v>
      </c>
      <c r="H1100" s="2">
        <v>45164.519282407404</v>
      </c>
      <c r="I1100" s="2">
        <v>45164.519282407404</v>
      </c>
      <c r="J1100" s="2" t="s">
        <v>11</v>
      </c>
      <c r="K1100" s="2" t="s">
        <v>11</v>
      </c>
      <c r="L1100" s="9">
        <f>YEAR(Table1[[#This Row],[ordered_at]])</f>
        <v>2023</v>
      </c>
      <c r="M1100" s="9" t="str">
        <f>TEXT(Table1[[#This Row],[ordered_at]],"MMM")</f>
        <v>Aug</v>
      </c>
      <c r="N1100">
        <f>VLOOKUP(D1100,[1]products!$A$2:$F$2832,6,0)</f>
        <v>55</v>
      </c>
      <c r="O1100" s="1">
        <f>Table1[[#This Row],[sale_price]]-Table1[[#This Row],[cost_price]]</f>
        <v>28.105</v>
      </c>
      <c r="P1100" s="4">
        <f>Table1[[#This Row],[PROFIT]]/Table1[[#This Row],[sale_price]]</f>
        <v>0.51100000000000001</v>
      </c>
      <c r="Q1100" t="str">
        <f>"Q"&amp;ROUNDUP(MONTH(Table1[[#This Row],[ordered_at]])/3,0)</f>
        <v>Q3</v>
      </c>
      <c r="R1100" t="s">
        <v>31</v>
      </c>
      <c r="S1100" t="s">
        <v>47</v>
      </c>
      <c r="T1100" s="8"/>
    </row>
    <row r="1101" spans="1:20" x14ac:dyDescent="0.3">
      <c r="A1101">
        <v>78607</v>
      </c>
      <c r="B1101">
        <v>54081</v>
      </c>
      <c r="C1101">
        <v>34783</v>
      </c>
      <c r="D1101">
        <v>25265</v>
      </c>
      <c r="E1101">
        <f>VLOOKUP(D1101,[1]products!$A$2:$B$2832,2,0)</f>
        <v>11.41428984</v>
      </c>
      <c r="F1101">
        <v>212115</v>
      </c>
      <c r="G1101" t="s">
        <v>14</v>
      </c>
      <c r="H1101" s="2">
        <v>45164.390150462961</v>
      </c>
      <c r="I1101" s="2" t="s">
        <v>11</v>
      </c>
      <c r="J1101" s="2" t="s">
        <v>11</v>
      </c>
      <c r="K1101" s="2" t="s">
        <v>11</v>
      </c>
      <c r="L1101" s="9">
        <f>YEAR(Table1[[#This Row],[ordered_at]])</f>
        <v>2023</v>
      </c>
      <c r="M1101" s="9" t="str">
        <f>TEXT(Table1[[#This Row],[ordered_at]],"MMM")</f>
        <v>Aug</v>
      </c>
      <c r="N1101">
        <f>VLOOKUP(D1101,[1]products!$A$2:$F$2832,6,0)</f>
        <v>19.989999770000001</v>
      </c>
      <c r="O1101" s="1">
        <f>Table1[[#This Row],[sale_price]]-Table1[[#This Row],[cost_price]]</f>
        <v>8.5757099300000004</v>
      </c>
      <c r="P1101" s="4">
        <f>Table1[[#This Row],[PROFIT]]/Table1[[#This Row],[sale_price]]</f>
        <v>0.42900000143421713</v>
      </c>
      <c r="Q1101" t="str">
        <f>"Q"&amp;ROUNDUP(MONTH(Table1[[#This Row],[ordered_at]])/3,0)</f>
        <v>Q3</v>
      </c>
      <c r="R1101" t="s">
        <v>31</v>
      </c>
      <c r="S1101" t="s">
        <v>47</v>
      </c>
      <c r="T1101" s="8"/>
    </row>
    <row r="1102" spans="1:20" x14ac:dyDescent="0.3">
      <c r="A1102">
        <v>43077</v>
      </c>
      <c r="B1102">
        <v>29644</v>
      </c>
      <c r="C1102">
        <v>13292</v>
      </c>
      <c r="D1102">
        <v>13690</v>
      </c>
      <c r="E1102">
        <f>VLOOKUP(D1102,[1]products!$A$2:$B$2832,2,0)</f>
        <v>16.139789889999999</v>
      </c>
      <c r="F1102">
        <v>116183</v>
      </c>
      <c r="G1102" t="s">
        <v>14</v>
      </c>
      <c r="H1102" s="2">
        <v>45164.317141203705</v>
      </c>
      <c r="I1102" s="2" t="s">
        <v>11</v>
      </c>
      <c r="J1102" s="2" t="s">
        <v>11</v>
      </c>
      <c r="K1102" s="2" t="s">
        <v>11</v>
      </c>
      <c r="L1102" s="9">
        <f>YEAR(Table1[[#This Row],[ordered_at]])</f>
        <v>2023</v>
      </c>
      <c r="M1102" s="9" t="str">
        <f>TEXT(Table1[[#This Row],[ordered_at]],"MMM")</f>
        <v>Aug</v>
      </c>
      <c r="N1102">
        <f>VLOOKUP(D1102,[1]products!$A$2:$F$2832,6,0)</f>
        <v>25.989999770000001</v>
      </c>
      <c r="O1102" s="1">
        <f>Table1[[#This Row],[sale_price]]-Table1[[#This Row],[cost_price]]</f>
        <v>9.8502098800000013</v>
      </c>
      <c r="P1102" s="4">
        <f>Table1[[#This Row],[PROFIT]]/Table1[[#This Row],[sale_price]]</f>
        <v>0.37899999873682189</v>
      </c>
      <c r="Q1102" t="str">
        <f>"Q"&amp;ROUNDUP(MONTH(Table1[[#This Row],[ordered_at]])/3,0)</f>
        <v>Q3</v>
      </c>
      <c r="R1102" t="s">
        <v>31</v>
      </c>
      <c r="S1102" t="s">
        <v>47</v>
      </c>
      <c r="T1102" s="8"/>
    </row>
    <row r="1103" spans="1:20" x14ac:dyDescent="0.3">
      <c r="A1103">
        <v>127687</v>
      </c>
      <c r="B1103">
        <v>87924</v>
      </c>
      <c r="C1103">
        <v>85283</v>
      </c>
      <c r="D1103">
        <v>11577</v>
      </c>
      <c r="E1103">
        <f>VLOOKUP(D1103,[1]products!$A$2:$B$2832,2,0)</f>
        <v>23.495300820000001</v>
      </c>
      <c r="F1103">
        <v>344688</v>
      </c>
      <c r="G1103" t="s">
        <v>14</v>
      </c>
      <c r="H1103" s="2">
        <v>45163.727893518517</v>
      </c>
      <c r="I1103" s="2" t="s">
        <v>11</v>
      </c>
      <c r="J1103" s="2" t="s">
        <v>11</v>
      </c>
      <c r="K1103" s="2" t="s">
        <v>11</v>
      </c>
      <c r="L1103" s="9">
        <f>YEAR(Table1[[#This Row],[ordered_at]])</f>
        <v>2023</v>
      </c>
      <c r="M1103" s="9" t="str">
        <f>TEXT(Table1[[#This Row],[ordered_at]],"MMM")</f>
        <v>Aug</v>
      </c>
      <c r="N1103">
        <f>VLOOKUP(D1103,[1]products!$A$2:$F$2832,6,0)</f>
        <v>49.990001679999999</v>
      </c>
      <c r="O1103" s="1">
        <f>Table1[[#This Row],[sale_price]]-Table1[[#This Row],[cost_price]]</f>
        <v>26.494700859999998</v>
      </c>
      <c r="P1103" s="4">
        <f>Table1[[#This Row],[PROFIT]]/Table1[[#This Row],[sale_price]]</f>
        <v>0.52999999939187836</v>
      </c>
      <c r="Q1103" t="str">
        <f>"Q"&amp;ROUNDUP(MONTH(Table1[[#This Row],[ordered_at]])/3,0)</f>
        <v>Q3</v>
      </c>
      <c r="R1103" t="s">
        <v>31</v>
      </c>
      <c r="S1103" t="s">
        <v>47</v>
      </c>
      <c r="T1103" s="8"/>
    </row>
    <row r="1104" spans="1:20" x14ac:dyDescent="0.3">
      <c r="A1104">
        <v>170986</v>
      </c>
      <c r="B1104">
        <v>117739</v>
      </c>
      <c r="C1104">
        <v>4027</v>
      </c>
      <c r="D1104">
        <v>11016</v>
      </c>
      <c r="E1104">
        <f>VLOOKUP(D1104,[1]products!$A$2:$B$2832,2,0)</f>
        <v>21.065100910000002</v>
      </c>
      <c r="F1104">
        <v>461629</v>
      </c>
      <c r="G1104" t="s">
        <v>13</v>
      </c>
      <c r="H1104" s="2">
        <v>45163.588761574072</v>
      </c>
      <c r="I1104" s="2">
        <v>45163.588761574072</v>
      </c>
      <c r="J1104" s="2" t="s">
        <v>11</v>
      </c>
      <c r="K1104" s="2" t="s">
        <v>11</v>
      </c>
      <c r="L1104" s="9">
        <f>YEAR(Table1[[#This Row],[ordered_at]])</f>
        <v>2023</v>
      </c>
      <c r="M1104" s="9" t="str">
        <f>TEXT(Table1[[#This Row],[ordered_at]],"MMM")</f>
        <v>Aug</v>
      </c>
      <c r="N1104">
        <f>VLOOKUP(D1104,[1]products!$A$2:$F$2832,6,0)</f>
        <v>42.990001679999999</v>
      </c>
      <c r="O1104" s="1">
        <f>Table1[[#This Row],[sale_price]]-Table1[[#This Row],[cost_price]]</f>
        <v>21.924900769999997</v>
      </c>
      <c r="P1104" s="4">
        <f>Table1[[#This Row],[PROFIT]]/Table1[[#This Row],[sale_price]]</f>
        <v>0.50999999798092577</v>
      </c>
      <c r="Q1104" t="str">
        <f>"Q"&amp;ROUNDUP(MONTH(Table1[[#This Row],[ordered_at]])/3,0)</f>
        <v>Q3</v>
      </c>
      <c r="R1104" t="s">
        <v>31</v>
      </c>
      <c r="S1104" t="s">
        <v>47</v>
      </c>
      <c r="T1104" s="8"/>
    </row>
    <row r="1105" spans="1:20" x14ac:dyDescent="0.3">
      <c r="A1105">
        <v>93988</v>
      </c>
      <c r="B1105">
        <v>64651</v>
      </c>
      <c r="C1105">
        <v>16751</v>
      </c>
      <c r="D1105">
        <v>28873</v>
      </c>
      <c r="E1105">
        <f>VLOOKUP(D1105,[1]products!$A$2:$B$2832,2,0)</f>
        <v>18.897539699999999</v>
      </c>
      <c r="F1105">
        <v>253684</v>
      </c>
      <c r="G1105" t="s">
        <v>10</v>
      </c>
      <c r="H1105" s="2">
        <v>45163.527280092596</v>
      </c>
      <c r="I1105" s="2" t="s">
        <v>11</v>
      </c>
      <c r="J1105" s="2" t="s">
        <v>11</v>
      </c>
      <c r="K1105" s="2" t="s">
        <v>11</v>
      </c>
      <c r="L1105" s="9">
        <f>YEAR(Table1[[#This Row],[ordered_at]])</f>
        <v>2023</v>
      </c>
      <c r="M1105" s="9" t="str">
        <f>TEXT(Table1[[#This Row],[ordered_at]],"MMM")</f>
        <v>Aug</v>
      </c>
      <c r="N1105">
        <f>VLOOKUP(D1105,[1]products!$A$2:$F$2832,6,0)</f>
        <v>32.979999540000001</v>
      </c>
      <c r="O1105" s="1">
        <f>Table1[[#This Row],[sale_price]]-Table1[[#This Row],[cost_price]]</f>
        <v>14.082459840000002</v>
      </c>
      <c r="P1105" s="4">
        <f>Table1[[#This Row],[PROFIT]]/Table1[[#This Row],[sale_price]]</f>
        <v>0.42700000110430569</v>
      </c>
      <c r="Q1105" t="str">
        <f>"Q"&amp;ROUNDUP(MONTH(Table1[[#This Row],[ordered_at]])/3,0)</f>
        <v>Q3</v>
      </c>
      <c r="R1105" t="s">
        <v>27</v>
      </c>
      <c r="S1105" t="s">
        <v>47</v>
      </c>
      <c r="T1105" s="8"/>
    </row>
    <row r="1106" spans="1:20" x14ac:dyDescent="0.3">
      <c r="A1106">
        <v>4861</v>
      </c>
      <c r="B1106">
        <v>3358</v>
      </c>
      <c r="C1106">
        <v>4890</v>
      </c>
      <c r="D1106">
        <v>6446</v>
      </c>
      <c r="E1106">
        <f>VLOOKUP(D1106,[1]products!$A$2:$B$2832,2,0)</f>
        <v>10.54577995</v>
      </c>
      <c r="F1106">
        <v>13157</v>
      </c>
      <c r="G1106" t="s">
        <v>13</v>
      </c>
      <c r="H1106" s="2">
        <v>45163.224351851852</v>
      </c>
      <c r="I1106" s="2">
        <v>45163.224351851852</v>
      </c>
      <c r="J1106" s="2" t="s">
        <v>11</v>
      </c>
      <c r="K1106" s="2" t="s">
        <v>11</v>
      </c>
      <c r="L1106" s="9">
        <f>YEAR(Table1[[#This Row],[ordered_at]])</f>
        <v>2023</v>
      </c>
      <c r="M1106" s="9" t="str">
        <f>TEXT(Table1[[#This Row],[ordered_at]],"MMM")</f>
        <v>Aug</v>
      </c>
      <c r="N1106">
        <f>VLOOKUP(D1106,[1]products!$A$2:$F$2832,6,0)</f>
        <v>24.989999770000001</v>
      </c>
      <c r="O1106" s="1">
        <f>Table1[[#This Row],[sale_price]]-Table1[[#This Row],[cost_price]]</f>
        <v>14.444219820000001</v>
      </c>
      <c r="P1106" s="4">
        <f>Table1[[#This Row],[PROFIT]]/Table1[[#This Row],[sale_price]]</f>
        <v>0.57799999811684677</v>
      </c>
      <c r="Q1106" t="str">
        <f>"Q"&amp;ROUNDUP(MONTH(Table1[[#This Row],[ordered_at]])/3,0)</f>
        <v>Q3</v>
      </c>
      <c r="R1106" t="s">
        <v>22</v>
      </c>
      <c r="S1106" t="s">
        <v>47</v>
      </c>
      <c r="T1106" s="8"/>
    </row>
    <row r="1107" spans="1:20" x14ac:dyDescent="0.3">
      <c r="A1107">
        <v>62989</v>
      </c>
      <c r="B1107">
        <v>43365</v>
      </c>
      <c r="C1107">
        <v>54778</v>
      </c>
      <c r="D1107">
        <v>15863</v>
      </c>
      <c r="E1107">
        <f>VLOOKUP(D1107,[1]products!$A$2:$B$2832,2,0)</f>
        <v>28.969000019999999</v>
      </c>
      <c r="F1107">
        <v>169944</v>
      </c>
      <c r="G1107" t="s">
        <v>13</v>
      </c>
      <c r="H1107" s="2">
        <v>45162.455775462964</v>
      </c>
      <c r="I1107" s="2">
        <v>45162.455775462964</v>
      </c>
      <c r="J1107" s="2" t="s">
        <v>11</v>
      </c>
      <c r="K1107" s="2" t="s">
        <v>11</v>
      </c>
      <c r="L1107" s="9">
        <f>YEAR(Table1[[#This Row],[ordered_at]])</f>
        <v>2023</v>
      </c>
      <c r="M1107" s="9" t="str">
        <f>TEXT(Table1[[#This Row],[ordered_at]],"MMM")</f>
        <v>Aug</v>
      </c>
      <c r="N1107">
        <f>VLOOKUP(D1107,[1]products!$A$2:$F$2832,6,0)</f>
        <v>59</v>
      </c>
      <c r="O1107" s="1">
        <f>Table1[[#This Row],[sale_price]]-Table1[[#This Row],[cost_price]]</f>
        <v>30.030999980000001</v>
      </c>
      <c r="P1107" s="4">
        <f>Table1[[#This Row],[PROFIT]]/Table1[[#This Row],[sale_price]]</f>
        <v>0.50899999966101694</v>
      </c>
      <c r="Q1107" t="str">
        <f>"Q"&amp;ROUNDUP(MONTH(Table1[[#This Row],[ordered_at]])/3,0)</f>
        <v>Q3</v>
      </c>
      <c r="R1107" t="s">
        <v>22</v>
      </c>
      <c r="S1107" t="s">
        <v>47</v>
      </c>
      <c r="T1107" s="8"/>
    </row>
    <row r="1108" spans="1:20" x14ac:dyDescent="0.3">
      <c r="A1108">
        <v>119704</v>
      </c>
      <c r="B1108">
        <v>82444</v>
      </c>
      <c r="C1108">
        <v>43918</v>
      </c>
      <c r="D1108">
        <v>28747</v>
      </c>
      <c r="E1108">
        <f>VLOOKUP(D1108,[1]products!$A$2:$B$2832,2,0)</f>
        <v>55.36999995</v>
      </c>
      <c r="F1108">
        <v>323037</v>
      </c>
      <c r="G1108" t="s">
        <v>12</v>
      </c>
      <c r="H1108" s="2">
        <v>45162.302372685182</v>
      </c>
      <c r="I1108" s="2">
        <v>45162.302372685182</v>
      </c>
      <c r="J1108" s="2">
        <v>45162.302372685182</v>
      </c>
      <c r="K1108" s="2" t="s">
        <v>11</v>
      </c>
      <c r="L1108" s="9">
        <f>YEAR(Table1[[#This Row],[ordered_at]])</f>
        <v>2023</v>
      </c>
      <c r="M1108" s="9" t="str">
        <f>TEXT(Table1[[#This Row],[ordered_at]],"MMM")</f>
        <v>Aug</v>
      </c>
      <c r="N1108">
        <f>VLOOKUP(D1108,[1]products!$A$2:$F$2832,6,0)</f>
        <v>98</v>
      </c>
      <c r="O1108" s="1">
        <f>Table1[[#This Row],[sale_price]]-Table1[[#This Row],[cost_price]]</f>
        <v>42.63000005</v>
      </c>
      <c r="P1108" s="4">
        <f>Table1[[#This Row],[PROFIT]]/Table1[[#This Row],[sale_price]]</f>
        <v>0.4350000005102041</v>
      </c>
      <c r="Q1108" t="str">
        <f>"Q"&amp;ROUNDUP(MONTH(Table1[[#This Row],[ordered_at]])/3,0)</f>
        <v>Q3</v>
      </c>
      <c r="R1108" t="s">
        <v>22</v>
      </c>
      <c r="S1108" t="s">
        <v>47</v>
      </c>
      <c r="T1108" s="8"/>
    </row>
    <row r="1109" spans="1:20" x14ac:dyDescent="0.3">
      <c r="A1109">
        <v>123657</v>
      </c>
      <c r="B1109">
        <v>85148</v>
      </c>
      <c r="C1109">
        <v>74592</v>
      </c>
      <c r="D1109">
        <v>25247</v>
      </c>
      <c r="E1109">
        <f>VLOOKUP(D1109,[1]products!$A$2:$B$2832,2,0)</f>
        <v>13.349999990000001</v>
      </c>
      <c r="F1109">
        <v>333783</v>
      </c>
      <c r="G1109" t="s">
        <v>12</v>
      </c>
      <c r="H1109" s="2">
        <v>45162.261655092596</v>
      </c>
      <c r="I1109" s="2">
        <v>45162.261655092596</v>
      </c>
      <c r="J1109" s="2">
        <v>45162.261655092596</v>
      </c>
      <c r="K1109" s="2" t="s">
        <v>11</v>
      </c>
      <c r="L1109" s="9">
        <f>YEAR(Table1[[#This Row],[ordered_at]])</f>
        <v>2023</v>
      </c>
      <c r="M1109" s="9" t="str">
        <f>TEXT(Table1[[#This Row],[ordered_at]],"MMM")</f>
        <v>Aug</v>
      </c>
      <c r="N1109">
        <f>VLOOKUP(D1109,[1]products!$A$2:$F$2832,6,0)</f>
        <v>25</v>
      </c>
      <c r="O1109" s="1">
        <f>Table1[[#This Row],[sale_price]]-Table1[[#This Row],[cost_price]]</f>
        <v>11.650000009999999</v>
      </c>
      <c r="P1109" s="4">
        <f>Table1[[#This Row],[PROFIT]]/Table1[[#This Row],[sale_price]]</f>
        <v>0.4660000004</v>
      </c>
      <c r="Q1109" t="str">
        <f>"Q"&amp;ROUNDUP(MONTH(Table1[[#This Row],[ordered_at]])/3,0)</f>
        <v>Q3</v>
      </c>
      <c r="R1109" t="s">
        <v>22</v>
      </c>
      <c r="S1109" t="s">
        <v>47</v>
      </c>
      <c r="T1109" s="8"/>
    </row>
    <row r="1110" spans="1:20" x14ac:dyDescent="0.3">
      <c r="A1110">
        <v>12073</v>
      </c>
      <c r="B1110">
        <v>8353</v>
      </c>
      <c r="C1110">
        <v>87397</v>
      </c>
      <c r="D1110">
        <v>12439</v>
      </c>
      <c r="E1110">
        <f>VLOOKUP(D1110,[1]products!$A$2:$B$2832,2,0)</f>
        <v>5.6984902430000002</v>
      </c>
      <c r="F1110">
        <v>32543</v>
      </c>
      <c r="G1110" t="s">
        <v>13</v>
      </c>
      <c r="H1110" s="2">
        <v>45162.118981481479</v>
      </c>
      <c r="I1110" s="2">
        <v>45162.118981481479</v>
      </c>
      <c r="J1110" s="2" t="s">
        <v>11</v>
      </c>
      <c r="K1110" s="2" t="s">
        <v>11</v>
      </c>
      <c r="L1110" s="9">
        <f>YEAR(Table1[[#This Row],[ordered_at]])</f>
        <v>2023</v>
      </c>
      <c r="M1110" s="9" t="str">
        <f>TEXT(Table1[[#This Row],[ordered_at]],"MMM")</f>
        <v>Aug</v>
      </c>
      <c r="N1110">
        <f>VLOOKUP(D1110,[1]products!$A$2:$F$2832,6,0)</f>
        <v>8.8900003430000005</v>
      </c>
      <c r="O1110" s="1">
        <f>Table1[[#This Row],[sale_price]]-Table1[[#This Row],[cost_price]]</f>
        <v>3.1915101000000003</v>
      </c>
      <c r="P1110" s="4">
        <f>Table1[[#This Row],[PROFIT]]/Table1[[#This Row],[sale_price]]</f>
        <v>0.35899999739741295</v>
      </c>
      <c r="Q1110" t="str">
        <f>"Q"&amp;ROUNDUP(MONTH(Table1[[#This Row],[ordered_at]])/3,0)</f>
        <v>Q3</v>
      </c>
      <c r="R1110" t="s">
        <v>22</v>
      </c>
      <c r="S1110" t="s">
        <v>47</v>
      </c>
      <c r="T1110" s="8"/>
    </row>
    <row r="1111" spans="1:20" x14ac:dyDescent="0.3">
      <c r="A1111">
        <v>33425</v>
      </c>
      <c r="B1111">
        <v>23029</v>
      </c>
      <c r="C1111">
        <v>4720</v>
      </c>
      <c r="D1111">
        <v>29028</v>
      </c>
      <c r="E1111">
        <f>VLOOKUP(D1111,[1]products!$A$2:$B$2832,2,0)</f>
        <v>18.474720850000001</v>
      </c>
      <c r="F1111">
        <v>90158</v>
      </c>
      <c r="G1111" t="s">
        <v>12</v>
      </c>
      <c r="H1111" s="2">
        <v>45162.035543981481</v>
      </c>
      <c r="I1111" s="2">
        <v>45162.035543981481</v>
      </c>
      <c r="J1111" s="2">
        <v>45162.035543981481</v>
      </c>
      <c r="K1111" s="2" t="s">
        <v>11</v>
      </c>
      <c r="L1111" s="9">
        <f>YEAR(Table1[[#This Row],[ordered_at]])</f>
        <v>2023</v>
      </c>
      <c r="M1111" s="9" t="str">
        <f>TEXT(Table1[[#This Row],[ordered_at]],"MMM")</f>
        <v>Aug</v>
      </c>
      <c r="N1111">
        <f>VLOOKUP(D1111,[1]products!$A$2:$F$2832,6,0)</f>
        <v>34.990001679999999</v>
      </c>
      <c r="O1111" s="1">
        <f>Table1[[#This Row],[sale_price]]-Table1[[#This Row],[cost_price]]</f>
        <v>16.515280829999998</v>
      </c>
      <c r="P1111" s="4">
        <f>Table1[[#This Row],[PROFIT]]/Table1[[#This Row],[sale_price]]</f>
        <v>0.47200000105858808</v>
      </c>
      <c r="Q1111" t="str">
        <f>"Q"&amp;ROUNDUP(MONTH(Table1[[#This Row],[ordered_at]])/3,0)</f>
        <v>Q3</v>
      </c>
      <c r="R1111" t="s">
        <v>22</v>
      </c>
      <c r="S1111" t="s">
        <v>47</v>
      </c>
      <c r="T1111" s="8"/>
    </row>
    <row r="1112" spans="1:20" x14ac:dyDescent="0.3">
      <c r="A1112">
        <v>69105</v>
      </c>
      <c r="B1112">
        <v>47505</v>
      </c>
      <c r="C1112">
        <v>64906</v>
      </c>
      <c r="D1112">
        <v>28418</v>
      </c>
      <c r="E1112">
        <f>VLOOKUP(D1112,[1]products!$A$2:$B$2832,2,0)</f>
        <v>10.75000004</v>
      </c>
      <c r="F1112">
        <v>186441</v>
      </c>
      <c r="G1112" t="s">
        <v>15</v>
      </c>
      <c r="H1112" s="2">
        <v>45161.575995370367</v>
      </c>
      <c r="I1112" s="2">
        <v>45161.575995370367</v>
      </c>
      <c r="J1112" s="2">
        <v>45161.575995370367</v>
      </c>
      <c r="K1112" s="2">
        <v>45161.575995370367</v>
      </c>
      <c r="L1112" s="9">
        <f>YEAR(Table1[[#This Row],[ordered_at]])</f>
        <v>2023</v>
      </c>
      <c r="M1112" s="9" t="str">
        <f>TEXT(Table1[[#This Row],[ordered_at]],"MMM")</f>
        <v>Aug</v>
      </c>
      <c r="N1112">
        <f>VLOOKUP(D1112,[1]products!$A$2:$F$2832,6,0)</f>
        <v>25</v>
      </c>
      <c r="O1112" s="1">
        <f>Table1[[#This Row],[sale_price]]-Table1[[#This Row],[cost_price]]</f>
        <v>14.24999996</v>
      </c>
      <c r="P1112" s="4">
        <f>Table1[[#This Row],[PROFIT]]/Table1[[#This Row],[sale_price]]</f>
        <v>0.56999999840000004</v>
      </c>
      <c r="Q1112" t="str">
        <f>"Q"&amp;ROUNDUP(MONTH(Table1[[#This Row],[ordered_at]])/3,0)</f>
        <v>Q3</v>
      </c>
      <c r="R1112" t="s">
        <v>32</v>
      </c>
      <c r="S1112" t="s">
        <v>47</v>
      </c>
      <c r="T1112" s="8"/>
    </row>
    <row r="1113" spans="1:20" x14ac:dyDescent="0.3">
      <c r="A1113">
        <v>139856</v>
      </c>
      <c r="B1113">
        <v>96279</v>
      </c>
      <c r="C1113">
        <v>34965</v>
      </c>
      <c r="D1113">
        <v>14336</v>
      </c>
      <c r="E1113">
        <f>VLOOKUP(D1113,[1]products!$A$2:$B$2832,2,0)</f>
        <v>3.1199999900000002</v>
      </c>
      <c r="F1113">
        <v>377515</v>
      </c>
      <c r="G1113" t="s">
        <v>10</v>
      </c>
      <c r="H1113" s="2">
        <v>45161.469201388885</v>
      </c>
      <c r="I1113" s="2" t="s">
        <v>11</v>
      </c>
      <c r="J1113" s="2" t="s">
        <v>11</v>
      </c>
      <c r="K1113" s="2" t="s">
        <v>11</v>
      </c>
      <c r="L1113" s="9">
        <f>YEAR(Table1[[#This Row],[ordered_at]])</f>
        <v>2023</v>
      </c>
      <c r="M1113" s="9" t="str">
        <f>TEXT(Table1[[#This Row],[ordered_at]],"MMM")</f>
        <v>Aug</v>
      </c>
      <c r="N1113">
        <f>VLOOKUP(D1113,[1]products!$A$2:$F$2832,6,0)</f>
        <v>8</v>
      </c>
      <c r="O1113" s="1">
        <f>Table1[[#This Row],[sale_price]]-Table1[[#This Row],[cost_price]]</f>
        <v>4.8800000099999998</v>
      </c>
      <c r="P1113" s="4">
        <f>Table1[[#This Row],[PROFIT]]/Table1[[#This Row],[sale_price]]</f>
        <v>0.61000000124999998</v>
      </c>
      <c r="Q1113" t="str">
        <f>"Q"&amp;ROUNDUP(MONTH(Table1[[#This Row],[ordered_at]])/3,0)</f>
        <v>Q3</v>
      </c>
      <c r="R1113" t="s">
        <v>37</v>
      </c>
      <c r="S1113" t="s">
        <v>47</v>
      </c>
      <c r="T1113" s="8"/>
    </row>
    <row r="1114" spans="1:20" x14ac:dyDescent="0.3">
      <c r="A1114">
        <v>38677</v>
      </c>
      <c r="B1114">
        <v>26641</v>
      </c>
      <c r="C1114">
        <v>27772</v>
      </c>
      <c r="D1114">
        <v>28378</v>
      </c>
      <c r="E1114">
        <f>VLOOKUP(D1114,[1]products!$A$2:$B$2832,2,0)</f>
        <v>22.70240046</v>
      </c>
      <c r="F1114">
        <v>104328</v>
      </c>
      <c r="G1114" t="s">
        <v>14</v>
      </c>
      <c r="H1114" s="2">
        <v>45161.101527777777</v>
      </c>
      <c r="I1114" s="2" t="s">
        <v>11</v>
      </c>
      <c r="J1114" s="2" t="s">
        <v>11</v>
      </c>
      <c r="K1114" s="2" t="s">
        <v>11</v>
      </c>
      <c r="L1114" s="9">
        <f>YEAR(Table1[[#This Row],[ordered_at]])</f>
        <v>2023</v>
      </c>
      <c r="M1114" s="9" t="str">
        <f>TEXT(Table1[[#This Row],[ordered_at]],"MMM")</f>
        <v>Aug</v>
      </c>
      <c r="N1114">
        <f>VLOOKUP(D1114,[1]products!$A$2:$F$2832,6,0)</f>
        <v>40.540000919999997</v>
      </c>
      <c r="O1114" s="1">
        <f>Table1[[#This Row],[sale_price]]-Table1[[#This Row],[cost_price]]</f>
        <v>17.837600459999997</v>
      </c>
      <c r="P1114" s="4">
        <f>Table1[[#This Row],[PROFIT]]/Table1[[#This Row],[sale_price]]</f>
        <v>0.4400000013616181</v>
      </c>
      <c r="Q1114" t="str">
        <f>"Q"&amp;ROUNDUP(MONTH(Table1[[#This Row],[ordered_at]])/3,0)</f>
        <v>Q3</v>
      </c>
      <c r="R1114" t="s">
        <v>37</v>
      </c>
      <c r="S1114" t="s">
        <v>47</v>
      </c>
      <c r="T1114" s="8"/>
    </row>
    <row r="1115" spans="1:20" x14ac:dyDescent="0.3">
      <c r="A1115">
        <v>139253</v>
      </c>
      <c r="B1115">
        <v>95871</v>
      </c>
      <c r="C1115">
        <v>24452</v>
      </c>
      <c r="D1115">
        <v>15531</v>
      </c>
      <c r="E1115">
        <f>VLOOKUP(D1115,[1]products!$A$2:$B$2832,2,0)</f>
        <v>8.9355298360000006</v>
      </c>
      <c r="F1115">
        <v>375864</v>
      </c>
      <c r="G1115" t="s">
        <v>14</v>
      </c>
      <c r="H1115" s="2">
        <v>45160.740185185183</v>
      </c>
      <c r="I1115" s="2" t="s">
        <v>11</v>
      </c>
      <c r="J1115" s="2" t="s">
        <v>11</v>
      </c>
      <c r="K1115" s="2" t="s">
        <v>11</v>
      </c>
      <c r="L1115" s="9">
        <f>YEAR(Table1[[#This Row],[ordered_at]])</f>
        <v>2023</v>
      </c>
      <c r="M1115" s="9" t="str">
        <f>TEXT(Table1[[#This Row],[ordered_at]],"MMM")</f>
        <v>Aug</v>
      </c>
      <c r="N1115">
        <f>VLOOKUP(D1115,[1]products!$A$2:$F$2832,6,0)</f>
        <v>19.989999770000001</v>
      </c>
      <c r="O1115" s="1">
        <f>Table1[[#This Row],[sale_price]]-Table1[[#This Row],[cost_price]]</f>
        <v>11.054469934</v>
      </c>
      <c r="P1115" s="4">
        <f>Table1[[#This Row],[PROFIT]]/Table1[[#This Row],[sale_price]]</f>
        <v>0.55300000306103059</v>
      </c>
      <c r="Q1115" t="str">
        <f>"Q"&amp;ROUNDUP(MONTH(Table1[[#This Row],[ordered_at]])/3,0)</f>
        <v>Q3</v>
      </c>
      <c r="R1115" t="s">
        <v>37</v>
      </c>
      <c r="S1115" t="s">
        <v>47</v>
      </c>
      <c r="T1115" s="8"/>
    </row>
    <row r="1116" spans="1:20" x14ac:dyDescent="0.3">
      <c r="A1116">
        <v>82473</v>
      </c>
      <c r="B1116">
        <v>56726</v>
      </c>
      <c r="C1116">
        <v>66955</v>
      </c>
      <c r="D1116">
        <v>12625</v>
      </c>
      <c r="E1116">
        <f>VLOOKUP(D1116,[1]products!$A$2:$B$2832,2,0)</f>
        <v>12.39930028</v>
      </c>
      <c r="F1116">
        <v>222556</v>
      </c>
      <c r="G1116" t="s">
        <v>14</v>
      </c>
      <c r="H1116" s="2">
        <v>45160.652731481481</v>
      </c>
      <c r="I1116" s="2" t="s">
        <v>11</v>
      </c>
      <c r="J1116" s="2" t="s">
        <v>11</v>
      </c>
      <c r="K1116" s="2" t="s">
        <v>11</v>
      </c>
      <c r="L1116" s="9">
        <f>YEAR(Table1[[#This Row],[ordered_at]])</f>
        <v>2023</v>
      </c>
      <c r="M1116" s="9" t="str">
        <f>TEXT(Table1[[#This Row],[ordered_at]],"MMM")</f>
        <v>Aug</v>
      </c>
      <c r="N1116">
        <f>VLOOKUP(D1116,[1]products!$A$2:$F$2832,6,0)</f>
        <v>29.950000760000002</v>
      </c>
      <c r="O1116" s="1">
        <f>Table1[[#This Row],[sale_price]]-Table1[[#This Row],[cost_price]]</f>
        <v>17.550700480000003</v>
      </c>
      <c r="P1116" s="4">
        <f>Table1[[#This Row],[PROFIT]]/Table1[[#This Row],[sale_price]]</f>
        <v>0.58600000115659434</v>
      </c>
      <c r="Q1116" t="str">
        <f>"Q"&amp;ROUNDUP(MONTH(Table1[[#This Row],[ordered_at]])/3,0)</f>
        <v>Q3</v>
      </c>
      <c r="R1116" t="s">
        <v>34</v>
      </c>
      <c r="S1116" t="s">
        <v>47</v>
      </c>
      <c r="T1116" s="8"/>
    </row>
    <row r="1117" spans="1:20" x14ac:dyDescent="0.3">
      <c r="A1117">
        <v>118382</v>
      </c>
      <c r="B1117">
        <v>81537</v>
      </c>
      <c r="C1117">
        <v>51381</v>
      </c>
      <c r="D1117">
        <v>26337</v>
      </c>
      <c r="E1117">
        <f>VLOOKUP(D1117,[1]products!$A$2:$B$2832,2,0)</f>
        <v>5.3850098759999998</v>
      </c>
      <c r="F1117">
        <v>319458</v>
      </c>
      <c r="G1117" t="s">
        <v>12</v>
      </c>
      <c r="H1117" s="2">
        <v>45160.600555555553</v>
      </c>
      <c r="I1117" s="2">
        <v>45160.600555555553</v>
      </c>
      <c r="J1117" s="2">
        <v>45160.600555555553</v>
      </c>
      <c r="K1117" s="2" t="s">
        <v>11</v>
      </c>
      <c r="L1117" s="9">
        <f>YEAR(Table1[[#This Row],[ordered_at]])</f>
        <v>2023</v>
      </c>
      <c r="M1117" s="9" t="str">
        <f>TEXT(Table1[[#This Row],[ordered_at]],"MMM")</f>
        <v>Aug</v>
      </c>
      <c r="N1117">
        <f>VLOOKUP(D1117,[1]products!$A$2:$F$2832,6,0)</f>
        <v>8.9899997710000008</v>
      </c>
      <c r="O1117" s="1">
        <f>Table1[[#This Row],[sale_price]]-Table1[[#This Row],[cost_price]]</f>
        <v>3.604989895000001</v>
      </c>
      <c r="P1117" s="4">
        <f>Table1[[#This Row],[PROFIT]]/Table1[[#This Row],[sale_price]]</f>
        <v>0.40099999853492774</v>
      </c>
      <c r="Q1117" t="str">
        <f>"Q"&amp;ROUNDUP(MONTH(Table1[[#This Row],[ordered_at]])/3,0)</f>
        <v>Q3</v>
      </c>
      <c r="R1117" t="s">
        <v>34</v>
      </c>
      <c r="S1117" t="s">
        <v>47</v>
      </c>
      <c r="T1117" s="8"/>
    </row>
    <row r="1118" spans="1:20" x14ac:dyDescent="0.3">
      <c r="A1118">
        <v>99431</v>
      </c>
      <c r="B1118">
        <v>68436</v>
      </c>
      <c r="C1118">
        <v>84210</v>
      </c>
      <c r="D1118">
        <v>13870</v>
      </c>
      <c r="E1118">
        <f>VLOOKUP(D1118,[1]products!$A$2:$B$2832,2,0)</f>
        <v>28.271999820000001</v>
      </c>
      <c r="F1118">
        <v>268291</v>
      </c>
      <c r="G1118" t="s">
        <v>14</v>
      </c>
      <c r="H1118" s="2">
        <v>45160.411643518521</v>
      </c>
      <c r="I1118" s="2" t="s">
        <v>11</v>
      </c>
      <c r="J1118" s="2" t="s">
        <v>11</v>
      </c>
      <c r="K1118" s="2" t="s">
        <v>11</v>
      </c>
      <c r="L1118" s="9">
        <f>YEAR(Table1[[#This Row],[ordered_at]])</f>
        <v>2023</v>
      </c>
      <c r="M1118" s="9" t="str">
        <f>TEXT(Table1[[#This Row],[ordered_at]],"MMM")</f>
        <v>Aug</v>
      </c>
      <c r="N1118">
        <f>VLOOKUP(D1118,[1]products!$A$2:$F$2832,6,0)</f>
        <v>76</v>
      </c>
      <c r="O1118" s="1">
        <f>Table1[[#This Row],[sale_price]]-Table1[[#This Row],[cost_price]]</f>
        <v>47.728000179999995</v>
      </c>
      <c r="P1118" s="4">
        <f>Table1[[#This Row],[PROFIT]]/Table1[[#This Row],[sale_price]]</f>
        <v>0.62800000236842102</v>
      </c>
      <c r="Q1118" t="str">
        <f>"Q"&amp;ROUNDUP(MONTH(Table1[[#This Row],[ordered_at]])/3,0)</f>
        <v>Q3</v>
      </c>
      <c r="R1118" t="s">
        <v>34</v>
      </c>
      <c r="S1118" t="s">
        <v>47</v>
      </c>
      <c r="T1118" s="8"/>
    </row>
    <row r="1119" spans="1:20" x14ac:dyDescent="0.3">
      <c r="A1119">
        <v>48764</v>
      </c>
      <c r="B1119">
        <v>33540</v>
      </c>
      <c r="C1119">
        <v>47706</v>
      </c>
      <c r="D1119">
        <v>28544</v>
      </c>
      <c r="E1119">
        <f>VLOOKUP(D1119,[1]products!$A$2:$B$2832,2,0)</f>
        <v>9.7219198460000005</v>
      </c>
      <c r="F1119">
        <v>131561</v>
      </c>
      <c r="G1119" t="s">
        <v>14</v>
      </c>
      <c r="H1119" s="2">
        <v>45160.360208333332</v>
      </c>
      <c r="I1119" s="2" t="s">
        <v>11</v>
      </c>
      <c r="J1119" s="2" t="s">
        <v>11</v>
      </c>
      <c r="K1119" s="2" t="s">
        <v>11</v>
      </c>
      <c r="L1119" s="9">
        <f>YEAR(Table1[[#This Row],[ordered_at]])</f>
        <v>2023</v>
      </c>
      <c r="M1119" s="9" t="str">
        <f>TEXT(Table1[[#This Row],[ordered_at]],"MMM")</f>
        <v>Aug</v>
      </c>
      <c r="N1119">
        <f>VLOOKUP(D1119,[1]products!$A$2:$F$2832,6,0)</f>
        <v>15.989999770000001</v>
      </c>
      <c r="O1119" s="1">
        <f>Table1[[#This Row],[sale_price]]-Table1[[#This Row],[cost_price]]</f>
        <v>6.2680799240000002</v>
      </c>
      <c r="P1119" s="4">
        <f>Table1[[#This Row],[PROFIT]]/Table1[[#This Row],[sale_price]]</f>
        <v>0.39200000088555348</v>
      </c>
      <c r="Q1119" t="str">
        <f>"Q"&amp;ROUNDUP(MONTH(Table1[[#This Row],[ordered_at]])/3,0)</f>
        <v>Q3</v>
      </c>
      <c r="R1119" t="s">
        <v>34</v>
      </c>
      <c r="S1119" t="s">
        <v>47</v>
      </c>
      <c r="T1119" s="8"/>
    </row>
    <row r="1120" spans="1:20" x14ac:dyDescent="0.3">
      <c r="A1120">
        <v>3453</v>
      </c>
      <c r="B1120">
        <v>2382</v>
      </c>
      <c r="C1120">
        <v>47010</v>
      </c>
      <c r="D1120">
        <v>28491</v>
      </c>
      <c r="E1120">
        <f>VLOOKUP(D1120,[1]products!$A$2:$B$2832,2,0)</f>
        <v>20.978459780000001</v>
      </c>
      <c r="F1120">
        <v>9330</v>
      </c>
      <c r="G1120" t="s">
        <v>13</v>
      </c>
      <c r="H1120" s="2">
        <v>45160.29787037037</v>
      </c>
      <c r="I1120" s="2">
        <v>45160.29787037037</v>
      </c>
      <c r="J1120" s="2" t="s">
        <v>11</v>
      </c>
      <c r="K1120" s="2" t="s">
        <v>11</v>
      </c>
      <c r="L1120" s="9">
        <f>YEAR(Table1[[#This Row],[ordered_at]])</f>
        <v>2023</v>
      </c>
      <c r="M1120" s="9" t="str">
        <f>TEXT(Table1[[#This Row],[ordered_at]],"MMM")</f>
        <v>Aug</v>
      </c>
      <c r="N1120">
        <f>VLOOKUP(D1120,[1]products!$A$2:$F$2832,6,0)</f>
        <v>43.979999540000001</v>
      </c>
      <c r="O1120" s="1">
        <f>Table1[[#This Row],[sale_price]]-Table1[[#This Row],[cost_price]]</f>
        <v>23.00153976</v>
      </c>
      <c r="P1120" s="4">
        <f>Table1[[#This Row],[PROFIT]]/Table1[[#This Row],[sale_price]]</f>
        <v>0.5230000000131878</v>
      </c>
      <c r="Q1120" t="str">
        <f>"Q"&amp;ROUNDUP(MONTH(Table1[[#This Row],[ordered_at]])/3,0)</f>
        <v>Q3</v>
      </c>
      <c r="R1120" t="s">
        <v>34</v>
      </c>
      <c r="S1120" t="s">
        <v>47</v>
      </c>
      <c r="T1120" s="8"/>
    </row>
    <row r="1121" spans="1:20" x14ac:dyDescent="0.3">
      <c r="A1121">
        <v>115735</v>
      </c>
      <c r="B1121">
        <v>79734</v>
      </c>
      <c r="C1121">
        <v>94957</v>
      </c>
      <c r="D1121">
        <v>25006</v>
      </c>
      <c r="E1121">
        <f>VLOOKUP(D1121,[1]products!$A$2:$B$2832,2,0)</f>
        <v>43.34999998</v>
      </c>
      <c r="F1121">
        <v>312338</v>
      </c>
      <c r="G1121" t="s">
        <v>15</v>
      </c>
      <c r="H1121" s="2">
        <v>45160.2030787037</v>
      </c>
      <c r="I1121" s="2">
        <v>45160.2030787037</v>
      </c>
      <c r="J1121" s="2">
        <v>45160.2030787037</v>
      </c>
      <c r="K1121" s="2">
        <v>45160.2030787037</v>
      </c>
      <c r="L1121" s="9">
        <f>YEAR(Table1[[#This Row],[ordered_at]])</f>
        <v>2023</v>
      </c>
      <c r="M1121" s="9" t="str">
        <f>TEXT(Table1[[#This Row],[ordered_at]],"MMM")</f>
        <v>Aug</v>
      </c>
      <c r="N1121">
        <f>VLOOKUP(D1121,[1]products!$A$2:$F$2832,6,0)</f>
        <v>75</v>
      </c>
      <c r="O1121" s="1">
        <f>Table1[[#This Row],[sale_price]]-Table1[[#This Row],[cost_price]]</f>
        <v>31.65000002</v>
      </c>
      <c r="P1121" s="4">
        <f>Table1[[#This Row],[PROFIT]]/Table1[[#This Row],[sale_price]]</f>
        <v>0.42200000026666667</v>
      </c>
      <c r="Q1121" t="str">
        <f>"Q"&amp;ROUNDUP(MONTH(Table1[[#This Row],[ordered_at]])/3,0)</f>
        <v>Q3</v>
      </c>
      <c r="R1121" t="s">
        <v>34</v>
      </c>
      <c r="S1121" t="s">
        <v>47</v>
      </c>
      <c r="T1121" s="8"/>
    </row>
    <row r="1122" spans="1:20" x14ac:dyDescent="0.3">
      <c r="A1122">
        <v>125423</v>
      </c>
      <c r="B1122">
        <v>86397</v>
      </c>
      <c r="C1122">
        <v>6581</v>
      </c>
      <c r="D1122">
        <v>28921</v>
      </c>
      <c r="E1122">
        <f>VLOOKUP(D1122,[1]products!$A$2:$B$2832,2,0)</f>
        <v>28.096198900000001</v>
      </c>
      <c r="F1122">
        <v>338559</v>
      </c>
      <c r="G1122" t="s">
        <v>12</v>
      </c>
      <c r="H1122" s="2">
        <v>45160.05190972222</v>
      </c>
      <c r="I1122" s="2">
        <v>45160.05190972222</v>
      </c>
      <c r="J1122" s="2">
        <v>45160.05190972222</v>
      </c>
      <c r="K1122" s="2" t="s">
        <v>11</v>
      </c>
      <c r="L1122" s="9">
        <f>YEAR(Table1[[#This Row],[ordered_at]])</f>
        <v>2023</v>
      </c>
      <c r="M1122" s="9" t="str">
        <f>TEXT(Table1[[#This Row],[ordered_at]],"MMM")</f>
        <v>Aug</v>
      </c>
      <c r="N1122">
        <f>VLOOKUP(D1122,[1]products!$A$2:$F$2832,6,0)</f>
        <v>70.949996949999999</v>
      </c>
      <c r="O1122" s="1">
        <f>Table1[[#This Row],[sale_price]]-Table1[[#This Row],[cost_price]]</f>
        <v>42.853798049999995</v>
      </c>
      <c r="P1122" s="4">
        <f>Table1[[#This Row],[PROFIT]]/Table1[[#This Row],[sale_price]]</f>
        <v>0.60399999848062003</v>
      </c>
      <c r="Q1122" t="str">
        <f>"Q"&amp;ROUNDUP(MONTH(Table1[[#This Row],[ordered_at]])/3,0)</f>
        <v>Q3</v>
      </c>
      <c r="R1122" t="s">
        <v>34</v>
      </c>
      <c r="S1122" t="s">
        <v>47</v>
      </c>
      <c r="T1122" s="8"/>
    </row>
    <row r="1123" spans="1:20" x14ac:dyDescent="0.3">
      <c r="A1123">
        <v>149954</v>
      </c>
      <c r="B1123">
        <v>103270</v>
      </c>
      <c r="C1123">
        <v>98647</v>
      </c>
      <c r="D1123">
        <v>28302</v>
      </c>
      <c r="E1123">
        <f>VLOOKUP(D1123,[1]products!$A$2:$B$2832,2,0)</f>
        <v>13.54999999</v>
      </c>
      <c r="F1123">
        <v>404836</v>
      </c>
      <c r="G1123" t="s">
        <v>14</v>
      </c>
      <c r="H1123" s="2">
        <v>45159.738819444443</v>
      </c>
      <c r="I1123" s="2" t="s">
        <v>11</v>
      </c>
      <c r="J1123" s="2" t="s">
        <v>11</v>
      </c>
      <c r="K1123" s="2" t="s">
        <v>11</v>
      </c>
      <c r="L1123" s="9">
        <f>YEAR(Table1[[#This Row],[ordered_at]])</f>
        <v>2023</v>
      </c>
      <c r="M1123" s="9" t="str">
        <f>TEXT(Table1[[#This Row],[ordered_at]],"MMM")</f>
        <v>Aug</v>
      </c>
      <c r="N1123">
        <f>VLOOKUP(D1123,[1]products!$A$2:$F$2832,6,0)</f>
        <v>25</v>
      </c>
      <c r="O1123" s="1">
        <f>Table1[[#This Row],[sale_price]]-Table1[[#This Row],[cost_price]]</f>
        <v>11.45000001</v>
      </c>
      <c r="P1123" s="4">
        <f>Table1[[#This Row],[PROFIT]]/Table1[[#This Row],[sale_price]]</f>
        <v>0.4580000004</v>
      </c>
      <c r="Q1123" t="str">
        <f>"Q"&amp;ROUNDUP(MONTH(Table1[[#This Row],[ordered_at]])/3,0)</f>
        <v>Q3</v>
      </c>
      <c r="R1123" t="s">
        <v>34</v>
      </c>
      <c r="S1123" t="s">
        <v>47</v>
      </c>
      <c r="T1123" s="8"/>
    </row>
    <row r="1124" spans="1:20" x14ac:dyDescent="0.3">
      <c r="A1124">
        <v>134367</v>
      </c>
      <c r="B1124">
        <v>92481</v>
      </c>
      <c r="C1124">
        <v>47860</v>
      </c>
      <c r="D1124">
        <v>29065</v>
      </c>
      <c r="E1124">
        <f>VLOOKUP(D1124,[1]products!$A$2:$B$2832,2,0)</f>
        <v>17.105219779999999</v>
      </c>
      <c r="F1124">
        <v>362762</v>
      </c>
      <c r="G1124" t="s">
        <v>10</v>
      </c>
      <c r="H1124" s="2">
        <v>45159.576944444445</v>
      </c>
      <c r="I1124" s="2" t="s">
        <v>11</v>
      </c>
      <c r="J1124" s="2" t="s">
        <v>11</v>
      </c>
      <c r="K1124" s="2" t="s">
        <v>11</v>
      </c>
      <c r="L1124" s="9">
        <f>YEAR(Table1[[#This Row],[ordered_at]])</f>
        <v>2023</v>
      </c>
      <c r="M1124" s="9" t="str">
        <f>TEXT(Table1[[#This Row],[ordered_at]],"MMM")</f>
        <v>Aug</v>
      </c>
      <c r="N1124">
        <f>VLOOKUP(D1124,[1]products!$A$2:$F$2832,6,0)</f>
        <v>34.979999540000001</v>
      </c>
      <c r="O1124" s="1">
        <f>Table1[[#This Row],[sale_price]]-Table1[[#This Row],[cost_price]]</f>
        <v>17.874779760000003</v>
      </c>
      <c r="P1124" s="4">
        <f>Table1[[#This Row],[PROFIT]]/Table1[[#This Row],[sale_price]]</f>
        <v>0.51099999985877653</v>
      </c>
      <c r="Q1124" t="str">
        <f>"Q"&amp;ROUNDUP(MONTH(Table1[[#This Row],[ordered_at]])/3,0)</f>
        <v>Q3</v>
      </c>
      <c r="R1124" t="s">
        <v>34</v>
      </c>
      <c r="S1124" t="s">
        <v>47</v>
      </c>
      <c r="T1124" s="8"/>
    </row>
    <row r="1125" spans="1:20" x14ac:dyDescent="0.3">
      <c r="A1125">
        <v>25854</v>
      </c>
      <c r="B1125">
        <v>17882</v>
      </c>
      <c r="C1125">
        <v>58957</v>
      </c>
      <c r="D1125">
        <v>25205</v>
      </c>
      <c r="E1125">
        <f>VLOOKUP(D1125,[1]products!$A$2:$B$2832,2,0)</f>
        <v>11.03639972</v>
      </c>
      <c r="F1125">
        <v>69745</v>
      </c>
      <c r="G1125" t="s">
        <v>13</v>
      </c>
      <c r="H1125" s="2">
        <v>45159.426678240743</v>
      </c>
      <c r="I1125" s="2">
        <v>45159.426678240743</v>
      </c>
      <c r="J1125" s="2" t="s">
        <v>11</v>
      </c>
      <c r="K1125" s="2" t="s">
        <v>11</v>
      </c>
      <c r="L1125" s="9">
        <f>YEAR(Table1[[#This Row],[ordered_at]])</f>
        <v>2023</v>
      </c>
      <c r="M1125" s="9" t="str">
        <f>TEXT(Table1[[#This Row],[ordered_at]],"MMM")</f>
        <v>Aug</v>
      </c>
      <c r="N1125">
        <f>VLOOKUP(D1125,[1]products!$A$2:$F$2832,6,0)</f>
        <v>21.63999939</v>
      </c>
      <c r="O1125" s="1">
        <f>Table1[[#This Row],[sale_price]]-Table1[[#This Row],[cost_price]]</f>
        <v>10.603599669999999</v>
      </c>
      <c r="P1125" s="4">
        <f>Table1[[#This Row],[PROFIT]]/Table1[[#This Row],[sale_price]]</f>
        <v>0.48999999856284654</v>
      </c>
      <c r="Q1125" t="str">
        <f>"Q"&amp;ROUNDUP(MONTH(Table1[[#This Row],[ordered_at]])/3,0)</f>
        <v>Q3</v>
      </c>
      <c r="R1125" t="s">
        <v>34</v>
      </c>
      <c r="S1125" t="s">
        <v>47</v>
      </c>
      <c r="T1125" s="8"/>
    </row>
    <row r="1126" spans="1:20" x14ac:dyDescent="0.3">
      <c r="A1126">
        <v>75748</v>
      </c>
      <c r="B1126">
        <v>52124</v>
      </c>
      <c r="C1126">
        <v>67584</v>
      </c>
      <c r="D1126">
        <v>28599</v>
      </c>
      <c r="E1126">
        <f>VLOOKUP(D1126,[1]products!$A$2:$B$2832,2,0)</f>
        <v>5.9898999010000002</v>
      </c>
      <c r="F1126">
        <v>204391</v>
      </c>
      <c r="G1126" t="s">
        <v>10</v>
      </c>
      <c r="H1126" s="2">
        <v>45159.231307870374</v>
      </c>
      <c r="I1126" s="2" t="s">
        <v>11</v>
      </c>
      <c r="J1126" s="2" t="s">
        <v>11</v>
      </c>
      <c r="K1126" s="2" t="s">
        <v>11</v>
      </c>
      <c r="L1126" s="9">
        <f>YEAR(Table1[[#This Row],[ordered_at]])</f>
        <v>2023</v>
      </c>
      <c r="M1126" s="9" t="str">
        <f>TEXT(Table1[[#This Row],[ordered_at]],"MMM")</f>
        <v>Aug</v>
      </c>
      <c r="N1126">
        <f>VLOOKUP(D1126,[1]products!$A$2:$F$2832,6,0)</f>
        <v>9.9499998089999995</v>
      </c>
      <c r="O1126" s="1">
        <f>Table1[[#This Row],[sale_price]]-Table1[[#This Row],[cost_price]]</f>
        <v>3.9600999079999992</v>
      </c>
      <c r="P1126" s="4">
        <f>Table1[[#This Row],[PROFIT]]/Table1[[#This Row],[sale_price]]</f>
        <v>0.39799999839376876</v>
      </c>
      <c r="Q1126" t="str">
        <f>"Q"&amp;ROUNDUP(MONTH(Table1[[#This Row],[ordered_at]])/3,0)</f>
        <v>Q3</v>
      </c>
      <c r="R1126" t="s">
        <v>34</v>
      </c>
      <c r="S1126" t="s">
        <v>47</v>
      </c>
      <c r="T1126" s="8"/>
    </row>
    <row r="1127" spans="1:20" x14ac:dyDescent="0.3">
      <c r="A1127">
        <v>131809</v>
      </c>
      <c r="B1127">
        <v>90734</v>
      </c>
      <c r="C1127">
        <v>6819</v>
      </c>
      <c r="D1127">
        <v>9299</v>
      </c>
      <c r="E1127">
        <f>VLOOKUP(D1127,[1]products!$A$2:$B$2832,2,0)</f>
        <v>40.053000019999999</v>
      </c>
      <c r="F1127">
        <v>355840</v>
      </c>
      <c r="G1127" t="s">
        <v>14</v>
      </c>
      <c r="H1127" s="2">
        <v>45158.953692129631</v>
      </c>
      <c r="I1127" s="2" t="s">
        <v>11</v>
      </c>
      <c r="J1127" s="2" t="s">
        <v>11</v>
      </c>
      <c r="K1127" s="2" t="s">
        <v>11</v>
      </c>
      <c r="L1127" s="9">
        <f>YEAR(Table1[[#This Row],[ordered_at]])</f>
        <v>2023</v>
      </c>
      <c r="M1127" s="9" t="str">
        <f>TEXT(Table1[[#This Row],[ordered_at]],"MMM")</f>
        <v>Aug</v>
      </c>
      <c r="N1127">
        <f>VLOOKUP(D1127,[1]products!$A$2:$F$2832,6,0)</f>
        <v>79</v>
      </c>
      <c r="O1127" s="1">
        <f>Table1[[#This Row],[sale_price]]-Table1[[#This Row],[cost_price]]</f>
        <v>38.946999980000001</v>
      </c>
      <c r="P1127" s="4">
        <f>Table1[[#This Row],[PROFIT]]/Table1[[#This Row],[sale_price]]</f>
        <v>0.49299999974683545</v>
      </c>
      <c r="Q1127" t="str">
        <f>"Q"&amp;ROUNDUP(MONTH(Table1[[#This Row],[ordered_at]])/3,0)</f>
        <v>Q3</v>
      </c>
      <c r="R1127" t="s">
        <v>34</v>
      </c>
      <c r="S1127" t="s">
        <v>47</v>
      </c>
      <c r="T1127" s="8"/>
    </row>
    <row r="1128" spans="1:20" x14ac:dyDescent="0.3">
      <c r="A1128">
        <v>167684</v>
      </c>
      <c r="B1128">
        <v>115497</v>
      </c>
      <c r="C1128">
        <v>91208</v>
      </c>
      <c r="D1128">
        <v>9043</v>
      </c>
      <c r="E1128">
        <f>VLOOKUP(D1128,[1]products!$A$2:$B$2832,2,0)</f>
        <v>1.3983000109999999</v>
      </c>
      <c r="F1128">
        <v>452724</v>
      </c>
      <c r="G1128" t="s">
        <v>13</v>
      </c>
      <c r="H1128" s="2">
        <v>45158.755925925929</v>
      </c>
      <c r="I1128" s="2">
        <v>45158.755925925929</v>
      </c>
      <c r="J1128" s="2" t="s">
        <v>11</v>
      </c>
      <c r="K1128" s="2" t="s">
        <v>11</v>
      </c>
      <c r="L1128" s="9">
        <f>YEAR(Table1[[#This Row],[ordered_at]])</f>
        <v>2023</v>
      </c>
      <c r="M1128" s="9" t="str">
        <f>TEXT(Table1[[#This Row],[ordered_at]],"MMM")</f>
        <v>Aug</v>
      </c>
      <c r="N1128">
        <f>VLOOKUP(D1128,[1]products!$A$2:$F$2832,6,0)</f>
        <v>3.9500000480000002</v>
      </c>
      <c r="O1128" s="1">
        <f>Table1[[#This Row],[sale_price]]-Table1[[#This Row],[cost_price]]</f>
        <v>2.5517000370000003</v>
      </c>
      <c r="P1128" s="4">
        <f>Table1[[#This Row],[PROFIT]]/Table1[[#This Row],[sale_price]]</f>
        <v>0.64600000151696202</v>
      </c>
      <c r="Q1128" t="str">
        <f>"Q"&amp;ROUNDUP(MONTH(Table1[[#This Row],[ordered_at]])/3,0)</f>
        <v>Q3</v>
      </c>
      <c r="R1128" t="s">
        <v>34</v>
      </c>
      <c r="S1128" t="s">
        <v>47</v>
      </c>
      <c r="T1128" s="8"/>
    </row>
    <row r="1129" spans="1:20" x14ac:dyDescent="0.3">
      <c r="A1129">
        <v>130925</v>
      </c>
      <c r="B1129">
        <v>90155</v>
      </c>
      <c r="C1129">
        <v>82489</v>
      </c>
      <c r="D1129">
        <v>15836</v>
      </c>
      <c r="E1129">
        <f>VLOOKUP(D1129,[1]products!$A$2:$B$2832,2,0)</f>
        <v>38.610048759999998</v>
      </c>
      <c r="F1129">
        <v>353436</v>
      </c>
      <c r="G1129" t="s">
        <v>14</v>
      </c>
      <c r="H1129" s="2">
        <v>45158.691886574074</v>
      </c>
      <c r="I1129" s="2" t="s">
        <v>11</v>
      </c>
      <c r="J1129" s="2" t="s">
        <v>11</v>
      </c>
      <c r="K1129" s="2" t="s">
        <v>11</v>
      </c>
      <c r="L1129" s="9">
        <f>YEAR(Table1[[#This Row],[ordered_at]])</f>
        <v>2023</v>
      </c>
      <c r="M1129" s="9" t="str">
        <f>TEXT(Table1[[#This Row],[ordered_at]],"MMM")</f>
        <v>Aug</v>
      </c>
      <c r="N1129">
        <f>VLOOKUP(D1129,[1]products!$A$2:$F$2832,6,0)</f>
        <v>87.949996949999999</v>
      </c>
      <c r="O1129" s="1">
        <f>Table1[[#This Row],[sale_price]]-Table1[[#This Row],[cost_price]]</f>
        <v>49.339948190000001</v>
      </c>
      <c r="P1129" s="4">
        <f>Table1[[#This Row],[PROFIT]]/Table1[[#This Row],[sale_price]]</f>
        <v>0.56099999887492891</v>
      </c>
      <c r="Q1129" t="str">
        <f>"Q"&amp;ROUNDUP(MONTH(Table1[[#This Row],[ordered_at]])/3,0)</f>
        <v>Q3</v>
      </c>
      <c r="R1129" t="s">
        <v>34</v>
      </c>
      <c r="S1129" t="s">
        <v>47</v>
      </c>
      <c r="T1129" s="8"/>
    </row>
    <row r="1130" spans="1:20" x14ac:dyDescent="0.3">
      <c r="A1130">
        <v>58678</v>
      </c>
      <c r="B1130">
        <v>40404</v>
      </c>
      <c r="C1130">
        <v>88707</v>
      </c>
      <c r="D1130">
        <v>14118</v>
      </c>
      <c r="E1130">
        <f>VLOOKUP(D1130,[1]products!$A$2:$B$2832,2,0)</f>
        <v>16.824900849999999</v>
      </c>
      <c r="F1130">
        <v>158382</v>
      </c>
      <c r="G1130" t="s">
        <v>12</v>
      </c>
      <c r="H1130" s="2">
        <v>45158.689791666664</v>
      </c>
      <c r="I1130" s="2">
        <v>45158.689791666664</v>
      </c>
      <c r="J1130" s="2">
        <v>45158.689791666664</v>
      </c>
      <c r="K1130" s="2" t="s">
        <v>11</v>
      </c>
      <c r="L1130" s="9">
        <f>YEAR(Table1[[#This Row],[ordered_at]])</f>
        <v>2023</v>
      </c>
      <c r="M1130" s="9" t="str">
        <f>TEXT(Table1[[#This Row],[ordered_at]],"MMM")</f>
        <v>Aug</v>
      </c>
      <c r="N1130">
        <f>VLOOKUP(D1130,[1]products!$A$2:$F$2832,6,0)</f>
        <v>32.990001679999999</v>
      </c>
      <c r="O1130" s="1">
        <f>Table1[[#This Row],[sale_price]]-Table1[[#This Row],[cost_price]]</f>
        <v>16.16510083</v>
      </c>
      <c r="P1130" s="4">
        <f>Table1[[#This Row],[PROFIT]]/Table1[[#This Row],[sale_price]]</f>
        <v>0.49000000020612305</v>
      </c>
      <c r="Q1130" t="str">
        <f>"Q"&amp;ROUNDUP(MONTH(Table1[[#This Row],[ordered_at]])/3,0)</f>
        <v>Q3</v>
      </c>
      <c r="R1130" t="s">
        <v>34</v>
      </c>
      <c r="S1130" t="s">
        <v>47</v>
      </c>
      <c r="T1130" s="8"/>
    </row>
    <row r="1131" spans="1:20" x14ac:dyDescent="0.3">
      <c r="A1131">
        <v>166227</v>
      </c>
      <c r="B1131">
        <v>114502</v>
      </c>
      <c r="C1131">
        <v>7389</v>
      </c>
      <c r="D1131">
        <v>11782</v>
      </c>
      <c r="E1131">
        <f>VLOOKUP(D1131,[1]products!$A$2:$B$2832,2,0)</f>
        <v>40.77899987</v>
      </c>
      <c r="F1131">
        <v>448743</v>
      </c>
      <c r="G1131" t="s">
        <v>14</v>
      </c>
      <c r="H1131" s="2">
        <v>45158.485960648148</v>
      </c>
      <c r="I1131" s="2" t="s">
        <v>11</v>
      </c>
      <c r="J1131" s="2" t="s">
        <v>11</v>
      </c>
      <c r="K1131" s="2" t="s">
        <v>11</v>
      </c>
      <c r="L1131" s="9">
        <f>YEAR(Table1[[#This Row],[ordered_at]])</f>
        <v>2023</v>
      </c>
      <c r="M1131" s="9" t="str">
        <f>TEXT(Table1[[#This Row],[ordered_at]],"MMM")</f>
        <v>Aug</v>
      </c>
      <c r="N1131">
        <f>VLOOKUP(D1131,[1]products!$A$2:$F$2832,6,0)</f>
        <v>69</v>
      </c>
      <c r="O1131" s="1">
        <f>Table1[[#This Row],[sale_price]]-Table1[[#This Row],[cost_price]]</f>
        <v>28.22100013</v>
      </c>
      <c r="P1131" s="4">
        <f>Table1[[#This Row],[PROFIT]]/Table1[[#This Row],[sale_price]]</f>
        <v>0.409000001884058</v>
      </c>
      <c r="Q1131" t="str">
        <f>"Q"&amp;ROUNDUP(MONTH(Table1[[#This Row],[ordered_at]])/3,0)</f>
        <v>Q3</v>
      </c>
      <c r="R1131" t="s">
        <v>34</v>
      </c>
      <c r="S1131" t="s">
        <v>47</v>
      </c>
      <c r="T1131" s="8"/>
    </row>
    <row r="1132" spans="1:20" x14ac:dyDescent="0.3">
      <c r="A1132">
        <v>106382</v>
      </c>
      <c r="B1132">
        <v>73281</v>
      </c>
      <c r="C1132">
        <v>97869</v>
      </c>
      <c r="D1132">
        <v>14000</v>
      </c>
      <c r="E1132">
        <f>VLOOKUP(D1132,[1]products!$A$2:$B$2832,2,0)</f>
        <v>4.0052698739999997</v>
      </c>
      <c r="F1132">
        <v>287050</v>
      </c>
      <c r="G1132" t="s">
        <v>12</v>
      </c>
      <c r="H1132" s="2">
        <v>45158.354953703703</v>
      </c>
      <c r="I1132" s="2">
        <v>45158.354953703703</v>
      </c>
      <c r="J1132" s="2">
        <v>45158.354953703703</v>
      </c>
      <c r="K1132" s="2" t="s">
        <v>11</v>
      </c>
      <c r="L1132" s="9">
        <f>YEAR(Table1[[#This Row],[ordered_at]])</f>
        <v>2023</v>
      </c>
      <c r="M1132" s="9" t="str">
        <f>TEXT(Table1[[#This Row],[ordered_at]],"MMM")</f>
        <v>Aug</v>
      </c>
      <c r="N1132">
        <f>VLOOKUP(D1132,[1]products!$A$2:$F$2832,6,0)</f>
        <v>6.9899997709999999</v>
      </c>
      <c r="O1132" s="1">
        <f>Table1[[#This Row],[sale_price]]-Table1[[#This Row],[cost_price]]</f>
        <v>2.9847298970000002</v>
      </c>
      <c r="P1132" s="4">
        <f>Table1[[#This Row],[PROFIT]]/Table1[[#This Row],[sale_price]]</f>
        <v>0.42699999925364807</v>
      </c>
      <c r="Q1132" t="str">
        <f>"Q"&amp;ROUNDUP(MONTH(Table1[[#This Row],[ordered_at]])/3,0)</f>
        <v>Q3</v>
      </c>
      <c r="R1132" t="s">
        <v>34</v>
      </c>
      <c r="S1132" t="s">
        <v>47</v>
      </c>
      <c r="T1132" s="8"/>
    </row>
    <row r="1133" spans="1:20" x14ac:dyDescent="0.3">
      <c r="A1133">
        <v>173991</v>
      </c>
      <c r="B1133">
        <v>119808</v>
      </c>
      <c r="C1133">
        <v>1439</v>
      </c>
      <c r="D1133">
        <v>15334</v>
      </c>
      <c r="E1133">
        <f>VLOOKUP(D1133,[1]products!$A$2:$B$2832,2,0)</f>
        <v>27.255200370000001</v>
      </c>
      <c r="F1133">
        <v>469752</v>
      </c>
      <c r="G1133" t="s">
        <v>13</v>
      </c>
      <c r="H1133" s="2">
        <v>45158.101168981484</v>
      </c>
      <c r="I1133" s="2">
        <v>45158.101168981484</v>
      </c>
      <c r="J1133" s="2" t="s">
        <v>11</v>
      </c>
      <c r="K1133" s="2" t="s">
        <v>11</v>
      </c>
      <c r="L1133" s="9">
        <f>YEAR(Table1[[#This Row],[ordered_at]])</f>
        <v>2023</v>
      </c>
      <c r="M1133" s="9" t="str">
        <f>TEXT(Table1[[#This Row],[ordered_at]],"MMM")</f>
        <v>Aug</v>
      </c>
      <c r="N1133">
        <f>VLOOKUP(D1133,[1]products!$A$2:$F$2832,6,0)</f>
        <v>54.950000760000002</v>
      </c>
      <c r="O1133" s="1">
        <f>Table1[[#This Row],[sale_price]]-Table1[[#This Row],[cost_price]]</f>
        <v>27.694800390000001</v>
      </c>
      <c r="P1133" s="4">
        <f>Table1[[#This Row],[PROFIT]]/Table1[[#This Row],[sale_price]]</f>
        <v>0.50400000012666057</v>
      </c>
      <c r="Q1133" t="str">
        <f>"Q"&amp;ROUNDUP(MONTH(Table1[[#This Row],[ordered_at]])/3,0)</f>
        <v>Q3</v>
      </c>
      <c r="R1133" t="s">
        <v>34</v>
      </c>
      <c r="S1133" t="s">
        <v>47</v>
      </c>
      <c r="T1133" s="8"/>
    </row>
    <row r="1134" spans="1:20" x14ac:dyDescent="0.3">
      <c r="A1134">
        <v>123560</v>
      </c>
      <c r="B1134">
        <v>85083</v>
      </c>
      <c r="C1134">
        <v>83174</v>
      </c>
      <c r="D1134">
        <v>11541</v>
      </c>
      <c r="E1134">
        <f>VLOOKUP(D1134,[1]products!$A$2:$B$2832,2,0)</f>
        <v>16.4851204</v>
      </c>
      <c r="F1134">
        <v>333519</v>
      </c>
      <c r="G1134" t="s">
        <v>12</v>
      </c>
      <c r="H1134" s="2">
        <v>45158.099062499998</v>
      </c>
      <c r="I1134" s="2">
        <v>45158.099062499998</v>
      </c>
      <c r="J1134" s="2">
        <v>45158.099062499998</v>
      </c>
      <c r="K1134" s="2" t="s">
        <v>11</v>
      </c>
      <c r="L1134" s="9">
        <f>YEAR(Table1[[#This Row],[ordered_at]])</f>
        <v>2023</v>
      </c>
      <c r="M1134" s="9" t="str">
        <f>TEXT(Table1[[#This Row],[ordered_at]],"MMM")</f>
        <v>Aug</v>
      </c>
      <c r="N1134">
        <f>VLOOKUP(D1134,[1]products!$A$2:$F$2832,6,0)</f>
        <v>38.880001069999999</v>
      </c>
      <c r="O1134" s="1">
        <f>Table1[[#This Row],[sale_price]]-Table1[[#This Row],[cost_price]]</f>
        <v>22.394880669999999</v>
      </c>
      <c r="P1134" s="4">
        <f>Table1[[#This Row],[PROFIT]]/Table1[[#This Row],[sale_price]]</f>
        <v>0.57600000138065843</v>
      </c>
      <c r="Q1134" t="str">
        <f>"Q"&amp;ROUNDUP(MONTH(Table1[[#This Row],[ordered_at]])/3,0)</f>
        <v>Q3</v>
      </c>
      <c r="R1134" t="s">
        <v>34</v>
      </c>
      <c r="S1134" t="s">
        <v>47</v>
      </c>
      <c r="T1134" s="8"/>
    </row>
    <row r="1135" spans="1:20" x14ac:dyDescent="0.3">
      <c r="A1135">
        <v>84700</v>
      </c>
      <c r="B1135">
        <v>58289</v>
      </c>
      <c r="C1135">
        <v>28198</v>
      </c>
      <c r="D1135">
        <v>28826</v>
      </c>
      <c r="E1135">
        <f>VLOOKUP(D1135,[1]products!$A$2:$B$2832,2,0)</f>
        <v>31.82549852</v>
      </c>
      <c r="F1135">
        <v>228589</v>
      </c>
      <c r="G1135" t="s">
        <v>15</v>
      </c>
      <c r="H1135" s="2">
        <v>45157.504340277781</v>
      </c>
      <c r="I1135" s="2">
        <v>45157.504340277781</v>
      </c>
      <c r="J1135" s="2">
        <v>45157.504340277781</v>
      </c>
      <c r="K1135" s="2">
        <v>45157.504340277781</v>
      </c>
      <c r="L1135" s="9">
        <f>YEAR(Table1[[#This Row],[ordered_at]])</f>
        <v>2023</v>
      </c>
      <c r="M1135" s="9" t="str">
        <f>TEXT(Table1[[#This Row],[ordered_at]],"MMM")</f>
        <v>Aug</v>
      </c>
      <c r="N1135">
        <f>VLOOKUP(D1135,[1]products!$A$2:$F$2832,6,0)</f>
        <v>64.949996949999999</v>
      </c>
      <c r="O1135" s="1">
        <f>Table1[[#This Row],[sale_price]]-Table1[[#This Row],[cost_price]]</f>
        <v>33.124498430000003</v>
      </c>
      <c r="P1135" s="4">
        <f>Table1[[#This Row],[PROFIT]]/Table1[[#This Row],[sale_price]]</f>
        <v>0.50999999977675137</v>
      </c>
      <c r="Q1135" t="str">
        <f>"Q"&amp;ROUNDUP(MONTH(Table1[[#This Row],[ordered_at]])/3,0)</f>
        <v>Q3</v>
      </c>
      <c r="R1135" t="s">
        <v>34</v>
      </c>
      <c r="S1135" t="s">
        <v>47</v>
      </c>
      <c r="T1135" s="8"/>
    </row>
    <row r="1136" spans="1:20" x14ac:dyDescent="0.3">
      <c r="A1136">
        <v>113781</v>
      </c>
      <c r="B1136">
        <v>78397</v>
      </c>
      <c r="C1136">
        <v>55268</v>
      </c>
      <c r="D1136">
        <v>24808</v>
      </c>
      <c r="E1136">
        <f>VLOOKUP(D1136,[1]products!$A$2:$B$2832,2,0)</f>
        <v>30.98784865</v>
      </c>
      <c r="F1136">
        <v>307032</v>
      </c>
      <c r="G1136" t="s">
        <v>14</v>
      </c>
      <c r="H1136" s="2">
        <v>45156.975011574075</v>
      </c>
      <c r="I1136" s="2" t="s">
        <v>11</v>
      </c>
      <c r="J1136" s="2" t="s">
        <v>11</v>
      </c>
      <c r="K1136" s="2" t="s">
        <v>11</v>
      </c>
      <c r="L1136" s="9">
        <f>YEAR(Table1[[#This Row],[ordered_at]])</f>
        <v>2023</v>
      </c>
      <c r="M1136" s="9" t="str">
        <f>TEXT(Table1[[#This Row],[ordered_at]],"MMM")</f>
        <v>Aug</v>
      </c>
      <c r="N1136">
        <f>VLOOKUP(D1136,[1]products!$A$2:$F$2832,6,0)</f>
        <v>69.949996949999999</v>
      </c>
      <c r="O1136" s="1">
        <f>Table1[[#This Row],[sale_price]]-Table1[[#This Row],[cost_price]]</f>
        <v>38.962148299999996</v>
      </c>
      <c r="P1136" s="4">
        <f>Table1[[#This Row],[PROFIT]]/Table1[[#This Row],[sale_price]]</f>
        <v>0.55699999998355965</v>
      </c>
      <c r="Q1136" t="str">
        <f>"Q"&amp;ROUNDUP(MONTH(Table1[[#This Row],[ordered_at]])/3,0)</f>
        <v>Q3</v>
      </c>
      <c r="R1136" t="s">
        <v>34</v>
      </c>
      <c r="S1136" t="s">
        <v>47</v>
      </c>
      <c r="T1136" s="8"/>
    </row>
    <row r="1137" spans="1:20" x14ac:dyDescent="0.3">
      <c r="A1137">
        <v>64355</v>
      </c>
      <c r="B1137">
        <v>44303</v>
      </c>
      <c r="C1137">
        <v>47059</v>
      </c>
      <c r="D1137">
        <v>9240</v>
      </c>
      <c r="E1137">
        <f>VLOOKUP(D1137,[1]products!$A$2:$B$2832,2,0)</f>
        <v>55.276021210000003</v>
      </c>
      <c r="F1137">
        <v>173629</v>
      </c>
      <c r="G1137" t="s">
        <v>12</v>
      </c>
      <c r="H1137" s="2">
        <v>45156.404363425929</v>
      </c>
      <c r="I1137" s="2">
        <v>45156.404363425929</v>
      </c>
      <c r="J1137" s="2">
        <v>45156.404363425929</v>
      </c>
      <c r="K1137" s="2" t="s">
        <v>11</v>
      </c>
      <c r="L1137" s="9">
        <f>YEAR(Table1[[#This Row],[ordered_at]])</f>
        <v>2023</v>
      </c>
      <c r="M1137" s="9" t="str">
        <f>TEXT(Table1[[#This Row],[ordered_at]],"MMM")</f>
        <v>Aug</v>
      </c>
      <c r="N1137">
        <f>VLOOKUP(D1137,[1]products!$A$2:$F$2832,6,0)</f>
        <v>120.6900024</v>
      </c>
      <c r="O1137" s="1">
        <f>Table1[[#This Row],[sale_price]]-Table1[[#This Row],[cost_price]]</f>
        <v>65.413981189999987</v>
      </c>
      <c r="P1137" s="4">
        <f>Table1[[#This Row],[PROFIT]]/Table1[[#This Row],[sale_price]]</f>
        <v>0.5419999990819454</v>
      </c>
      <c r="Q1137" t="str">
        <f>"Q"&amp;ROUNDUP(MONTH(Table1[[#This Row],[ordered_at]])/3,0)</f>
        <v>Q3</v>
      </c>
      <c r="R1137" t="s">
        <v>34</v>
      </c>
      <c r="S1137" t="s">
        <v>47</v>
      </c>
      <c r="T1137" s="8"/>
    </row>
    <row r="1138" spans="1:20" x14ac:dyDescent="0.3">
      <c r="A1138">
        <v>14670</v>
      </c>
      <c r="B1138">
        <v>10167</v>
      </c>
      <c r="C1138">
        <v>94728</v>
      </c>
      <c r="D1138">
        <v>14549</v>
      </c>
      <c r="E1138">
        <f>VLOOKUP(D1138,[1]products!$A$2:$B$2832,2,0)</f>
        <v>38.117308919999999</v>
      </c>
      <c r="F1138">
        <v>39615</v>
      </c>
      <c r="G1138" t="s">
        <v>10</v>
      </c>
      <c r="H1138" s="2">
        <v>45156.201574074075</v>
      </c>
      <c r="I1138" s="2" t="s">
        <v>11</v>
      </c>
      <c r="J1138" s="2" t="s">
        <v>11</v>
      </c>
      <c r="K1138" s="2" t="s">
        <v>11</v>
      </c>
      <c r="L1138" s="9">
        <f>YEAR(Table1[[#This Row],[ordered_at]])</f>
        <v>2023</v>
      </c>
      <c r="M1138" s="9" t="str">
        <f>TEXT(Table1[[#This Row],[ordered_at]],"MMM")</f>
        <v>Aug</v>
      </c>
      <c r="N1138">
        <f>VLOOKUP(D1138,[1]products!$A$2:$F$2832,6,0)</f>
        <v>66.989997860000003</v>
      </c>
      <c r="O1138" s="1">
        <f>Table1[[#This Row],[sale_price]]-Table1[[#This Row],[cost_price]]</f>
        <v>28.872688940000003</v>
      </c>
      <c r="P1138" s="4">
        <f>Table1[[#This Row],[PROFIT]]/Table1[[#This Row],[sale_price]]</f>
        <v>0.43099999794506638</v>
      </c>
      <c r="Q1138" t="str">
        <f>"Q"&amp;ROUNDUP(MONTH(Table1[[#This Row],[ordered_at]])/3,0)</f>
        <v>Q3</v>
      </c>
      <c r="R1138" t="s">
        <v>38</v>
      </c>
      <c r="S1138" t="s">
        <v>47</v>
      </c>
      <c r="T1138" s="8"/>
    </row>
    <row r="1139" spans="1:20" x14ac:dyDescent="0.3">
      <c r="A1139">
        <v>103550</v>
      </c>
      <c r="B1139">
        <v>71306</v>
      </c>
      <c r="C1139">
        <v>6046</v>
      </c>
      <c r="D1139">
        <v>662</v>
      </c>
      <c r="E1139">
        <f>VLOOKUP(D1139,[1]products!$A$2:$B$2832,2,0)</f>
        <v>18.45000009</v>
      </c>
      <c r="F1139">
        <v>279378</v>
      </c>
      <c r="G1139" t="s">
        <v>14</v>
      </c>
      <c r="H1139" s="2">
        <v>45156.072372685187</v>
      </c>
      <c r="I1139" s="2" t="s">
        <v>11</v>
      </c>
      <c r="J1139" s="2" t="s">
        <v>11</v>
      </c>
      <c r="K1139" s="2" t="s">
        <v>11</v>
      </c>
      <c r="L1139" s="9">
        <f>YEAR(Table1[[#This Row],[ordered_at]])</f>
        <v>2023</v>
      </c>
      <c r="M1139" s="9" t="str">
        <f>TEXT(Table1[[#This Row],[ordered_at]],"MMM")</f>
        <v>Aug</v>
      </c>
      <c r="N1139">
        <f>VLOOKUP(D1139,[1]products!$A$2:$F$2832,6,0)</f>
        <v>45</v>
      </c>
      <c r="O1139" s="1">
        <f>Table1[[#This Row],[sale_price]]-Table1[[#This Row],[cost_price]]</f>
        <v>26.54999991</v>
      </c>
      <c r="P1139" s="4">
        <f>Table1[[#This Row],[PROFIT]]/Table1[[#This Row],[sale_price]]</f>
        <v>0.58999999800000003</v>
      </c>
      <c r="Q1139" t="str">
        <f>"Q"&amp;ROUNDUP(MONTH(Table1[[#This Row],[ordered_at]])/3,0)</f>
        <v>Q3</v>
      </c>
      <c r="R1139" t="s">
        <v>38</v>
      </c>
      <c r="S1139" t="s">
        <v>47</v>
      </c>
      <c r="T1139" s="8"/>
    </row>
    <row r="1140" spans="1:20" x14ac:dyDescent="0.3">
      <c r="A1140">
        <v>168226</v>
      </c>
      <c r="B1140">
        <v>115868</v>
      </c>
      <c r="C1140">
        <v>48541</v>
      </c>
      <c r="D1140">
        <v>15897</v>
      </c>
      <c r="E1140">
        <f>VLOOKUP(D1140,[1]products!$A$2:$B$2832,2,0)</f>
        <v>20.771999919999999</v>
      </c>
      <c r="F1140">
        <v>454184</v>
      </c>
      <c r="G1140" t="s">
        <v>14</v>
      </c>
      <c r="H1140" s="2">
        <v>45155.639363425929</v>
      </c>
      <c r="I1140" s="2" t="s">
        <v>11</v>
      </c>
      <c r="J1140" s="2" t="s">
        <v>11</v>
      </c>
      <c r="K1140" s="2" t="s">
        <v>11</v>
      </c>
      <c r="L1140" s="9">
        <f>YEAR(Table1[[#This Row],[ordered_at]])</f>
        <v>2023</v>
      </c>
      <c r="M1140" s="9" t="str">
        <f>TEXT(Table1[[#This Row],[ordered_at]],"MMM")</f>
        <v>Aug</v>
      </c>
      <c r="N1140">
        <f>VLOOKUP(D1140,[1]products!$A$2:$F$2832,6,0)</f>
        <v>36</v>
      </c>
      <c r="O1140" s="1">
        <f>Table1[[#This Row],[sale_price]]-Table1[[#This Row],[cost_price]]</f>
        <v>15.228000080000001</v>
      </c>
      <c r="P1140" s="4">
        <f>Table1[[#This Row],[PROFIT]]/Table1[[#This Row],[sale_price]]</f>
        <v>0.42300000222222223</v>
      </c>
      <c r="Q1140" t="str">
        <f>"Q"&amp;ROUNDUP(MONTH(Table1[[#This Row],[ordered_at]])/3,0)</f>
        <v>Q3</v>
      </c>
      <c r="R1140" t="s">
        <v>38</v>
      </c>
      <c r="S1140" t="s">
        <v>47</v>
      </c>
      <c r="T1140" s="8"/>
    </row>
    <row r="1141" spans="1:20" x14ac:dyDescent="0.3">
      <c r="A1141">
        <v>143580</v>
      </c>
      <c r="B1141">
        <v>98853</v>
      </c>
      <c r="C1141">
        <v>84010</v>
      </c>
      <c r="D1141">
        <v>14246</v>
      </c>
      <c r="E1141">
        <f>VLOOKUP(D1141,[1]products!$A$2:$B$2832,2,0)</f>
        <v>9.9149397530000005</v>
      </c>
      <c r="F1141">
        <v>387607</v>
      </c>
      <c r="G1141" t="s">
        <v>13</v>
      </c>
      <c r="H1141" s="2">
        <v>45155.210115740738</v>
      </c>
      <c r="I1141" s="2">
        <v>45155.210115740738</v>
      </c>
      <c r="J1141" s="2" t="s">
        <v>11</v>
      </c>
      <c r="K1141" s="2" t="s">
        <v>11</v>
      </c>
      <c r="L1141" s="9">
        <f>YEAR(Table1[[#This Row],[ordered_at]])</f>
        <v>2023</v>
      </c>
      <c r="M1141" s="9" t="str">
        <f>TEXT(Table1[[#This Row],[ordered_at]],"MMM")</f>
        <v>Aug</v>
      </c>
      <c r="N1141">
        <f>VLOOKUP(D1141,[1]products!$A$2:$F$2832,6,0)</f>
        <v>23.219999309999999</v>
      </c>
      <c r="O1141" s="1">
        <f>Table1[[#This Row],[sale_price]]-Table1[[#This Row],[cost_price]]</f>
        <v>13.305059556999998</v>
      </c>
      <c r="P1141" s="4">
        <f>Table1[[#This Row],[PROFIT]]/Table1[[#This Row],[sale_price]]</f>
        <v>0.57299999794875101</v>
      </c>
      <c r="Q1141" t="str">
        <f>"Q"&amp;ROUNDUP(MONTH(Table1[[#This Row],[ordered_at]])/3,0)</f>
        <v>Q3</v>
      </c>
      <c r="R1141" t="s">
        <v>38</v>
      </c>
      <c r="S1141" t="s">
        <v>47</v>
      </c>
      <c r="T1141" s="8"/>
    </row>
    <row r="1142" spans="1:20" x14ac:dyDescent="0.3">
      <c r="A1142">
        <v>56983</v>
      </c>
      <c r="B1142">
        <v>39233</v>
      </c>
      <c r="C1142">
        <v>87633</v>
      </c>
      <c r="D1142">
        <v>13789</v>
      </c>
      <c r="E1142">
        <f>VLOOKUP(D1142,[1]products!$A$2:$B$2832,2,0)</f>
        <v>21.504000040000001</v>
      </c>
      <c r="F1142">
        <v>153755</v>
      </c>
      <c r="G1142" t="s">
        <v>12</v>
      </c>
      <c r="H1142" s="2">
        <v>45155.174259259256</v>
      </c>
      <c r="I1142" s="2">
        <v>45155.174259259256</v>
      </c>
      <c r="J1142" s="2">
        <v>45155.174259259256</v>
      </c>
      <c r="K1142" s="2" t="s">
        <v>11</v>
      </c>
      <c r="L1142" s="9">
        <f>YEAR(Table1[[#This Row],[ordered_at]])</f>
        <v>2023</v>
      </c>
      <c r="M1142" s="9" t="str">
        <f>TEXT(Table1[[#This Row],[ordered_at]],"MMM")</f>
        <v>Aug</v>
      </c>
      <c r="N1142">
        <f>VLOOKUP(D1142,[1]products!$A$2:$F$2832,6,0)</f>
        <v>48</v>
      </c>
      <c r="O1142" s="1">
        <f>Table1[[#This Row],[sale_price]]-Table1[[#This Row],[cost_price]]</f>
        <v>26.495999959999999</v>
      </c>
      <c r="P1142" s="4">
        <f>Table1[[#This Row],[PROFIT]]/Table1[[#This Row],[sale_price]]</f>
        <v>0.55199999916666664</v>
      </c>
      <c r="Q1142" t="str">
        <f>"Q"&amp;ROUNDUP(MONTH(Table1[[#This Row],[ordered_at]])/3,0)</f>
        <v>Q3</v>
      </c>
      <c r="R1142" t="s">
        <v>38</v>
      </c>
      <c r="S1142" t="s">
        <v>47</v>
      </c>
      <c r="T1142" s="8"/>
    </row>
    <row r="1143" spans="1:20" x14ac:dyDescent="0.3">
      <c r="A1143">
        <v>167752</v>
      </c>
      <c r="B1143">
        <v>115542</v>
      </c>
      <c r="C1143">
        <v>57702</v>
      </c>
      <c r="D1143">
        <v>28852</v>
      </c>
      <c r="E1143">
        <f>VLOOKUP(D1143,[1]products!$A$2:$B$2832,2,0)</f>
        <v>20.876250349999999</v>
      </c>
      <c r="F1143">
        <v>452904</v>
      </c>
      <c r="G1143" t="s">
        <v>12</v>
      </c>
      <c r="H1143" s="2">
        <v>45154.728356481479</v>
      </c>
      <c r="I1143" s="2">
        <v>45154.728356481479</v>
      </c>
      <c r="J1143" s="2">
        <v>45154.728356481479</v>
      </c>
      <c r="K1143" s="2" t="s">
        <v>11</v>
      </c>
      <c r="L1143" s="9">
        <f>YEAR(Table1[[#This Row],[ordered_at]])</f>
        <v>2023</v>
      </c>
      <c r="M1143" s="9" t="str">
        <f>TEXT(Table1[[#This Row],[ordered_at]],"MMM")</f>
        <v>Aug</v>
      </c>
      <c r="N1143">
        <f>VLOOKUP(D1143,[1]products!$A$2:$F$2832,6,0)</f>
        <v>43.950000760000002</v>
      </c>
      <c r="O1143" s="1">
        <f>Table1[[#This Row],[sale_price]]-Table1[[#This Row],[cost_price]]</f>
        <v>23.073750410000002</v>
      </c>
      <c r="P1143" s="4">
        <f>Table1[[#This Row],[PROFIT]]/Table1[[#This Row],[sale_price]]</f>
        <v>0.52500000025028448</v>
      </c>
      <c r="Q1143" t="str">
        <f>"Q"&amp;ROUNDUP(MONTH(Table1[[#This Row],[ordered_at]])/3,0)</f>
        <v>Q3</v>
      </c>
      <c r="R1143" t="s">
        <v>38</v>
      </c>
      <c r="S1143" t="s">
        <v>47</v>
      </c>
      <c r="T1143" s="8"/>
    </row>
    <row r="1144" spans="1:20" x14ac:dyDescent="0.3">
      <c r="A1144">
        <v>85724</v>
      </c>
      <c r="B1144">
        <v>58967</v>
      </c>
      <c r="C1144">
        <v>26782</v>
      </c>
      <c r="D1144">
        <v>9430</v>
      </c>
      <c r="E1144">
        <f>VLOOKUP(D1144,[1]products!$A$2:$B$2832,2,0)</f>
        <v>62.880841660000002</v>
      </c>
      <c r="F1144">
        <v>231332</v>
      </c>
      <c r="G1144" t="s">
        <v>14</v>
      </c>
      <c r="H1144" s="2">
        <v>45154.432685185187</v>
      </c>
      <c r="I1144" s="2" t="s">
        <v>11</v>
      </c>
      <c r="J1144" s="2" t="s">
        <v>11</v>
      </c>
      <c r="K1144" s="2" t="s">
        <v>11</v>
      </c>
      <c r="L1144" s="9">
        <f>YEAR(Table1[[#This Row],[ordered_at]])</f>
        <v>2023</v>
      </c>
      <c r="M1144" s="9" t="str">
        <f>TEXT(Table1[[#This Row],[ordered_at]],"MMM")</f>
        <v>Aug</v>
      </c>
      <c r="N1144">
        <f>VLOOKUP(D1144,[1]products!$A$2:$F$2832,6,0)</f>
        <v>132.6600037</v>
      </c>
      <c r="O1144" s="1">
        <f>Table1[[#This Row],[sale_price]]-Table1[[#This Row],[cost_price]]</f>
        <v>69.779162040000003</v>
      </c>
      <c r="P1144" s="4">
        <f>Table1[[#This Row],[PROFIT]]/Table1[[#This Row],[sale_price]]</f>
        <v>0.52600000070707065</v>
      </c>
      <c r="Q1144" t="str">
        <f>"Q"&amp;ROUNDUP(MONTH(Table1[[#This Row],[ordered_at]])/3,0)</f>
        <v>Q3</v>
      </c>
      <c r="R1144" t="s">
        <v>38</v>
      </c>
      <c r="S1144" t="s">
        <v>47</v>
      </c>
      <c r="T1144" s="8"/>
    </row>
    <row r="1145" spans="1:20" x14ac:dyDescent="0.3">
      <c r="A1145">
        <v>62322</v>
      </c>
      <c r="B1145">
        <v>42910</v>
      </c>
      <c r="C1145">
        <v>77558</v>
      </c>
      <c r="D1145">
        <v>13656</v>
      </c>
      <c r="E1145">
        <f>VLOOKUP(D1145,[1]products!$A$2:$B$2832,2,0)</f>
        <v>27.134399439999999</v>
      </c>
      <c r="F1145">
        <v>168160</v>
      </c>
      <c r="G1145" t="s">
        <v>10</v>
      </c>
      <c r="H1145" s="2">
        <v>45154.14025462963</v>
      </c>
      <c r="I1145" s="2" t="s">
        <v>11</v>
      </c>
      <c r="J1145" s="2" t="s">
        <v>11</v>
      </c>
      <c r="K1145" s="2" t="s">
        <v>11</v>
      </c>
      <c r="L1145" s="9">
        <f>YEAR(Table1[[#This Row],[ordered_at]])</f>
        <v>2023</v>
      </c>
      <c r="M1145" s="9" t="str">
        <f>TEXT(Table1[[#This Row],[ordered_at]],"MMM")</f>
        <v>Aug</v>
      </c>
      <c r="N1145">
        <f>VLOOKUP(D1145,[1]products!$A$2:$F$2832,6,0)</f>
        <v>56.52999878</v>
      </c>
      <c r="O1145" s="1">
        <f>Table1[[#This Row],[sale_price]]-Table1[[#This Row],[cost_price]]</f>
        <v>29.39559934</v>
      </c>
      <c r="P1145" s="4">
        <f>Table1[[#This Row],[PROFIT]]/Table1[[#This Row],[sale_price]]</f>
        <v>0.51999999954714315</v>
      </c>
      <c r="Q1145" t="str">
        <f>"Q"&amp;ROUNDUP(MONTH(Table1[[#This Row],[ordered_at]])/3,0)</f>
        <v>Q3</v>
      </c>
      <c r="R1145" t="s">
        <v>38</v>
      </c>
      <c r="S1145" t="s">
        <v>47</v>
      </c>
      <c r="T1145" s="8"/>
    </row>
    <row r="1146" spans="1:20" x14ac:dyDescent="0.3">
      <c r="A1146">
        <v>110725</v>
      </c>
      <c r="B1146">
        <v>76300</v>
      </c>
      <c r="C1146">
        <v>26328</v>
      </c>
      <c r="D1146">
        <v>14025</v>
      </c>
      <c r="E1146">
        <f>VLOOKUP(D1146,[1]products!$A$2:$B$2832,2,0)</f>
        <v>15.248999960000001</v>
      </c>
      <c r="F1146">
        <v>298767</v>
      </c>
      <c r="G1146" t="s">
        <v>10</v>
      </c>
      <c r="H1146" s="2">
        <v>45153.39329861111</v>
      </c>
      <c r="I1146" s="2" t="s">
        <v>11</v>
      </c>
      <c r="J1146" s="2" t="s">
        <v>11</v>
      </c>
      <c r="K1146" s="2" t="s">
        <v>11</v>
      </c>
      <c r="L1146" s="9">
        <f>YEAR(Table1[[#This Row],[ordered_at]])</f>
        <v>2023</v>
      </c>
      <c r="M1146" s="9" t="str">
        <f>TEXT(Table1[[#This Row],[ordered_at]],"MMM")</f>
        <v>Aug</v>
      </c>
      <c r="N1146">
        <f>VLOOKUP(D1146,[1]products!$A$2:$F$2832,6,0)</f>
        <v>39</v>
      </c>
      <c r="O1146" s="1">
        <f>Table1[[#This Row],[sale_price]]-Table1[[#This Row],[cost_price]]</f>
        <v>23.751000040000001</v>
      </c>
      <c r="P1146" s="4">
        <f>Table1[[#This Row],[PROFIT]]/Table1[[#This Row],[sale_price]]</f>
        <v>0.609000001025641</v>
      </c>
      <c r="Q1146" t="str">
        <f>"Q"&amp;ROUNDUP(MONTH(Table1[[#This Row],[ordered_at]])/3,0)</f>
        <v>Q3</v>
      </c>
      <c r="R1146" t="s">
        <v>38</v>
      </c>
      <c r="S1146" t="s">
        <v>47</v>
      </c>
      <c r="T1146" s="8"/>
    </row>
    <row r="1147" spans="1:20" x14ac:dyDescent="0.3">
      <c r="A1147">
        <v>11130</v>
      </c>
      <c r="B1147">
        <v>7680</v>
      </c>
      <c r="C1147">
        <v>85948</v>
      </c>
      <c r="D1147">
        <v>17004</v>
      </c>
      <c r="E1147">
        <f>VLOOKUP(D1147,[1]products!$A$2:$B$2832,2,0)</f>
        <v>24.01854084</v>
      </c>
      <c r="F1147">
        <v>29981</v>
      </c>
      <c r="G1147" t="s">
        <v>13</v>
      </c>
      <c r="H1147" s="2">
        <v>45153.367569444446</v>
      </c>
      <c r="I1147" s="2">
        <v>45153.367569444446</v>
      </c>
      <c r="J1147" s="2" t="s">
        <v>11</v>
      </c>
      <c r="K1147" s="2" t="s">
        <v>11</v>
      </c>
      <c r="L1147" s="9">
        <f>YEAR(Table1[[#This Row],[ordered_at]])</f>
        <v>2023</v>
      </c>
      <c r="M1147" s="9" t="str">
        <f>TEXT(Table1[[#This Row],[ordered_at]],"MMM")</f>
        <v>Aug</v>
      </c>
      <c r="N1147">
        <f>VLOOKUP(D1147,[1]products!$A$2:$F$2832,6,0)</f>
        <v>43.990001679999999</v>
      </c>
      <c r="O1147" s="1">
        <f>Table1[[#This Row],[sale_price]]-Table1[[#This Row],[cost_price]]</f>
        <v>19.971460839999999</v>
      </c>
      <c r="P1147" s="4">
        <f>Table1[[#This Row],[PROFIT]]/Table1[[#This Row],[sale_price]]</f>
        <v>0.45400000175676281</v>
      </c>
      <c r="Q1147" t="str">
        <f>"Q"&amp;ROUNDUP(MONTH(Table1[[#This Row],[ordered_at]])/3,0)</f>
        <v>Q3</v>
      </c>
      <c r="R1147" t="s">
        <v>38</v>
      </c>
      <c r="S1147" t="s">
        <v>47</v>
      </c>
      <c r="T1147" s="8"/>
    </row>
    <row r="1148" spans="1:20" x14ac:dyDescent="0.3">
      <c r="A1148">
        <v>87625</v>
      </c>
      <c r="B1148">
        <v>60277</v>
      </c>
      <c r="C1148">
        <v>24258</v>
      </c>
      <c r="D1148">
        <v>9017</v>
      </c>
      <c r="E1148">
        <f>VLOOKUP(D1148,[1]products!$A$2:$B$2832,2,0)</f>
        <v>23.671559389999999</v>
      </c>
      <c r="F1148">
        <v>236501</v>
      </c>
      <c r="G1148" t="s">
        <v>14</v>
      </c>
      <c r="H1148" s="2">
        <v>45153.031956018516</v>
      </c>
      <c r="I1148" s="2" t="s">
        <v>11</v>
      </c>
      <c r="J1148" s="2" t="s">
        <v>11</v>
      </c>
      <c r="K1148" s="2" t="s">
        <v>11</v>
      </c>
      <c r="L1148" s="9">
        <f>YEAR(Table1[[#This Row],[ordered_at]])</f>
        <v>2023</v>
      </c>
      <c r="M1148" s="9" t="str">
        <f>TEXT(Table1[[#This Row],[ordered_at]],"MMM")</f>
        <v>Aug</v>
      </c>
      <c r="N1148">
        <f>VLOOKUP(D1148,[1]products!$A$2:$F$2832,6,0)</f>
        <v>49.939998629999998</v>
      </c>
      <c r="O1148" s="1">
        <f>Table1[[#This Row],[sale_price]]-Table1[[#This Row],[cost_price]]</f>
        <v>26.268439239999999</v>
      </c>
      <c r="P1148" s="4">
        <f>Table1[[#This Row],[PROFIT]]/Table1[[#This Row],[sale_price]]</f>
        <v>0.52599999921145368</v>
      </c>
      <c r="Q1148" t="str">
        <f>"Q"&amp;ROUNDUP(MONTH(Table1[[#This Row],[ordered_at]])/3,0)</f>
        <v>Q3</v>
      </c>
      <c r="R1148" t="s">
        <v>38</v>
      </c>
      <c r="S1148" t="s">
        <v>47</v>
      </c>
      <c r="T1148" s="8"/>
    </row>
    <row r="1149" spans="1:20" x14ac:dyDescent="0.3">
      <c r="A1149">
        <v>165437</v>
      </c>
      <c r="B1149">
        <v>113960</v>
      </c>
      <c r="C1149">
        <v>33655</v>
      </c>
      <c r="D1149">
        <v>6110</v>
      </c>
      <c r="E1149">
        <f>VLOOKUP(D1149,[1]products!$A$2:$B$2832,2,0)</f>
        <v>12.82500001</v>
      </c>
      <c r="F1149">
        <v>446594</v>
      </c>
      <c r="G1149" t="s">
        <v>13</v>
      </c>
      <c r="H1149" s="2">
        <v>45152.676898148151</v>
      </c>
      <c r="I1149" s="2">
        <v>45152.676898148151</v>
      </c>
      <c r="J1149" s="2" t="s">
        <v>11</v>
      </c>
      <c r="K1149" s="2" t="s">
        <v>11</v>
      </c>
      <c r="L1149" s="9">
        <f>YEAR(Table1[[#This Row],[ordered_at]])</f>
        <v>2023</v>
      </c>
      <c r="M1149" s="9" t="str">
        <f>TEXT(Table1[[#This Row],[ordered_at]],"MMM")</f>
        <v>Aug</v>
      </c>
      <c r="N1149">
        <f>VLOOKUP(D1149,[1]products!$A$2:$F$2832,6,0)</f>
        <v>25</v>
      </c>
      <c r="O1149" s="1">
        <f>Table1[[#This Row],[sale_price]]-Table1[[#This Row],[cost_price]]</f>
        <v>12.17499999</v>
      </c>
      <c r="P1149" s="4">
        <f>Table1[[#This Row],[PROFIT]]/Table1[[#This Row],[sale_price]]</f>
        <v>0.48699999960000001</v>
      </c>
      <c r="Q1149" t="str">
        <f>"Q"&amp;ROUNDUP(MONTH(Table1[[#This Row],[ordered_at]])/3,0)</f>
        <v>Q3</v>
      </c>
      <c r="R1149" t="s">
        <v>38</v>
      </c>
      <c r="S1149" t="s">
        <v>47</v>
      </c>
      <c r="T1149" s="8"/>
    </row>
    <row r="1150" spans="1:20" x14ac:dyDescent="0.3">
      <c r="A1150">
        <v>115922</v>
      </c>
      <c r="B1150">
        <v>79866</v>
      </c>
      <c r="C1150">
        <v>43371</v>
      </c>
      <c r="D1150">
        <v>13801</v>
      </c>
      <c r="E1150">
        <f>VLOOKUP(D1150,[1]products!$A$2:$B$2832,2,0)</f>
        <v>22.896000040000001</v>
      </c>
      <c r="F1150">
        <v>312854</v>
      </c>
      <c r="G1150" t="s">
        <v>12</v>
      </c>
      <c r="H1150" s="2">
        <v>45152.299745370372</v>
      </c>
      <c r="I1150" s="2">
        <v>45152.299745370372</v>
      </c>
      <c r="J1150" s="2">
        <v>45152.299745370372</v>
      </c>
      <c r="K1150" s="2" t="s">
        <v>11</v>
      </c>
      <c r="L1150" s="9">
        <f>YEAR(Table1[[#This Row],[ordered_at]])</f>
        <v>2023</v>
      </c>
      <c r="M1150" s="9" t="str">
        <f>TEXT(Table1[[#This Row],[ordered_at]],"MMM")</f>
        <v>Aug</v>
      </c>
      <c r="N1150">
        <f>VLOOKUP(D1150,[1]products!$A$2:$F$2832,6,0)</f>
        <v>48</v>
      </c>
      <c r="O1150" s="1">
        <f>Table1[[#This Row],[sale_price]]-Table1[[#This Row],[cost_price]]</f>
        <v>25.103999959999999</v>
      </c>
      <c r="P1150" s="4">
        <f>Table1[[#This Row],[PROFIT]]/Table1[[#This Row],[sale_price]]</f>
        <v>0.52299999916666662</v>
      </c>
      <c r="Q1150" t="str">
        <f>"Q"&amp;ROUNDUP(MONTH(Table1[[#This Row],[ordered_at]])/3,0)</f>
        <v>Q3</v>
      </c>
      <c r="R1150" t="s">
        <v>38</v>
      </c>
      <c r="S1150" t="s">
        <v>47</v>
      </c>
      <c r="T1150" s="8"/>
    </row>
    <row r="1151" spans="1:20" x14ac:dyDescent="0.3">
      <c r="A1151">
        <v>12962</v>
      </c>
      <c r="B1151">
        <v>8991</v>
      </c>
      <c r="C1151">
        <v>64178</v>
      </c>
      <c r="D1151">
        <v>28411</v>
      </c>
      <c r="E1151">
        <f>VLOOKUP(D1151,[1]products!$A$2:$B$2832,2,0)</f>
        <v>14.31404962</v>
      </c>
      <c r="F1151">
        <v>34973</v>
      </c>
      <c r="G1151" t="s">
        <v>14</v>
      </c>
      <c r="H1151" s="2">
        <v>45151.754814814813</v>
      </c>
      <c r="I1151" s="2" t="s">
        <v>11</v>
      </c>
      <c r="J1151" s="2" t="s">
        <v>11</v>
      </c>
      <c r="K1151" s="2" t="s">
        <v>11</v>
      </c>
      <c r="L1151" s="9">
        <f>YEAR(Table1[[#This Row],[ordered_at]])</f>
        <v>2023</v>
      </c>
      <c r="M1151" s="9" t="str">
        <f>TEXT(Table1[[#This Row],[ordered_at]],"MMM")</f>
        <v>Aug</v>
      </c>
      <c r="N1151">
        <f>VLOOKUP(D1151,[1]products!$A$2:$F$2832,6,0)</f>
        <v>31.049999239999998</v>
      </c>
      <c r="O1151" s="1">
        <f>Table1[[#This Row],[sale_price]]-Table1[[#This Row],[cost_price]]</f>
        <v>16.73594962</v>
      </c>
      <c r="P1151" s="4">
        <f>Table1[[#This Row],[PROFIT]]/Table1[[#This Row],[sale_price]]</f>
        <v>0.53900000095458944</v>
      </c>
      <c r="Q1151" t="str">
        <f>"Q"&amp;ROUNDUP(MONTH(Table1[[#This Row],[ordered_at]])/3,0)</f>
        <v>Q3</v>
      </c>
      <c r="R1151" t="s">
        <v>38</v>
      </c>
      <c r="S1151" t="s">
        <v>47</v>
      </c>
      <c r="T1151" s="8"/>
    </row>
    <row r="1152" spans="1:20" x14ac:dyDescent="0.3">
      <c r="A1152">
        <v>148412</v>
      </c>
      <c r="B1152">
        <v>102187</v>
      </c>
      <c r="C1152">
        <v>80831</v>
      </c>
      <c r="D1152">
        <v>15232</v>
      </c>
      <c r="E1152">
        <f>VLOOKUP(D1152,[1]products!$A$2:$B$2832,2,0)</f>
        <v>115.72000009999999</v>
      </c>
      <c r="F1152">
        <v>400676</v>
      </c>
      <c r="G1152" t="s">
        <v>10</v>
      </c>
      <c r="H1152" s="2">
        <v>45151.50199074074</v>
      </c>
      <c r="I1152" s="2" t="s">
        <v>11</v>
      </c>
      <c r="J1152" s="2" t="s">
        <v>11</v>
      </c>
      <c r="K1152" s="2" t="s">
        <v>11</v>
      </c>
      <c r="L1152" s="9">
        <f>YEAR(Table1[[#This Row],[ordered_at]])</f>
        <v>2023</v>
      </c>
      <c r="M1152" s="9" t="str">
        <f>TEXT(Table1[[#This Row],[ordered_at]],"MMM")</f>
        <v>Aug</v>
      </c>
      <c r="N1152">
        <f>VLOOKUP(D1152,[1]products!$A$2:$F$2832,6,0)</f>
        <v>220</v>
      </c>
      <c r="O1152" s="1">
        <f>Table1[[#This Row],[sale_price]]-Table1[[#This Row],[cost_price]]</f>
        <v>104.27999990000001</v>
      </c>
      <c r="P1152" s="4">
        <f>Table1[[#This Row],[PROFIT]]/Table1[[#This Row],[sale_price]]</f>
        <v>0.47399999954545458</v>
      </c>
      <c r="Q1152" t="str">
        <f>"Q"&amp;ROUNDUP(MONTH(Table1[[#This Row],[ordered_at]])/3,0)</f>
        <v>Q3</v>
      </c>
      <c r="R1152" t="s">
        <v>38</v>
      </c>
      <c r="S1152" t="s">
        <v>47</v>
      </c>
      <c r="T1152" s="8"/>
    </row>
    <row r="1153" spans="1:20" x14ac:dyDescent="0.3">
      <c r="A1153">
        <v>155553</v>
      </c>
      <c r="B1153">
        <v>107109</v>
      </c>
      <c r="C1153">
        <v>62588</v>
      </c>
      <c r="D1153">
        <v>6077</v>
      </c>
      <c r="E1153">
        <f>VLOOKUP(D1153,[1]products!$A$2:$B$2832,2,0)</f>
        <v>11.26000002</v>
      </c>
      <c r="F1153">
        <v>419912</v>
      </c>
      <c r="G1153" t="s">
        <v>15</v>
      </c>
      <c r="H1153" s="2">
        <v>45151.152175925927</v>
      </c>
      <c r="I1153" s="2">
        <v>45151.152175925927</v>
      </c>
      <c r="J1153" s="2">
        <v>45151.152175925927</v>
      </c>
      <c r="K1153" s="2">
        <v>45151.152175925927</v>
      </c>
      <c r="L1153" s="9">
        <f>YEAR(Table1[[#This Row],[ordered_at]])</f>
        <v>2023</v>
      </c>
      <c r="M1153" s="9" t="str">
        <f>TEXT(Table1[[#This Row],[ordered_at]],"MMM")</f>
        <v>Aug</v>
      </c>
      <c r="N1153">
        <f>VLOOKUP(D1153,[1]products!$A$2:$F$2832,6,0)</f>
        <v>20</v>
      </c>
      <c r="O1153" s="1">
        <f>Table1[[#This Row],[sale_price]]-Table1[[#This Row],[cost_price]]</f>
        <v>8.7399999800000003</v>
      </c>
      <c r="P1153" s="4">
        <f>Table1[[#This Row],[PROFIT]]/Table1[[#This Row],[sale_price]]</f>
        <v>0.43699999900000003</v>
      </c>
      <c r="Q1153" t="str">
        <f>"Q"&amp;ROUNDUP(MONTH(Table1[[#This Row],[ordered_at]])/3,0)</f>
        <v>Q3</v>
      </c>
      <c r="R1153" t="s">
        <v>38</v>
      </c>
      <c r="S1153" t="s">
        <v>47</v>
      </c>
      <c r="T1153" s="8"/>
    </row>
    <row r="1154" spans="1:20" x14ac:dyDescent="0.3">
      <c r="A1154">
        <v>32989</v>
      </c>
      <c r="B1154">
        <v>22746</v>
      </c>
      <c r="C1154">
        <v>91554</v>
      </c>
      <c r="D1154">
        <v>13696</v>
      </c>
      <c r="E1154">
        <f>VLOOKUP(D1154,[1]products!$A$2:$B$2832,2,0)</f>
        <v>19.305999920000001</v>
      </c>
      <c r="F1154">
        <v>88943</v>
      </c>
      <c r="G1154" t="s">
        <v>12</v>
      </c>
      <c r="H1154" s="2">
        <v>45150.726550925923</v>
      </c>
      <c r="I1154" s="2">
        <v>45150.726550925923</v>
      </c>
      <c r="J1154" s="2">
        <v>45150.726550925923</v>
      </c>
      <c r="K1154" s="2" t="s">
        <v>11</v>
      </c>
      <c r="L1154" s="9">
        <f>YEAR(Table1[[#This Row],[ordered_at]])</f>
        <v>2023</v>
      </c>
      <c r="M1154" s="9" t="str">
        <f>TEXT(Table1[[#This Row],[ordered_at]],"MMM")</f>
        <v>Aug</v>
      </c>
      <c r="N1154">
        <f>VLOOKUP(D1154,[1]products!$A$2:$F$2832,6,0)</f>
        <v>49</v>
      </c>
      <c r="O1154" s="1">
        <f>Table1[[#This Row],[sale_price]]-Table1[[#This Row],[cost_price]]</f>
        <v>29.694000079999999</v>
      </c>
      <c r="P1154" s="4">
        <f>Table1[[#This Row],[PROFIT]]/Table1[[#This Row],[sale_price]]</f>
        <v>0.606000001632653</v>
      </c>
      <c r="Q1154" t="str">
        <f>"Q"&amp;ROUNDUP(MONTH(Table1[[#This Row],[ordered_at]])/3,0)</f>
        <v>Q3</v>
      </c>
      <c r="R1154" t="s">
        <v>38</v>
      </c>
      <c r="S1154" t="s">
        <v>47</v>
      </c>
      <c r="T1154" s="8"/>
    </row>
    <row r="1155" spans="1:20" x14ac:dyDescent="0.3">
      <c r="A1155">
        <v>151189</v>
      </c>
      <c r="B1155">
        <v>104100</v>
      </c>
      <c r="C1155">
        <v>23281</v>
      </c>
      <c r="D1155">
        <v>14258</v>
      </c>
      <c r="E1155">
        <f>VLOOKUP(D1155,[1]products!$A$2:$B$2832,2,0)</f>
        <v>11.67999998</v>
      </c>
      <c r="F1155">
        <v>408181</v>
      </c>
      <c r="G1155" t="s">
        <v>12</v>
      </c>
      <c r="H1155" s="2">
        <v>45150.57545138889</v>
      </c>
      <c r="I1155" s="2">
        <v>45150.57545138889</v>
      </c>
      <c r="J1155" s="2">
        <v>45150.57545138889</v>
      </c>
      <c r="K1155" s="2" t="s">
        <v>11</v>
      </c>
      <c r="L1155" s="9">
        <f>YEAR(Table1[[#This Row],[ordered_at]])</f>
        <v>2023</v>
      </c>
      <c r="M1155" s="9" t="str">
        <f>TEXT(Table1[[#This Row],[ordered_at]],"MMM")</f>
        <v>Aug</v>
      </c>
      <c r="N1155">
        <f>VLOOKUP(D1155,[1]products!$A$2:$F$2832,6,0)</f>
        <v>20</v>
      </c>
      <c r="O1155" s="1">
        <f>Table1[[#This Row],[sale_price]]-Table1[[#This Row],[cost_price]]</f>
        <v>8.3200000200000002</v>
      </c>
      <c r="P1155" s="4">
        <f>Table1[[#This Row],[PROFIT]]/Table1[[#This Row],[sale_price]]</f>
        <v>0.41600000100000001</v>
      </c>
      <c r="Q1155" t="str">
        <f>"Q"&amp;ROUNDUP(MONTH(Table1[[#This Row],[ordered_at]])/3,0)</f>
        <v>Q3</v>
      </c>
      <c r="R1155" t="s">
        <v>38</v>
      </c>
      <c r="S1155" t="s">
        <v>47</v>
      </c>
      <c r="T1155" s="8"/>
    </row>
    <row r="1156" spans="1:20" x14ac:dyDescent="0.3">
      <c r="A1156">
        <v>7016</v>
      </c>
      <c r="B1156">
        <v>4858</v>
      </c>
      <c r="C1156">
        <v>18616</v>
      </c>
      <c r="D1156">
        <v>13604</v>
      </c>
      <c r="E1156">
        <f>VLOOKUP(D1156,[1]products!$A$2:$B$2832,2,0)</f>
        <v>86.400000079999998</v>
      </c>
      <c r="F1156">
        <v>18967</v>
      </c>
      <c r="G1156" t="s">
        <v>13</v>
      </c>
      <c r="H1156" s="2">
        <v>45150.343310185184</v>
      </c>
      <c r="I1156" s="2">
        <v>45150.343310185184</v>
      </c>
      <c r="J1156" s="2" t="s">
        <v>11</v>
      </c>
      <c r="K1156" s="2" t="s">
        <v>11</v>
      </c>
      <c r="L1156" s="9">
        <f>YEAR(Table1[[#This Row],[ordered_at]])</f>
        <v>2023</v>
      </c>
      <c r="M1156" s="9" t="str">
        <f>TEXT(Table1[[#This Row],[ordered_at]],"MMM")</f>
        <v>Aug</v>
      </c>
      <c r="N1156">
        <f>VLOOKUP(D1156,[1]products!$A$2:$F$2832,6,0)</f>
        <v>180</v>
      </c>
      <c r="O1156" s="1">
        <f>Table1[[#This Row],[sale_price]]-Table1[[#This Row],[cost_price]]</f>
        <v>93.599999920000002</v>
      </c>
      <c r="P1156" s="4">
        <f>Table1[[#This Row],[PROFIT]]/Table1[[#This Row],[sale_price]]</f>
        <v>0.51999999955555554</v>
      </c>
      <c r="Q1156" t="str">
        <f>"Q"&amp;ROUNDUP(MONTH(Table1[[#This Row],[ordered_at]])/3,0)</f>
        <v>Q3</v>
      </c>
      <c r="R1156" t="s">
        <v>38</v>
      </c>
      <c r="S1156" t="s">
        <v>47</v>
      </c>
      <c r="T1156" s="8"/>
    </row>
    <row r="1157" spans="1:20" x14ac:dyDescent="0.3">
      <c r="A1157">
        <v>143341</v>
      </c>
      <c r="B1157">
        <v>98686</v>
      </c>
      <c r="C1157">
        <v>97743</v>
      </c>
      <c r="D1157">
        <v>387</v>
      </c>
      <c r="E1157">
        <f>VLOOKUP(D1157,[1]products!$A$2:$B$2832,2,0)</f>
        <v>50.309999859999998</v>
      </c>
      <c r="F1157">
        <v>386968</v>
      </c>
      <c r="G1157" t="s">
        <v>13</v>
      </c>
      <c r="H1157" s="2">
        <v>45150.330879629626</v>
      </c>
      <c r="I1157" s="2">
        <v>45150.330879629626</v>
      </c>
      <c r="J1157" s="2" t="s">
        <v>11</v>
      </c>
      <c r="K1157" s="2" t="s">
        <v>11</v>
      </c>
      <c r="L1157" s="9">
        <f>YEAR(Table1[[#This Row],[ordered_at]])</f>
        <v>2023</v>
      </c>
      <c r="M1157" s="9" t="str">
        <f>TEXT(Table1[[#This Row],[ordered_at]],"MMM")</f>
        <v>Aug</v>
      </c>
      <c r="N1157">
        <f>VLOOKUP(D1157,[1]products!$A$2:$F$2832,6,0)</f>
        <v>90</v>
      </c>
      <c r="O1157" s="1">
        <f>Table1[[#This Row],[sale_price]]-Table1[[#This Row],[cost_price]]</f>
        <v>39.690000140000002</v>
      </c>
      <c r="P1157" s="4">
        <f>Table1[[#This Row],[PROFIT]]/Table1[[#This Row],[sale_price]]</f>
        <v>0.44100000155555558</v>
      </c>
      <c r="Q1157" t="str">
        <f>"Q"&amp;ROUNDUP(MONTH(Table1[[#This Row],[ordered_at]])/3,0)</f>
        <v>Q3</v>
      </c>
      <c r="R1157" t="s">
        <v>38</v>
      </c>
      <c r="S1157" t="s">
        <v>47</v>
      </c>
      <c r="T1157" s="8"/>
    </row>
    <row r="1158" spans="1:20" x14ac:dyDescent="0.3">
      <c r="A1158">
        <v>120768</v>
      </c>
      <c r="B1158">
        <v>83158</v>
      </c>
      <c r="C1158">
        <v>66449</v>
      </c>
      <c r="D1158">
        <v>15455</v>
      </c>
      <c r="E1158">
        <f>VLOOKUP(D1158,[1]products!$A$2:$B$2832,2,0)</f>
        <v>27.610000119999999</v>
      </c>
      <c r="F1158">
        <v>325952</v>
      </c>
      <c r="G1158" t="s">
        <v>12</v>
      </c>
      <c r="H1158" s="2">
        <v>45150.175000000003</v>
      </c>
      <c r="I1158" s="2">
        <v>45150.175000000003</v>
      </c>
      <c r="J1158" s="2">
        <v>45150.175000000003</v>
      </c>
      <c r="K1158" s="2" t="s">
        <v>11</v>
      </c>
      <c r="L1158" s="9">
        <f>YEAR(Table1[[#This Row],[ordered_at]])</f>
        <v>2023</v>
      </c>
      <c r="M1158" s="9" t="str">
        <f>TEXT(Table1[[#This Row],[ordered_at]],"MMM")</f>
        <v>Aug</v>
      </c>
      <c r="N1158">
        <f>VLOOKUP(D1158,[1]products!$A$2:$F$2832,6,0)</f>
        <v>55</v>
      </c>
      <c r="O1158" s="1">
        <f>Table1[[#This Row],[sale_price]]-Table1[[#This Row],[cost_price]]</f>
        <v>27.389999880000001</v>
      </c>
      <c r="P1158" s="4">
        <f>Table1[[#This Row],[PROFIT]]/Table1[[#This Row],[sale_price]]</f>
        <v>0.49799999781818183</v>
      </c>
      <c r="Q1158" t="str">
        <f>"Q"&amp;ROUNDUP(MONTH(Table1[[#This Row],[ordered_at]])/3,0)</f>
        <v>Q3</v>
      </c>
      <c r="R1158" t="s">
        <v>38</v>
      </c>
      <c r="S1158" t="s">
        <v>47</v>
      </c>
      <c r="T1158" s="8"/>
    </row>
    <row r="1159" spans="1:20" x14ac:dyDescent="0.3">
      <c r="A1159">
        <v>53471</v>
      </c>
      <c r="B1159">
        <v>36758</v>
      </c>
      <c r="C1159">
        <v>79936</v>
      </c>
      <c r="D1159">
        <v>9035</v>
      </c>
      <c r="E1159">
        <f>VLOOKUP(D1159,[1]products!$A$2:$B$2832,2,0)</f>
        <v>14.982659679999999</v>
      </c>
      <c r="F1159">
        <v>144265</v>
      </c>
      <c r="G1159" t="s">
        <v>14</v>
      </c>
      <c r="H1159" s="2">
        <v>45149.935972222222</v>
      </c>
      <c r="I1159" s="2" t="s">
        <v>11</v>
      </c>
      <c r="J1159" s="2" t="s">
        <v>11</v>
      </c>
      <c r="K1159" s="2" t="s">
        <v>11</v>
      </c>
      <c r="L1159" s="9">
        <f>YEAR(Table1[[#This Row],[ordered_at]])</f>
        <v>2023</v>
      </c>
      <c r="M1159" s="9" t="str">
        <f>TEXT(Table1[[#This Row],[ordered_at]],"MMM")</f>
        <v>Aug</v>
      </c>
      <c r="N1159">
        <f>VLOOKUP(D1159,[1]products!$A$2:$F$2832,6,0)</f>
        <v>28.979999540000001</v>
      </c>
      <c r="O1159" s="1">
        <f>Table1[[#This Row],[sale_price]]-Table1[[#This Row],[cost_price]]</f>
        <v>13.997339860000002</v>
      </c>
      <c r="P1159" s="4">
        <f>Table1[[#This Row],[PROFIT]]/Table1[[#This Row],[sale_price]]</f>
        <v>0.4830000028357489</v>
      </c>
      <c r="Q1159" t="str">
        <f>"Q"&amp;ROUNDUP(MONTH(Table1[[#This Row],[ordered_at]])/3,0)</f>
        <v>Q3</v>
      </c>
      <c r="R1159" t="s">
        <v>38</v>
      </c>
      <c r="S1159" t="s">
        <v>47</v>
      </c>
      <c r="T1159" s="8"/>
    </row>
    <row r="1160" spans="1:20" x14ac:dyDescent="0.3">
      <c r="A1160">
        <v>36578</v>
      </c>
      <c r="B1160">
        <v>25185</v>
      </c>
      <c r="C1160">
        <v>58138</v>
      </c>
      <c r="D1160">
        <v>9442</v>
      </c>
      <c r="E1160">
        <f>VLOOKUP(D1160,[1]products!$A$2:$B$2832,2,0)</f>
        <v>34.44999996</v>
      </c>
      <c r="F1160">
        <v>98698</v>
      </c>
      <c r="G1160" t="s">
        <v>14</v>
      </c>
      <c r="H1160" s="2">
        <v>45149.043715277781</v>
      </c>
      <c r="I1160" s="2" t="s">
        <v>11</v>
      </c>
      <c r="J1160" s="2" t="s">
        <v>11</v>
      </c>
      <c r="K1160" s="2" t="s">
        <v>11</v>
      </c>
      <c r="L1160" s="9">
        <f>YEAR(Table1[[#This Row],[ordered_at]])</f>
        <v>2023</v>
      </c>
      <c r="M1160" s="9" t="str">
        <f>TEXT(Table1[[#This Row],[ordered_at]],"MMM")</f>
        <v>Aug</v>
      </c>
      <c r="N1160">
        <f>VLOOKUP(D1160,[1]products!$A$2:$F$2832,6,0)</f>
        <v>65</v>
      </c>
      <c r="O1160" s="1">
        <f>Table1[[#This Row],[sale_price]]-Table1[[#This Row],[cost_price]]</f>
        <v>30.55000004</v>
      </c>
      <c r="P1160" s="4">
        <f>Table1[[#This Row],[PROFIT]]/Table1[[#This Row],[sale_price]]</f>
        <v>0.47000000061538461</v>
      </c>
      <c r="Q1160" t="str">
        <f>"Q"&amp;ROUNDUP(MONTH(Table1[[#This Row],[ordered_at]])/3,0)</f>
        <v>Q3</v>
      </c>
      <c r="R1160" t="s">
        <v>38</v>
      </c>
      <c r="S1160" t="s">
        <v>47</v>
      </c>
      <c r="T1160" s="8"/>
    </row>
    <row r="1161" spans="1:20" x14ac:dyDescent="0.3">
      <c r="A1161">
        <v>38611</v>
      </c>
      <c r="B1161">
        <v>26599</v>
      </c>
      <c r="C1161">
        <v>54562</v>
      </c>
      <c r="D1161">
        <v>12657</v>
      </c>
      <c r="E1161">
        <f>VLOOKUP(D1161,[1]products!$A$2:$B$2832,2,0)</f>
        <v>7.4720000100000004</v>
      </c>
      <c r="F1161">
        <v>104149</v>
      </c>
      <c r="G1161" t="s">
        <v>13</v>
      </c>
      <c r="H1161" s="2">
        <v>45147.43173611111</v>
      </c>
      <c r="I1161" s="2">
        <v>45147.43173611111</v>
      </c>
      <c r="J1161" s="2" t="s">
        <v>11</v>
      </c>
      <c r="K1161" s="2" t="s">
        <v>11</v>
      </c>
      <c r="L1161" s="9">
        <f>YEAR(Table1[[#This Row],[ordered_at]])</f>
        <v>2023</v>
      </c>
      <c r="M1161" s="9" t="str">
        <f>TEXT(Table1[[#This Row],[ordered_at]],"MMM")</f>
        <v>Aug</v>
      </c>
      <c r="N1161">
        <f>VLOOKUP(D1161,[1]products!$A$2:$F$2832,6,0)</f>
        <v>16</v>
      </c>
      <c r="O1161" s="1">
        <f>Table1[[#This Row],[sale_price]]-Table1[[#This Row],[cost_price]]</f>
        <v>8.5279999899999996</v>
      </c>
      <c r="P1161" s="4">
        <f>Table1[[#This Row],[PROFIT]]/Table1[[#This Row],[sale_price]]</f>
        <v>0.53299999937499998</v>
      </c>
      <c r="Q1161" t="str">
        <f>"Q"&amp;ROUNDUP(MONTH(Table1[[#This Row],[ordered_at]])/3,0)</f>
        <v>Q3</v>
      </c>
      <c r="R1161" t="s">
        <v>33</v>
      </c>
      <c r="S1161" t="s">
        <v>47</v>
      </c>
      <c r="T1161" s="8"/>
    </row>
    <row r="1162" spans="1:20" x14ac:dyDescent="0.3">
      <c r="A1162">
        <v>150908</v>
      </c>
      <c r="B1162">
        <v>103909</v>
      </c>
      <c r="C1162">
        <v>52131</v>
      </c>
      <c r="D1162">
        <v>9264</v>
      </c>
      <c r="E1162">
        <f>VLOOKUP(D1162,[1]products!$A$2:$B$2832,2,0)</f>
        <v>38.640000039999997</v>
      </c>
      <c r="F1162">
        <v>407410</v>
      </c>
      <c r="G1162" t="s">
        <v>14</v>
      </c>
      <c r="H1162" s="2">
        <v>45147.27239583333</v>
      </c>
      <c r="I1162" s="2" t="s">
        <v>11</v>
      </c>
      <c r="J1162" s="2" t="s">
        <v>11</v>
      </c>
      <c r="K1162" s="2" t="s">
        <v>11</v>
      </c>
      <c r="L1162" s="9">
        <f>YEAR(Table1[[#This Row],[ordered_at]])</f>
        <v>2023</v>
      </c>
      <c r="M1162" s="9" t="str">
        <f>TEXT(Table1[[#This Row],[ordered_at]],"MMM")</f>
        <v>Aug</v>
      </c>
      <c r="N1162">
        <f>VLOOKUP(D1162,[1]products!$A$2:$F$2832,6,0)</f>
        <v>69</v>
      </c>
      <c r="O1162" s="1">
        <f>Table1[[#This Row],[sale_price]]-Table1[[#This Row],[cost_price]]</f>
        <v>30.359999960000003</v>
      </c>
      <c r="P1162" s="4">
        <f>Table1[[#This Row],[PROFIT]]/Table1[[#This Row],[sale_price]]</f>
        <v>0.43999999942028989</v>
      </c>
      <c r="Q1162" t="str">
        <f>"Q"&amp;ROUNDUP(MONTH(Table1[[#This Row],[ordered_at]])/3,0)</f>
        <v>Q3</v>
      </c>
      <c r="R1162" t="s">
        <v>33</v>
      </c>
      <c r="S1162" t="s">
        <v>47</v>
      </c>
      <c r="T1162" s="8"/>
    </row>
    <row r="1163" spans="1:20" x14ac:dyDescent="0.3">
      <c r="A1163">
        <v>131747</v>
      </c>
      <c r="B1163">
        <v>90692</v>
      </c>
      <c r="C1163">
        <v>5171</v>
      </c>
      <c r="D1163">
        <v>9407</v>
      </c>
      <c r="E1163">
        <f>VLOOKUP(D1163,[1]products!$A$2:$B$2832,2,0)</f>
        <v>16.546249970000002</v>
      </c>
      <c r="F1163">
        <v>355670</v>
      </c>
      <c r="G1163" t="s">
        <v>13</v>
      </c>
      <c r="H1163" s="2">
        <v>45147.016018518516</v>
      </c>
      <c r="I1163" s="2">
        <v>45147.016018518516</v>
      </c>
      <c r="J1163" s="2" t="s">
        <v>11</v>
      </c>
      <c r="K1163" s="2" t="s">
        <v>11</v>
      </c>
      <c r="L1163" s="9">
        <f>YEAR(Table1[[#This Row],[ordered_at]])</f>
        <v>2023</v>
      </c>
      <c r="M1163" s="9" t="str">
        <f>TEXT(Table1[[#This Row],[ordered_at]],"MMM")</f>
        <v>Aug</v>
      </c>
      <c r="N1163">
        <f>VLOOKUP(D1163,[1]products!$A$2:$F$2832,6,0)</f>
        <v>38.75</v>
      </c>
      <c r="O1163" s="1">
        <f>Table1[[#This Row],[sale_price]]-Table1[[#This Row],[cost_price]]</f>
        <v>22.203750029999998</v>
      </c>
      <c r="P1163" s="4">
        <f>Table1[[#This Row],[PROFIT]]/Table1[[#This Row],[sale_price]]</f>
        <v>0.57300000077419355</v>
      </c>
      <c r="Q1163" t="str">
        <f>"Q"&amp;ROUNDUP(MONTH(Table1[[#This Row],[ordered_at]])/3,0)</f>
        <v>Q3</v>
      </c>
      <c r="R1163" t="s">
        <v>33</v>
      </c>
      <c r="S1163" t="s">
        <v>47</v>
      </c>
      <c r="T1163" s="8"/>
    </row>
    <row r="1164" spans="1:20" x14ac:dyDescent="0.3">
      <c r="A1164">
        <v>127343</v>
      </c>
      <c r="B1164">
        <v>87683</v>
      </c>
      <c r="C1164">
        <v>34745</v>
      </c>
      <c r="D1164">
        <v>14202</v>
      </c>
      <c r="E1164">
        <f>VLOOKUP(D1164,[1]products!$A$2:$B$2832,2,0)</f>
        <v>7.3674899150000002</v>
      </c>
      <c r="F1164">
        <v>343765</v>
      </c>
      <c r="G1164" t="s">
        <v>13</v>
      </c>
      <c r="H1164" s="2">
        <v>45146.680300925924</v>
      </c>
      <c r="I1164" s="2">
        <v>45146.680300925924</v>
      </c>
      <c r="J1164" s="2" t="s">
        <v>11</v>
      </c>
      <c r="K1164" s="2" t="s">
        <v>11</v>
      </c>
      <c r="L1164" s="9">
        <f>YEAR(Table1[[#This Row],[ordered_at]])</f>
        <v>2023</v>
      </c>
      <c r="M1164" s="9" t="str">
        <f>TEXT(Table1[[#This Row],[ordered_at]],"MMM")</f>
        <v>Aug</v>
      </c>
      <c r="N1164">
        <f>VLOOKUP(D1164,[1]products!$A$2:$F$2832,6,0)</f>
        <v>20.989999770000001</v>
      </c>
      <c r="O1164" s="1">
        <f>Table1[[#This Row],[sale_price]]-Table1[[#This Row],[cost_price]]</f>
        <v>13.622509855000001</v>
      </c>
      <c r="P1164" s="4">
        <f>Table1[[#This Row],[PROFIT]]/Table1[[#This Row],[sale_price]]</f>
        <v>0.64900000020343018</v>
      </c>
      <c r="Q1164" t="str">
        <f>"Q"&amp;ROUNDUP(MONTH(Table1[[#This Row],[ordered_at]])/3,0)</f>
        <v>Q3</v>
      </c>
      <c r="R1164" t="s">
        <v>33</v>
      </c>
      <c r="S1164" t="s">
        <v>47</v>
      </c>
      <c r="T1164" s="8"/>
    </row>
    <row r="1165" spans="1:20" x14ac:dyDescent="0.3">
      <c r="A1165">
        <v>136926</v>
      </c>
      <c r="B1165">
        <v>94271</v>
      </c>
      <c r="C1165">
        <v>16740</v>
      </c>
      <c r="D1165">
        <v>26142</v>
      </c>
      <c r="E1165">
        <f>VLOOKUP(D1165,[1]products!$A$2:$B$2832,2,0)</f>
        <v>124.7999999</v>
      </c>
      <c r="F1165">
        <v>369629</v>
      </c>
      <c r="G1165" t="s">
        <v>15</v>
      </c>
      <c r="H1165" s="2">
        <v>45146.648368055554</v>
      </c>
      <c r="I1165" s="2">
        <v>45146.648368055554</v>
      </c>
      <c r="J1165" s="2">
        <v>45146.648368055554</v>
      </c>
      <c r="K1165" s="2">
        <v>45146.648368055554</v>
      </c>
      <c r="L1165" s="9">
        <f>YEAR(Table1[[#This Row],[ordered_at]])</f>
        <v>2023</v>
      </c>
      <c r="M1165" s="9" t="str">
        <f>TEXT(Table1[[#This Row],[ordered_at]],"MMM")</f>
        <v>Aug</v>
      </c>
      <c r="N1165">
        <f>VLOOKUP(D1165,[1]products!$A$2:$F$2832,6,0)</f>
        <v>240</v>
      </c>
      <c r="O1165" s="1">
        <f>Table1[[#This Row],[sale_price]]-Table1[[#This Row],[cost_price]]</f>
        <v>115.2000001</v>
      </c>
      <c r="P1165" s="4">
        <f>Table1[[#This Row],[PROFIT]]/Table1[[#This Row],[sale_price]]</f>
        <v>0.48000000041666663</v>
      </c>
      <c r="Q1165" t="str">
        <f>"Q"&amp;ROUNDUP(MONTH(Table1[[#This Row],[ordered_at]])/3,0)</f>
        <v>Q3</v>
      </c>
      <c r="R1165" t="s">
        <v>33</v>
      </c>
      <c r="S1165" t="s">
        <v>47</v>
      </c>
      <c r="T1165" s="8"/>
    </row>
    <row r="1166" spans="1:20" x14ac:dyDescent="0.3">
      <c r="A1166">
        <v>154714</v>
      </c>
      <c r="B1166">
        <v>106530</v>
      </c>
      <c r="C1166">
        <v>67921</v>
      </c>
      <c r="D1166">
        <v>16763</v>
      </c>
      <c r="E1166">
        <f>VLOOKUP(D1166,[1]products!$A$2:$B$2832,2,0)</f>
        <v>9.9394799690000006</v>
      </c>
      <c r="F1166">
        <v>417635</v>
      </c>
      <c r="G1166" t="s">
        <v>12</v>
      </c>
      <c r="H1166" s="2">
        <v>45146.551840277774</v>
      </c>
      <c r="I1166" s="2">
        <v>45146.551840277774</v>
      </c>
      <c r="J1166" s="2">
        <v>45146.551840277774</v>
      </c>
      <c r="K1166" s="2" t="s">
        <v>11</v>
      </c>
      <c r="L1166" s="9">
        <f>YEAR(Table1[[#This Row],[ordered_at]])</f>
        <v>2023</v>
      </c>
      <c r="M1166" s="9" t="str">
        <f>TEXT(Table1[[#This Row],[ordered_at]],"MMM")</f>
        <v>Aug</v>
      </c>
      <c r="N1166">
        <f>VLOOKUP(D1166,[1]products!$A$2:$F$2832,6,0)</f>
        <v>21.989999770000001</v>
      </c>
      <c r="O1166" s="1">
        <f>Table1[[#This Row],[sale_price]]-Table1[[#This Row],[cost_price]]</f>
        <v>12.050519801</v>
      </c>
      <c r="P1166" s="4">
        <f>Table1[[#This Row],[PROFIT]]/Table1[[#This Row],[sale_price]]</f>
        <v>0.54799999668212818</v>
      </c>
      <c r="Q1166" t="str">
        <f>"Q"&amp;ROUNDUP(MONTH(Table1[[#This Row],[ordered_at]])/3,0)</f>
        <v>Q3</v>
      </c>
      <c r="R1166" t="s">
        <v>33</v>
      </c>
      <c r="S1166" t="s">
        <v>47</v>
      </c>
      <c r="T1166" s="8"/>
    </row>
    <row r="1167" spans="1:20" x14ac:dyDescent="0.3">
      <c r="A1167">
        <v>150907</v>
      </c>
      <c r="B1167">
        <v>103909</v>
      </c>
      <c r="C1167">
        <v>75545</v>
      </c>
      <c r="D1167">
        <v>12603</v>
      </c>
      <c r="E1167">
        <f>VLOOKUP(D1167,[1]products!$A$2:$B$2832,2,0)</f>
        <v>5.7261799580000003</v>
      </c>
      <c r="F1167">
        <v>407408</v>
      </c>
      <c r="G1167" t="s">
        <v>14</v>
      </c>
      <c r="H1167" s="2">
        <v>45146.365844907406</v>
      </c>
      <c r="I1167" s="2" t="s">
        <v>11</v>
      </c>
      <c r="J1167" s="2" t="s">
        <v>11</v>
      </c>
      <c r="K1167" s="2" t="s">
        <v>11</v>
      </c>
      <c r="L1167" s="9">
        <f>YEAR(Table1[[#This Row],[ordered_at]])</f>
        <v>2023</v>
      </c>
      <c r="M1167" s="9" t="str">
        <f>TEXT(Table1[[#This Row],[ordered_at]],"MMM")</f>
        <v>Aug</v>
      </c>
      <c r="N1167">
        <f>VLOOKUP(D1167,[1]products!$A$2:$F$2832,6,0)</f>
        <v>14.989999770000001</v>
      </c>
      <c r="O1167" s="1">
        <f>Table1[[#This Row],[sale_price]]-Table1[[#This Row],[cost_price]]</f>
        <v>9.2638198120000013</v>
      </c>
      <c r="P1167" s="4">
        <f>Table1[[#This Row],[PROFIT]]/Table1[[#This Row],[sale_price]]</f>
        <v>0.61799999694062713</v>
      </c>
      <c r="Q1167" t="str">
        <f>"Q"&amp;ROUNDUP(MONTH(Table1[[#This Row],[ordered_at]])/3,0)</f>
        <v>Q3</v>
      </c>
      <c r="R1167" t="s">
        <v>33</v>
      </c>
      <c r="S1167" t="s">
        <v>47</v>
      </c>
      <c r="T1167" s="8"/>
    </row>
    <row r="1168" spans="1:20" x14ac:dyDescent="0.3">
      <c r="A1168">
        <v>90077</v>
      </c>
      <c r="B1168">
        <v>61976</v>
      </c>
      <c r="C1168">
        <v>5645</v>
      </c>
      <c r="D1168">
        <v>13921</v>
      </c>
      <c r="E1168">
        <f>VLOOKUP(D1168,[1]products!$A$2:$B$2832,2,0)</f>
        <v>10.65272989</v>
      </c>
      <c r="F1168">
        <v>243102</v>
      </c>
      <c r="G1168" t="s">
        <v>12</v>
      </c>
      <c r="H1168" s="2">
        <v>45146.179189814815</v>
      </c>
      <c r="I1168" s="2">
        <v>45146.179189814815</v>
      </c>
      <c r="J1168" s="2">
        <v>45146.179189814815</v>
      </c>
      <c r="K1168" s="2" t="s">
        <v>11</v>
      </c>
      <c r="L1168" s="9">
        <f>YEAR(Table1[[#This Row],[ordered_at]])</f>
        <v>2023</v>
      </c>
      <c r="M1168" s="9" t="str">
        <f>TEXT(Table1[[#This Row],[ordered_at]],"MMM")</f>
        <v>Aug</v>
      </c>
      <c r="N1168">
        <f>VLOOKUP(D1168,[1]products!$A$2:$F$2832,6,0)</f>
        <v>16.989999770000001</v>
      </c>
      <c r="O1168" s="1">
        <f>Table1[[#This Row],[sale_price]]-Table1[[#This Row],[cost_price]]</f>
        <v>6.3372698800000009</v>
      </c>
      <c r="P1168" s="4">
        <f>Table1[[#This Row],[PROFIT]]/Table1[[#This Row],[sale_price]]</f>
        <v>0.37299999798646266</v>
      </c>
      <c r="Q1168" t="str">
        <f>"Q"&amp;ROUNDUP(MONTH(Table1[[#This Row],[ordered_at]])/3,0)</f>
        <v>Q3</v>
      </c>
      <c r="R1168" t="s">
        <v>33</v>
      </c>
      <c r="S1168" t="s">
        <v>47</v>
      </c>
      <c r="T1168" s="8"/>
    </row>
    <row r="1169" spans="1:20" x14ac:dyDescent="0.3">
      <c r="A1169">
        <v>43291</v>
      </c>
      <c r="B1169">
        <v>29794</v>
      </c>
      <c r="C1169">
        <v>82913</v>
      </c>
      <c r="D1169">
        <v>15788</v>
      </c>
      <c r="E1169">
        <f>VLOOKUP(D1169,[1]products!$A$2:$B$2832,2,0)</f>
        <v>20.65041072</v>
      </c>
      <c r="F1169">
        <v>116763</v>
      </c>
      <c r="G1169" t="s">
        <v>12</v>
      </c>
      <c r="H1169" s="2">
        <v>45146.075289351851</v>
      </c>
      <c r="I1169" s="2">
        <v>45146.075289351851</v>
      </c>
      <c r="J1169" s="2">
        <v>45146.075289351851</v>
      </c>
      <c r="K1169" s="2" t="s">
        <v>11</v>
      </c>
      <c r="L1169" s="9">
        <f>YEAR(Table1[[#This Row],[ordered_at]])</f>
        <v>2023</v>
      </c>
      <c r="M1169" s="9" t="str">
        <f>TEXT(Table1[[#This Row],[ordered_at]],"MMM")</f>
        <v>Aug</v>
      </c>
      <c r="N1169">
        <f>VLOOKUP(D1169,[1]products!$A$2:$F$2832,6,0)</f>
        <v>44.990001679999999</v>
      </c>
      <c r="O1169" s="1">
        <f>Table1[[#This Row],[sale_price]]-Table1[[#This Row],[cost_price]]</f>
        <v>24.339590959999999</v>
      </c>
      <c r="P1169" s="4">
        <f>Table1[[#This Row],[PROFIT]]/Table1[[#This Row],[sale_price]]</f>
        <v>0.54100000113625246</v>
      </c>
      <c r="Q1169" t="str">
        <f>"Q"&amp;ROUNDUP(MONTH(Table1[[#This Row],[ordered_at]])/3,0)</f>
        <v>Q3</v>
      </c>
      <c r="R1169" t="s">
        <v>33</v>
      </c>
      <c r="S1169" t="s">
        <v>47</v>
      </c>
      <c r="T1169" s="8"/>
    </row>
    <row r="1170" spans="1:20" x14ac:dyDescent="0.3">
      <c r="A1170">
        <v>86796</v>
      </c>
      <c r="B1170">
        <v>59700</v>
      </c>
      <c r="C1170">
        <v>7621</v>
      </c>
      <c r="D1170">
        <v>15897</v>
      </c>
      <c r="E1170">
        <f>VLOOKUP(D1170,[1]products!$A$2:$B$2832,2,0)</f>
        <v>20.771999919999999</v>
      </c>
      <c r="F1170">
        <v>234233</v>
      </c>
      <c r="G1170" t="s">
        <v>14</v>
      </c>
      <c r="H1170" s="2">
        <v>45145.395856481482</v>
      </c>
      <c r="I1170" s="2" t="s">
        <v>11</v>
      </c>
      <c r="J1170" s="2" t="s">
        <v>11</v>
      </c>
      <c r="K1170" s="2" t="s">
        <v>11</v>
      </c>
      <c r="L1170" s="9">
        <f>YEAR(Table1[[#This Row],[ordered_at]])</f>
        <v>2023</v>
      </c>
      <c r="M1170" s="9" t="str">
        <f>TEXT(Table1[[#This Row],[ordered_at]],"MMM")</f>
        <v>Aug</v>
      </c>
      <c r="N1170">
        <f>VLOOKUP(D1170,[1]products!$A$2:$F$2832,6,0)</f>
        <v>36</v>
      </c>
      <c r="O1170" s="1">
        <f>Table1[[#This Row],[sale_price]]-Table1[[#This Row],[cost_price]]</f>
        <v>15.228000080000001</v>
      </c>
      <c r="P1170" s="4">
        <f>Table1[[#This Row],[PROFIT]]/Table1[[#This Row],[sale_price]]</f>
        <v>0.42300000222222223</v>
      </c>
      <c r="Q1170" t="str">
        <f>"Q"&amp;ROUNDUP(MONTH(Table1[[#This Row],[ordered_at]])/3,0)</f>
        <v>Q3</v>
      </c>
      <c r="R1170" t="s">
        <v>33</v>
      </c>
      <c r="S1170" t="s">
        <v>47</v>
      </c>
      <c r="T1170" s="8"/>
    </row>
    <row r="1171" spans="1:20" x14ac:dyDescent="0.3">
      <c r="A1171">
        <v>3284</v>
      </c>
      <c r="B1171">
        <v>2254</v>
      </c>
      <c r="C1171">
        <v>44501</v>
      </c>
      <c r="D1171">
        <v>12691</v>
      </c>
      <c r="E1171">
        <f>VLOOKUP(D1171,[1]products!$A$2:$B$2832,2,0)</f>
        <v>11.97500001</v>
      </c>
      <c r="F1171">
        <v>8853</v>
      </c>
      <c r="G1171" t="s">
        <v>14</v>
      </c>
      <c r="H1171" s="2">
        <v>45145.213067129633</v>
      </c>
      <c r="I1171" s="2" t="s">
        <v>11</v>
      </c>
      <c r="J1171" s="2" t="s">
        <v>11</v>
      </c>
      <c r="K1171" s="2" t="s">
        <v>11</v>
      </c>
      <c r="L1171" s="9">
        <f>YEAR(Table1[[#This Row],[ordered_at]])</f>
        <v>2023</v>
      </c>
      <c r="M1171" s="9" t="str">
        <f>TEXT(Table1[[#This Row],[ordered_at]],"MMM")</f>
        <v>Aug</v>
      </c>
      <c r="N1171">
        <f>VLOOKUP(D1171,[1]products!$A$2:$F$2832,6,0)</f>
        <v>25</v>
      </c>
      <c r="O1171" s="1">
        <f>Table1[[#This Row],[sale_price]]-Table1[[#This Row],[cost_price]]</f>
        <v>13.02499999</v>
      </c>
      <c r="P1171" s="4">
        <f>Table1[[#This Row],[PROFIT]]/Table1[[#This Row],[sale_price]]</f>
        <v>0.52099999959999999</v>
      </c>
      <c r="Q1171" t="str">
        <f>"Q"&amp;ROUNDUP(MONTH(Table1[[#This Row],[ordered_at]])/3,0)</f>
        <v>Q3</v>
      </c>
      <c r="R1171" t="s">
        <v>33</v>
      </c>
      <c r="S1171" t="s">
        <v>47</v>
      </c>
      <c r="T1171" s="8"/>
    </row>
    <row r="1172" spans="1:20" x14ac:dyDescent="0.3">
      <c r="A1172">
        <v>35495</v>
      </c>
      <c r="B1172">
        <v>24437</v>
      </c>
      <c r="C1172">
        <v>88339</v>
      </c>
      <c r="D1172">
        <v>13796</v>
      </c>
      <c r="E1172">
        <f>VLOOKUP(D1172,[1]products!$A$2:$B$2832,2,0)</f>
        <v>4.2560000120000003</v>
      </c>
      <c r="F1172">
        <v>95756</v>
      </c>
      <c r="G1172" t="s">
        <v>14</v>
      </c>
      <c r="H1172" s="2">
        <v>45144.590798611112</v>
      </c>
      <c r="I1172" s="2" t="s">
        <v>11</v>
      </c>
      <c r="J1172" s="2" t="s">
        <v>11</v>
      </c>
      <c r="K1172" s="2" t="s">
        <v>11</v>
      </c>
      <c r="L1172" s="9">
        <f>YEAR(Table1[[#This Row],[ordered_at]])</f>
        <v>2023</v>
      </c>
      <c r="M1172" s="9" t="str">
        <f>TEXT(Table1[[#This Row],[ordered_at]],"MMM")</f>
        <v>Aug</v>
      </c>
      <c r="N1172">
        <f>VLOOKUP(D1172,[1]products!$A$2:$F$2832,6,0)</f>
        <v>8</v>
      </c>
      <c r="O1172" s="1">
        <f>Table1[[#This Row],[sale_price]]-Table1[[#This Row],[cost_price]]</f>
        <v>3.7439999879999997</v>
      </c>
      <c r="P1172" s="4">
        <f>Table1[[#This Row],[PROFIT]]/Table1[[#This Row],[sale_price]]</f>
        <v>0.46799999849999996</v>
      </c>
      <c r="Q1172" t="str">
        <f>"Q"&amp;ROUNDUP(MONTH(Table1[[#This Row],[ordered_at]])/3,0)</f>
        <v>Q3</v>
      </c>
      <c r="R1172" t="s">
        <v>33</v>
      </c>
      <c r="S1172" t="s">
        <v>47</v>
      </c>
      <c r="T1172" s="8"/>
    </row>
    <row r="1173" spans="1:20" x14ac:dyDescent="0.3">
      <c r="A1173">
        <v>48638</v>
      </c>
      <c r="B1173">
        <v>33455</v>
      </c>
      <c r="C1173">
        <v>9621</v>
      </c>
      <c r="D1173">
        <v>13791</v>
      </c>
      <c r="E1173">
        <f>VLOOKUP(D1173,[1]products!$A$2:$B$2832,2,0)</f>
        <v>30.87750003</v>
      </c>
      <c r="F1173">
        <v>131227</v>
      </c>
      <c r="G1173" t="s">
        <v>12</v>
      </c>
      <c r="H1173" s="2">
        <v>45144.469652777778</v>
      </c>
      <c r="I1173" s="2">
        <v>45144.469652777778</v>
      </c>
      <c r="J1173" s="2">
        <v>45144.469652777778</v>
      </c>
      <c r="K1173" s="2" t="s">
        <v>11</v>
      </c>
      <c r="L1173" s="9">
        <f>YEAR(Table1[[#This Row],[ordered_at]])</f>
        <v>2023</v>
      </c>
      <c r="M1173" s="9" t="str">
        <f>TEXT(Table1[[#This Row],[ordered_at]],"MMM")</f>
        <v>Aug</v>
      </c>
      <c r="N1173">
        <f>VLOOKUP(D1173,[1]products!$A$2:$F$2832,6,0)</f>
        <v>57.5</v>
      </c>
      <c r="O1173" s="1">
        <f>Table1[[#This Row],[sale_price]]-Table1[[#This Row],[cost_price]]</f>
        <v>26.62249997</v>
      </c>
      <c r="P1173" s="4">
        <f>Table1[[#This Row],[PROFIT]]/Table1[[#This Row],[sale_price]]</f>
        <v>0.46299999947826087</v>
      </c>
      <c r="Q1173" t="str">
        <f>"Q"&amp;ROUNDUP(MONTH(Table1[[#This Row],[ordered_at]])/3,0)</f>
        <v>Q3</v>
      </c>
      <c r="R1173" t="s">
        <v>33</v>
      </c>
      <c r="S1173" t="s">
        <v>47</v>
      </c>
      <c r="T1173" s="8"/>
    </row>
    <row r="1174" spans="1:20" x14ac:dyDescent="0.3">
      <c r="A1174">
        <v>97347</v>
      </c>
      <c r="B1174">
        <v>66985</v>
      </c>
      <c r="C1174">
        <v>20096</v>
      </c>
      <c r="D1174">
        <v>5904</v>
      </c>
      <c r="E1174">
        <f>VLOOKUP(D1174,[1]products!$A$2:$B$2832,2,0)</f>
        <v>31.139419</v>
      </c>
      <c r="F1174">
        <v>262654</v>
      </c>
      <c r="G1174" t="s">
        <v>12</v>
      </c>
      <c r="H1174" s="2">
        <v>45144.295567129629</v>
      </c>
      <c r="I1174" s="2">
        <v>45144.295567129629</v>
      </c>
      <c r="J1174" s="2">
        <v>45144.295567129629</v>
      </c>
      <c r="K1174" s="2" t="s">
        <v>11</v>
      </c>
      <c r="L1174" s="9">
        <f>YEAR(Table1[[#This Row],[ordered_at]])</f>
        <v>2023</v>
      </c>
      <c r="M1174" s="9" t="str">
        <f>TEXT(Table1[[#This Row],[ordered_at]],"MMM")</f>
        <v>Aug</v>
      </c>
      <c r="N1174">
        <f>VLOOKUP(D1174,[1]products!$A$2:$F$2832,6,0)</f>
        <v>67.989997860000003</v>
      </c>
      <c r="O1174" s="1">
        <f>Table1[[#This Row],[sale_price]]-Table1[[#This Row],[cost_price]]</f>
        <v>36.850578859999999</v>
      </c>
      <c r="P1174" s="4">
        <f>Table1[[#This Row],[PROFIT]]/Table1[[#This Row],[sale_price]]</f>
        <v>0.54200000029239592</v>
      </c>
      <c r="Q1174" t="str">
        <f>"Q"&amp;ROUNDUP(MONTH(Table1[[#This Row],[ordered_at]])/3,0)</f>
        <v>Q3</v>
      </c>
      <c r="R1174" t="s">
        <v>33</v>
      </c>
      <c r="S1174" t="s">
        <v>47</v>
      </c>
      <c r="T1174" s="8"/>
    </row>
    <row r="1175" spans="1:20" x14ac:dyDescent="0.3">
      <c r="A1175">
        <v>75788</v>
      </c>
      <c r="B1175">
        <v>52157</v>
      </c>
      <c r="C1175">
        <v>3411</v>
      </c>
      <c r="D1175">
        <v>9035</v>
      </c>
      <c r="E1175">
        <f>VLOOKUP(D1175,[1]products!$A$2:$B$2832,2,0)</f>
        <v>14.982659679999999</v>
      </c>
      <c r="F1175">
        <v>204502</v>
      </c>
      <c r="G1175" t="s">
        <v>10</v>
      </c>
      <c r="H1175" s="2">
        <v>45144.163958333331</v>
      </c>
      <c r="I1175" s="2" t="s">
        <v>11</v>
      </c>
      <c r="J1175" s="2" t="s">
        <v>11</v>
      </c>
      <c r="K1175" s="2" t="s">
        <v>11</v>
      </c>
      <c r="L1175" s="9">
        <f>YEAR(Table1[[#This Row],[ordered_at]])</f>
        <v>2023</v>
      </c>
      <c r="M1175" s="9" t="str">
        <f>TEXT(Table1[[#This Row],[ordered_at]],"MMM")</f>
        <v>Aug</v>
      </c>
      <c r="N1175">
        <f>VLOOKUP(D1175,[1]products!$A$2:$F$2832,6,0)</f>
        <v>28.979999540000001</v>
      </c>
      <c r="O1175" s="1">
        <f>Table1[[#This Row],[sale_price]]-Table1[[#This Row],[cost_price]]</f>
        <v>13.997339860000002</v>
      </c>
      <c r="P1175" s="4">
        <f>Table1[[#This Row],[PROFIT]]/Table1[[#This Row],[sale_price]]</f>
        <v>0.4830000028357489</v>
      </c>
      <c r="Q1175" t="str">
        <f>"Q"&amp;ROUNDUP(MONTH(Table1[[#This Row],[ordered_at]])/3,0)</f>
        <v>Q3</v>
      </c>
      <c r="R1175" t="s">
        <v>33</v>
      </c>
      <c r="S1175" t="s">
        <v>47</v>
      </c>
      <c r="T1175" s="8"/>
    </row>
    <row r="1176" spans="1:20" x14ac:dyDescent="0.3">
      <c r="A1176">
        <v>65574</v>
      </c>
      <c r="B1176">
        <v>45110</v>
      </c>
      <c r="C1176">
        <v>67879</v>
      </c>
      <c r="D1176">
        <v>12551</v>
      </c>
      <c r="E1176">
        <f>VLOOKUP(D1176,[1]products!$A$2:$B$2832,2,0)</f>
        <v>39.375901849999998</v>
      </c>
      <c r="F1176">
        <v>176947</v>
      </c>
      <c r="G1176" t="s">
        <v>10</v>
      </c>
      <c r="H1176" s="2">
        <v>45144.043506944443</v>
      </c>
      <c r="I1176" s="2" t="s">
        <v>11</v>
      </c>
      <c r="J1176" s="2" t="s">
        <v>11</v>
      </c>
      <c r="K1176" s="2" t="s">
        <v>11</v>
      </c>
      <c r="L1176" s="9">
        <f>YEAR(Table1[[#This Row],[ordered_at]])</f>
        <v>2023</v>
      </c>
      <c r="M1176" s="9" t="str">
        <f>TEXT(Table1[[#This Row],[ordered_at]],"MMM")</f>
        <v>Aug</v>
      </c>
      <c r="N1176">
        <f>VLOOKUP(D1176,[1]products!$A$2:$F$2832,6,0)</f>
        <v>65.300003050000001</v>
      </c>
      <c r="O1176" s="1">
        <f>Table1[[#This Row],[sale_price]]-Table1[[#This Row],[cost_price]]</f>
        <v>25.924101200000003</v>
      </c>
      <c r="P1176" s="4">
        <f>Table1[[#This Row],[PROFIT]]/Table1[[#This Row],[sale_price]]</f>
        <v>0.39699999983384382</v>
      </c>
      <c r="Q1176" t="str">
        <f>"Q"&amp;ROUNDUP(MONTH(Table1[[#This Row],[ordered_at]])/3,0)</f>
        <v>Q3</v>
      </c>
      <c r="R1176" t="s">
        <v>33</v>
      </c>
      <c r="S1176" t="s">
        <v>47</v>
      </c>
      <c r="T1176" s="8"/>
    </row>
    <row r="1177" spans="1:20" x14ac:dyDescent="0.3">
      <c r="A1177">
        <v>156115</v>
      </c>
      <c r="B1177">
        <v>107484</v>
      </c>
      <c r="C1177">
        <v>49899</v>
      </c>
      <c r="D1177">
        <v>13606</v>
      </c>
      <c r="E1177">
        <f>VLOOKUP(D1177,[1]products!$A$2:$B$2832,2,0)</f>
        <v>37.7541011</v>
      </c>
      <c r="F1177">
        <v>421428</v>
      </c>
      <c r="G1177" t="s">
        <v>15</v>
      </c>
      <c r="H1177" s="2">
        <v>45143.603344907409</v>
      </c>
      <c r="I1177" s="2">
        <v>45143.603344907409</v>
      </c>
      <c r="J1177" s="2">
        <v>45143.603344907409</v>
      </c>
      <c r="K1177" s="2">
        <v>45143.603344907409</v>
      </c>
      <c r="L1177" s="9">
        <f>YEAR(Table1[[#This Row],[ordered_at]])</f>
        <v>2023</v>
      </c>
      <c r="M1177" s="9" t="str">
        <f>TEXT(Table1[[#This Row],[ordered_at]],"MMM")</f>
        <v>Aug</v>
      </c>
      <c r="N1177">
        <f>VLOOKUP(D1177,[1]products!$A$2:$F$2832,6,0)</f>
        <v>63.990001679999999</v>
      </c>
      <c r="O1177" s="1">
        <f>Table1[[#This Row],[sale_price]]-Table1[[#This Row],[cost_price]]</f>
        <v>26.235900579999999</v>
      </c>
      <c r="P1177" s="4">
        <f>Table1[[#This Row],[PROFIT]]/Table1[[#This Row],[sale_price]]</f>
        <v>0.40999999829973438</v>
      </c>
      <c r="Q1177" t="str">
        <f>"Q"&amp;ROUNDUP(MONTH(Table1[[#This Row],[ordered_at]])/3,0)</f>
        <v>Q3</v>
      </c>
      <c r="R1177" t="s">
        <v>33</v>
      </c>
      <c r="S1177" t="s">
        <v>47</v>
      </c>
      <c r="T1177" s="8"/>
    </row>
    <row r="1178" spans="1:20" x14ac:dyDescent="0.3">
      <c r="A1178">
        <v>145413</v>
      </c>
      <c r="B1178">
        <v>100127</v>
      </c>
      <c r="C1178">
        <v>85251</v>
      </c>
      <c r="D1178">
        <v>8892</v>
      </c>
      <c r="E1178">
        <f>VLOOKUP(D1178,[1]products!$A$2:$B$2832,2,0)</f>
        <v>29.45900035</v>
      </c>
      <c r="F1178">
        <v>392599</v>
      </c>
      <c r="G1178" t="s">
        <v>14</v>
      </c>
      <c r="H1178" s="2">
        <v>45143.359259259261</v>
      </c>
      <c r="I1178" s="2" t="s">
        <v>11</v>
      </c>
      <c r="J1178" s="2" t="s">
        <v>11</v>
      </c>
      <c r="K1178" s="2" t="s">
        <v>11</v>
      </c>
      <c r="L1178" s="9">
        <f>YEAR(Table1[[#This Row],[ordered_at]])</f>
        <v>2023</v>
      </c>
      <c r="M1178" s="9" t="str">
        <f>TEXT(Table1[[#This Row],[ordered_at]],"MMM")</f>
        <v>Aug</v>
      </c>
      <c r="N1178">
        <f>VLOOKUP(D1178,[1]products!$A$2:$F$2832,6,0)</f>
        <v>89</v>
      </c>
      <c r="O1178" s="1">
        <f>Table1[[#This Row],[sale_price]]-Table1[[#This Row],[cost_price]]</f>
        <v>59.540999650000003</v>
      </c>
      <c r="P1178" s="4">
        <f>Table1[[#This Row],[PROFIT]]/Table1[[#This Row],[sale_price]]</f>
        <v>0.66899999606741578</v>
      </c>
      <c r="Q1178" t="str">
        <f>"Q"&amp;ROUNDUP(MONTH(Table1[[#This Row],[ordered_at]])/3,0)</f>
        <v>Q3</v>
      </c>
      <c r="R1178" t="s">
        <v>33</v>
      </c>
      <c r="S1178" t="s">
        <v>47</v>
      </c>
      <c r="T1178" s="8"/>
    </row>
    <row r="1179" spans="1:20" x14ac:dyDescent="0.3">
      <c r="A1179">
        <v>143189</v>
      </c>
      <c r="B1179">
        <v>98583</v>
      </c>
      <c r="C1179">
        <v>87658</v>
      </c>
      <c r="D1179">
        <v>9204</v>
      </c>
      <c r="E1179">
        <f>VLOOKUP(D1179,[1]products!$A$2:$B$2832,2,0)</f>
        <v>11.640959459999999</v>
      </c>
      <c r="F1179">
        <v>386549</v>
      </c>
      <c r="G1179" t="s">
        <v>14</v>
      </c>
      <c r="H1179" s="2">
        <v>45143.331006944441</v>
      </c>
      <c r="I1179" s="2" t="s">
        <v>11</v>
      </c>
      <c r="J1179" s="2" t="s">
        <v>11</v>
      </c>
      <c r="K1179" s="2" t="s">
        <v>11</v>
      </c>
      <c r="L1179" s="9">
        <f>YEAR(Table1[[#This Row],[ordered_at]])</f>
        <v>2023</v>
      </c>
      <c r="M1179" s="9" t="str">
        <f>TEXT(Table1[[#This Row],[ordered_at]],"MMM")</f>
        <v>Aug</v>
      </c>
      <c r="N1179">
        <f>VLOOKUP(D1179,[1]products!$A$2:$F$2832,6,0)</f>
        <v>20.209999079999999</v>
      </c>
      <c r="O1179" s="1">
        <f>Table1[[#This Row],[sale_price]]-Table1[[#This Row],[cost_price]]</f>
        <v>8.5690396199999999</v>
      </c>
      <c r="P1179" s="4">
        <f>Table1[[#This Row],[PROFIT]]/Table1[[#This Row],[sale_price]]</f>
        <v>0.42400000049876302</v>
      </c>
      <c r="Q1179" t="str">
        <f>"Q"&amp;ROUNDUP(MONTH(Table1[[#This Row],[ordered_at]])/3,0)</f>
        <v>Q3</v>
      </c>
      <c r="R1179" t="s">
        <v>33</v>
      </c>
      <c r="S1179" t="s">
        <v>47</v>
      </c>
      <c r="T1179" s="8"/>
    </row>
    <row r="1180" spans="1:20" x14ac:dyDescent="0.3">
      <c r="A1180">
        <v>31001</v>
      </c>
      <c r="B1180">
        <v>21408</v>
      </c>
      <c r="C1180">
        <v>15325</v>
      </c>
      <c r="D1180">
        <v>5892</v>
      </c>
      <c r="E1180">
        <f>VLOOKUP(D1180,[1]products!$A$2:$B$2832,2,0)</f>
        <v>11.18627002</v>
      </c>
      <c r="F1180">
        <v>83544</v>
      </c>
      <c r="G1180" t="s">
        <v>13</v>
      </c>
      <c r="H1180" s="2">
        <v>45143.310034722221</v>
      </c>
      <c r="I1180" s="2">
        <v>45143.310034722221</v>
      </c>
      <c r="J1180" s="2" t="s">
        <v>11</v>
      </c>
      <c r="K1180" s="2" t="s">
        <v>11</v>
      </c>
      <c r="L1180" s="9">
        <f>YEAR(Table1[[#This Row],[ordered_at]])</f>
        <v>2023</v>
      </c>
      <c r="M1180" s="9" t="str">
        <f>TEXT(Table1[[#This Row],[ordered_at]],"MMM")</f>
        <v>Aug</v>
      </c>
      <c r="N1180">
        <f>VLOOKUP(D1180,[1]products!$A$2:$F$2832,6,0)</f>
        <v>29.989999770000001</v>
      </c>
      <c r="O1180" s="1">
        <f>Table1[[#This Row],[sale_price]]-Table1[[#This Row],[cost_price]]</f>
        <v>18.803729750000002</v>
      </c>
      <c r="P1180" s="4">
        <f>Table1[[#This Row],[PROFIT]]/Table1[[#This Row],[sale_price]]</f>
        <v>0.62699999647249083</v>
      </c>
      <c r="Q1180" t="str">
        <f>"Q"&amp;ROUNDUP(MONTH(Table1[[#This Row],[ordered_at]])/3,0)</f>
        <v>Q3</v>
      </c>
      <c r="R1180" t="s">
        <v>33</v>
      </c>
      <c r="S1180" t="s">
        <v>47</v>
      </c>
      <c r="T1180" s="8"/>
    </row>
    <row r="1181" spans="1:20" x14ac:dyDescent="0.3">
      <c r="A1181">
        <v>140974</v>
      </c>
      <c r="B1181">
        <v>97036</v>
      </c>
      <c r="C1181">
        <v>1521</v>
      </c>
      <c r="D1181">
        <v>28913</v>
      </c>
      <c r="E1181">
        <f>VLOOKUP(D1181,[1]products!$A$2:$B$2832,2,0)</f>
        <v>15.126179929999999</v>
      </c>
      <c r="F1181">
        <v>380557</v>
      </c>
      <c r="G1181" t="s">
        <v>14</v>
      </c>
      <c r="H1181" s="2">
        <v>45143.270300925928</v>
      </c>
      <c r="I1181" s="2" t="s">
        <v>11</v>
      </c>
      <c r="J1181" s="2" t="s">
        <v>11</v>
      </c>
      <c r="K1181" s="2" t="s">
        <v>11</v>
      </c>
      <c r="L1181" s="9">
        <f>YEAR(Table1[[#This Row],[ordered_at]])</f>
        <v>2023</v>
      </c>
      <c r="M1181" s="9" t="str">
        <f>TEXT(Table1[[#This Row],[ordered_at]],"MMM")</f>
        <v>Aug</v>
      </c>
      <c r="N1181">
        <f>VLOOKUP(D1181,[1]products!$A$2:$F$2832,6,0)</f>
        <v>25.989999770000001</v>
      </c>
      <c r="O1181" s="1">
        <f>Table1[[#This Row],[sale_price]]-Table1[[#This Row],[cost_price]]</f>
        <v>10.863819840000001</v>
      </c>
      <c r="P1181" s="4">
        <f>Table1[[#This Row],[PROFIT]]/Table1[[#This Row],[sale_price]]</f>
        <v>0.41799999754290112</v>
      </c>
      <c r="Q1181" t="str">
        <f>"Q"&amp;ROUNDUP(MONTH(Table1[[#This Row],[ordered_at]])/3,0)</f>
        <v>Q3</v>
      </c>
      <c r="R1181" t="s">
        <v>33</v>
      </c>
      <c r="S1181" t="s">
        <v>47</v>
      </c>
      <c r="T1181" s="8"/>
    </row>
    <row r="1182" spans="1:20" x14ac:dyDescent="0.3">
      <c r="A1182">
        <v>80233</v>
      </c>
      <c r="B1182">
        <v>55206</v>
      </c>
      <c r="C1182">
        <v>650</v>
      </c>
      <c r="D1182">
        <v>28537</v>
      </c>
      <c r="E1182">
        <f>VLOOKUP(D1182,[1]products!$A$2:$B$2832,2,0)</f>
        <v>15.04000008</v>
      </c>
      <c r="F1182">
        <v>216519</v>
      </c>
      <c r="G1182" t="s">
        <v>12</v>
      </c>
      <c r="H1182" s="2">
        <v>45143.178807870368</v>
      </c>
      <c r="I1182" s="2">
        <v>45143.178807870368</v>
      </c>
      <c r="J1182" s="2">
        <v>45143.178807870368</v>
      </c>
      <c r="K1182" s="2" t="s">
        <v>11</v>
      </c>
      <c r="L1182" s="9">
        <f>YEAR(Table1[[#This Row],[ordered_at]])</f>
        <v>2023</v>
      </c>
      <c r="M1182" s="9" t="str">
        <f>TEXT(Table1[[#This Row],[ordered_at]],"MMM")</f>
        <v>Aug</v>
      </c>
      <c r="N1182">
        <f>VLOOKUP(D1182,[1]products!$A$2:$F$2832,6,0)</f>
        <v>32</v>
      </c>
      <c r="O1182" s="1">
        <f>Table1[[#This Row],[sale_price]]-Table1[[#This Row],[cost_price]]</f>
        <v>16.959999920000001</v>
      </c>
      <c r="P1182" s="4">
        <f>Table1[[#This Row],[PROFIT]]/Table1[[#This Row],[sale_price]]</f>
        <v>0.52999999750000004</v>
      </c>
      <c r="Q1182" t="str">
        <f>"Q"&amp;ROUNDUP(MONTH(Table1[[#This Row],[ordered_at]])/3,0)</f>
        <v>Q3</v>
      </c>
      <c r="R1182" t="s">
        <v>33</v>
      </c>
      <c r="S1182" t="s">
        <v>47</v>
      </c>
      <c r="T1182" s="8"/>
    </row>
    <row r="1183" spans="1:20" x14ac:dyDescent="0.3">
      <c r="A1183">
        <v>34134</v>
      </c>
      <c r="B1183">
        <v>23517</v>
      </c>
      <c r="C1183">
        <v>46120</v>
      </c>
      <c r="D1183">
        <v>14274</v>
      </c>
      <c r="E1183">
        <f>VLOOKUP(D1183,[1]products!$A$2:$B$2832,2,0)</f>
        <v>17.453940660000001</v>
      </c>
      <c r="F1183">
        <v>92109</v>
      </c>
      <c r="G1183" t="s">
        <v>13</v>
      </c>
      <c r="H1183" s="2">
        <v>45143.115891203706</v>
      </c>
      <c r="I1183" s="2">
        <v>45143.115891203706</v>
      </c>
      <c r="J1183" s="2" t="s">
        <v>11</v>
      </c>
      <c r="K1183" s="2" t="s">
        <v>11</v>
      </c>
      <c r="L1183" s="9">
        <f>YEAR(Table1[[#This Row],[ordered_at]])</f>
        <v>2023</v>
      </c>
      <c r="M1183" s="9" t="str">
        <f>TEXT(Table1[[#This Row],[ordered_at]],"MMM")</f>
        <v>Aug</v>
      </c>
      <c r="N1183">
        <f>VLOOKUP(D1183,[1]products!$A$2:$F$2832,6,0)</f>
        <v>42.990001679999999</v>
      </c>
      <c r="O1183" s="1">
        <f>Table1[[#This Row],[sale_price]]-Table1[[#This Row],[cost_price]]</f>
        <v>25.536061019999998</v>
      </c>
      <c r="P1183" s="4">
        <f>Table1[[#This Row],[PROFIT]]/Table1[[#This Row],[sale_price]]</f>
        <v>0.5940000005136078</v>
      </c>
      <c r="Q1183" t="str">
        <f>"Q"&amp;ROUNDUP(MONTH(Table1[[#This Row],[ordered_at]])/3,0)</f>
        <v>Q3</v>
      </c>
      <c r="R1183" t="s">
        <v>33</v>
      </c>
      <c r="S1183" t="s">
        <v>47</v>
      </c>
      <c r="T1183" s="8"/>
    </row>
    <row r="1184" spans="1:20" x14ac:dyDescent="0.3">
      <c r="A1184">
        <v>98182</v>
      </c>
      <c r="B1184">
        <v>67582</v>
      </c>
      <c r="C1184">
        <v>68377</v>
      </c>
      <c r="D1184">
        <v>14140</v>
      </c>
      <c r="E1184">
        <f>VLOOKUP(D1184,[1]products!$A$2:$B$2832,2,0)</f>
        <v>16.62738075</v>
      </c>
      <c r="F1184">
        <v>264885</v>
      </c>
      <c r="G1184" t="s">
        <v>14</v>
      </c>
      <c r="H1184" s="2">
        <v>45143.009108796294</v>
      </c>
      <c r="I1184" s="2" t="s">
        <v>11</v>
      </c>
      <c r="J1184" s="2" t="s">
        <v>11</v>
      </c>
      <c r="K1184" s="2" t="s">
        <v>11</v>
      </c>
      <c r="L1184" s="9">
        <f>YEAR(Table1[[#This Row],[ordered_at]])</f>
        <v>2023</v>
      </c>
      <c r="M1184" s="9" t="str">
        <f>TEXT(Table1[[#This Row],[ordered_at]],"MMM")</f>
        <v>Aug</v>
      </c>
      <c r="N1184">
        <f>VLOOKUP(D1184,[1]products!$A$2:$F$2832,6,0)</f>
        <v>35.990001679999999</v>
      </c>
      <c r="O1184" s="1">
        <f>Table1[[#This Row],[sale_price]]-Table1[[#This Row],[cost_price]]</f>
        <v>19.362620929999999</v>
      </c>
      <c r="P1184" s="4">
        <f>Table1[[#This Row],[PROFIT]]/Table1[[#This Row],[sale_price]]</f>
        <v>0.53800000072686849</v>
      </c>
      <c r="Q1184" t="str">
        <f>"Q"&amp;ROUNDUP(MONTH(Table1[[#This Row],[ordered_at]])/3,0)</f>
        <v>Q3</v>
      </c>
      <c r="R1184" t="s">
        <v>33</v>
      </c>
      <c r="S1184" t="s">
        <v>47</v>
      </c>
      <c r="T1184" s="8"/>
    </row>
    <row r="1185" spans="1:20" x14ac:dyDescent="0.3">
      <c r="A1185">
        <v>88522</v>
      </c>
      <c r="B1185">
        <v>60906</v>
      </c>
      <c r="C1185">
        <v>36654</v>
      </c>
      <c r="D1185">
        <v>12867</v>
      </c>
      <c r="E1185">
        <f>VLOOKUP(D1185,[1]products!$A$2:$B$2832,2,0)</f>
        <v>16.75800001</v>
      </c>
      <c r="F1185">
        <v>238927</v>
      </c>
      <c r="G1185" t="s">
        <v>13</v>
      </c>
      <c r="H1185" s="2">
        <v>45143.005243055559</v>
      </c>
      <c r="I1185" s="2">
        <v>45143.005243055559</v>
      </c>
      <c r="J1185" s="2" t="s">
        <v>11</v>
      </c>
      <c r="K1185" s="2" t="s">
        <v>11</v>
      </c>
      <c r="L1185" s="9">
        <f>YEAR(Table1[[#This Row],[ordered_at]])</f>
        <v>2023</v>
      </c>
      <c r="M1185" s="9" t="str">
        <f>TEXT(Table1[[#This Row],[ordered_at]],"MMM")</f>
        <v>Aug</v>
      </c>
      <c r="N1185">
        <f>VLOOKUP(D1185,[1]products!$A$2:$F$2832,6,0)</f>
        <v>36.75</v>
      </c>
      <c r="O1185" s="1">
        <f>Table1[[#This Row],[sale_price]]-Table1[[#This Row],[cost_price]]</f>
        <v>19.99199999</v>
      </c>
      <c r="P1185" s="4">
        <f>Table1[[#This Row],[PROFIT]]/Table1[[#This Row],[sale_price]]</f>
        <v>0.54399999972789115</v>
      </c>
      <c r="Q1185" t="str">
        <f>"Q"&amp;ROUNDUP(MONTH(Table1[[#This Row],[ordered_at]])/3,0)</f>
        <v>Q3</v>
      </c>
      <c r="R1185" t="s">
        <v>33</v>
      </c>
      <c r="S1185" t="s">
        <v>47</v>
      </c>
      <c r="T1185" s="8"/>
    </row>
    <row r="1186" spans="1:20" x14ac:dyDescent="0.3">
      <c r="A1186">
        <v>129484</v>
      </c>
      <c r="B1186">
        <v>89169</v>
      </c>
      <c r="C1186">
        <v>26963</v>
      </c>
      <c r="D1186">
        <v>13969</v>
      </c>
      <c r="E1186">
        <f>VLOOKUP(D1186,[1]products!$A$2:$B$2832,2,0)</f>
        <v>27.832000000000001</v>
      </c>
      <c r="F1186">
        <v>349547</v>
      </c>
      <c r="G1186" t="s">
        <v>15</v>
      </c>
      <c r="H1186" s="2">
        <v>45142.70140046296</v>
      </c>
      <c r="I1186" s="2">
        <v>45142.70140046296</v>
      </c>
      <c r="J1186" s="2">
        <v>45142.70140046296</v>
      </c>
      <c r="K1186" s="2">
        <v>45142.70140046296</v>
      </c>
      <c r="L1186" s="9">
        <f>YEAR(Table1[[#This Row],[ordered_at]])</f>
        <v>2023</v>
      </c>
      <c r="M1186" s="9" t="str">
        <f>TEXT(Table1[[#This Row],[ordered_at]],"MMM")</f>
        <v>Aug</v>
      </c>
      <c r="N1186">
        <f>VLOOKUP(D1186,[1]products!$A$2:$F$2832,6,0)</f>
        <v>49</v>
      </c>
      <c r="O1186" s="1">
        <f>Table1[[#This Row],[sale_price]]-Table1[[#This Row],[cost_price]]</f>
        <v>21.167999999999999</v>
      </c>
      <c r="P1186" s="4">
        <f>Table1[[#This Row],[PROFIT]]/Table1[[#This Row],[sale_price]]</f>
        <v>0.432</v>
      </c>
      <c r="Q1186" t="str">
        <f>"Q"&amp;ROUNDUP(MONTH(Table1[[#This Row],[ordered_at]])/3,0)</f>
        <v>Q3</v>
      </c>
      <c r="R1186" t="s">
        <v>33</v>
      </c>
      <c r="S1186" t="s">
        <v>47</v>
      </c>
      <c r="T1186" s="8"/>
    </row>
    <row r="1187" spans="1:20" x14ac:dyDescent="0.3">
      <c r="A1187">
        <v>146475</v>
      </c>
      <c r="B1187">
        <v>100867</v>
      </c>
      <c r="C1187">
        <v>73388</v>
      </c>
      <c r="D1187">
        <v>12602</v>
      </c>
      <c r="E1187">
        <f>VLOOKUP(D1187,[1]products!$A$2:$B$2832,2,0)</f>
        <v>22.134000029999999</v>
      </c>
      <c r="F1187">
        <v>395467</v>
      </c>
      <c r="G1187" t="s">
        <v>13</v>
      </c>
      <c r="H1187" s="2">
        <v>45141.47619212963</v>
      </c>
      <c r="I1187" s="2">
        <v>45141.47619212963</v>
      </c>
      <c r="J1187" s="2" t="s">
        <v>11</v>
      </c>
      <c r="K1187" s="2" t="s">
        <v>11</v>
      </c>
      <c r="L1187" s="9">
        <f>YEAR(Table1[[#This Row],[ordered_at]])</f>
        <v>2023</v>
      </c>
      <c r="M1187" s="9" t="str">
        <f>TEXT(Table1[[#This Row],[ordered_at]],"MMM")</f>
        <v>Aug</v>
      </c>
      <c r="N1187">
        <f>VLOOKUP(D1187,[1]products!$A$2:$F$2832,6,0)</f>
        <v>42</v>
      </c>
      <c r="O1187" s="1">
        <f>Table1[[#This Row],[sale_price]]-Table1[[#This Row],[cost_price]]</f>
        <v>19.865999970000001</v>
      </c>
      <c r="P1187" s="4">
        <f>Table1[[#This Row],[PROFIT]]/Table1[[#This Row],[sale_price]]</f>
        <v>0.47299999928571429</v>
      </c>
      <c r="Q1187" t="str">
        <f>"Q"&amp;ROUNDUP(MONTH(Table1[[#This Row],[ordered_at]])/3,0)</f>
        <v>Q3</v>
      </c>
      <c r="R1187" t="s">
        <v>33</v>
      </c>
      <c r="S1187" t="s">
        <v>47</v>
      </c>
      <c r="T1187" s="8"/>
    </row>
    <row r="1188" spans="1:20" x14ac:dyDescent="0.3">
      <c r="A1188">
        <v>64072</v>
      </c>
      <c r="B1188">
        <v>44114</v>
      </c>
      <c r="C1188">
        <v>41248</v>
      </c>
      <c r="D1188">
        <v>12628</v>
      </c>
      <c r="E1188">
        <f>VLOOKUP(D1188,[1]products!$A$2:$B$2832,2,0)</f>
        <v>13.08390985</v>
      </c>
      <c r="F1188">
        <v>172878</v>
      </c>
      <c r="G1188" t="s">
        <v>12</v>
      </c>
      <c r="H1188" s="2">
        <v>45141.432013888887</v>
      </c>
      <c r="I1188" s="2">
        <v>45141.432013888887</v>
      </c>
      <c r="J1188" s="2">
        <v>45141.432013888887</v>
      </c>
      <c r="K1188" s="2" t="s">
        <v>11</v>
      </c>
      <c r="L1188" s="9">
        <f>YEAR(Table1[[#This Row],[ordered_at]])</f>
        <v>2023</v>
      </c>
      <c r="M1188" s="9" t="str">
        <f>TEXT(Table1[[#This Row],[ordered_at]],"MMM")</f>
        <v>Aug</v>
      </c>
      <c r="N1188">
        <f>VLOOKUP(D1188,[1]products!$A$2:$F$2832,6,0)</f>
        <v>31.989999770000001</v>
      </c>
      <c r="O1188" s="1">
        <f>Table1[[#This Row],[sale_price]]-Table1[[#This Row],[cost_price]]</f>
        <v>18.906089919999999</v>
      </c>
      <c r="P1188" s="4">
        <f>Table1[[#This Row],[PROFIT]]/Table1[[#This Row],[sale_price]]</f>
        <v>0.59100000174835887</v>
      </c>
      <c r="Q1188" t="str">
        <f>"Q"&amp;ROUNDUP(MONTH(Table1[[#This Row],[ordered_at]])/3,0)</f>
        <v>Q3</v>
      </c>
      <c r="R1188" t="s">
        <v>33</v>
      </c>
      <c r="S1188" t="s">
        <v>47</v>
      </c>
      <c r="T1188" s="8"/>
    </row>
    <row r="1189" spans="1:20" x14ac:dyDescent="0.3">
      <c r="A1189">
        <v>118851</v>
      </c>
      <c r="B1189">
        <v>81862</v>
      </c>
      <c r="C1189">
        <v>45318</v>
      </c>
      <c r="D1189">
        <v>25288</v>
      </c>
      <c r="E1189">
        <f>VLOOKUP(D1189,[1]products!$A$2:$B$2832,2,0)</f>
        <v>18.536160460000001</v>
      </c>
      <c r="F1189">
        <v>320756</v>
      </c>
      <c r="G1189" t="s">
        <v>15</v>
      </c>
      <c r="H1189" s="2">
        <v>45141.143090277779</v>
      </c>
      <c r="I1189" s="2">
        <v>45141.143090277779</v>
      </c>
      <c r="J1189" s="2">
        <v>45141.143090277779</v>
      </c>
      <c r="K1189" s="2">
        <v>45141.143090277779</v>
      </c>
      <c r="L1189" s="9">
        <f>YEAR(Table1[[#This Row],[ordered_at]])</f>
        <v>2023</v>
      </c>
      <c r="M1189" s="9" t="str">
        <f>TEXT(Table1[[#This Row],[ordered_at]],"MMM")</f>
        <v>Aug</v>
      </c>
      <c r="N1189">
        <f>VLOOKUP(D1189,[1]products!$A$2:$F$2832,6,0)</f>
        <v>35.040000919999997</v>
      </c>
      <c r="O1189" s="1">
        <f>Table1[[#This Row],[sale_price]]-Table1[[#This Row],[cost_price]]</f>
        <v>16.503840459999996</v>
      </c>
      <c r="P1189" s="4">
        <f>Table1[[#This Row],[PROFIT]]/Table1[[#This Row],[sale_price]]</f>
        <v>0.4710000007614154</v>
      </c>
      <c r="Q1189" t="str">
        <f>"Q"&amp;ROUNDUP(MONTH(Table1[[#This Row],[ordered_at]])/3,0)</f>
        <v>Q3</v>
      </c>
      <c r="R1189" t="s">
        <v>33</v>
      </c>
      <c r="S1189" t="s">
        <v>47</v>
      </c>
      <c r="T1189" s="8"/>
    </row>
    <row r="1190" spans="1:20" x14ac:dyDescent="0.3">
      <c r="A1190">
        <v>73841</v>
      </c>
      <c r="B1190">
        <v>50819</v>
      </c>
      <c r="C1190">
        <v>56486</v>
      </c>
      <c r="D1190">
        <v>6156</v>
      </c>
      <c r="E1190">
        <f>VLOOKUP(D1190,[1]products!$A$2:$B$2832,2,0)</f>
        <v>39.303000169999997</v>
      </c>
      <c r="F1190">
        <v>199234</v>
      </c>
      <c r="G1190" t="s">
        <v>13</v>
      </c>
      <c r="H1190" s="2">
        <v>45141.095416666663</v>
      </c>
      <c r="I1190" s="2">
        <v>45141.095416666663</v>
      </c>
      <c r="J1190" s="2" t="s">
        <v>11</v>
      </c>
      <c r="K1190" s="2" t="s">
        <v>11</v>
      </c>
      <c r="L1190" s="9">
        <f>YEAR(Table1[[#This Row],[ordered_at]])</f>
        <v>2023</v>
      </c>
      <c r="M1190" s="9" t="str">
        <f>TEXT(Table1[[#This Row],[ordered_at]],"MMM")</f>
        <v>Aug</v>
      </c>
      <c r="N1190">
        <f>VLOOKUP(D1190,[1]products!$A$2:$F$2832,6,0)</f>
        <v>99</v>
      </c>
      <c r="O1190" s="1">
        <f>Table1[[#This Row],[sale_price]]-Table1[[#This Row],[cost_price]]</f>
        <v>59.696999830000003</v>
      </c>
      <c r="P1190" s="4">
        <f>Table1[[#This Row],[PROFIT]]/Table1[[#This Row],[sale_price]]</f>
        <v>0.60299999828282835</v>
      </c>
      <c r="Q1190" t="str">
        <f>"Q"&amp;ROUNDUP(MONTH(Table1[[#This Row],[ordered_at]])/3,0)</f>
        <v>Q3</v>
      </c>
      <c r="R1190" t="s">
        <v>33</v>
      </c>
      <c r="S1190" t="s">
        <v>47</v>
      </c>
      <c r="T1190" s="8"/>
    </row>
    <row r="1191" spans="1:20" x14ac:dyDescent="0.3">
      <c r="A1191">
        <v>142101</v>
      </c>
      <c r="B1191">
        <v>97833</v>
      </c>
      <c r="C1191">
        <v>80322</v>
      </c>
      <c r="D1191">
        <v>28378</v>
      </c>
      <c r="E1191">
        <f>VLOOKUP(D1191,[1]products!$A$2:$B$2832,2,0)</f>
        <v>22.70240046</v>
      </c>
      <c r="F1191">
        <v>383624</v>
      </c>
      <c r="G1191" t="s">
        <v>10</v>
      </c>
      <c r="H1191" s="2">
        <v>45141.052118055559</v>
      </c>
      <c r="I1191" s="2" t="s">
        <v>11</v>
      </c>
      <c r="J1191" s="2" t="s">
        <v>11</v>
      </c>
      <c r="K1191" s="2" t="s">
        <v>11</v>
      </c>
      <c r="L1191" s="9">
        <f>YEAR(Table1[[#This Row],[ordered_at]])</f>
        <v>2023</v>
      </c>
      <c r="M1191" s="9" t="str">
        <f>TEXT(Table1[[#This Row],[ordered_at]],"MMM")</f>
        <v>Aug</v>
      </c>
      <c r="N1191">
        <f>VLOOKUP(D1191,[1]products!$A$2:$F$2832,6,0)</f>
        <v>40.540000919999997</v>
      </c>
      <c r="O1191" s="1">
        <f>Table1[[#This Row],[sale_price]]-Table1[[#This Row],[cost_price]]</f>
        <v>17.837600459999997</v>
      </c>
      <c r="P1191" s="4">
        <f>Table1[[#This Row],[PROFIT]]/Table1[[#This Row],[sale_price]]</f>
        <v>0.4400000013616181</v>
      </c>
      <c r="Q1191" t="str">
        <f>"Q"&amp;ROUNDUP(MONTH(Table1[[#This Row],[ordered_at]])/3,0)</f>
        <v>Q3</v>
      </c>
      <c r="R1191" t="s">
        <v>33</v>
      </c>
      <c r="S1191" t="s">
        <v>47</v>
      </c>
      <c r="T1191" s="8"/>
    </row>
    <row r="1192" spans="1:20" x14ac:dyDescent="0.3">
      <c r="A1192">
        <v>63542</v>
      </c>
      <c r="B1192">
        <v>43749</v>
      </c>
      <c r="C1192">
        <v>49495</v>
      </c>
      <c r="D1192">
        <v>12445</v>
      </c>
      <c r="E1192">
        <f>VLOOKUP(D1192,[1]products!$A$2:$B$2832,2,0)</f>
        <v>26.21536059</v>
      </c>
      <c r="F1192">
        <v>171426</v>
      </c>
      <c r="G1192" t="s">
        <v>14</v>
      </c>
      <c r="H1192" s="2">
        <v>45140.352233796293</v>
      </c>
      <c r="I1192" s="2" t="s">
        <v>11</v>
      </c>
      <c r="J1192" s="2" t="s">
        <v>11</v>
      </c>
      <c r="K1192" s="2" t="s">
        <v>11</v>
      </c>
      <c r="L1192" s="9">
        <f>YEAR(Table1[[#This Row],[ordered_at]])</f>
        <v>2023</v>
      </c>
      <c r="M1192" s="9" t="str">
        <f>TEXT(Table1[[#This Row],[ordered_at]],"MMM")</f>
        <v>Aug</v>
      </c>
      <c r="N1192">
        <f>VLOOKUP(D1192,[1]products!$A$2:$F$2832,6,0)</f>
        <v>53.72000122</v>
      </c>
      <c r="O1192" s="1">
        <f>Table1[[#This Row],[sale_price]]-Table1[[#This Row],[cost_price]]</f>
        <v>27.504640630000001</v>
      </c>
      <c r="P1192" s="4">
        <f>Table1[[#This Row],[PROFIT]]/Table1[[#This Row],[sale_price]]</f>
        <v>0.51200000009977664</v>
      </c>
      <c r="Q1192" t="str">
        <f>"Q"&amp;ROUNDUP(MONTH(Table1[[#This Row],[ordered_at]])/3,0)</f>
        <v>Q3</v>
      </c>
      <c r="R1192" t="s">
        <v>33</v>
      </c>
      <c r="S1192" t="s">
        <v>47</v>
      </c>
      <c r="T1192" s="8"/>
    </row>
    <row r="1193" spans="1:20" x14ac:dyDescent="0.3">
      <c r="A1193">
        <v>140323</v>
      </c>
      <c r="B1193">
        <v>96595</v>
      </c>
      <c r="C1193">
        <v>31868</v>
      </c>
      <c r="D1193">
        <v>25029</v>
      </c>
      <c r="E1193">
        <f>VLOOKUP(D1193,[1]products!$A$2:$B$2832,2,0)</f>
        <v>29.618710839999999</v>
      </c>
      <c r="F1193">
        <v>378796</v>
      </c>
      <c r="G1193" t="s">
        <v>12</v>
      </c>
      <c r="H1193" s="2">
        <v>45139.495462962965</v>
      </c>
      <c r="I1193" s="2">
        <v>45139.495462962965</v>
      </c>
      <c r="J1193" s="2">
        <v>45139.495462962965</v>
      </c>
      <c r="K1193" s="2" t="s">
        <v>11</v>
      </c>
      <c r="L1193" s="9">
        <f>YEAR(Table1[[#This Row],[ordered_at]])</f>
        <v>2023</v>
      </c>
      <c r="M1193" s="9" t="str">
        <f>TEXT(Table1[[#This Row],[ordered_at]],"MMM")</f>
        <v>Aug</v>
      </c>
      <c r="N1193">
        <f>VLOOKUP(D1193,[1]products!$A$2:$F$2832,6,0)</f>
        <v>55.990001679999999</v>
      </c>
      <c r="O1193" s="1">
        <f>Table1[[#This Row],[sale_price]]-Table1[[#This Row],[cost_price]]</f>
        <v>26.37129084</v>
      </c>
      <c r="P1193" s="4">
        <f>Table1[[#This Row],[PROFIT]]/Table1[[#This Row],[sale_price]]</f>
        <v>0.47100000087015537</v>
      </c>
      <c r="Q1193" t="str">
        <f>"Q"&amp;ROUNDUP(MONTH(Table1[[#This Row],[ordered_at]])/3,0)</f>
        <v>Q3</v>
      </c>
      <c r="R1193" t="s">
        <v>33</v>
      </c>
      <c r="S1193" t="s">
        <v>47</v>
      </c>
      <c r="T1193" s="8"/>
    </row>
    <row r="1194" spans="1:20" x14ac:dyDescent="0.3">
      <c r="A1194">
        <v>4670</v>
      </c>
      <c r="B1194">
        <v>3222</v>
      </c>
      <c r="C1194">
        <v>30535</v>
      </c>
      <c r="D1194">
        <v>12559</v>
      </c>
      <c r="E1194">
        <f>VLOOKUP(D1194,[1]products!$A$2:$B$2832,2,0)</f>
        <v>24.940299620000001</v>
      </c>
      <c r="F1194">
        <v>12627</v>
      </c>
      <c r="G1194" t="s">
        <v>13</v>
      </c>
      <c r="H1194" s="2">
        <v>45139.393020833333</v>
      </c>
      <c r="I1194" s="2">
        <v>45139.393020833333</v>
      </c>
      <c r="J1194" s="2" t="s">
        <v>11</v>
      </c>
      <c r="K1194" s="2" t="s">
        <v>11</v>
      </c>
      <c r="L1194" s="9">
        <f>YEAR(Table1[[#This Row],[ordered_at]])</f>
        <v>2023</v>
      </c>
      <c r="M1194" s="9" t="str">
        <f>TEXT(Table1[[#This Row],[ordered_at]],"MMM")</f>
        <v>Aug</v>
      </c>
      <c r="N1194">
        <f>VLOOKUP(D1194,[1]products!$A$2:$F$2832,6,0)</f>
        <v>55.299999239999998</v>
      </c>
      <c r="O1194" s="1">
        <f>Table1[[#This Row],[sale_price]]-Table1[[#This Row],[cost_price]]</f>
        <v>30.359699619999997</v>
      </c>
      <c r="P1194" s="4">
        <f>Table1[[#This Row],[PROFIT]]/Table1[[#This Row],[sale_price]]</f>
        <v>0.5490000006734177</v>
      </c>
      <c r="Q1194" t="str">
        <f>"Q"&amp;ROUNDUP(MONTH(Table1[[#This Row],[ordered_at]])/3,0)</f>
        <v>Q3</v>
      </c>
      <c r="R1194" t="s">
        <v>33</v>
      </c>
      <c r="S1194" t="s">
        <v>47</v>
      </c>
      <c r="T1194" s="8"/>
    </row>
    <row r="1195" spans="1:20" x14ac:dyDescent="0.3">
      <c r="A1195">
        <v>126161</v>
      </c>
      <c r="B1195">
        <v>86894</v>
      </c>
      <c r="C1195">
        <v>69906</v>
      </c>
      <c r="D1195">
        <v>13937</v>
      </c>
      <c r="E1195">
        <f>VLOOKUP(D1195,[1]products!$A$2:$B$2832,2,0)</f>
        <v>29.975000099999999</v>
      </c>
      <c r="F1195">
        <v>340575</v>
      </c>
      <c r="G1195" t="s">
        <v>13</v>
      </c>
      <c r="H1195" s="2">
        <v>45139.324849537035</v>
      </c>
      <c r="I1195" s="2">
        <v>45139.324849537035</v>
      </c>
      <c r="J1195" s="2" t="s">
        <v>11</v>
      </c>
      <c r="K1195" s="2" t="s">
        <v>11</v>
      </c>
      <c r="L1195" s="9">
        <f>YEAR(Table1[[#This Row],[ordered_at]])</f>
        <v>2023</v>
      </c>
      <c r="M1195" s="9" t="str">
        <f>TEXT(Table1[[#This Row],[ordered_at]],"MMM")</f>
        <v>Aug</v>
      </c>
      <c r="N1195">
        <f>VLOOKUP(D1195,[1]products!$A$2:$F$2832,6,0)</f>
        <v>55</v>
      </c>
      <c r="O1195" s="1">
        <f>Table1[[#This Row],[sale_price]]-Table1[[#This Row],[cost_price]]</f>
        <v>25.024999900000001</v>
      </c>
      <c r="P1195" s="4">
        <f>Table1[[#This Row],[PROFIT]]/Table1[[#This Row],[sale_price]]</f>
        <v>0.45499999818181819</v>
      </c>
      <c r="Q1195" t="str">
        <f>"Q"&amp;ROUNDUP(MONTH(Table1[[#This Row],[ordered_at]])/3,0)</f>
        <v>Q3</v>
      </c>
      <c r="R1195" t="s">
        <v>33</v>
      </c>
      <c r="S1195" t="s">
        <v>47</v>
      </c>
      <c r="T1195" s="8"/>
    </row>
    <row r="1196" spans="1:20" x14ac:dyDescent="0.3">
      <c r="A1196">
        <v>95133</v>
      </c>
      <c r="B1196">
        <v>65437</v>
      </c>
      <c r="C1196">
        <v>28814</v>
      </c>
      <c r="D1196">
        <v>628</v>
      </c>
      <c r="E1196">
        <f>VLOOKUP(D1196,[1]products!$A$2:$B$2832,2,0)</f>
        <v>9.7250000570000008</v>
      </c>
      <c r="F1196">
        <v>256807</v>
      </c>
      <c r="G1196" t="s">
        <v>13</v>
      </c>
      <c r="H1196" s="2">
        <v>45139.120393518519</v>
      </c>
      <c r="I1196" s="2">
        <v>45139.120393518519</v>
      </c>
      <c r="J1196" s="2" t="s">
        <v>11</v>
      </c>
      <c r="K1196" s="2" t="s">
        <v>11</v>
      </c>
      <c r="L1196" s="9">
        <f>YEAR(Table1[[#This Row],[ordered_at]])</f>
        <v>2023</v>
      </c>
      <c r="M1196" s="9" t="str">
        <f>TEXT(Table1[[#This Row],[ordered_at]],"MMM")</f>
        <v>Aug</v>
      </c>
      <c r="N1196">
        <f>VLOOKUP(D1196,[1]products!$A$2:$F$2832,6,0)</f>
        <v>25</v>
      </c>
      <c r="O1196" s="1">
        <f>Table1[[#This Row],[sale_price]]-Table1[[#This Row],[cost_price]]</f>
        <v>15.274999942999999</v>
      </c>
      <c r="P1196" s="4">
        <f>Table1[[#This Row],[PROFIT]]/Table1[[#This Row],[sale_price]]</f>
        <v>0.61099999772000002</v>
      </c>
      <c r="Q1196" t="str">
        <f>"Q"&amp;ROUNDUP(MONTH(Table1[[#This Row],[ordered_at]])/3,0)</f>
        <v>Q3</v>
      </c>
      <c r="R1196" t="s">
        <v>33</v>
      </c>
      <c r="S1196" t="s">
        <v>47</v>
      </c>
      <c r="T1196" s="8"/>
    </row>
    <row r="1197" spans="1:20" x14ac:dyDescent="0.3">
      <c r="A1197">
        <v>138483</v>
      </c>
      <c r="B1197">
        <v>95325</v>
      </c>
      <c r="C1197">
        <v>16778</v>
      </c>
      <c r="D1197">
        <v>6140</v>
      </c>
      <c r="E1197">
        <f>VLOOKUP(D1197,[1]products!$A$2:$B$2832,2,0)</f>
        <v>5.2182698839999997</v>
      </c>
      <c r="F1197">
        <v>373775</v>
      </c>
      <c r="G1197" t="s">
        <v>15</v>
      </c>
      <c r="H1197" s="2">
        <v>45139.112650462965</v>
      </c>
      <c r="I1197" s="2">
        <v>45139.112650462965</v>
      </c>
      <c r="J1197" s="2">
        <v>45139.112650462965</v>
      </c>
      <c r="K1197" s="2">
        <v>45139.112650462965</v>
      </c>
      <c r="L1197" s="9">
        <f>YEAR(Table1[[#This Row],[ordered_at]])</f>
        <v>2023</v>
      </c>
      <c r="M1197" s="9" t="str">
        <f>TEXT(Table1[[#This Row],[ordered_at]],"MMM")</f>
        <v>Aug</v>
      </c>
      <c r="N1197">
        <f>VLOOKUP(D1197,[1]products!$A$2:$F$2832,6,0)</f>
        <v>13.989999770000001</v>
      </c>
      <c r="O1197" s="1">
        <f>Table1[[#This Row],[sale_price]]-Table1[[#This Row],[cost_price]]</f>
        <v>8.771729886000001</v>
      </c>
      <c r="P1197" s="4">
        <f>Table1[[#This Row],[PROFIT]]/Table1[[#This Row],[sale_price]]</f>
        <v>0.62700000215939966</v>
      </c>
      <c r="Q1197" t="str">
        <f>"Q"&amp;ROUNDUP(MONTH(Table1[[#This Row],[ordered_at]])/3,0)</f>
        <v>Q3</v>
      </c>
      <c r="R1197" t="s">
        <v>33</v>
      </c>
      <c r="S1197" t="s">
        <v>47</v>
      </c>
      <c r="T1197" s="8"/>
    </row>
    <row r="1198" spans="1:20" x14ac:dyDescent="0.3">
      <c r="A1198">
        <v>76882</v>
      </c>
      <c r="B1198">
        <v>52902</v>
      </c>
      <c r="C1198">
        <v>29317</v>
      </c>
      <c r="D1198">
        <v>28395</v>
      </c>
      <c r="E1198">
        <f>VLOOKUP(D1198,[1]products!$A$2:$B$2832,2,0)</f>
        <v>9.0954498600000004</v>
      </c>
      <c r="F1198">
        <v>207471</v>
      </c>
      <c r="G1198" t="s">
        <v>14</v>
      </c>
      <c r="H1198" s="2">
        <v>45138.632754629631</v>
      </c>
      <c r="I1198" s="2" t="s">
        <v>11</v>
      </c>
      <c r="J1198" s="2" t="s">
        <v>11</v>
      </c>
      <c r="K1198" s="2" t="s">
        <v>11</v>
      </c>
      <c r="L1198" s="9">
        <f>YEAR(Table1[[#This Row],[ordered_at]])</f>
        <v>2023</v>
      </c>
      <c r="M1198" s="9" t="str">
        <f>TEXT(Table1[[#This Row],[ordered_at]],"MMM")</f>
        <v>Jul</v>
      </c>
      <c r="N1198">
        <f>VLOOKUP(D1198,[1]products!$A$2:$F$2832,6,0)</f>
        <v>19.989999770000001</v>
      </c>
      <c r="O1198" s="1">
        <f>Table1[[#This Row],[sale_price]]-Table1[[#This Row],[cost_price]]</f>
        <v>10.89454991</v>
      </c>
      <c r="P1198" s="4">
        <f>Table1[[#This Row],[PROFIT]]/Table1[[#This Row],[sale_price]]</f>
        <v>0.54500000176838426</v>
      </c>
      <c r="Q1198" t="str">
        <f>"Q"&amp;ROUNDUP(MONTH(Table1[[#This Row],[ordered_at]])/3,0)</f>
        <v>Q3</v>
      </c>
      <c r="R1198" t="s">
        <v>33</v>
      </c>
      <c r="S1198" t="s">
        <v>47</v>
      </c>
      <c r="T1198" s="8"/>
    </row>
    <row r="1199" spans="1:20" x14ac:dyDescent="0.3">
      <c r="A1199">
        <v>151341</v>
      </c>
      <c r="B1199">
        <v>104206</v>
      </c>
      <c r="C1199">
        <v>46467</v>
      </c>
      <c r="D1199">
        <v>25276</v>
      </c>
      <c r="E1199">
        <f>VLOOKUP(D1199,[1]products!$A$2:$B$2832,2,0)</f>
        <v>11.78606986</v>
      </c>
      <c r="F1199">
        <v>408584</v>
      </c>
      <c r="G1199" t="s">
        <v>12</v>
      </c>
      <c r="H1199" s="2">
        <v>45138.521944444445</v>
      </c>
      <c r="I1199" s="2">
        <v>45138.521944444445</v>
      </c>
      <c r="J1199" s="2">
        <v>45138.521944444445</v>
      </c>
      <c r="K1199" s="2" t="s">
        <v>11</v>
      </c>
      <c r="L1199" s="9">
        <f>YEAR(Table1[[#This Row],[ordered_at]])</f>
        <v>2023</v>
      </c>
      <c r="M1199" s="9" t="str">
        <f>TEXT(Table1[[#This Row],[ordered_at]],"MMM")</f>
        <v>Jul</v>
      </c>
      <c r="N1199">
        <f>VLOOKUP(D1199,[1]products!$A$2:$F$2832,6,0)</f>
        <v>29.989999770000001</v>
      </c>
      <c r="O1199" s="1">
        <f>Table1[[#This Row],[sale_price]]-Table1[[#This Row],[cost_price]]</f>
        <v>18.203929909999999</v>
      </c>
      <c r="P1199" s="4">
        <f>Table1[[#This Row],[PROFIT]]/Table1[[#This Row],[sale_price]]</f>
        <v>0.60700000165421808</v>
      </c>
      <c r="Q1199" t="str">
        <f>"Q"&amp;ROUNDUP(MONTH(Table1[[#This Row],[ordered_at]])/3,0)</f>
        <v>Q3</v>
      </c>
      <c r="R1199" t="s">
        <v>33</v>
      </c>
      <c r="S1199" t="s">
        <v>47</v>
      </c>
      <c r="T1199" s="8"/>
    </row>
    <row r="1200" spans="1:20" x14ac:dyDescent="0.3">
      <c r="A1200">
        <v>105103</v>
      </c>
      <c r="B1200">
        <v>72404</v>
      </c>
      <c r="C1200">
        <v>25851</v>
      </c>
      <c r="D1200">
        <v>6790</v>
      </c>
      <c r="E1200">
        <f>VLOOKUP(D1200,[1]products!$A$2:$B$2832,2,0)</f>
        <v>77.524999989999998</v>
      </c>
      <c r="F1200">
        <v>283592</v>
      </c>
      <c r="G1200" t="s">
        <v>10</v>
      </c>
      <c r="H1200" s="2">
        <v>45138.249722222223</v>
      </c>
      <c r="I1200" s="2" t="s">
        <v>11</v>
      </c>
      <c r="J1200" s="2" t="s">
        <v>11</v>
      </c>
      <c r="K1200" s="2" t="s">
        <v>11</v>
      </c>
      <c r="L1200" s="9">
        <f>YEAR(Table1[[#This Row],[ordered_at]])</f>
        <v>2023</v>
      </c>
      <c r="M1200" s="9" t="str">
        <f>TEXT(Table1[[#This Row],[ordered_at]],"MMM")</f>
        <v>Jul</v>
      </c>
      <c r="N1200">
        <f>VLOOKUP(D1200,[1]products!$A$2:$F$2832,6,0)</f>
        <v>175</v>
      </c>
      <c r="O1200" s="1">
        <f>Table1[[#This Row],[sale_price]]-Table1[[#This Row],[cost_price]]</f>
        <v>97.475000010000002</v>
      </c>
      <c r="P1200" s="4">
        <f>Table1[[#This Row],[PROFIT]]/Table1[[#This Row],[sale_price]]</f>
        <v>0.5570000000571429</v>
      </c>
      <c r="Q1200" t="str">
        <f>"Q"&amp;ROUNDUP(MONTH(Table1[[#This Row],[ordered_at]])/3,0)</f>
        <v>Q3</v>
      </c>
      <c r="R1200" t="s">
        <v>33</v>
      </c>
      <c r="S1200" t="s">
        <v>47</v>
      </c>
      <c r="T1200" s="8"/>
    </row>
    <row r="1201" spans="1:20" x14ac:dyDescent="0.3">
      <c r="A1201">
        <v>177399</v>
      </c>
      <c r="B1201">
        <v>122200</v>
      </c>
      <c r="C1201">
        <v>20783</v>
      </c>
      <c r="D1201">
        <v>13690</v>
      </c>
      <c r="E1201">
        <f>VLOOKUP(D1201,[1]products!$A$2:$B$2832,2,0)</f>
        <v>16.139789889999999</v>
      </c>
      <c r="F1201">
        <v>478974</v>
      </c>
      <c r="G1201" t="s">
        <v>14</v>
      </c>
      <c r="H1201" s="2">
        <v>45137.922789351855</v>
      </c>
      <c r="I1201" s="2" t="s">
        <v>11</v>
      </c>
      <c r="J1201" s="2" t="s">
        <v>11</v>
      </c>
      <c r="K1201" s="2" t="s">
        <v>11</v>
      </c>
      <c r="L1201" s="9">
        <f>YEAR(Table1[[#This Row],[ordered_at]])</f>
        <v>2023</v>
      </c>
      <c r="M1201" s="9" t="str">
        <f>TEXT(Table1[[#This Row],[ordered_at]],"MMM")</f>
        <v>Jul</v>
      </c>
      <c r="N1201">
        <f>VLOOKUP(D1201,[1]products!$A$2:$F$2832,6,0)</f>
        <v>25.989999770000001</v>
      </c>
      <c r="O1201" s="1">
        <f>Table1[[#This Row],[sale_price]]-Table1[[#This Row],[cost_price]]</f>
        <v>9.8502098800000013</v>
      </c>
      <c r="P1201" s="4">
        <f>Table1[[#This Row],[PROFIT]]/Table1[[#This Row],[sale_price]]</f>
        <v>0.37899999873682189</v>
      </c>
      <c r="Q1201" t="str">
        <f>"Q"&amp;ROUNDUP(MONTH(Table1[[#This Row],[ordered_at]])/3,0)</f>
        <v>Q3</v>
      </c>
      <c r="R1201" t="s">
        <v>40</v>
      </c>
      <c r="S1201" t="s">
        <v>47</v>
      </c>
      <c r="T1201" s="8"/>
    </row>
    <row r="1202" spans="1:20" x14ac:dyDescent="0.3">
      <c r="A1202">
        <v>161713</v>
      </c>
      <c r="B1202">
        <v>111390</v>
      </c>
      <c r="C1202">
        <v>76258</v>
      </c>
      <c r="D1202">
        <v>14116</v>
      </c>
      <c r="E1202">
        <f>VLOOKUP(D1202,[1]products!$A$2:$B$2832,2,0)</f>
        <v>17.668000030000002</v>
      </c>
      <c r="F1202">
        <v>436559</v>
      </c>
      <c r="G1202" t="s">
        <v>13</v>
      </c>
      <c r="H1202" s="2">
        <v>45137.692546296297</v>
      </c>
      <c r="I1202" s="2">
        <v>45137.692546296297</v>
      </c>
      <c r="J1202" s="2" t="s">
        <v>11</v>
      </c>
      <c r="K1202" s="2" t="s">
        <v>11</v>
      </c>
      <c r="L1202" s="9">
        <f>YEAR(Table1[[#This Row],[ordered_at]])</f>
        <v>2023</v>
      </c>
      <c r="M1202" s="9" t="str">
        <f>TEXT(Table1[[#This Row],[ordered_at]],"MMM")</f>
        <v>Jul</v>
      </c>
      <c r="N1202">
        <f>VLOOKUP(D1202,[1]products!$A$2:$F$2832,6,0)</f>
        <v>28</v>
      </c>
      <c r="O1202" s="1">
        <f>Table1[[#This Row],[sale_price]]-Table1[[#This Row],[cost_price]]</f>
        <v>10.331999969999998</v>
      </c>
      <c r="P1202" s="4">
        <f>Table1[[#This Row],[PROFIT]]/Table1[[#This Row],[sale_price]]</f>
        <v>0.36899999892857138</v>
      </c>
      <c r="Q1202" t="str">
        <f>"Q"&amp;ROUNDUP(MONTH(Table1[[#This Row],[ordered_at]])/3,0)</f>
        <v>Q3</v>
      </c>
      <c r="R1202" t="s">
        <v>40</v>
      </c>
      <c r="S1202" t="s">
        <v>47</v>
      </c>
      <c r="T1202" s="8"/>
    </row>
    <row r="1203" spans="1:20" x14ac:dyDescent="0.3">
      <c r="A1203">
        <v>155386</v>
      </c>
      <c r="B1203">
        <v>106993</v>
      </c>
      <c r="C1203">
        <v>93393</v>
      </c>
      <c r="D1203">
        <v>8935</v>
      </c>
      <c r="E1203">
        <f>VLOOKUP(D1203,[1]products!$A$2:$B$2832,2,0)</f>
        <v>3.4382598739999999</v>
      </c>
      <c r="F1203">
        <v>419463</v>
      </c>
      <c r="G1203" t="s">
        <v>12</v>
      </c>
      <c r="H1203" s="2">
        <v>45137.630902777775</v>
      </c>
      <c r="I1203" s="2">
        <v>45137.630902777775</v>
      </c>
      <c r="J1203" s="2">
        <v>45137.630902777775</v>
      </c>
      <c r="K1203" s="2" t="s">
        <v>11</v>
      </c>
      <c r="L1203" s="9">
        <f>YEAR(Table1[[#This Row],[ordered_at]])</f>
        <v>2023</v>
      </c>
      <c r="M1203" s="9" t="str">
        <f>TEXT(Table1[[#This Row],[ordered_at]],"MMM")</f>
        <v>Jul</v>
      </c>
      <c r="N1203">
        <f>VLOOKUP(D1203,[1]products!$A$2:$F$2832,6,0)</f>
        <v>5.9899997709999999</v>
      </c>
      <c r="O1203" s="1">
        <f>Table1[[#This Row],[sale_price]]-Table1[[#This Row],[cost_price]]</f>
        <v>2.551739897</v>
      </c>
      <c r="P1203" s="4">
        <f>Table1[[#This Row],[PROFIT]]/Table1[[#This Row],[sale_price]]</f>
        <v>0.42599999909081798</v>
      </c>
      <c r="Q1203" t="str">
        <f>"Q"&amp;ROUNDUP(MONTH(Table1[[#This Row],[ordered_at]])/3,0)</f>
        <v>Q3</v>
      </c>
      <c r="R1203" t="s">
        <v>40</v>
      </c>
      <c r="S1203" t="s">
        <v>47</v>
      </c>
      <c r="T1203" s="8"/>
    </row>
    <row r="1204" spans="1:20" x14ac:dyDescent="0.3">
      <c r="A1204">
        <v>8375</v>
      </c>
      <c r="B1204">
        <v>5795</v>
      </c>
      <c r="C1204">
        <v>80958</v>
      </c>
      <c r="D1204">
        <v>9017</v>
      </c>
      <c r="E1204">
        <f>VLOOKUP(D1204,[1]products!$A$2:$B$2832,2,0)</f>
        <v>23.671559389999999</v>
      </c>
      <c r="F1204">
        <v>22616</v>
      </c>
      <c r="G1204" t="s">
        <v>13</v>
      </c>
      <c r="H1204" s="2">
        <v>45137.461736111109</v>
      </c>
      <c r="I1204" s="2">
        <v>45137.461736111109</v>
      </c>
      <c r="J1204" s="2" t="s">
        <v>11</v>
      </c>
      <c r="K1204" s="2" t="s">
        <v>11</v>
      </c>
      <c r="L1204" s="9">
        <f>YEAR(Table1[[#This Row],[ordered_at]])</f>
        <v>2023</v>
      </c>
      <c r="M1204" s="9" t="str">
        <f>TEXT(Table1[[#This Row],[ordered_at]],"MMM")</f>
        <v>Jul</v>
      </c>
      <c r="N1204">
        <f>VLOOKUP(D1204,[1]products!$A$2:$F$2832,6,0)</f>
        <v>49.939998629999998</v>
      </c>
      <c r="O1204" s="1">
        <f>Table1[[#This Row],[sale_price]]-Table1[[#This Row],[cost_price]]</f>
        <v>26.268439239999999</v>
      </c>
      <c r="P1204" s="4">
        <f>Table1[[#This Row],[PROFIT]]/Table1[[#This Row],[sale_price]]</f>
        <v>0.52599999921145368</v>
      </c>
      <c r="Q1204" t="str">
        <f>"Q"&amp;ROUNDUP(MONTH(Table1[[#This Row],[ordered_at]])/3,0)</f>
        <v>Q3</v>
      </c>
      <c r="R1204" t="s">
        <v>40</v>
      </c>
      <c r="S1204" t="s">
        <v>47</v>
      </c>
      <c r="T1204" s="8"/>
    </row>
    <row r="1205" spans="1:20" x14ac:dyDescent="0.3">
      <c r="A1205">
        <v>137819</v>
      </c>
      <c r="B1205">
        <v>94880</v>
      </c>
      <c r="C1205">
        <v>7800</v>
      </c>
      <c r="D1205">
        <v>6148</v>
      </c>
      <c r="E1205">
        <f>VLOOKUP(D1205,[1]products!$A$2:$B$2832,2,0)</f>
        <v>6.1758799130000002</v>
      </c>
      <c r="F1205">
        <v>372012</v>
      </c>
      <c r="G1205" t="s">
        <v>13</v>
      </c>
      <c r="H1205" s="2">
        <v>45136.694803240738</v>
      </c>
      <c r="I1205" s="2">
        <v>45136.694803240738</v>
      </c>
      <c r="J1205" s="2" t="s">
        <v>11</v>
      </c>
      <c r="K1205" s="2" t="s">
        <v>11</v>
      </c>
      <c r="L1205" s="9">
        <f>YEAR(Table1[[#This Row],[ordered_at]])</f>
        <v>2023</v>
      </c>
      <c r="M1205" s="9" t="str">
        <f>TEXT(Table1[[#This Row],[ordered_at]],"MMM")</f>
        <v>Jul</v>
      </c>
      <c r="N1205">
        <f>VLOOKUP(D1205,[1]products!$A$2:$F$2832,6,0)</f>
        <v>14.989999770000001</v>
      </c>
      <c r="O1205" s="1">
        <f>Table1[[#This Row],[sale_price]]-Table1[[#This Row],[cost_price]]</f>
        <v>8.8141198570000014</v>
      </c>
      <c r="P1205" s="4">
        <f>Table1[[#This Row],[PROFIT]]/Table1[[#This Row],[sale_price]]</f>
        <v>0.58799999948232162</v>
      </c>
      <c r="Q1205" t="str">
        <f>"Q"&amp;ROUNDUP(MONTH(Table1[[#This Row],[ordered_at]])/3,0)</f>
        <v>Q3</v>
      </c>
      <c r="R1205" t="s">
        <v>40</v>
      </c>
      <c r="S1205" t="s">
        <v>47</v>
      </c>
      <c r="T1205" s="8"/>
    </row>
    <row r="1206" spans="1:20" x14ac:dyDescent="0.3">
      <c r="A1206">
        <v>165770</v>
      </c>
      <c r="B1206">
        <v>114182</v>
      </c>
      <c r="C1206">
        <v>93407</v>
      </c>
      <c r="D1206">
        <v>9442</v>
      </c>
      <c r="E1206">
        <f>VLOOKUP(D1206,[1]products!$A$2:$B$2832,2,0)</f>
        <v>34.44999996</v>
      </c>
      <c r="F1206">
        <v>447499</v>
      </c>
      <c r="G1206" t="s">
        <v>14</v>
      </c>
      <c r="H1206" s="2">
        <v>45136.663981481484</v>
      </c>
      <c r="I1206" s="2" t="s">
        <v>11</v>
      </c>
      <c r="J1206" s="2" t="s">
        <v>11</v>
      </c>
      <c r="K1206" s="2" t="s">
        <v>11</v>
      </c>
      <c r="L1206" s="9">
        <f>YEAR(Table1[[#This Row],[ordered_at]])</f>
        <v>2023</v>
      </c>
      <c r="M1206" s="9" t="str">
        <f>TEXT(Table1[[#This Row],[ordered_at]],"MMM")</f>
        <v>Jul</v>
      </c>
      <c r="N1206">
        <f>VLOOKUP(D1206,[1]products!$A$2:$F$2832,6,0)</f>
        <v>65</v>
      </c>
      <c r="O1206" s="1">
        <f>Table1[[#This Row],[sale_price]]-Table1[[#This Row],[cost_price]]</f>
        <v>30.55000004</v>
      </c>
      <c r="P1206" s="4">
        <f>Table1[[#This Row],[PROFIT]]/Table1[[#This Row],[sale_price]]</f>
        <v>0.47000000061538461</v>
      </c>
      <c r="Q1206" t="str">
        <f>"Q"&amp;ROUNDUP(MONTH(Table1[[#This Row],[ordered_at]])/3,0)</f>
        <v>Q3</v>
      </c>
      <c r="R1206" t="s">
        <v>40</v>
      </c>
      <c r="S1206" t="s">
        <v>47</v>
      </c>
      <c r="T1206" s="8"/>
    </row>
    <row r="1207" spans="1:20" x14ac:dyDescent="0.3">
      <c r="A1207">
        <v>97732</v>
      </c>
      <c r="B1207">
        <v>67266</v>
      </c>
      <c r="C1207">
        <v>3910</v>
      </c>
      <c r="D1207">
        <v>6271</v>
      </c>
      <c r="E1207">
        <f>VLOOKUP(D1207,[1]products!$A$2:$B$2832,2,0)</f>
        <v>8.3249999960000007</v>
      </c>
      <c r="F1207">
        <v>263695</v>
      </c>
      <c r="G1207" t="s">
        <v>13</v>
      </c>
      <c r="H1207" s="2">
        <v>45136.312037037038</v>
      </c>
      <c r="I1207" s="2">
        <v>45136.312037037038</v>
      </c>
      <c r="J1207" s="2" t="s">
        <v>11</v>
      </c>
      <c r="K1207" s="2" t="s">
        <v>11</v>
      </c>
      <c r="L1207" s="9">
        <f>YEAR(Table1[[#This Row],[ordered_at]])</f>
        <v>2023</v>
      </c>
      <c r="M1207" s="9" t="str">
        <f>TEXT(Table1[[#This Row],[ordered_at]],"MMM")</f>
        <v>Jul</v>
      </c>
      <c r="N1207">
        <f>VLOOKUP(D1207,[1]products!$A$2:$F$2832,6,0)</f>
        <v>15</v>
      </c>
      <c r="O1207" s="1">
        <f>Table1[[#This Row],[sale_price]]-Table1[[#This Row],[cost_price]]</f>
        <v>6.6750000039999993</v>
      </c>
      <c r="P1207" s="4">
        <f>Table1[[#This Row],[PROFIT]]/Table1[[#This Row],[sale_price]]</f>
        <v>0.44500000026666664</v>
      </c>
      <c r="Q1207" t="str">
        <f>"Q"&amp;ROUNDUP(MONTH(Table1[[#This Row],[ordered_at]])/3,0)</f>
        <v>Q3</v>
      </c>
      <c r="R1207" t="s">
        <v>40</v>
      </c>
      <c r="S1207" t="s">
        <v>47</v>
      </c>
      <c r="T1207" s="8"/>
    </row>
    <row r="1208" spans="1:20" x14ac:dyDescent="0.3">
      <c r="A1208">
        <v>93028</v>
      </c>
      <c r="B1208">
        <v>64023</v>
      </c>
      <c r="C1208">
        <v>17057</v>
      </c>
      <c r="D1208">
        <v>628</v>
      </c>
      <c r="E1208">
        <f>VLOOKUP(D1208,[1]products!$A$2:$B$2832,2,0)</f>
        <v>9.7250000570000008</v>
      </c>
      <c r="F1208">
        <v>251117</v>
      </c>
      <c r="G1208" t="s">
        <v>10</v>
      </c>
      <c r="H1208" s="2">
        <v>45135.678576388891</v>
      </c>
      <c r="I1208" s="2" t="s">
        <v>11</v>
      </c>
      <c r="J1208" s="2" t="s">
        <v>11</v>
      </c>
      <c r="K1208" s="2" t="s">
        <v>11</v>
      </c>
      <c r="L1208" s="9">
        <f>YEAR(Table1[[#This Row],[ordered_at]])</f>
        <v>2023</v>
      </c>
      <c r="M1208" s="9" t="str">
        <f>TEXT(Table1[[#This Row],[ordered_at]],"MMM")</f>
        <v>Jul</v>
      </c>
      <c r="N1208">
        <f>VLOOKUP(D1208,[1]products!$A$2:$F$2832,6,0)</f>
        <v>25</v>
      </c>
      <c r="O1208" s="1">
        <f>Table1[[#This Row],[sale_price]]-Table1[[#This Row],[cost_price]]</f>
        <v>15.274999942999999</v>
      </c>
      <c r="P1208" s="4">
        <f>Table1[[#This Row],[PROFIT]]/Table1[[#This Row],[sale_price]]</f>
        <v>0.61099999772000002</v>
      </c>
      <c r="Q1208" t="str">
        <f>"Q"&amp;ROUNDUP(MONTH(Table1[[#This Row],[ordered_at]])/3,0)</f>
        <v>Q3</v>
      </c>
      <c r="R1208" t="s">
        <v>40</v>
      </c>
      <c r="S1208" t="s">
        <v>47</v>
      </c>
      <c r="T1208" s="8"/>
    </row>
    <row r="1209" spans="1:20" x14ac:dyDescent="0.3">
      <c r="A1209">
        <v>55868</v>
      </c>
      <c r="B1209">
        <v>38435</v>
      </c>
      <c r="C1209">
        <v>35113</v>
      </c>
      <c r="D1209">
        <v>11837</v>
      </c>
      <c r="E1209">
        <f>VLOOKUP(D1209,[1]products!$A$2:$B$2832,2,0)</f>
        <v>34.339229109999998</v>
      </c>
      <c r="F1209">
        <v>150765</v>
      </c>
      <c r="G1209" t="s">
        <v>13</v>
      </c>
      <c r="H1209" s="2">
        <v>45135.500057870369</v>
      </c>
      <c r="I1209" s="2">
        <v>45135.500057870369</v>
      </c>
      <c r="J1209" s="2" t="s">
        <v>11</v>
      </c>
      <c r="K1209" s="2" t="s">
        <v>11</v>
      </c>
      <c r="L1209" s="9">
        <f>YEAR(Table1[[#This Row],[ordered_at]])</f>
        <v>2023</v>
      </c>
      <c r="M1209" s="9" t="str">
        <f>TEXT(Table1[[#This Row],[ordered_at]],"MMM")</f>
        <v>Jul</v>
      </c>
      <c r="N1209">
        <f>VLOOKUP(D1211,[1]products!$A$2:$F$2832,6,0)</f>
        <v>15.399999619999999</v>
      </c>
      <c r="O1209" s="1">
        <f>Table1[[#This Row],[sale_price]]-Table1[[#This Row],[cost_price]]</f>
        <v>-18.939229489999999</v>
      </c>
      <c r="P1209" s="4">
        <f>Table1[[#This Row],[PROFIT]]/Table1[[#This Row],[sale_price]]</f>
        <v>-1.2298201270994578</v>
      </c>
      <c r="Q1209" t="str">
        <f>"Q"&amp;ROUNDUP(MONTH(Table1[[#This Row],[ordered_at]])/3,0)</f>
        <v>Q3</v>
      </c>
      <c r="R1209" t="s">
        <v>40</v>
      </c>
      <c r="S1209" t="s">
        <v>47</v>
      </c>
      <c r="T1209" s="8"/>
    </row>
    <row r="1210" spans="1:20" x14ac:dyDescent="0.3">
      <c r="A1210">
        <v>68777</v>
      </c>
      <c r="B1210">
        <v>47291</v>
      </c>
      <c r="C1210">
        <v>39060</v>
      </c>
      <c r="D1210">
        <v>25288</v>
      </c>
      <c r="E1210">
        <f>VLOOKUP(D1210,[1]products!$A$2:$B$2832,2,0)</f>
        <v>18.536160460000001</v>
      </c>
      <c r="F1210">
        <v>185555</v>
      </c>
      <c r="G1210" t="s">
        <v>12</v>
      </c>
      <c r="H1210" s="2">
        <v>45135.429398148146</v>
      </c>
      <c r="I1210" s="2">
        <v>45135.429398148146</v>
      </c>
      <c r="J1210" s="2">
        <v>45135.429398148146</v>
      </c>
      <c r="K1210" s="2" t="s">
        <v>11</v>
      </c>
      <c r="L1210" s="9">
        <f>YEAR(Table1[[#This Row],[ordered_at]])</f>
        <v>2023</v>
      </c>
      <c r="M1210" s="9" t="str">
        <f>TEXT(Table1[[#This Row],[ordered_at]],"MMM")</f>
        <v>Jul</v>
      </c>
      <c r="N1210">
        <f>VLOOKUP(D1210,[1]products!$A$2:$F$2832,6,0)</f>
        <v>35.040000919999997</v>
      </c>
      <c r="O1210" s="1">
        <f>Table1[[#This Row],[sale_price]]-Table1[[#This Row],[cost_price]]</f>
        <v>16.503840459999996</v>
      </c>
      <c r="P1210" s="4">
        <f>Table1[[#This Row],[PROFIT]]/Table1[[#This Row],[sale_price]]</f>
        <v>0.4710000007614154</v>
      </c>
      <c r="Q1210" t="str">
        <f>"Q"&amp;ROUNDUP(MONTH(Table1[[#This Row],[ordered_at]])/3,0)</f>
        <v>Q3</v>
      </c>
      <c r="R1210" t="s">
        <v>40</v>
      </c>
      <c r="S1210" t="s">
        <v>47</v>
      </c>
      <c r="T1210" s="8"/>
    </row>
    <row r="1211" spans="1:20" x14ac:dyDescent="0.3">
      <c r="A1211">
        <v>25075</v>
      </c>
      <c r="B1211">
        <v>17352</v>
      </c>
      <c r="C1211">
        <v>92131</v>
      </c>
      <c r="D1211">
        <v>15704</v>
      </c>
      <c r="E1211">
        <f>VLOOKUP(D1211,[1]products!$A$2:$B$2832,2,0)</f>
        <v>6.0675998260000004</v>
      </c>
      <c r="F1211">
        <v>67686</v>
      </c>
      <c r="G1211" t="s">
        <v>13</v>
      </c>
      <c r="H1211" s="2">
        <v>45134.686840277776</v>
      </c>
      <c r="I1211" s="2">
        <v>45134.686840277776</v>
      </c>
      <c r="J1211" s="2" t="s">
        <v>11</v>
      </c>
      <c r="K1211" s="2" t="s">
        <v>11</v>
      </c>
      <c r="L1211" s="9">
        <f>YEAR(Table1[[#This Row],[ordered_at]])</f>
        <v>2023</v>
      </c>
      <c r="M1211" s="9" t="str">
        <f>TEXT(Table1[[#This Row],[ordered_at]],"MMM")</f>
        <v>Jul</v>
      </c>
      <c r="N1211">
        <f>VLOOKUP(D1211,[1]products!$A$2:$F$2832,6,0)</f>
        <v>15.399999619999999</v>
      </c>
      <c r="O1211" s="1">
        <f>Table1[[#This Row],[sale_price]]-Table1[[#This Row],[cost_price]]</f>
        <v>9.3323997939999987</v>
      </c>
      <c r="P1211" s="4">
        <f>Table1[[#This Row],[PROFIT]]/Table1[[#This Row],[sale_price]]</f>
        <v>0.60600000157662337</v>
      </c>
      <c r="Q1211" t="str">
        <f>"Q"&amp;ROUNDUP(MONTH(Table1[[#This Row],[ordered_at]])/3,0)</f>
        <v>Q3</v>
      </c>
      <c r="R1211" t="s">
        <v>40</v>
      </c>
      <c r="S1211" t="s">
        <v>47</v>
      </c>
      <c r="T1211" s="8"/>
    </row>
    <row r="1212" spans="1:20" x14ac:dyDescent="0.3">
      <c r="A1212">
        <v>133168</v>
      </c>
      <c r="B1212">
        <v>91654</v>
      </c>
      <c r="C1212">
        <v>89725</v>
      </c>
      <c r="D1212">
        <v>9185</v>
      </c>
      <c r="E1212">
        <f>VLOOKUP(D1212,[1]products!$A$2:$B$2832,2,0)</f>
        <v>18.15624085</v>
      </c>
      <c r="F1212">
        <v>359522</v>
      </c>
      <c r="G1212" t="s">
        <v>12</v>
      </c>
      <c r="H1212" s="2">
        <v>45134.643888888888</v>
      </c>
      <c r="I1212" s="2">
        <v>45134.643888888888</v>
      </c>
      <c r="J1212" s="2">
        <v>45134.643888888888</v>
      </c>
      <c r="K1212" s="2" t="s">
        <v>11</v>
      </c>
      <c r="L1212" s="9">
        <f>YEAR(Table1[[#This Row],[ordered_at]])</f>
        <v>2023</v>
      </c>
      <c r="M1212" s="9" t="str">
        <f>TEXT(Table1[[#This Row],[ordered_at]],"MMM")</f>
        <v>Jul</v>
      </c>
      <c r="N1212">
        <f>VLOOKUP(D1212,[1]products!$A$2:$F$2832,6,0)</f>
        <v>36.240001679999999</v>
      </c>
      <c r="O1212" s="1">
        <f>Table1[[#This Row],[sale_price]]-Table1[[#This Row],[cost_price]]</f>
        <v>18.083760829999999</v>
      </c>
      <c r="P1212" s="4">
        <f>Table1[[#This Row],[PROFIT]]/Table1[[#This Row],[sale_price]]</f>
        <v>0.49899999977041942</v>
      </c>
      <c r="Q1212" t="str">
        <f>"Q"&amp;ROUNDUP(MONTH(Table1[[#This Row],[ordered_at]])/3,0)</f>
        <v>Q3</v>
      </c>
      <c r="R1212" t="s">
        <v>40</v>
      </c>
      <c r="S1212" t="s">
        <v>47</v>
      </c>
      <c r="T1212" s="8"/>
    </row>
    <row r="1213" spans="1:20" x14ac:dyDescent="0.3">
      <c r="A1213">
        <v>131116</v>
      </c>
      <c r="B1213">
        <v>90281</v>
      </c>
      <c r="C1213">
        <v>5916</v>
      </c>
      <c r="D1213">
        <v>9352</v>
      </c>
      <c r="E1213">
        <f>VLOOKUP(D1213,[1]products!$A$2:$B$2832,2,0)</f>
        <v>14.41571978</v>
      </c>
      <c r="F1213">
        <v>353945</v>
      </c>
      <c r="G1213" t="s">
        <v>14</v>
      </c>
      <c r="H1213" s="2">
        <v>45134.480902777781</v>
      </c>
      <c r="I1213" s="2" t="s">
        <v>11</v>
      </c>
      <c r="J1213" s="2" t="s">
        <v>11</v>
      </c>
      <c r="K1213" s="2" t="s">
        <v>11</v>
      </c>
      <c r="L1213" s="9">
        <f>YEAR(Table1[[#This Row],[ordered_at]])</f>
        <v>2023</v>
      </c>
      <c r="M1213" s="9" t="str">
        <f>TEXT(Table1[[#This Row],[ordered_at]],"MMM")</f>
        <v>Jul</v>
      </c>
      <c r="N1213">
        <f>VLOOKUP(D1213,[1]products!$A$2:$F$2832,6,0)</f>
        <v>29.479999540000001</v>
      </c>
      <c r="O1213" s="1">
        <f>Table1[[#This Row],[sale_price]]-Table1[[#This Row],[cost_price]]</f>
        <v>15.064279760000002</v>
      </c>
      <c r="P1213" s="4">
        <f>Table1[[#This Row],[PROFIT]]/Table1[[#This Row],[sale_price]]</f>
        <v>0.51099999983242883</v>
      </c>
      <c r="Q1213" t="str">
        <f>"Q"&amp;ROUNDUP(MONTH(Table1[[#This Row],[ordered_at]])/3,0)</f>
        <v>Q3</v>
      </c>
      <c r="R1213" t="s">
        <v>40</v>
      </c>
      <c r="S1213" t="s">
        <v>47</v>
      </c>
      <c r="T1213" s="8"/>
    </row>
    <row r="1214" spans="1:20" x14ac:dyDescent="0.3">
      <c r="A1214">
        <v>66622</v>
      </c>
      <c r="B1214">
        <v>45844</v>
      </c>
      <c r="C1214">
        <v>80415</v>
      </c>
      <c r="D1214">
        <v>28815</v>
      </c>
      <c r="E1214">
        <f>VLOOKUP(D1214,[1]products!$A$2:$B$2832,2,0)</f>
        <v>8.2649999859999994</v>
      </c>
      <c r="F1214">
        <v>179770</v>
      </c>
      <c r="G1214" t="s">
        <v>14</v>
      </c>
      <c r="H1214" s="2">
        <v>45134.353888888887</v>
      </c>
      <c r="I1214" s="2" t="s">
        <v>11</v>
      </c>
      <c r="J1214" s="2" t="s">
        <v>11</v>
      </c>
      <c r="K1214" s="2" t="s">
        <v>11</v>
      </c>
      <c r="L1214" s="9">
        <f>YEAR(Table1[[#This Row],[ordered_at]])</f>
        <v>2023</v>
      </c>
      <c r="M1214" s="9" t="str">
        <f>TEXT(Table1[[#This Row],[ordered_at]],"MMM")</f>
        <v>Jul</v>
      </c>
      <c r="N1214">
        <f>VLOOKUP(D1214,[1]products!$A$2:$F$2832,6,0)</f>
        <v>15</v>
      </c>
      <c r="O1214" s="1">
        <f>Table1[[#This Row],[sale_price]]-Table1[[#This Row],[cost_price]]</f>
        <v>6.7350000140000006</v>
      </c>
      <c r="P1214" s="4">
        <f>Table1[[#This Row],[PROFIT]]/Table1[[#This Row],[sale_price]]</f>
        <v>0.44900000093333337</v>
      </c>
      <c r="Q1214" t="str">
        <f>"Q"&amp;ROUNDUP(MONTH(Table1[[#This Row],[ordered_at]])/3,0)</f>
        <v>Q3</v>
      </c>
      <c r="R1214" t="s">
        <v>40</v>
      </c>
      <c r="S1214" t="s">
        <v>47</v>
      </c>
      <c r="T1214" s="8"/>
    </row>
    <row r="1215" spans="1:20" x14ac:dyDescent="0.3">
      <c r="A1215">
        <v>136426</v>
      </c>
      <c r="B1215">
        <v>93917</v>
      </c>
      <c r="C1215">
        <v>28469</v>
      </c>
      <c r="D1215">
        <v>12572</v>
      </c>
      <c r="E1215">
        <f>VLOOKUP(D1215,[1]products!$A$2:$B$2832,2,0)</f>
        <v>19.227999969999999</v>
      </c>
      <c r="F1215">
        <v>368277</v>
      </c>
      <c r="G1215" t="s">
        <v>12</v>
      </c>
      <c r="H1215" s="2">
        <v>45134.350381944445</v>
      </c>
      <c r="I1215" s="2">
        <v>45134.350381944445</v>
      </c>
      <c r="J1215" s="2">
        <v>45134.350381944445</v>
      </c>
      <c r="K1215" s="2" t="s">
        <v>11</v>
      </c>
      <c r="L1215" s="9">
        <f>YEAR(Table1[[#This Row],[ordered_at]])</f>
        <v>2023</v>
      </c>
      <c r="M1215" s="9" t="str">
        <f>TEXT(Table1[[#This Row],[ordered_at]],"MMM")</f>
        <v>Jul</v>
      </c>
      <c r="N1215">
        <f>VLOOKUP(D1215,[1]products!$A$2:$F$2832,6,0)</f>
        <v>38</v>
      </c>
      <c r="O1215" s="1">
        <f>Table1[[#This Row],[sale_price]]-Table1[[#This Row],[cost_price]]</f>
        <v>18.772000030000001</v>
      </c>
      <c r="P1215" s="4">
        <f>Table1[[#This Row],[PROFIT]]/Table1[[#This Row],[sale_price]]</f>
        <v>0.4940000007894737</v>
      </c>
      <c r="Q1215" t="str">
        <f>"Q"&amp;ROUNDUP(MONTH(Table1[[#This Row],[ordered_at]])/3,0)</f>
        <v>Q3</v>
      </c>
      <c r="R1215" t="s">
        <v>40</v>
      </c>
      <c r="S1215" t="s">
        <v>47</v>
      </c>
      <c r="T1215" s="8"/>
    </row>
    <row r="1216" spans="1:20" x14ac:dyDescent="0.3">
      <c r="A1216">
        <v>31639</v>
      </c>
      <c r="B1216">
        <v>21840</v>
      </c>
      <c r="C1216">
        <v>4196</v>
      </c>
      <c r="D1216">
        <v>9318</v>
      </c>
      <c r="E1216">
        <f>VLOOKUP(D1216,[1]products!$A$2:$B$2832,2,0)</f>
        <v>6.9302198869999998</v>
      </c>
      <c r="F1216">
        <v>85304</v>
      </c>
      <c r="G1216" t="s">
        <v>15</v>
      </c>
      <c r="H1216" s="2">
        <v>45133.68990740741</v>
      </c>
      <c r="I1216" s="2">
        <v>45133.68990740741</v>
      </c>
      <c r="J1216" s="2">
        <v>45133.68990740741</v>
      </c>
      <c r="K1216" s="2">
        <v>45133.68990740741</v>
      </c>
      <c r="L1216" s="9">
        <f>YEAR(Table1[[#This Row],[ordered_at]])</f>
        <v>2023</v>
      </c>
      <c r="M1216" s="9" t="str">
        <f>TEXT(Table1[[#This Row],[ordered_at]],"MMM")</f>
        <v>Jul</v>
      </c>
      <c r="N1216">
        <f>VLOOKUP(D1216,[1]products!$A$2:$F$2832,6,0)</f>
        <v>11.989999770000001</v>
      </c>
      <c r="O1216" s="1">
        <f>Table1[[#This Row],[sale_price]]-Table1[[#This Row],[cost_price]]</f>
        <v>5.0597798830000009</v>
      </c>
      <c r="P1216" s="4">
        <f>Table1[[#This Row],[PROFIT]]/Table1[[#This Row],[sale_price]]</f>
        <v>0.42199999833694746</v>
      </c>
      <c r="Q1216" t="str">
        <f>"Q"&amp;ROUNDUP(MONTH(Table1[[#This Row],[ordered_at]])/3,0)</f>
        <v>Q3</v>
      </c>
      <c r="R1216" t="s">
        <v>40</v>
      </c>
      <c r="S1216" t="s">
        <v>47</v>
      </c>
      <c r="T1216" s="8"/>
    </row>
    <row r="1217" spans="1:20" x14ac:dyDescent="0.3">
      <c r="A1217">
        <v>19155</v>
      </c>
      <c r="B1217">
        <v>13253</v>
      </c>
      <c r="C1217">
        <v>71456</v>
      </c>
      <c r="D1217">
        <v>24824</v>
      </c>
      <c r="E1217">
        <f>VLOOKUP(D1217,[1]products!$A$2:$B$2832,2,0)</f>
        <v>13.089999969999999</v>
      </c>
      <c r="F1217">
        <v>51720</v>
      </c>
      <c r="G1217" t="s">
        <v>13</v>
      </c>
      <c r="H1217" s="2">
        <v>45133.284803240742</v>
      </c>
      <c r="I1217" s="2">
        <v>45133.284803240742</v>
      </c>
      <c r="J1217" s="2" t="s">
        <v>11</v>
      </c>
      <c r="K1217" s="2" t="s">
        <v>11</v>
      </c>
      <c r="L1217" s="9">
        <f>YEAR(Table1[[#This Row],[ordered_at]])</f>
        <v>2023</v>
      </c>
      <c r="M1217" s="9" t="str">
        <f>TEXT(Table1[[#This Row],[ordered_at]],"MMM")</f>
        <v>Jul</v>
      </c>
      <c r="N1217">
        <f>VLOOKUP(D1217,[1]products!$A$2:$F$2832,6,0)</f>
        <v>22</v>
      </c>
      <c r="O1217" s="1">
        <f>Table1[[#This Row],[sale_price]]-Table1[[#This Row],[cost_price]]</f>
        <v>8.9100000300000008</v>
      </c>
      <c r="P1217" s="4">
        <f>Table1[[#This Row],[PROFIT]]/Table1[[#This Row],[sale_price]]</f>
        <v>0.4050000013636364</v>
      </c>
      <c r="Q1217" t="str">
        <f>"Q"&amp;ROUNDUP(MONTH(Table1[[#This Row],[ordered_at]])/3,0)</f>
        <v>Q3</v>
      </c>
      <c r="R1217" t="s">
        <v>40</v>
      </c>
      <c r="S1217" t="s">
        <v>47</v>
      </c>
      <c r="T1217" s="8"/>
    </row>
    <row r="1218" spans="1:20" x14ac:dyDescent="0.3">
      <c r="A1218">
        <v>2028</v>
      </c>
      <c r="B1218">
        <v>1380</v>
      </c>
      <c r="C1218">
        <v>43891</v>
      </c>
      <c r="D1218">
        <v>8987</v>
      </c>
      <c r="E1218">
        <f>VLOOKUP(D1218,[1]products!$A$2:$B$2832,2,0)</f>
        <v>13.530000039999999</v>
      </c>
      <c r="F1218">
        <v>5511</v>
      </c>
      <c r="G1218" t="s">
        <v>13</v>
      </c>
      <c r="H1218" s="2">
        <v>45133.156863425924</v>
      </c>
      <c r="I1218" s="2">
        <v>45133.156863425924</v>
      </c>
      <c r="J1218" s="2" t="s">
        <v>11</v>
      </c>
      <c r="K1218" s="2" t="s">
        <v>11</v>
      </c>
      <c r="L1218" s="9">
        <f>YEAR(Table1[[#This Row],[ordered_at]])</f>
        <v>2023</v>
      </c>
      <c r="M1218" s="9" t="str">
        <f>TEXT(Table1[[#This Row],[ordered_at]],"MMM")</f>
        <v>Jul</v>
      </c>
      <c r="N1218">
        <f>VLOOKUP(D1218,[1]products!$A$2:$F$2832,6,0)</f>
        <v>30</v>
      </c>
      <c r="O1218" s="1">
        <f>Table1[[#This Row],[sale_price]]-Table1[[#This Row],[cost_price]]</f>
        <v>16.469999960000003</v>
      </c>
      <c r="P1218" s="4">
        <f>Table1[[#This Row],[PROFIT]]/Table1[[#This Row],[sale_price]]</f>
        <v>0.54899999866666671</v>
      </c>
      <c r="Q1218" t="str">
        <f>"Q"&amp;ROUNDUP(MONTH(Table1[[#This Row],[ordered_at]])/3,0)</f>
        <v>Q3</v>
      </c>
      <c r="R1218" t="s">
        <v>40</v>
      </c>
      <c r="S1218" t="s">
        <v>47</v>
      </c>
      <c r="T1218" s="8"/>
    </row>
    <row r="1219" spans="1:20" x14ac:dyDescent="0.3">
      <c r="A1219">
        <v>148334</v>
      </c>
      <c r="B1219">
        <v>102135</v>
      </c>
      <c r="C1219">
        <v>44358</v>
      </c>
      <c r="D1219">
        <v>6077</v>
      </c>
      <c r="E1219">
        <f>VLOOKUP(D1219,[1]products!$A$2:$B$2832,2,0)</f>
        <v>11.26000002</v>
      </c>
      <c r="F1219">
        <v>400462</v>
      </c>
      <c r="G1219" t="s">
        <v>14</v>
      </c>
      <c r="H1219" s="2">
        <v>45133.079340277778</v>
      </c>
      <c r="I1219" s="2" t="s">
        <v>11</v>
      </c>
      <c r="J1219" s="2" t="s">
        <v>11</v>
      </c>
      <c r="K1219" s="2" t="s">
        <v>11</v>
      </c>
      <c r="L1219" s="9">
        <f>YEAR(Table1[[#This Row],[ordered_at]])</f>
        <v>2023</v>
      </c>
      <c r="M1219" s="9" t="str">
        <f>TEXT(Table1[[#This Row],[ordered_at]],"MMM")</f>
        <v>Jul</v>
      </c>
      <c r="N1219">
        <f>VLOOKUP(D1219,[1]products!$A$2:$F$2832,6,0)</f>
        <v>20</v>
      </c>
      <c r="O1219" s="1">
        <f>Table1[[#This Row],[sale_price]]-Table1[[#This Row],[cost_price]]</f>
        <v>8.7399999800000003</v>
      </c>
      <c r="P1219" s="4">
        <f>Table1[[#This Row],[PROFIT]]/Table1[[#This Row],[sale_price]]</f>
        <v>0.43699999900000003</v>
      </c>
      <c r="Q1219" t="str">
        <f>"Q"&amp;ROUNDUP(MONTH(Table1[[#This Row],[ordered_at]])/3,0)</f>
        <v>Q3</v>
      </c>
      <c r="R1219" t="s">
        <v>40</v>
      </c>
      <c r="S1219" t="s">
        <v>47</v>
      </c>
      <c r="T1219" s="8"/>
    </row>
    <row r="1220" spans="1:20" x14ac:dyDescent="0.3">
      <c r="A1220">
        <v>59487</v>
      </c>
      <c r="B1220">
        <v>40985</v>
      </c>
      <c r="C1220">
        <v>43810</v>
      </c>
      <c r="D1220">
        <v>15639</v>
      </c>
      <c r="E1220">
        <f>VLOOKUP(D1220,[1]products!$A$2:$B$2832,2,0)</f>
        <v>20.830370760000001</v>
      </c>
      <c r="F1220">
        <v>160544</v>
      </c>
      <c r="G1220" t="s">
        <v>14</v>
      </c>
      <c r="H1220" s="2">
        <v>45132.418182870373</v>
      </c>
      <c r="I1220" s="2" t="s">
        <v>11</v>
      </c>
      <c r="J1220" s="2" t="s">
        <v>11</v>
      </c>
      <c r="K1220" s="2" t="s">
        <v>11</v>
      </c>
      <c r="L1220" s="9">
        <f>YEAR(Table1[[#This Row],[ordered_at]])</f>
        <v>2023</v>
      </c>
      <c r="M1220" s="9" t="str">
        <f>TEXT(Table1[[#This Row],[ordered_at]],"MMM")</f>
        <v>Jul</v>
      </c>
      <c r="N1220">
        <f>VLOOKUP(D1220,[1]products!$A$2:$F$2832,6,0)</f>
        <v>44.990001679999999</v>
      </c>
      <c r="O1220" s="1">
        <f>Table1[[#This Row],[sale_price]]-Table1[[#This Row],[cost_price]]</f>
        <v>24.159630919999998</v>
      </c>
      <c r="P1220" s="4">
        <f>Table1[[#This Row],[PROFIT]]/Table1[[#This Row],[sale_price]]</f>
        <v>0.53700000039653251</v>
      </c>
      <c r="Q1220" t="str">
        <f>"Q"&amp;ROUNDUP(MONTH(Table1[[#This Row],[ordered_at]])/3,0)</f>
        <v>Q3</v>
      </c>
      <c r="R1220" t="s">
        <v>40</v>
      </c>
      <c r="S1220" t="s">
        <v>47</v>
      </c>
      <c r="T1220" s="8"/>
    </row>
    <row r="1221" spans="1:20" x14ac:dyDescent="0.3">
      <c r="A1221">
        <v>87664</v>
      </c>
      <c r="B1221">
        <v>60304</v>
      </c>
      <c r="C1221">
        <v>52996</v>
      </c>
      <c r="D1221">
        <v>15704</v>
      </c>
      <c r="E1221">
        <f>VLOOKUP(D1221,[1]products!$A$2:$B$2832,2,0)</f>
        <v>6.0675998260000004</v>
      </c>
      <c r="F1221">
        <v>236600</v>
      </c>
      <c r="G1221" t="s">
        <v>10</v>
      </c>
      <c r="H1221" s="2">
        <v>45131.495555555557</v>
      </c>
      <c r="I1221" s="2" t="s">
        <v>11</v>
      </c>
      <c r="J1221" s="2" t="s">
        <v>11</v>
      </c>
      <c r="K1221" s="2" t="s">
        <v>11</v>
      </c>
      <c r="L1221" s="9">
        <f>YEAR(Table1[[#This Row],[ordered_at]])</f>
        <v>2023</v>
      </c>
      <c r="M1221" s="9" t="str">
        <f>TEXT(Table1[[#This Row],[ordered_at]],"MMM")</f>
        <v>Jul</v>
      </c>
      <c r="N1221">
        <f>VLOOKUP(D1221,[1]products!$A$2:$F$2832,6,0)</f>
        <v>15.399999619999999</v>
      </c>
      <c r="O1221" s="1">
        <f>Table1[[#This Row],[sale_price]]-Table1[[#This Row],[cost_price]]</f>
        <v>9.3323997939999987</v>
      </c>
      <c r="P1221" s="4">
        <f>Table1[[#This Row],[PROFIT]]/Table1[[#This Row],[sale_price]]</f>
        <v>0.60600000157662337</v>
      </c>
      <c r="Q1221" t="str">
        <f>"Q"&amp;ROUNDUP(MONTH(Table1[[#This Row],[ordered_at]])/3,0)</f>
        <v>Q3</v>
      </c>
      <c r="R1221" t="s">
        <v>40</v>
      </c>
      <c r="S1221" t="s">
        <v>47</v>
      </c>
      <c r="T1221" s="8"/>
    </row>
    <row r="1222" spans="1:20" x14ac:dyDescent="0.3">
      <c r="A1222">
        <v>10225</v>
      </c>
      <c r="B1222">
        <v>7053</v>
      </c>
      <c r="C1222">
        <v>52996</v>
      </c>
      <c r="D1222">
        <v>12660</v>
      </c>
      <c r="E1222">
        <f>VLOOKUP(D1222,[1]products!$A$2:$B$2832,2,0)</f>
        <v>11.31550019</v>
      </c>
      <c r="F1222">
        <v>27571</v>
      </c>
      <c r="G1222" t="s">
        <v>12</v>
      </c>
      <c r="H1222" s="2">
        <v>45131.38486111111</v>
      </c>
      <c r="I1222" s="2">
        <v>45131.38486111111</v>
      </c>
      <c r="J1222" s="2">
        <v>45131.38486111111</v>
      </c>
      <c r="K1222" s="2" t="s">
        <v>11</v>
      </c>
      <c r="L1222" s="9">
        <f>YEAR(Table1[[#This Row],[ordered_at]])</f>
        <v>2023</v>
      </c>
      <c r="M1222" s="9" t="str">
        <f>TEXT(Table1[[#This Row],[ordered_at]],"MMM")</f>
        <v>Jul</v>
      </c>
      <c r="N1222">
        <f>VLOOKUP(D1222,[1]products!$A$2:$F$2832,6,0)</f>
        <v>21.350000380000001</v>
      </c>
      <c r="O1222" s="1">
        <f>Table1[[#This Row],[sale_price]]-Table1[[#This Row],[cost_price]]</f>
        <v>10.034500190000001</v>
      </c>
      <c r="P1222" s="4">
        <f>Table1[[#This Row],[PROFIT]]/Table1[[#This Row],[sale_price]]</f>
        <v>0.47000000053395785</v>
      </c>
      <c r="Q1222" t="str">
        <f>"Q"&amp;ROUNDUP(MONTH(Table1[[#This Row],[ordered_at]])/3,0)</f>
        <v>Q3</v>
      </c>
      <c r="R1222" t="s">
        <v>40</v>
      </c>
      <c r="S1222" t="s">
        <v>47</v>
      </c>
      <c r="T1222" s="8"/>
    </row>
    <row r="1223" spans="1:20" x14ac:dyDescent="0.3">
      <c r="A1223">
        <v>131699</v>
      </c>
      <c r="B1223">
        <v>90661</v>
      </c>
      <c r="C1223">
        <v>52996</v>
      </c>
      <c r="D1223">
        <v>13972</v>
      </c>
      <c r="E1223">
        <f>VLOOKUP(D1223,[1]products!$A$2:$B$2832,2,0)</f>
        <v>34.91399981</v>
      </c>
      <c r="F1223">
        <v>355550</v>
      </c>
      <c r="G1223" t="s">
        <v>12</v>
      </c>
      <c r="H1223" s="2">
        <v>45131.297754629632</v>
      </c>
      <c r="I1223" s="2">
        <v>45131.297754629632</v>
      </c>
      <c r="J1223" s="2">
        <v>45131.297754629632</v>
      </c>
      <c r="K1223" s="2" t="s">
        <v>11</v>
      </c>
      <c r="L1223" s="9">
        <f>YEAR(Table1[[#This Row],[ordered_at]])</f>
        <v>2023</v>
      </c>
      <c r="M1223" s="9" t="str">
        <f>TEXT(Table1[[#This Row],[ordered_at]],"MMM")</f>
        <v>Jul</v>
      </c>
      <c r="N1223">
        <f>VLOOKUP(D1223,[1]products!$A$2:$F$2832,6,0)</f>
        <v>69</v>
      </c>
      <c r="O1223" s="1">
        <f>Table1[[#This Row],[sale_price]]-Table1[[#This Row],[cost_price]]</f>
        <v>34.08600019</v>
      </c>
      <c r="P1223" s="4">
        <f>Table1[[#This Row],[PROFIT]]/Table1[[#This Row],[sale_price]]</f>
        <v>0.49400000275362321</v>
      </c>
      <c r="Q1223" t="str">
        <f>"Q"&amp;ROUNDUP(MONTH(Table1[[#This Row],[ordered_at]])/3,0)</f>
        <v>Q3</v>
      </c>
      <c r="R1223" t="s">
        <v>24</v>
      </c>
      <c r="S1223" t="s">
        <v>47</v>
      </c>
      <c r="T1223" s="8"/>
    </row>
    <row r="1224" spans="1:20" x14ac:dyDescent="0.3">
      <c r="A1224">
        <v>80023</v>
      </c>
      <c r="B1224">
        <v>55064</v>
      </c>
      <c r="C1224">
        <v>52996</v>
      </c>
      <c r="D1224">
        <v>29025</v>
      </c>
      <c r="E1224">
        <f>VLOOKUP(D1224,[1]products!$A$2:$B$2832,2,0)</f>
        <v>25.550000090000001</v>
      </c>
      <c r="F1224">
        <v>215952</v>
      </c>
      <c r="G1224" t="s">
        <v>12</v>
      </c>
      <c r="H1224" s="2">
        <v>45131.23</v>
      </c>
      <c r="I1224" s="2">
        <v>45131.23</v>
      </c>
      <c r="J1224" s="2">
        <v>45131.23</v>
      </c>
      <c r="K1224" s="2" t="s">
        <v>11</v>
      </c>
      <c r="L1224" s="9">
        <f>YEAR(Table1[[#This Row],[ordered_at]])</f>
        <v>2023</v>
      </c>
      <c r="M1224" s="9" t="str">
        <f>TEXT(Table1[[#This Row],[ordered_at]],"MMM")</f>
        <v>Jul</v>
      </c>
      <c r="N1224">
        <f>VLOOKUP(D1224,[1]products!$A$2:$F$2832,6,0)</f>
        <v>50</v>
      </c>
      <c r="O1224" s="1">
        <f>Table1[[#This Row],[sale_price]]-Table1[[#This Row],[cost_price]]</f>
        <v>24.449999909999999</v>
      </c>
      <c r="P1224" s="4">
        <f>Table1[[#This Row],[PROFIT]]/Table1[[#This Row],[sale_price]]</f>
        <v>0.48899999819999995</v>
      </c>
      <c r="Q1224" t="str">
        <f>"Q"&amp;ROUNDUP(MONTH(Table1[[#This Row],[ordered_at]])/3,0)</f>
        <v>Q3</v>
      </c>
      <c r="R1224" t="s">
        <v>24</v>
      </c>
      <c r="S1224" t="s">
        <v>47</v>
      </c>
      <c r="T1224" s="8"/>
    </row>
    <row r="1225" spans="1:20" x14ac:dyDescent="0.3">
      <c r="A1225">
        <v>95949</v>
      </c>
      <c r="B1225">
        <v>66002</v>
      </c>
      <c r="C1225">
        <v>52996</v>
      </c>
      <c r="D1225">
        <v>14274</v>
      </c>
      <c r="E1225">
        <f>VLOOKUP(D1225,[1]products!$A$2:$B$2832,2,0)</f>
        <v>17.453940660000001</v>
      </c>
      <c r="F1225">
        <v>258969</v>
      </c>
      <c r="G1225" t="s">
        <v>12</v>
      </c>
      <c r="H1225" s="2">
        <v>45131.135254629633</v>
      </c>
      <c r="I1225" s="2">
        <v>45131.135254629633</v>
      </c>
      <c r="J1225" s="2">
        <v>45131.135254629633</v>
      </c>
      <c r="K1225" s="2" t="s">
        <v>11</v>
      </c>
      <c r="L1225" s="9">
        <f>YEAR(Table1[[#This Row],[ordered_at]])</f>
        <v>2023</v>
      </c>
      <c r="M1225" s="9" t="str">
        <f>TEXT(Table1[[#This Row],[ordered_at]],"MMM")</f>
        <v>Jul</v>
      </c>
      <c r="N1225">
        <f>VLOOKUP(D1225,[1]products!$A$2:$F$2832,6,0)</f>
        <v>42.990001679999999</v>
      </c>
      <c r="O1225" s="1">
        <f>Table1[[#This Row],[sale_price]]-Table1[[#This Row],[cost_price]]</f>
        <v>25.536061019999998</v>
      </c>
      <c r="P1225" s="4">
        <f>Table1[[#This Row],[PROFIT]]/Table1[[#This Row],[sale_price]]</f>
        <v>0.5940000005136078</v>
      </c>
      <c r="Q1225" t="str">
        <f>"Q"&amp;ROUNDUP(MONTH(Table1[[#This Row],[ordered_at]])/3,0)</f>
        <v>Q3</v>
      </c>
      <c r="R1225" t="s">
        <v>24</v>
      </c>
      <c r="S1225" t="s">
        <v>47</v>
      </c>
      <c r="T1225" s="8"/>
    </row>
    <row r="1226" spans="1:20" x14ac:dyDescent="0.3">
      <c r="A1226">
        <v>83052</v>
      </c>
      <c r="B1226">
        <v>57138</v>
      </c>
      <c r="C1226">
        <v>52996</v>
      </c>
      <c r="D1226">
        <v>11315</v>
      </c>
      <c r="E1226">
        <f>VLOOKUP(D1226,[1]products!$A$2:$B$2832,2,0)</f>
        <v>12.44999999</v>
      </c>
      <c r="F1226">
        <v>224113</v>
      </c>
      <c r="G1226" t="s">
        <v>12</v>
      </c>
      <c r="H1226" s="2">
        <v>45130.533587962964</v>
      </c>
      <c r="I1226" s="2">
        <v>45130.533587962964</v>
      </c>
      <c r="J1226" s="2">
        <v>45130.533587962964</v>
      </c>
      <c r="K1226" s="2" t="s">
        <v>11</v>
      </c>
      <c r="L1226" s="9">
        <f>YEAR(Table1[[#This Row],[ordered_at]])</f>
        <v>2023</v>
      </c>
      <c r="M1226" s="9" t="str">
        <f>TEXT(Table1[[#This Row],[ordered_at]],"MMM")</f>
        <v>Jul</v>
      </c>
      <c r="N1226">
        <f>VLOOKUP(D1226,[1]products!$A$2:$F$2832,6,0)</f>
        <v>25</v>
      </c>
      <c r="O1226" s="1">
        <f>Table1[[#This Row],[sale_price]]-Table1[[#This Row],[cost_price]]</f>
        <v>12.55000001</v>
      </c>
      <c r="P1226" s="4">
        <f>Table1[[#This Row],[PROFIT]]/Table1[[#This Row],[sale_price]]</f>
        <v>0.50200000040000003</v>
      </c>
      <c r="Q1226" t="str">
        <f>"Q"&amp;ROUNDUP(MONTH(Table1[[#This Row],[ordered_at]])/3,0)</f>
        <v>Q3</v>
      </c>
      <c r="R1226" t="s">
        <v>24</v>
      </c>
      <c r="S1226" t="s">
        <v>47</v>
      </c>
      <c r="T1226" s="8"/>
    </row>
    <row r="1227" spans="1:20" x14ac:dyDescent="0.3">
      <c r="A1227">
        <v>82382</v>
      </c>
      <c r="B1227">
        <v>56662</v>
      </c>
      <c r="C1227">
        <v>4708</v>
      </c>
      <c r="D1227">
        <v>15844</v>
      </c>
      <c r="E1227">
        <f>VLOOKUP(D1227,[1]products!$A$2:$B$2832,2,0)</f>
        <v>14.64399998</v>
      </c>
      <c r="F1227">
        <v>222309</v>
      </c>
      <c r="G1227" t="s">
        <v>12</v>
      </c>
      <c r="H1227" s="2">
        <v>45130.350972222222</v>
      </c>
      <c r="I1227" s="2">
        <v>45130.350972222222</v>
      </c>
      <c r="J1227" s="2">
        <v>45130.350972222222</v>
      </c>
      <c r="K1227" s="2" t="s">
        <v>11</v>
      </c>
      <c r="L1227" s="9">
        <f>YEAR(Table1[[#This Row],[ordered_at]])</f>
        <v>2023</v>
      </c>
      <c r="M1227" s="9" t="str">
        <f>TEXT(Table1[[#This Row],[ordered_at]],"MMM")</f>
        <v>Jul</v>
      </c>
      <c r="N1227">
        <f>VLOOKUP(D1227,[1]products!$A$2:$F$2832,6,0)</f>
        <v>28</v>
      </c>
      <c r="O1227" s="1">
        <f>Table1[[#This Row],[sale_price]]-Table1[[#This Row],[cost_price]]</f>
        <v>13.35600002</v>
      </c>
      <c r="P1227" s="4">
        <f>Table1[[#This Row],[PROFIT]]/Table1[[#This Row],[sale_price]]</f>
        <v>0.47700000071428572</v>
      </c>
      <c r="Q1227" t="str">
        <f>"Q"&amp;ROUNDUP(MONTH(Table1[[#This Row],[ordered_at]])/3,0)</f>
        <v>Q3</v>
      </c>
      <c r="R1227" t="s">
        <v>24</v>
      </c>
      <c r="S1227" t="s">
        <v>47</v>
      </c>
      <c r="T1227" s="8"/>
    </row>
    <row r="1228" spans="1:20" x14ac:dyDescent="0.3">
      <c r="A1228">
        <v>164368</v>
      </c>
      <c r="B1228">
        <v>113223</v>
      </c>
      <c r="C1228">
        <v>62547</v>
      </c>
      <c r="D1228">
        <v>5892</v>
      </c>
      <c r="E1228">
        <f>VLOOKUP(D1228,[1]products!$A$2:$B$2832,2,0)</f>
        <v>11.18627002</v>
      </c>
      <c r="F1228">
        <v>443725</v>
      </c>
      <c r="G1228" t="s">
        <v>12</v>
      </c>
      <c r="H1228" s="2">
        <v>45129.531365740739</v>
      </c>
      <c r="I1228" s="2">
        <v>45129.531365740739</v>
      </c>
      <c r="J1228" s="2">
        <v>45129.531365740739</v>
      </c>
      <c r="K1228" s="2" t="s">
        <v>11</v>
      </c>
      <c r="L1228" s="9">
        <f>YEAR(Table1[[#This Row],[ordered_at]])</f>
        <v>2023</v>
      </c>
      <c r="M1228" s="9" t="str">
        <f>TEXT(Table1[[#This Row],[ordered_at]],"MMM")</f>
        <v>Jul</v>
      </c>
      <c r="N1228">
        <f>VLOOKUP(D1228,[1]products!$A$2:$F$2832,6,0)</f>
        <v>29.989999770000001</v>
      </c>
      <c r="O1228" s="1">
        <f>Table1[[#This Row],[sale_price]]-Table1[[#This Row],[cost_price]]</f>
        <v>18.803729750000002</v>
      </c>
      <c r="P1228" s="4">
        <f>Table1[[#This Row],[PROFIT]]/Table1[[#This Row],[sale_price]]</f>
        <v>0.62699999647249083</v>
      </c>
      <c r="Q1228" t="str">
        <f>"Q"&amp;ROUNDUP(MONTH(Table1[[#This Row],[ordered_at]])/3,0)</f>
        <v>Q3</v>
      </c>
      <c r="R1228" t="s">
        <v>24</v>
      </c>
      <c r="S1228" t="s">
        <v>47</v>
      </c>
      <c r="T1228" s="8"/>
    </row>
    <row r="1229" spans="1:20" x14ac:dyDescent="0.3">
      <c r="A1229">
        <v>54615</v>
      </c>
      <c r="B1229">
        <v>37562</v>
      </c>
      <c r="C1229">
        <v>13982</v>
      </c>
      <c r="D1229">
        <v>13780</v>
      </c>
      <c r="E1229">
        <f>VLOOKUP(D1229,[1]products!$A$2:$B$2832,2,0)</f>
        <v>26.2447509</v>
      </c>
      <c r="F1229">
        <v>147361</v>
      </c>
      <c r="G1229" t="s">
        <v>12</v>
      </c>
      <c r="H1229" s="2">
        <v>45129.39162037037</v>
      </c>
      <c r="I1229" s="2">
        <v>45129.39162037037</v>
      </c>
      <c r="J1229" s="2">
        <v>45129.39162037037</v>
      </c>
      <c r="K1229" s="2" t="s">
        <v>11</v>
      </c>
      <c r="L1229" s="9">
        <f>YEAR(Table1[[#This Row],[ordered_at]])</f>
        <v>2023</v>
      </c>
      <c r="M1229" s="9" t="str">
        <f>TEXT(Table1[[#This Row],[ordered_at]],"MMM")</f>
        <v>Jul</v>
      </c>
      <c r="N1229">
        <f>VLOOKUP(D1229,[1]products!$A$2:$F$2832,6,0)</f>
        <v>49.990001679999999</v>
      </c>
      <c r="O1229" s="1">
        <f>Table1[[#This Row],[sale_price]]-Table1[[#This Row],[cost_price]]</f>
        <v>23.745250779999999</v>
      </c>
      <c r="P1229" s="4">
        <f>Table1[[#This Row],[PROFIT]]/Table1[[#This Row],[sale_price]]</f>
        <v>0.47499999963992801</v>
      </c>
      <c r="Q1229" t="str">
        <f>"Q"&amp;ROUNDUP(MONTH(Table1[[#This Row],[ordered_at]])/3,0)</f>
        <v>Q3</v>
      </c>
      <c r="R1229" t="s">
        <v>24</v>
      </c>
      <c r="S1229" t="s">
        <v>47</v>
      </c>
      <c r="T1229" s="8"/>
    </row>
    <row r="1230" spans="1:20" x14ac:dyDescent="0.3">
      <c r="A1230">
        <v>79940</v>
      </c>
      <c r="B1230">
        <v>55015</v>
      </c>
      <c r="C1230">
        <v>86640</v>
      </c>
      <c r="D1230">
        <v>15692</v>
      </c>
      <c r="E1230">
        <f>VLOOKUP(D1230,[1]products!$A$2:$B$2832,2,0)</f>
        <v>33.215000119999999</v>
      </c>
      <c r="F1230">
        <v>215731</v>
      </c>
      <c r="G1230" t="s">
        <v>12</v>
      </c>
      <c r="H1230" s="2">
        <v>45128.943657407406</v>
      </c>
      <c r="I1230" s="2">
        <v>45128.943657407406</v>
      </c>
      <c r="J1230" s="2">
        <v>45128.943657407406</v>
      </c>
      <c r="K1230" s="2" t="s">
        <v>11</v>
      </c>
      <c r="L1230" s="9">
        <f>YEAR(Table1[[#This Row],[ordered_at]])</f>
        <v>2023</v>
      </c>
      <c r="M1230" s="9" t="str">
        <f>TEXT(Table1[[#This Row],[ordered_at]],"MMM")</f>
        <v>Jul</v>
      </c>
      <c r="N1230">
        <f>VLOOKUP(D1230,[1]products!$A$2:$F$2832,6,0)</f>
        <v>65</v>
      </c>
      <c r="O1230" s="1">
        <f>Table1[[#This Row],[sale_price]]-Table1[[#This Row],[cost_price]]</f>
        <v>31.784999880000001</v>
      </c>
      <c r="P1230" s="4">
        <f>Table1[[#This Row],[PROFIT]]/Table1[[#This Row],[sale_price]]</f>
        <v>0.48899999815384615</v>
      </c>
      <c r="Q1230" t="str">
        <f>"Q"&amp;ROUNDUP(MONTH(Table1[[#This Row],[ordered_at]])/3,0)</f>
        <v>Q3</v>
      </c>
      <c r="R1230" t="s">
        <v>24</v>
      </c>
      <c r="S1230" t="s">
        <v>47</v>
      </c>
      <c r="T1230" s="8"/>
    </row>
    <row r="1231" spans="1:20" x14ac:dyDescent="0.3">
      <c r="A1231">
        <v>58065</v>
      </c>
      <c r="B1231">
        <v>39971</v>
      </c>
      <c r="C1231">
        <v>57212</v>
      </c>
      <c r="D1231">
        <v>28785</v>
      </c>
      <c r="E1231">
        <f>VLOOKUP(D1231,[1]products!$A$2:$B$2832,2,0)</f>
        <v>27.299999889999999</v>
      </c>
      <c r="F1231">
        <v>156716</v>
      </c>
      <c r="G1231" t="s">
        <v>10</v>
      </c>
      <c r="H1231" s="2">
        <v>45128.720520833333</v>
      </c>
      <c r="I1231" s="2" t="s">
        <v>11</v>
      </c>
      <c r="J1231" s="2" t="s">
        <v>11</v>
      </c>
      <c r="K1231" s="2" t="s">
        <v>11</v>
      </c>
      <c r="L1231" s="9">
        <f>YEAR(Table1[[#This Row],[ordered_at]])</f>
        <v>2023</v>
      </c>
      <c r="M1231" s="9" t="str">
        <f>TEXT(Table1[[#This Row],[ordered_at]],"MMM")</f>
        <v>Jul</v>
      </c>
      <c r="N1231">
        <f>VLOOKUP(D1231,[1]products!$A$2:$F$2832,6,0)</f>
        <v>60</v>
      </c>
      <c r="O1231" s="1">
        <f>Table1[[#This Row],[sale_price]]-Table1[[#This Row],[cost_price]]</f>
        <v>32.700000110000005</v>
      </c>
      <c r="P1231" s="4">
        <f>Table1[[#This Row],[PROFIT]]/Table1[[#This Row],[sale_price]]</f>
        <v>0.54500000183333341</v>
      </c>
      <c r="Q1231" t="str">
        <f>"Q"&amp;ROUNDUP(MONTH(Table1[[#This Row],[ordered_at]])/3,0)</f>
        <v>Q3</v>
      </c>
      <c r="R1231" t="s">
        <v>24</v>
      </c>
      <c r="S1231" t="s">
        <v>47</v>
      </c>
      <c r="T1231" s="8"/>
    </row>
    <row r="1232" spans="1:20" x14ac:dyDescent="0.3">
      <c r="A1232">
        <v>115407</v>
      </c>
      <c r="B1232">
        <v>79501</v>
      </c>
      <c r="C1232">
        <v>60627</v>
      </c>
      <c r="D1232">
        <v>28457</v>
      </c>
      <c r="E1232">
        <f>VLOOKUP(D1232,[1]products!$A$2:$B$2832,2,0)</f>
        <v>33.617500020000001</v>
      </c>
      <c r="F1232">
        <v>311460</v>
      </c>
      <c r="G1232" t="s">
        <v>14</v>
      </c>
      <c r="H1232" s="2">
        <v>45128.464363425926</v>
      </c>
      <c r="I1232" s="2" t="s">
        <v>11</v>
      </c>
      <c r="J1232" s="2" t="s">
        <v>11</v>
      </c>
      <c r="K1232" s="2" t="s">
        <v>11</v>
      </c>
      <c r="L1232" s="9">
        <f>YEAR(Table1[[#This Row],[ordered_at]])</f>
        <v>2023</v>
      </c>
      <c r="M1232" s="9" t="str">
        <f>TEXT(Table1[[#This Row],[ordered_at]],"MMM")</f>
        <v>Jul</v>
      </c>
      <c r="N1232">
        <f>VLOOKUP(D1232,[1]products!$A$2:$F$2832,6,0)</f>
        <v>59.5</v>
      </c>
      <c r="O1232" s="1">
        <f>Table1[[#This Row],[sale_price]]-Table1[[#This Row],[cost_price]]</f>
        <v>25.882499979999999</v>
      </c>
      <c r="P1232" s="4">
        <f>Table1[[#This Row],[PROFIT]]/Table1[[#This Row],[sale_price]]</f>
        <v>0.43499999966386554</v>
      </c>
      <c r="Q1232" t="str">
        <f>"Q"&amp;ROUNDUP(MONTH(Table1[[#This Row],[ordered_at]])/3,0)</f>
        <v>Q3</v>
      </c>
      <c r="R1232" t="s">
        <v>19</v>
      </c>
      <c r="S1232" t="s">
        <v>47</v>
      </c>
      <c r="T1232" s="8"/>
    </row>
    <row r="1233" spans="1:20" x14ac:dyDescent="0.3">
      <c r="A1233">
        <v>20577</v>
      </c>
      <c r="B1233">
        <v>14253</v>
      </c>
      <c r="C1233">
        <v>83758</v>
      </c>
      <c r="D1233">
        <v>24572</v>
      </c>
      <c r="E1233">
        <f>VLOOKUP(D1233,[1]products!$A$2:$B$2832,2,0)</f>
        <v>42.829288290000001</v>
      </c>
      <c r="F1233">
        <v>55524</v>
      </c>
      <c r="G1233" t="s">
        <v>12</v>
      </c>
      <c r="H1233" s="2">
        <v>45128.256539351853</v>
      </c>
      <c r="I1233" s="2">
        <v>45128.256539351853</v>
      </c>
      <c r="J1233" s="2">
        <v>45128.256539351853</v>
      </c>
      <c r="K1233" s="2" t="s">
        <v>11</v>
      </c>
      <c r="L1233" s="9">
        <f>YEAR(Table1[[#This Row],[ordered_at]])</f>
        <v>2023</v>
      </c>
      <c r="M1233" s="9" t="str">
        <f>TEXT(Table1[[#This Row],[ordered_at]],"MMM")</f>
        <v>Jul</v>
      </c>
      <c r="N1233">
        <f>VLOOKUP(D1233,[1]products!$A$2:$F$2832,6,0)</f>
        <v>81.269996640000002</v>
      </c>
      <c r="O1233" s="1">
        <f>Table1[[#This Row],[sale_price]]-Table1[[#This Row],[cost_price]]</f>
        <v>38.440708350000001</v>
      </c>
      <c r="P1233" s="4">
        <f>Table1[[#This Row],[PROFIT]]/Table1[[#This Row],[sale_price]]</f>
        <v>0.47299999925286079</v>
      </c>
      <c r="Q1233" t="str">
        <f>"Q"&amp;ROUNDUP(MONTH(Table1[[#This Row],[ordered_at]])/3,0)</f>
        <v>Q3</v>
      </c>
      <c r="R1233" t="s">
        <v>19</v>
      </c>
      <c r="S1233" t="s">
        <v>47</v>
      </c>
      <c r="T1233" s="8"/>
    </row>
    <row r="1234" spans="1:20" x14ac:dyDescent="0.3">
      <c r="A1234">
        <v>106713</v>
      </c>
      <c r="B1234">
        <v>73512</v>
      </c>
      <c r="C1234">
        <v>73243</v>
      </c>
      <c r="D1234">
        <v>14116</v>
      </c>
      <c r="E1234">
        <f>VLOOKUP(D1234,[1]products!$A$2:$B$2832,2,0)</f>
        <v>17.668000030000002</v>
      </c>
      <c r="F1234">
        <v>287910</v>
      </c>
      <c r="G1234" t="s">
        <v>10</v>
      </c>
      <c r="H1234" s="2">
        <v>45128.203194444446</v>
      </c>
      <c r="I1234" s="2" t="s">
        <v>11</v>
      </c>
      <c r="J1234" s="2" t="s">
        <v>11</v>
      </c>
      <c r="K1234" s="2" t="s">
        <v>11</v>
      </c>
      <c r="L1234" s="9">
        <f>YEAR(Table1[[#This Row],[ordered_at]])</f>
        <v>2023</v>
      </c>
      <c r="M1234" s="9" t="str">
        <f>TEXT(Table1[[#This Row],[ordered_at]],"MMM")</f>
        <v>Jul</v>
      </c>
      <c r="N1234">
        <f>VLOOKUP(D1234,[1]products!$A$2:$F$2832,6,0)</f>
        <v>28</v>
      </c>
      <c r="O1234" s="1">
        <f>Table1[[#This Row],[sale_price]]-Table1[[#This Row],[cost_price]]</f>
        <v>10.331999969999998</v>
      </c>
      <c r="P1234" s="4">
        <f>Table1[[#This Row],[PROFIT]]/Table1[[#This Row],[sale_price]]</f>
        <v>0.36899999892857138</v>
      </c>
      <c r="Q1234" t="str">
        <f>"Q"&amp;ROUNDUP(MONTH(Table1[[#This Row],[ordered_at]])/3,0)</f>
        <v>Q3</v>
      </c>
      <c r="R1234" t="s">
        <v>19</v>
      </c>
      <c r="S1234" t="s">
        <v>47</v>
      </c>
      <c r="T1234" s="8"/>
    </row>
    <row r="1235" spans="1:20" x14ac:dyDescent="0.3">
      <c r="A1235">
        <v>168382</v>
      </c>
      <c r="B1235">
        <v>115969</v>
      </c>
      <c r="C1235">
        <v>80412</v>
      </c>
      <c r="D1235">
        <v>28774</v>
      </c>
      <c r="E1235">
        <f>VLOOKUP(D1235,[1]products!$A$2:$B$2832,2,0)</f>
        <v>38.472000049999998</v>
      </c>
      <c r="F1235">
        <v>454607</v>
      </c>
      <c r="G1235" t="s">
        <v>12</v>
      </c>
      <c r="H1235" s="2">
        <v>45128.166354166664</v>
      </c>
      <c r="I1235" s="2">
        <v>45128.166354166664</v>
      </c>
      <c r="J1235" s="2">
        <v>45128.166354166664</v>
      </c>
      <c r="K1235" s="2" t="s">
        <v>11</v>
      </c>
      <c r="L1235" s="9">
        <f>YEAR(Table1[[#This Row],[ordered_at]])</f>
        <v>2023</v>
      </c>
      <c r="M1235" s="9" t="str">
        <f>TEXT(Table1[[#This Row],[ordered_at]],"MMM")</f>
        <v>Jul</v>
      </c>
      <c r="N1235">
        <f>VLOOKUP(D1235,[1]products!$A$2:$F$2832,6,0)</f>
        <v>84</v>
      </c>
      <c r="O1235" s="1">
        <f>Table1[[#This Row],[sale_price]]-Table1[[#This Row],[cost_price]]</f>
        <v>45.527999950000002</v>
      </c>
      <c r="P1235" s="4">
        <f>Table1[[#This Row],[PROFIT]]/Table1[[#This Row],[sale_price]]</f>
        <v>0.54199999940476196</v>
      </c>
      <c r="Q1235" t="str">
        <f>"Q"&amp;ROUNDUP(MONTH(Table1[[#This Row],[ordered_at]])/3,0)</f>
        <v>Q3</v>
      </c>
      <c r="R1235" t="s">
        <v>19</v>
      </c>
      <c r="S1235" t="s">
        <v>47</v>
      </c>
      <c r="T1235" s="8"/>
    </row>
    <row r="1236" spans="1:20" x14ac:dyDescent="0.3">
      <c r="A1236">
        <v>143309</v>
      </c>
      <c r="B1236">
        <v>98667</v>
      </c>
      <c r="C1236">
        <v>15110</v>
      </c>
      <c r="D1236">
        <v>17004</v>
      </c>
      <c r="E1236">
        <f>VLOOKUP(D1236,[1]products!$A$2:$B$2832,2,0)</f>
        <v>24.01854084</v>
      </c>
      <c r="F1236">
        <v>386878</v>
      </c>
      <c r="G1236" t="s">
        <v>12</v>
      </c>
      <c r="H1236" s="2">
        <v>45127.972812499997</v>
      </c>
      <c r="I1236" s="2">
        <v>45127.972812499997</v>
      </c>
      <c r="J1236" s="2">
        <v>45127.972812499997</v>
      </c>
      <c r="K1236" s="2" t="s">
        <v>11</v>
      </c>
      <c r="L1236" s="9">
        <f>YEAR(Table1[[#This Row],[ordered_at]])</f>
        <v>2023</v>
      </c>
      <c r="M1236" s="9" t="str">
        <f>TEXT(Table1[[#This Row],[ordered_at]],"MMM")</f>
        <v>Jul</v>
      </c>
      <c r="N1236">
        <f>VLOOKUP(D1236,[1]products!$A$2:$F$2832,6,0)</f>
        <v>43.990001679999999</v>
      </c>
      <c r="O1236" s="1">
        <f>Table1[[#This Row],[sale_price]]-Table1[[#This Row],[cost_price]]</f>
        <v>19.971460839999999</v>
      </c>
      <c r="P1236" s="4">
        <f>Table1[[#This Row],[PROFIT]]/Table1[[#This Row],[sale_price]]</f>
        <v>0.45400000175676281</v>
      </c>
      <c r="Q1236" t="str">
        <f>"Q"&amp;ROUNDUP(MONTH(Table1[[#This Row],[ordered_at]])/3,0)</f>
        <v>Q3</v>
      </c>
      <c r="R1236" t="s">
        <v>19</v>
      </c>
      <c r="S1236" t="s">
        <v>47</v>
      </c>
      <c r="T1236" s="8"/>
    </row>
    <row r="1237" spans="1:20" x14ac:dyDescent="0.3">
      <c r="A1237">
        <v>11428</v>
      </c>
      <c r="B1237">
        <v>7886</v>
      </c>
      <c r="C1237">
        <v>37631</v>
      </c>
      <c r="D1237">
        <v>28747</v>
      </c>
      <c r="E1237">
        <f>VLOOKUP(D1237,[1]products!$A$2:$B$2832,2,0)</f>
        <v>55.36999995</v>
      </c>
      <c r="F1237">
        <v>30813</v>
      </c>
      <c r="G1237" t="s">
        <v>12</v>
      </c>
      <c r="H1237" s="2">
        <v>45127.609791666669</v>
      </c>
      <c r="I1237" s="2">
        <v>45127.609791666669</v>
      </c>
      <c r="J1237" s="2">
        <v>45127.609791666669</v>
      </c>
      <c r="K1237" s="2" t="s">
        <v>11</v>
      </c>
      <c r="L1237" s="9">
        <f>YEAR(Table1[[#This Row],[ordered_at]])</f>
        <v>2023</v>
      </c>
      <c r="M1237" s="9" t="str">
        <f>TEXT(Table1[[#This Row],[ordered_at]],"MMM")</f>
        <v>Jul</v>
      </c>
      <c r="N1237">
        <f>VLOOKUP(D1237,[1]products!$A$2:$F$2832,6,0)</f>
        <v>98</v>
      </c>
      <c r="O1237" s="1">
        <f>Table1[[#This Row],[sale_price]]-Table1[[#This Row],[cost_price]]</f>
        <v>42.63000005</v>
      </c>
      <c r="P1237" s="4">
        <f>Table1[[#This Row],[PROFIT]]/Table1[[#This Row],[sale_price]]</f>
        <v>0.4350000005102041</v>
      </c>
      <c r="Q1237" t="str">
        <f>"Q"&amp;ROUNDUP(MONTH(Table1[[#This Row],[ordered_at]])/3,0)</f>
        <v>Q3</v>
      </c>
      <c r="R1237" t="s">
        <v>19</v>
      </c>
      <c r="S1237" t="s">
        <v>47</v>
      </c>
      <c r="T1237" s="8"/>
    </row>
    <row r="1238" spans="1:20" x14ac:dyDescent="0.3">
      <c r="A1238">
        <v>100237</v>
      </c>
      <c r="B1238">
        <v>68995</v>
      </c>
      <c r="C1238">
        <v>50739</v>
      </c>
      <c r="D1238">
        <v>9264</v>
      </c>
      <c r="E1238">
        <f>VLOOKUP(D1238,[1]products!$A$2:$B$2832,2,0)</f>
        <v>38.640000039999997</v>
      </c>
      <c r="F1238">
        <v>270452</v>
      </c>
      <c r="G1238" t="s">
        <v>12</v>
      </c>
      <c r="H1238" s="2">
        <v>45127.550636574073</v>
      </c>
      <c r="I1238" s="2">
        <v>45127.550636574073</v>
      </c>
      <c r="J1238" s="2">
        <v>45127.550636574073</v>
      </c>
      <c r="K1238" s="2" t="s">
        <v>11</v>
      </c>
      <c r="L1238" s="9">
        <f>YEAR(Table1[[#This Row],[ordered_at]])</f>
        <v>2023</v>
      </c>
      <c r="M1238" s="9" t="str">
        <f>TEXT(Table1[[#This Row],[ordered_at]],"MMM")</f>
        <v>Jul</v>
      </c>
      <c r="N1238">
        <f>VLOOKUP(D1238,[1]products!$A$2:$F$2832,6,0)</f>
        <v>69</v>
      </c>
      <c r="O1238" s="1">
        <f>Table1[[#This Row],[sale_price]]-Table1[[#This Row],[cost_price]]</f>
        <v>30.359999960000003</v>
      </c>
      <c r="P1238" s="4">
        <f>Table1[[#This Row],[PROFIT]]/Table1[[#This Row],[sale_price]]</f>
        <v>0.43999999942028989</v>
      </c>
      <c r="Q1238" t="str">
        <f>"Q"&amp;ROUNDUP(MONTH(Table1[[#This Row],[ordered_at]])/3,0)</f>
        <v>Q3</v>
      </c>
      <c r="R1238" t="s">
        <v>19</v>
      </c>
      <c r="S1238" t="s">
        <v>47</v>
      </c>
      <c r="T1238" s="8"/>
    </row>
    <row r="1239" spans="1:20" x14ac:dyDescent="0.3">
      <c r="A1239">
        <v>108187</v>
      </c>
      <c r="B1239">
        <v>74547</v>
      </c>
      <c r="C1239">
        <v>57852</v>
      </c>
      <c r="D1239">
        <v>13972</v>
      </c>
      <c r="E1239">
        <f>VLOOKUP(D1239,[1]products!$A$2:$B$2832,2,0)</f>
        <v>34.91399981</v>
      </c>
      <c r="F1239">
        <v>291894</v>
      </c>
      <c r="G1239" t="s">
        <v>15</v>
      </c>
      <c r="H1239" s="2">
        <v>45127.538298611114</v>
      </c>
      <c r="I1239" s="2">
        <v>45127.538298611114</v>
      </c>
      <c r="J1239" s="2">
        <v>45127.538298611114</v>
      </c>
      <c r="K1239" s="2">
        <v>45127.538298611114</v>
      </c>
      <c r="L1239" s="9">
        <f>YEAR(Table1[[#This Row],[ordered_at]])</f>
        <v>2023</v>
      </c>
      <c r="M1239" s="9" t="str">
        <f>TEXT(Table1[[#This Row],[ordered_at]],"MMM")</f>
        <v>Jul</v>
      </c>
      <c r="N1239">
        <f>VLOOKUP(D1239,[1]products!$A$2:$F$2832,6,0)</f>
        <v>69</v>
      </c>
      <c r="O1239" s="1">
        <f>Table1[[#This Row],[sale_price]]-Table1[[#This Row],[cost_price]]</f>
        <v>34.08600019</v>
      </c>
      <c r="P1239" s="4">
        <f>Table1[[#This Row],[PROFIT]]/Table1[[#This Row],[sale_price]]</f>
        <v>0.49400000275362321</v>
      </c>
      <c r="Q1239" t="str">
        <f>"Q"&amp;ROUNDUP(MONTH(Table1[[#This Row],[ordered_at]])/3,0)</f>
        <v>Q3</v>
      </c>
      <c r="R1239" t="s">
        <v>19</v>
      </c>
      <c r="S1239" t="s">
        <v>47</v>
      </c>
      <c r="T1239" s="8"/>
    </row>
    <row r="1240" spans="1:20" x14ac:dyDescent="0.3">
      <c r="A1240">
        <v>105477</v>
      </c>
      <c r="B1240">
        <v>72654</v>
      </c>
      <c r="C1240">
        <v>39009</v>
      </c>
      <c r="D1240">
        <v>9202</v>
      </c>
      <c r="E1240">
        <f>VLOOKUP(D1240,[1]products!$A$2:$B$2832,2,0)</f>
        <v>14.993999990000001</v>
      </c>
      <c r="F1240">
        <v>284608</v>
      </c>
      <c r="G1240" t="s">
        <v>14</v>
      </c>
      <c r="H1240" s="2">
        <v>45127.5003125</v>
      </c>
      <c r="I1240" s="2" t="s">
        <v>11</v>
      </c>
      <c r="J1240" s="2" t="s">
        <v>11</v>
      </c>
      <c r="K1240" s="2" t="s">
        <v>11</v>
      </c>
      <c r="L1240" s="9">
        <f>YEAR(Table1[[#This Row],[ordered_at]])</f>
        <v>2023</v>
      </c>
      <c r="M1240" s="9" t="str">
        <f>TEXT(Table1[[#This Row],[ordered_at]],"MMM")</f>
        <v>Jul</v>
      </c>
      <c r="N1240">
        <f>VLOOKUP(D1240,[1]products!$A$2:$F$2832,6,0)</f>
        <v>31.5</v>
      </c>
      <c r="O1240" s="1">
        <f>Table1[[#This Row],[sale_price]]-Table1[[#This Row],[cost_price]]</f>
        <v>16.506000010000001</v>
      </c>
      <c r="P1240" s="4">
        <f>Table1[[#This Row],[PROFIT]]/Table1[[#This Row],[sale_price]]</f>
        <v>0.5240000003174603</v>
      </c>
      <c r="Q1240" t="str">
        <f>"Q"&amp;ROUNDUP(MONTH(Table1[[#This Row],[ordered_at]])/3,0)</f>
        <v>Q3</v>
      </c>
      <c r="R1240" t="s">
        <v>19</v>
      </c>
      <c r="S1240" t="s">
        <v>47</v>
      </c>
      <c r="T1240" s="8"/>
    </row>
    <row r="1241" spans="1:20" x14ac:dyDescent="0.3">
      <c r="A1241">
        <v>85129</v>
      </c>
      <c r="B1241">
        <v>58569</v>
      </c>
      <c r="C1241">
        <v>22756</v>
      </c>
      <c r="D1241">
        <v>5765</v>
      </c>
      <c r="E1241">
        <f>VLOOKUP(D1241,[1]products!$A$2:$B$2832,2,0)</f>
        <v>3.2285298509999998</v>
      </c>
      <c r="F1241">
        <v>229744</v>
      </c>
      <c r="G1241" t="s">
        <v>12</v>
      </c>
      <c r="H1241" s="2">
        <v>45127.457546296297</v>
      </c>
      <c r="I1241" s="2">
        <v>45127.457546296297</v>
      </c>
      <c r="J1241" s="2">
        <v>45127.457546296297</v>
      </c>
      <c r="K1241" s="2" t="s">
        <v>11</v>
      </c>
      <c r="L1241" s="9">
        <f>YEAR(Table1[[#This Row],[ordered_at]])</f>
        <v>2023</v>
      </c>
      <c r="M1241" s="9" t="str">
        <f>TEXT(Table1[[#This Row],[ordered_at]],"MMM")</f>
        <v>Jul</v>
      </c>
      <c r="N1241">
        <f>VLOOKUP(D1241,[1]products!$A$2:$F$2832,6,0)</f>
        <v>4.9899997709999999</v>
      </c>
      <c r="O1241" s="1">
        <f>Table1[[#This Row],[sale_price]]-Table1[[#This Row],[cost_price]]</f>
        <v>1.7614699200000001</v>
      </c>
      <c r="P1241" s="4">
        <f>Table1[[#This Row],[PROFIT]]/Table1[[#This Row],[sale_price]]</f>
        <v>0.35300000016773553</v>
      </c>
      <c r="Q1241" t="str">
        <f>"Q"&amp;ROUNDUP(MONTH(Table1[[#This Row],[ordered_at]])/3,0)</f>
        <v>Q3</v>
      </c>
      <c r="R1241" t="s">
        <v>19</v>
      </c>
      <c r="S1241" t="s">
        <v>47</v>
      </c>
      <c r="T1241" s="8"/>
    </row>
    <row r="1242" spans="1:20" x14ac:dyDescent="0.3">
      <c r="A1242">
        <v>5497</v>
      </c>
      <c r="B1242">
        <v>3808</v>
      </c>
      <c r="C1242">
        <v>74095</v>
      </c>
      <c r="D1242">
        <v>5896</v>
      </c>
      <c r="E1242">
        <f>VLOOKUP(D1242,[1]products!$A$2:$B$2832,2,0)</f>
        <v>13.57398008</v>
      </c>
      <c r="F1242">
        <v>14917</v>
      </c>
      <c r="G1242" t="s">
        <v>15</v>
      </c>
      <c r="H1242" s="2">
        <v>45127.150972222225</v>
      </c>
      <c r="I1242" s="2">
        <v>45127.150972222225</v>
      </c>
      <c r="J1242" s="2">
        <v>45127.150972222225</v>
      </c>
      <c r="K1242" s="2">
        <v>45127.150972222225</v>
      </c>
      <c r="L1242" s="9">
        <f>YEAR(Table1[[#This Row],[ordered_at]])</f>
        <v>2023</v>
      </c>
      <c r="M1242" s="9" t="str">
        <f>TEXT(Table1[[#This Row],[ordered_at]],"MMM")</f>
        <v>Jul</v>
      </c>
      <c r="N1242">
        <f>VLOOKUP(D1242,[1]products!$A$2:$F$2832,6,0)</f>
        <v>27.93000031</v>
      </c>
      <c r="O1242" s="1">
        <f>Table1[[#This Row],[sale_price]]-Table1[[#This Row],[cost_price]]</f>
        <v>14.35602023</v>
      </c>
      <c r="P1242" s="4">
        <f>Table1[[#This Row],[PROFIT]]/Table1[[#This Row],[sale_price]]</f>
        <v>0.51400000252989619</v>
      </c>
      <c r="Q1242" t="str">
        <f>"Q"&amp;ROUNDUP(MONTH(Table1[[#This Row],[ordered_at]])/3,0)</f>
        <v>Q3</v>
      </c>
      <c r="R1242" t="s">
        <v>32</v>
      </c>
      <c r="S1242" t="s">
        <v>46</v>
      </c>
      <c r="T1242" s="8"/>
    </row>
    <row r="1243" spans="1:20" x14ac:dyDescent="0.3">
      <c r="A1243">
        <v>179614</v>
      </c>
      <c r="B1243">
        <v>123712</v>
      </c>
      <c r="C1243">
        <v>20846</v>
      </c>
      <c r="D1243">
        <v>25256</v>
      </c>
      <c r="E1243">
        <f>VLOOKUP(D1243,[1]products!$A$2:$B$2832,2,0)</f>
        <v>3.0282099040000001</v>
      </c>
      <c r="F1243">
        <v>484934</v>
      </c>
      <c r="G1243" t="s">
        <v>13</v>
      </c>
      <c r="H1243" s="2">
        <v>45127.082083333335</v>
      </c>
      <c r="I1243" s="2">
        <v>45127.082083333335</v>
      </c>
      <c r="J1243" s="2" t="s">
        <v>11</v>
      </c>
      <c r="K1243" s="2" t="s">
        <v>11</v>
      </c>
      <c r="L1243" s="9">
        <f>YEAR(Table1[[#This Row],[ordered_at]])</f>
        <v>2023</v>
      </c>
      <c r="M1243" s="9" t="str">
        <f>TEXT(Table1[[#This Row],[ordered_at]],"MMM")</f>
        <v>Jul</v>
      </c>
      <c r="N1243">
        <f>VLOOKUP(D1243,[1]products!$A$2:$F$2832,6,0)</f>
        <v>7.9899997709999999</v>
      </c>
      <c r="O1243" s="1">
        <f>Table1[[#This Row],[sale_price]]-Table1[[#This Row],[cost_price]]</f>
        <v>4.9617898670000002</v>
      </c>
      <c r="P1243" s="4">
        <f>Table1[[#This Row],[PROFIT]]/Table1[[#This Row],[sale_price]]</f>
        <v>0.62100000115256582</v>
      </c>
      <c r="Q1243" t="str">
        <f>"Q"&amp;ROUNDUP(MONTH(Table1[[#This Row],[ordered_at]])/3,0)</f>
        <v>Q3</v>
      </c>
      <c r="R1243" t="s">
        <v>32</v>
      </c>
      <c r="S1243" t="s">
        <v>47</v>
      </c>
      <c r="T1243" s="8"/>
    </row>
    <row r="1244" spans="1:20" x14ac:dyDescent="0.3">
      <c r="A1244">
        <v>139338</v>
      </c>
      <c r="B1244">
        <v>95919</v>
      </c>
      <c r="C1244">
        <v>38317</v>
      </c>
      <c r="D1244">
        <v>6106</v>
      </c>
      <c r="E1244">
        <f>VLOOKUP(D1244,[1]products!$A$2:$B$2832,2,0)</f>
        <v>11.937309900000001</v>
      </c>
      <c r="F1244">
        <v>376106</v>
      </c>
      <c r="G1244" t="s">
        <v>13</v>
      </c>
      <c r="H1244" s="2">
        <v>45126.969201388885</v>
      </c>
      <c r="I1244" s="2">
        <v>45126.969201388885</v>
      </c>
      <c r="J1244" s="2" t="s">
        <v>11</v>
      </c>
      <c r="K1244" s="2" t="s">
        <v>11</v>
      </c>
      <c r="L1244" s="9">
        <f>YEAR(Table1[[#This Row],[ordered_at]])</f>
        <v>2023</v>
      </c>
      <c r="M1244" s="9" t="str">
        <f>TEXT(Table1[[#This Row],[ordered_at]],"MMM")</f>
        <v>Jul</v>
      </c>
      <c r="N1244">
        <f>VLOOKUP(D1244,[1]products!$A$2:$F$2832,6,0)</f>
        <v>28.489999770000001</v>
      </c>
      <c r="O1244" s="1">
        <f>Table1[[#This Row],[sale_price]]-Table1[[#This Row],[cost_price]]</f>
        <v>16.552689870000002</v>
      </c>
      <c r="P1244" s="4">
        <f>Table1[[#This Row],[PROFIT]]/Table1[[#This Row],[sale_price]]</f>
        <v>0.58100000012741315</v>
      </c>
      <c r="Q1244" t="str">
        <f>"Q"&amp;ROUNDUP(MONTH(Table1[[#This Row],[ordered_at]])/3,0)</f>
        <v>Q3</v>
      </c>
      <c r="R1244" t="s">
        <v>32</v>
      </c>
      <c r="S1244" t="s">
        <v>47</v>
      </c>
      <c r="T1244" s="8"/>
    </row>
    <row r="1245" spans="1:20" x14ac:dyDescent="0.3">
      <c r="A1245">
        <v>138227</v>
      </c>
      <c r="B1245">
        <v>95152</v>
      </c>
      <c r="C1245">
        <v>31175</v>
      </c>
      <c r="D1245">
        <v>12667</v>
      </c>
      <c r="E1245">
        <f>VLOOKUP(D1245,[1]products!$A$2:$B$2832,2,0)</f>
        <v>12.149520109999999</v>
      </c>
      <c r="F1245">
        <v>373090</v>
      </c>
      <c r="G1245" t="s">
        <v>13</v>
      </c>
      <c r="H1245" s="2">
        <v>45126.49491898148</v>
      </c>
      <c r="I1245" s="2">
        <v>45126.49491898148</v>
      </c>
      <c r="J1245" s="2" t="s">
        <v>11</v>
      </c>
      <c r="K1245" s="2" t="s">
        <v>11</v>
      </c>
      <c r="L1245" s="9">
        <f>YEAR(Table1[[#This Row],[ordered_at]])</f>
        <v>2023</v>
      </c>
      <c r="M1245" s="9" t="str">
        <f>TEXT(Table1[[#This Row],[ordered_at]],"MMM")</f>
        <v>Jul</v>
      </c>
      <c r="N1245">
        <f>VLOOKUP(D1245,[1]products!$A$2:$F$2832,6,0)</f>
        <v>22.010000229999999</v>
      </c>
      <c r="O1245" s="1">
        <f>Table1[[#This Row],[sale_price]]-Table1[[#This Row],[cost_price]]</f>
        <v>9.8604801200000001</v>
      </c>
      <c r="P1245" s="4">
        <f>Table1[[#This Row],[PROFIT]]/Table1[[#This Row],[sale_price]]</f>
        <v>0.44800000077055885</v>
      </c>
      <c r="Q1245" t="str">
        <f>"Q"&amp;ROUNDUP(MONTH(Table1[[#This Row],[ordered_at]])/3,0)</f>
        <v>Q3</v>
      </c>
      <c r="R1245" t="s">
        <v>27</v>
      </c>
      <c r="S1245" t="s">
        <v>47</v>
      </c>
      <c r="T1245" s="8"/>
    </row>
    <row r="1246" spans="1:20" x14ac:dyDescent="0.3">
      <c r="A1246">
        <v>11501</v>
      </c>
      <c r="B1246">
        <v>7936</v>
      </c>
      <c r="C1246">
        <v>75017</v>
      </c>
      <c r="D1246">
        <v>12667</v>
      </c>
      <c r="E1246">
        <f>VLOOKUP(D1246,[1]products!$A$2:$B$2832,2,0)</f>
        <v>12.149520109999999</v>
      </c>
      <c r="F1246">
        <v>31022</v>
      </c>
      <c r="G1246" t="s">
        <v>12</v>
      </c>
      <c r="H1246" s="2">
        <v>45125.977233796293</v>
      </c>
      <c r="I1246" s="2">
        <v>45125.977233796293</v>
      </c>
      <c r="J1246" s="2">
        <v>45125.977233796293</v>
      </c>
      <c r="K1246" s="2" t="s">
        <v>11</v>
      </c>
      <c r="L1246" s="9">
        <f>YEAR(Table1[[#This Row],[ordered_at]])</f>
        <v>2023</v>
      </c>
      <c r="M1246" s="9" t="str">
        <f>TEXT(Table1[[#This Row],[ordered_at]],"MMM")</f>
        <v>Jul</v>
      </c>
      <c r="N1246">
        <f>VLOOKUP(D1246,[1]products!$A$2:$F$2832,6,0)</f>
        <v>22.010000229999999</v>
      </c>
      <c r="O1246" s="1">
        <f>Table1[[#This Row],[sale_price]]-Table1[[#This Row],[cost_price]]</f>
        <v>9.8604801200000001</v>
      </c>
      <c r="P1246" s="4">
        <f>Table1[[#This Row],[PROFIT]]/Table1[[#This Row],[sale_price]]</f>
        <v>0.44800000077055885</v>
      </c>
      <c r="Q1246" t="str">
        <f>"Q"&amp;ROUNDUP(MONTH(Table1[[#This Row],[ordered_at]])/3,0)</f>
        <v>Q3</v>
      </c>
      <c r="R1246" t="s">
        <v>27</v>
      </c>
      <c r="S1246" t="s">
        <v>47</v>
      </c>
      <c r="T1246" s="8"/>
    </row>
    <row r="1247" spans="1:20" x14ac:dyDescent="0.3">
      <c r="A1247">
        <v>121942</v>
      </c>
      <c r="B1247">
        <v>83988</v>
      </c>
      <c r="C1247">
        <v>97271</v>
      </c>
      <c r="D1247">
        <v>9035</v>
      </c>
      <c r="E1247">
        <f>VLOOKUP(D1247,[1]products!$A$2:$B$2832,2,0)</f>
        <v>14.982659679999999</v>
      </c>
      <c r="F1247">
        <v>329146</v>
      </c>
      <c r="G1247" t="s">
        <v>13</v>
      </c>
      <c r="H1247" s="2">
        <v>45125.723703703705</v>
      </c>
      <c r="I1247" s="2">
        <v>45125.723703703705</v>
      </c>
      <c r="J1247" s="2" t="s">
        <v>11</v>
      </c>
      <c r="K1247" s="2" t="s">
        <v>11</v>
      </c>
      <c r="L1247" s="9">
        <f>YEAR(Table1[[#This Row],[ordered_at]])</f>
        <v>2023</v>
      </c>
      <c r="M1247" s="9" t="str">
        <f>TEXT(Table1[[#This Row],[ordered_at]],"MMM")</f>
        <v>Jul</v>
      </c>
      <c r="N1247">
        <f>VLOOKUP(D1247,[1]products!$A$2:$F$2832,6,0)</f>
        <v>28.979999540000001</v>
      </c>
      <c r="O1247" s="1">
        <f>Table1[[#This Row],[sale_price]]-Table1[[#This Row],[cost_price]]</f>
        <v>13.997339860000002</v>
      </c>
      <c r="P1247" s="4">
        <f>Table1[[#This Row],[PROFIT]]/Table1[[#This Row],[sale_price]]</f>
        <v>0.4830000028357489</v>
      </c>
      <c r="Q1247" t="str">
        <f>"Q"&amp;ROUNDUP(MONTH(Table1[[#This Row],[ordered_at]])/3,0)</f>
        <v>Q3</v>
      </c>
      <c r="R1247" t="s">
        <v>38</v>
      </c>
      <c r="S1247" t="s">
        <v>47</v>
      </c>
      <c r="T1247" s="8"/>
    </row>
    <row r="1248" spans="1:20" x14ac:dyDescent="0.3">
      <c r="A1248">
        <v>86260</v>
      </c>
      <c r="B1248">
        <v>59327</v>
      </c>
      <c r="C1248">
        <v>71093</v>
      </c>
      <c r="D1248">
        <v>15824</v>
      </c>
      <c r="E1248">
        <f>VLOOKUP(D1248,[1]products!$A$2:$B$2832,2,0)</f>
        <v>11.173859950000001</v>
      </c>
      <c r="F1248">
        <v>232783</v>
      </c>
      <c r="G1248" t="s">
        <v>13</v>
      </c>
      <c r="H1248" s="2">
        <v>45125.655682870369</v>
      </c>
      <c r="I1248" s="2">
        <v>45125.655682870369</v>
      </c>
      <c r="J1248" s="2" t="s">
        <v>11</v>
      </c>
      <c r="K1248" s="2" t="s">
        <v>11</v>
      </c>
      <c r="L1248" s="9">
        <f>YEAR(Table1[[#This Row],[ordered_at]])</f>
        <v>2023</v>
      </c>
      <c r="M1248" s="9" t="str">
        <f>TEXT(Table1[[#This Row],[ordered_at]],"MMM")</f>
        <v>Jul</v>
      </c>
      <c r="N1248">
        <f>VLOOKUP(D1248,[1]products!$A$2:$F$2832,6,0)</f>
        <v>26.989999770000001</v>
      </c>
      <c r="O1248" s="1">
        <f>Table1[[#This Row],[sale_price]]-Table1[[#This Row],[cost_price]]</f>
        <v>15.81613982</v>
      </c>
      <c r="P1248" s="4">
        <f>Table1[[#This Row],[PROFIT]]/Table1[[#This Row],[sale_price]]</f>
        <v>0.58599999832456462</v>
      </c>
      <c r="Q1248" t="str">
        <f>"Q"&amp;ROUNDUP(MONTH(Table1[[#This Row],[ordered_at]])/3,0)</f>
        <v>Q3</v>
      </c>
      <c r="R1248" t="s">
        <v>33</v>
      </c>
      <c r="S1248" t="s">
        <v>47</v>
      </c>
      <c r="T1248" s="8"/>
    </row>
    <row r="1249" spans="1:20" x14ac:dyDescent="0.3">
      <c r="A1249">
        <v>90915</v>
      </c>
      <c r="B1249">
        <v>62553</v>
      </c>
      <c r="C1249">
        <v>37831</v>
      </c>
      <c r="D1249">
        <v>13857</v>
      </c>
      <c r="E1249">
        <f>VLOOKUP(D1249,[1]products!$A$2:$B$2832,2,0)</f>
        <v>45.389999920000001</v>
      </c>
      <c r="F1249">
        <v>245372</v>
      </c>
      <c r="G1249" t="s">
        <v>13</v>
      </c>
      <c r="H1249" s="2">
        <v>45125.624618055554</v>
      </c>
      <c r="I1249" s="2">
        <v>45125.624618055554</v>
      </c>
      <c r="J1249" s="2" t="s">
        <v>11</v>
      </c>
      <c r="K1249" s="2" t="s">
        <v>11</v>
      </c>
      <c r="L1249" s="9">
        <f>YEAR(Table1[[#This Row],[ordered_at]])</f>
        <v>2023</v>
      </c>
      <c r="M1249" s="9" t="str">
        <f>TEXT(Table1[[#This Row],[ordered_at]],"MMM")</f>
        <v>Jul</v>
      </c>
      <c r="N1249">
        <f>VLOOKUP(D1249,[1]products!$A$2:$F$2832,6,0)</f>
        <v>85</v>
      </c>
      <c r="O1249" s="1">
        <f>Table1[[#This Row],[sale_price]]-Table1[[#This Row],[cost_price]]</f>
        <v>39.610000079999999</v>
      </c>
      <c r="P1249" s="4">
        <f>Table1[[#This Row],[PROFIT]]/Table1[[#This Row],[sale_price]]</f>
        <v>0.46600000094117644</v>
      </c>
      <c r="Q1249" t="str">
        <f>"Q"&amp;ROUNDUP(MONTH(Table1[[#This Row],[ordered_at]])/3,0)</f>
        <v>Q3</v>
      </c>
      <c r="R1249" t="s">
        <v>21</v>
      </c>
      <c r="S1249" t="s">
        <v>47</v>
      </c>
      <c r="T1249" s="8"/>
    </row>
    <row r="1250" spans="1:20" x14ac:dyDescent="0.3">
      <c r="A1250">
        <v>24708</v>
      </c>
      <c r="B1250">
        <v>17093</v>
      </c>
      <c r="C1250">
        <v>73216</v>
      </c>
      <c r="D1250">
        <v>9118</v>
      </c>
      <c r="E1250">
        <f>VLOOKUP(D1250,[1]products!$A$2:$B$2832,2,0)</f>
        <v>19.114000019999999</v>
      </c>
      <c r="F1250">
        <v>66683</v>
      </c>
      <c r="G1250" t="s">
        <v>10</v>
      </c>
      <c r="H1250" s="2">
        <v>45125.556620370371</v>
      </c>
      <c r="I1250" s="2" t="s">
        <v>11</v>
      </c>
      <c r="J1250" s="2" t="s">
        <v>11</v>
      </c>
      <c r="K1250" s="2" t="s">
        <v>11</v>
      </c>
      <c r="L1250" s="9">
        <f>YEAR(Table1[[#This Row],[ordered_at]])</f>
        <v>2023</v>
      </c>
      <c r="M1250" s="9" t="str">
        <f>TEXT(Table1[[#This Row],[ordered_at]],"MMM")</f>
        <v>Jul</v>
      </c>
      <c r="N1250">
        <f>VLOOKUP(D1250,[1]products!$A$2:$F$2832,6,0)</f>
        <v>38</v>
      </c>
      <c r="O1250" s="1">
        <f>Table1[[#This Row],[sale_price]]-Table1[[#This Row],[cost_price]]</f>
        <v>18.885999980000001</v>
      </c>
      <c r="P1250" s="4">
        <f>Table1[[#This Row],[PROFIT]]/Table1[[#This Row],[sale_price]]</f>
        <v>0.49699999947368423</v>
      </c>
      <c r="Q1250" t="str">
        <f>"Q"&amp;ROUNDUP(MONTH(Table1[[#This Row],[ordered_at]])/3,0)</f>
        <v>Q3</v>
      </c>
      <c r="R1250" t="s">
        <v>26</v>
      </c>
      <c r="S1250" t="s">
        <v>46</v>
      </c>
      <c r="T1250" s="8"/>
    </row>
    <row r="1251" spans="1:20" x14ac:dyDescent="0.3">
      <c r="A1251">
        <v>47275</v>
      </c>
      <c r="B1251">
        <v>32538</v>
      </c>
      <c r="C1251">
        <v>94327</v>
      </c>
      <c r="D1251">
        <v>11005</v>
      </c>
      <c r="E1251">
        <f>VLOOKUP(D1251,[1]products!$A$2:$B$2832,2,0)</f>
        <v>18.281600730000001</v>
      </c>
      <c r="F1251">
        <v>127527</v>
      </c>
      <c r="G1251" t="s">
        <v>10</v>
      </c>
      <c r="H1251" s="2">
        <v>45125.494537037041</v>
      </c>
      <c r="I1251" s="2" t="s">
        <v>11</v>
      </c>
      <c r="J1251" s="2" t="s">
        <v>11</v>
      </c>
      <c r="K1251" s="2" t="s">
        <v>11</v>
      </c>
      <c r="L1251" s="9">
        <f>YEAR(Table1[[#This Row],[ordered_at]])</f>
        <v>2023</v>
      </c>
      <c r="M1251" s="9" t="str">
        <f>TEXT(Table1[[#This Row],[ordered_at]],"MMM")</f>
        <v>Jul</v>
      </c>
      <c r="N1251">
        <f>VLOOKUP(D1251,[1]products!$A$2:$F$2832,6,0)</f>
        <v>39.400001529999997</v>
      </c>
      <c r="O1251" s="1">
        <f>Table1[[#This Row],[sale_price]]-Table1[[#This Row],[cost_price]]</f>
        <v>21.118400799999996</v>
      </c>
      <c r="P1251" s="4">
        <f>Table1[[#This Row],[PROFIT]]/Table1[[#This Row],[sale_price]]</f>
        <v>0.53599999949035526</v>
      </c>
      <c r="Q1251" t="str">
        <f>"Q"&amp;ROUNDUP(MONTH(Table1[[#This Row],[ordered_at]])/3,0)</f>
        <v>Q3</v>
      </c>
      <c r="R1251" t="s">
        <v>26</v>
      </c>
      <c r="S1251" t="s">
        <v>46</v>
      </c>
      <c r="T1251" s="8"/>
    </row>
    <row r="1252" spans="1:20" x14ac:dyDescent="0.3">
      <c r="A1252">
        <v>167517</v>
      </c>
      <c r="B1252">
        <v>115387</v>
      </c>
      <c r="C1252">
        <v>21300</v>
      </c>
      <c r="D1252">
        <v>13929</v>
      </c>
      <c r="E1252">
        <f>VLOOKUP(D1252,[1]products!$A$2:$B$2832,2,0)</f>
        <v>30.927499959999999</v>
      </c>
      <c r="F1252">
        <v>452270</v>
      </c>
      <c r="G1252" t="s">
        <v>13</v>
      </c>
      <c r="H1252" s="2">
        <v>45125.472824074073</v>
      </c>
      <c r="I1252" s="2">
        <v>45125.472824074073</v>
      </c>
      <c r="J1252" s="2" t="s">
        <v>11</v>
      </c>
      <c r="K1252" s="2" t="s">
        <v>11</v>
      </c>
      <c r="L1252" s="9">
        <f>YEAR(Table1[[#This Row],[ordered_at]])</f>
        <v>2023</v>
      </c>
      <c r="M1252" s="9" t="str">
        <f>TEXT(Table1[[#This Row],[ordered_at]],"MMM")</f>
        <v>Jul</v>
      </c>
      <c r="N1252">
        <f>VLOOKUP(D1252,[1]products!$A$2:$F$2832,6,0)</f>
        <v>69.5</v>
      </c>
      <c r="O1252" s="1">
        <f>Table1[[#This Row],[sale_price]]-Table1[[#This Row],[cost_price]]</f>
        <v>38.572500040000001</v>
      </c>
      <c r="P1252" s="4">
        <f>Table1[[#This Row],[PROFIT]]/Table1[[#This Row],[sale_price]]</f>
        <v>0.55500000057553955</v>
      </c>
      <c r="Q1252" t="str">
        <f>"Q"&amp;ROUNDUP(MONTH(Table1[[#This Row],[ordered_at]])/3,0)</f>
        <v>Q3</v>
      </c>
      <c r="R1252" t="s">
        <v>23</v>
      </c>
      <c r="S1252" t="s">
        <v>46</v>
      </c>
      <c r="T1252" s="8"/>
    </row>
    <row r="1253" spans="1:20" x14ac:dyDescent="0.3">
      <c r="A1253">
        <v>74619</v>
      </c>
      <c r="B1253">
        <v>51366</v>
      </c>
      <c r="C1253">
        <v>35871</v>
      </c>
      <c r="D1253">
        <v>28378</v>
      </c>
      <c r="E1253">
        <f>VLOOKUP(D1253,[1]products!$A$2:$B$2832,2,0)</f>
        <v>22.70240046</v>
      </c>
      <c r="F1253">
        <v>201334</v>
      </c>
      <c r="G1253" t="s">
        <v>10</v>
      </c>
      <c r="H1253" s="2">
        <v>45125.301018518519</v>
      </c>
      <c r="I1253" s="2" t="s">
        <v>11</v>
      </c>
      <c r="J1253" s="2" t="s">
        <v>11</v>
      </c>
      <c r="K1253" s="2" t="s">
        <v>11</v>
      </c>
      <c r="L1253" s="9">
        <f>YEAR(Table1[[#This Row],[ordered_at]])</f>
        <v>2023</v>
      </c>
      <c r="M1253" s="9" t="str">
        <f>TEXT(Table1[[#This Row],[ordered_at]],"MMM")</f>
        <v>Jul</v>
      </c>
      <c r="N1253">
        <f>VLOOKUP(D1253,[1]products!$A$2:$F$2832,6,0)</f>
        <v>40.540000919999997</v>
      </c>
      <c r="O1253" s="1">
        <f>Table1[[#This Row],[sale_price]]-Table1[[#This Row],[cost_price]]</f>
        <v>17.837600459999997</v>
      </c>
      <c r="P1253" s="4">
        <f>Table1[[#This Row],[PROFIT]]/Table1[[#This Row],[sale_price]]</f>
        <v>0.4400000013616181</v>
      </c>
      <c r="Q1253" t="str">
        <f>"Q"&amp;ROUNDUP(MONTH(Table1[[#This Row],[ordered_at]])/3,0)</f>
        <v>Q3</v>
      </c>
      <c r="R1253" t="s">
        <v>24</v>
      </c>
      <c r="S1253" t="s">
        <v>47</v>
      </c>
      <c r="T1253" s="8"/>
    </row>
    <row r="1254" spans="1:20" x14ac:dyDescent="0.3">
      <c r="A1254">
        <v>21557</v>
      </c>
      <c r="B1254">
        <v>14922</v>
      </c>
      <c r="C1254">
        <v>24419</v>
      </c>
      <c r="D1254">
        <v>28391</v>
      </c>
      <c r="E1254">
        <f>VLOOKUP(D1254,[1]products!$A$2:$B$2832,2,0)</f>
        <v>36.240000100000003</v>
      </c>
      <c r="F1254">
        <v>58205</v>
      </c>
      <c r="G1254" t="s">
        <v>10</v>
      </c>
      <c r="H1254" s="2">
        <v>45124.436712962961</v>
      </c>
      <c r="I1254" s="2" t="s">
        <v>11</v>
      </c>
      <c r="J1254" s="2" t="s">
        <v>11</v>
      </c>
      <c r="K1254" s="2" t="s">
        <v>11</v>
      </c>
      <c r="L1254" s="9">
        <f>YEAR(Table1[[#This Row],[ordered_at]])</f>
        <v>2023</v>
      </c>
      <c r="M1254" s="9" t="str">
        <f>TEXT(Table1[[#This Row],[ordered_at]],"MMM")</f>
        <v>Jul</v>
      </c>
      <c r="N1254">
        <f>VLOOKUP(D1254,[1]products!$A$2:$F$2832,6,0)</f>
        <v>60</v>
      </c>
      <c r="O1254" s="1">
        <f>Table1[[#This Row],[sale_price]]-Table1[[#This Row],[cost_price]]</f>
        <v>23.759999899999997</v>
      </c>
      <c r="P1254" s="4">
        <f>Table1[[#This Row],[PROFIT]]/Table1[[#This Row],[sale_price]]</f>
        <v>0.39599999833333327</v>
      </c>
      <c r="Q1254" t="str">
        <f>"Q"&amp;ROUNDUP(MONTH(Table1[[#This Row],[ordered_at]])/3,0)</f>
        <v>Q3</v>
      </c>
      <c r="R1254" t="s">
        <v>27</v>
      </c>
      <c r="S1254" t="s">
        <v>47</v>
      </c>
      <c r="T1254" s="8"/>
    </row>
    <row r="1255" spans="1:20" x14ac:dyDescent="0.3">
      <c r="A1255">
        <v>44746</v>
      </c>
      <c r="B1255">
        <v>30788</v>
      </c>
      <c r="C1255">
        <v>20292</v>
      </c>
      <c r="D1255">
        <v>15600</v>
      </c>
      <c r="E1255">
        <f>VLOOKUP(D1255,[1]products!$A$2:$B$2832,2,0)</f>
        <v>28.38240128</v>
      </c>
      <c r="F1255">
        <v>120716</v>
      </c>
      <c r="G1255" t="s">
        <v>13</v>
      </c>
      <c r="H1255" s="2">
        <v>45124.34646990741</v>
      </c>
      <c r="I1255" s="2">
        <v>45124.34646990741</v>
      </c>
      <c r="J1255" s="2" t="s">
        <v>11</v>
      </c>
      <c r="K1255" s="2" t="s">
        <v>11</v>
      </c>
      <c r="L1255" s="9">
        <f>YEAR(Table1[[#This Row],[ordered_at]])</f>
        <v>2023</v>
      </c>
      <c r="M1255" s="9" t="str">
        <f>TEXT(Table1[[#This Row],[ordered_at]],"MMM")</f>
        <v>Jul</v>
      </c>
      <c r="N1255">
        <f>VLOOKUP(D1255,[1]products!$A$2:$F$2832,6,0)</f>
        <v>64.800003050000001</v>
      </c>
      <c r="O1255" s="1">
        <f>Table1[[#This Row],[sale_price]]-Table1[[#This Row],[cost_price]]</f>
        <v>36.417601770000005</v>
      </c>
      <c r="P1255" s="4">
        <f>Table1[[#This Row],[PROFIT]]/Table1[[#This Row],[sale_price]]</f>
        <v>0.56200000086265434</v>
      </c>
      <c r="Q1255" t="str">
        <f>"Q"&amp;ROUNDUP(MONTH(Table1[[#This Row],[ordered_at]])/3,0)</f>
        <v>Q3</v>
      </c>
      <c r="R1255" t="s">
        <v>22</v>
      </c>
      <c r="S1255" t="s">
        <v>47</v>
      </c>
      <c r="T1255" s="8"/>
    </row>
    <row r="1256" spans="1:20" x14ac:dyDescent="0.3">
      <c r="A1256">
        <v>120860</v>
      </c>
      <c r="B1256">
        <v>83221</v>
      </c>
      <c r="C1256">
        <v>63779</v>
      </c>
      <c r="D1256">
        <v>15878</v>
      </c>
      <c r="E1256">
        <f>VLOOKUP(D1256,[1]products!$A$2:$B$2832,2,0)</f>
        <v>32.040068869999999</v>
      </c>
      <c r="F1256">
        <v>326214</v>
      </c>
      <c r="G1256" t="s">
        <v>13</v>
      </c>
      <c r="H1256" s="2">
        <v>45124.344942129632</v>
      </c>
      <c r="I1256" s="2">
        <v>45124.344942129632</v>
      </c>
      <c r="J1256" s="2" t="s">
        <v>11</v>
      </c>
      <c r="K1256" s="2" t="s">
        <v>11</v>
      </c>
      <c r="L1256" s="9">
        <f>YEAR(Table1[[#This Row],[ordered_at]])</f>
        <v>2023</v>
      </c>
      <c r="M1256" s="9" t="str">
        <f>TEXT(Table1[[#This Row],[ordered_at]],"MMM")</f>
        <v>Jul</v>
      </c>
      <c r="N1256">
        <f>VLOOKUP(D1256,[1]products!$A$2:$F$2832,6,0)</f>
        <v>64.989997860000003</v>
      </c>
      <c r="O1256" s="1">
        <f>Table1[[#This Row],[sale_price]]-Table1[[#This Row],[cost_price]]</f>
        <v>32.949928990000004</v>
      </c>
      <c r="P1256" s="4">
        <f>Table1[[#This Row],[PROFIT]]/Table1[[#This Row],[sale_price]]</f>
        <v>0.50700000115371602</v>
      </c>
      <c r="Q1256" t="str">
        <f>"Q"&amp;ROUNDUP(MONTH(Table1[[#This Row],[ordered_at]])/3,0)</f>
        <v>Q3</v>
      </c>
      <c r="R1256" t="s">
        <v>24</v>
      </c>
      <c r="S1256" t="s">
        <v>47</v>
      </c>
      <c r="T1256" s="8"/>
    </row>
    <row r="1257" spans="1:20" x14ac:dyDescent="0.3">
      <c r="A1257">
        <v>108527</v>
      </c>
      <c r="B1257">
        <v>74781</v>
      </c>
      <c r="C1257">
        <v>99374</v>
      </c>
      <c r="D1257">
        <v>6536</v>
      </c>
      <c r="E1257">
        <f>VLOOKUP(D1257,[1]products!$A$2:$B$2832,2,0)</f>
        <v>12.09999998</v>
      </c>
      <c r="F1257">
        <v>292805</v>
      </c>
      <c r="G1257" t="s">
        <v>14</v>
      </c>
      <c r="H1257" s="2">
        <v>45124.327986111108</v>
      </c>
      <c r="I1257" s="2" t="s">
        <v>11</v>
      </c>
      <c r="J1257" s="2" t="s">
        <v>11</v>
      </c>
      <c r="K1257" s="2" t="s">
        <v>11</v>
      </c>
      <c r="L1257" s="9">
        <f>YEAR(Table1[[#This Row],[ordered_at]])</f>
        <v>2023</v>
      </c>
      <c r="M1257" s="9" t="str">
        <f>TEXT(Table1[[#This Row],[ordered_at]],"MMM")</f>
        <v>Jul</v>
      </c>
      <c r="N1257">
        <f>VLOOKUP(D1257,[1]products!$A$2:$F$2832,6,0)</f>
        <v>25</v>
      </c>
      <c r="O1257" s="1">
        <f>Table1[[#This Row],[sale_price]]-Table1[[#This Row],[cost_price]]</f>
        <v>12.90000002</v>
      </c>
      <c r="P1257" s="4">
        <f>Table1[[#This Row],[PROFIT]]/Table1[[#This Row],[sale_price]]</f>
        <v>0.51600000079999997</v>
      </c>
      <c r="Q1257" t="str">
        <f>"Q"&amp;ROUNDUP(MONTH(Table1[[#This Row],[ordered_at]])/3,0)</f>
        <v>Q3</v>
      </c>
      <c r="R1257" t="s">
        <v>24</v>
      </c>
      <c r="S1257" t="s">
        <v>47</v>
      </c>
      <c r="T1257" s="8"/>
    </row>
    <row r="1258" spans="1:20" x14ac:dyDescent="0.3">
      <c r="A1258">
        <v>139185</v>
      </c>
      <c r="B1258">
        <v>95821</v>
      </c>
      <c r="C1258">
        <v>6725</v>
      </c>
      <c r="D1258">
        <v>9227</v>
      </c>
      <c r="E1258">
        <f>VLOOKUP(D1258,[1]products!$A$2:$B$2832,2,0)</f>
        <v>17.670000030000001</v>
      </c>
      <c r="F1258">
        <v>375677</v>
      </c>
      <c r="G1258" t="s">
        <v>12</v>
      </c>
      <c r="H1258" s="2">
        <v>45123.954189814816</v>
      </c>
      <c r="I1258" s="2">
        <v>45123.954189814816</v>
      </c>
      <c r="J1258" s="2">
        <v>45123.954189814816</v>
      </c>
      <c r="K1258" s="2" t="s">
        <v>11</v>
      </c>
      <c r="L1258" s="9">
        <f>YEAR(Table1[[#This Row],[ordered_at]])</f>
        <v>2023</v>
      </c>
      <c r="M1258" s="9" t="str">
        <f>TEXT(Table1[[#This Row],[ordered_at]],"MMM")</f>
        <v>Jul</v>
      </c>
      <c r="N1258">
        <f>VLOOKUP(D1258,[1]products!$A$2:$F$2832,6,0)</f>
        <v>38</v>
      </c>
      <c r="O1258" s="1">
        <f>Table1[[#This Row],[sale_price]]-Table1[[#This Row],[cost_price]]</f>
        <v>20.329999969999999</v>
      </c>
      <c r="P1258" s="4">
        <f>Table1[[#This Row],[PROFIT]]/Table1[[#This Row],[sale_price]]</f>
        <v>0.53499999921052632</v>
      </c>
      <c r="Q1258" t="str">
        <f>"Q"&amp;ROUNDUP(MONTH(Table1[[#This Row],[ordered_at]])/3,0)</f>
        <v>Q3</v>
      </c>
      <c r="R1258" t="s">
        <v>24</v>
      </c>
      <c r="S1258" t="s">
        <v>47</v>
      </c>
      <c r="T1258" s="8"/>
    </row>
    <row r="1259" spans="1:20" x14ac:dyDescent="0.3">
      <c r="A1259">
        <v>156621</v>
      </c>
      <c r="B1259">
        <v>107836</v>
      </c>
      <c r="C1259">
        <v>66585</v>
      </c>
      <c r="D1259">
        <v>13652</v>
      </c>
      <c r="E1259">
        <f>VLOOKUP(D1259,[1]products!$A$2:$B$2832,2,0)</f>
        <v>28.883999979999999</v>
      </c>
      <c r="F1259">
        <v>422802</v>
      </c>
      <c r="G1259" t="s">
        <v>15</v>
      </c>
      <c r="H1259" s="2">
        <v>45123.316689814812</v>
      </c>
      <c r="I1259" s="2">
        <v>45123.316689814812</v>
      </c>
      <c r="J1259" s="2">
        <v>45123.316689814812</v>
      </c>
      <c r="K1259" s="2">
        <v>45123.316689814812</v>
      </c>
      <c r="L1259" s="9">
        <f>YEAR(Table1[[#This Row],[ordered_at]])</f>
        <v>2023</v>
      </c>
      <c r="M1259" s="9" t="str">
        <f>TEXT(Table1[[#This Row],[ordered_at]],"MMM")</f>
        <v>Jul</v>
      </c>
      <c r="N1259">
        <f>VLOOKUP(D1259,[1]products!$A$2:$F$2832,6,0)</f>
        <v>58</v>
      </c>
      <c r="O1259" s="1">
        <f>Table1[[#This Row],[sale_price]]-Table1[[#This Row],[cost_price]]</f>
        <v>29.116000020000001</v>
      </c>
      <c r="P1259" s="4">
        <f>Table1[[#This Row],[PROFIT]]/Table1[[#This Row],[sale_price]]</f>
        <v>0.50200000034482761</v>
      </c>
      <c r="Q1259" t="str">
        <f>"Q"&amp;ROUNDUP(MONTH(Table1[[#This Row],[ordered_at]])/3,0)</f>
        <v>Q3</v>
      </c>
      <c r="R1259" t="s">
        <v>24</v>
      </c>
      <c r="S1259" t="s">
        <v>47</v>
      </c>
      <c r="T1259" s="8"/>
    </row>
    <row r="1260" spans="1:20" x14ac:dyDescent="0.3">
      <c r="A1260">
        <v>71703</v>
      </c>
      <c r="B1260">
        <v>49319</v>
      </c>
      <c r="C1260">
        <v>50112</v>
      </c>
      <c r="D1260">
        <v>13840</v>
      </c>
      <c r="E1260">
        <f>VLOOKUP(D1260,[1]products!$A$2:$B$2832,2,0)</f>
        <v>26.977500410000001</v>
      </c>
      <c r="F1260">
        <v>193445</v>
      </c>
      <c r="G1260" t="s">
        <v>13</v>
      </c>
      <c r="H1260" s="2">
        <v>45123.224814814814</v>
      </c>
      <c r="I1260" s="2">
        <v>45123.224814814814</v>
      </c>
      <c r="J1260" s="2" t="s">
        <v>11</v>
      </c>
      <c r="K1260" s="2" t="s">
        <v>11</v>
      </c>
      <c r="L1260" s="9">
        <f>YEAR(Table1[[#This Row],[ordered_at]])</f>
        <v>2023</v>
      </c>
      <c r="M1260" s="9" t="str">
        <f>TEXT(Table1[[#This Row],[ordered_at]],"MMM")</f>
        <v>Jul</v>
      </c>
      <c r="N1260">
        <f>VLOOKUP(D1260,[1]products!$A$2:$F$2832,6,0)</f>
        <v>59.950000760000002</v>
      </c>
      <c r="O1260" s="1">
        <f>Table1[[#This Row],[sale_price]]-Table1[[#This Row],[cost_price]]</f>
        <v>32.972500350000004</v>
      </c>
      <c r="P1260" s="4">
        <f>Table1[[#This Row],[PROFIT]]/Table1[[#This Row],[sale_price]]</f>
        <v>0.54999999886572148</v>
      </c>
      <c r="Q1260" t="str">
        <f>"Q"&amp;ROUNDUP(MONTH(Table1[[#This Row],[ordered_at]])/3,0)</f>
        <v>Q3</v>
      </c>
      <c r="R1260" t="s">
        <v>24</v>
      </c>
      <c r="S1260" t="s">
        <v>47</v>
      </c>
      <c r="T1260" s="8"/>
    </row>
    <row r="1261" spans="1:20" x14ac:dyDescent="0.3">
      <c r="A1261">
        <v>30413</v>
      </c>
      <c r="B1261">
        <v>21018</v>
      </c>
      <c r="C1261">
        <v>86860</v>
      </c>
      <c r="D1261">
        <v>12351</v>
      </c>
      <c r="E1261">
        <f>VLOOKUP(D1261,[1]products!$A$2:$B$2832,2,0)</f>
        <v>16.643999900000001</v>
      </c>
      <c r="F1261">
        <v>81961</v>
      </c>
      <c r="G1261" t="s">
        <v>13</v>
      </c>
      <c r="H1261" s="2">
        <v>45123.04650462963</v>
      </c>
      <c r="I1261" s="2">
        <v>45123.04650462963</v>
      </c>
      <c r="J1261" s="2" t="s">
        <v>11</v>
      </c>
      <c r="K1261" s="2" t="s">
        <v>11</v>
      </c>
      <c r="L1261" s="9">
        <f>YEAR(Table1[[#This Row],[ordered_at]])</f>
        <v>2023</v>
      </c>
      <c r="M1261" s="9" t="str">
        <f>TEXT(Table1[[#This Row],[ordered_at]],"MMM")</f>
        <v>Jul</v>
      </c>
      <c r="N1261">
        <f>VLOOKUP(D1261,[1]products!$A$2:$F$2832,6,0)</f>
        <v>38</v>
      </c>
      <c r="O1261" s="1">
        <f>Table1[[#This Row],[sale_price]]-Table1[[#This Row],[cost_price]]</f>
        <v>21.356000099999999</v>
      </c>
      <c r="P1261" s="4">
        <f>Table1[[#This Row],[PROFIT]]/Table1[[#This Row],[sale_price]]</f>
        <v>0.5620000026315789</v>
      </c>
      <c r="Q1261" t="str">
        <f>"Q"&amp;ROUNDUP(MONTH(Table1[[#This Row],[ordered_at]])/3,0)</f>
        <v>Q3</v>
      </c>
      <c r="R1261" t="s">
        <v>31</v>
      </c>
      <c r="S1261" t="s">
        <v>46</v>
      </c>
      <c r="T1261" s="8"/>
    </row>
    <row r="1262" spans="1:20" x14ac:dyDescent="0.3">
      <c r="A1262">
        <v>80790</v>
      </c>
      <c r="B1262">
        <v>55588</v>
      </c>
      <c r="C1262">
        <v>84597</v>
      </c>
      <c r="D1262">
        <v>17004</v>
      </c>
      <c r="E1262">
        <f>VLOOKUP(D1262,[1]products!$A$2:$B$2832,2,0)</f>
        <v>24.01854084</v>
      </c>
      <c r="F1262">
        <v>218035</v>
      </c>
      <c r="G1262" t="s">
        <v>15</v>
      </c>
      <c r="H1262" s="2">
        <v>45122.704189814816</v>
      </c>
      <c r="I1262" s="2">
        <v>45122.704189814816</v>
      </c>
      <c r="J1262" s="2">
        <v>45122.704189814816</v>
      </c>
      <c r="K1262" s="2">
        <v>45122.704189814816</v>
      </c>
      <c r="L1262" s="9">
        <f>YEAR(Table1[[#This Row],[ordered_at]])</f>
        <v>2023</v>
      </c>
      <c r="M1262" s="9" t="str">
        <f>TEXT(Table1[[#This Row],[ordered_at]],"MMM")</f>
        <v>Jul</v>
      </c>
      <c r="N1262">
        <f>VLOOKUP(D1262,[1]products!$A$2:$F$2832,6,0)</f>
        <v>43.990001679999999</v>
      </c>
      <c r="O1262" s="1">
        <f>Table1[[#This Row],[sale_price]]-Table1[[#This Row],[cost_price]]</f>
        <v>19.971460839999999</v>
      </c>
      <c r="P1262" s="4">
        <f>Table1[[#This Row],[PROFIT]]/Table1[[#This Row],[sale_price]]</f>
        <v>0.45400000175676281</v>
      </c>
      <c r="Q1262" t="str">
        <f>"Q"&amp;ROUNDUP(MONTH(Table1[[#This Row],[ordered_at]])/3,0)</f>
        <v>Q3</v>
      </c>
      <c r="R1262" t="s">
        <v>31</v>
      </c>
      <c r="S1262" t="s">
        <v>46</v>
      </c>
      <c r="T1262" s="8"/>
    </row>
    <row r="1263" spans="1:20" x14ac:dyDescent="0.3">
      <c r="A1263">
        <v>7898</v>
      </c>
      <c r="B1263">
        <v>5484</v>
      </c>
      <c r="C1263">
        <v>61522</v>
      </c>
      <c r="D1263">
        <v>28575</v>
      </c>
      <c r="E1263">
        <f>VLOOKUP(D1263,[1]products!$A$2:$B$2832,2,0)</f>
        <v>9.3138499039999996</v>
      </c>
      <c r="F1263">
        <v>21329</v>
      </c>
      <c r="G1263" t="s">
        <v>14</v>
      </c>
      <c r="H1263" s="2">
        <v>45122.662314814814</v>
      </c>
      <c r="I1263" s="2" t="s">
        <v>11</v>
      </c>
      <c r="J1263" s="2" t="s">
        <v>11</v>
      </c>
      <c r="K1263" s="2" t="s">
        <v>11</v>
      </c>
      <c r="L1263" s="9">
        <f>YEAR(Table1[[#This Row],[ordered_at]])</f>
        <v>2023</v>
      </c>
      <c r="M1263" s="9" t="str">
        <f>TEXT(Table1[[#This Row],[ordered_at]],"MMM")</f>
        <v>Jul</v>
      </c>
      <c r="N1263">
        <f>VLOOKUP(D1263,[1]products!$A$2:$F$2832,6,0)</f>
        <v>14.94999981</v>
      </c>
      <c r="O1263" s="1">
        <f>Table1[[#This Row],[sale_price]]-Table1[[#This Row],[cost_price]]</f>
        <v>5.636149906</v>
      </c>
      <c r="P1263" s="4">
        <f>Table1[[#This Row],[PROFIT]]/Table1[[#This Row],[sale_price]]</f>
        <v>0.37699999850367893</v>
      </c>
      <c r="Q1263" t="str">
        <f>"Q"&amp;ROUNDUP(MONTH(Table1[[#This Row],[ordered_at]])/3,0)</f>
        <v>Q3</v>
      </c>
      <c r="R1263" t="s">
        <v>31</v>
      </c>
      <c r="S1263" t="s">
        <v>46</v>
      </c>
      <c r="T1263" s="8"/>
    </row>
    <row r="1264" spans="1:20" x14ac:dyDescent="0.3">
      <c r="A1264">
        <v>104413</v>
      </c>
      <c r="B1264">
        <v>71928</v>
      </c>
      <c r="C1264">
        <v>40742</v>
      </c>
      <c r="D1264">
        <v>28803</v>
      </c>
      <c r="E1264">
        <f>VLOOKUP(D1264,[1]products!$A$2:$B$2832,2,0)</f>
        <v>27.555</v>
      </c>
      <c r="F1264">
        <v>281731</v>
      </c>
      <c r="G1264" t="s">
        <v>13</v>
      </c>
      <c r="H1264" s="2">
        <v>45122.066469907404</v>
      </c>
      <c r="I1264" s="2">
        <v>45122.066469907404</v>
      </c>
      <c r="J1264" s="2" t="s">
        <v>11</v>
      </c>
      <c r="K1264" s="2" t="s">
        <v>11</v>
      </c>
      <c r="L1264" s="9">
        <f>YEAR(Table1[[#This Row],[ordered_at]])</f>
        <v>2023</v>
      </c>
      <c r="M1264" s="9" t="str">
        <f>TEXT(Table1[[#This Row],[ordered_at]],"MMM")</f>
        <v>Jul</v>
      </c>
      <c r="N1264">
        <f>VLOOKUP(D1264,[1]products!$A$2:$F$2832,6,0)</f>
        <v>55</v>
      </c>
      <c r="O1264" s="1">
        <f>Table1[[#This Row],[sale_price]]-Table1[[#This Row],[cost_price]]</f>
        <v>27.445</v>
      </c>
      <c r="P1264" s="4">
        <f>Table1[[#This Row],[PROFIT]]/Table1[[#This Row],[sale_price]]</f>
        <v>0.499</v>
      </c>
      <c r="Q1264" t="str">
        <f>"Q"&amp;ROUNDUP(MONTH(Table1[[#This Row],[ordered_at]])/3,0)</f>
        <v>Q3</v>
      </c>
      <c r="R1264" t="s">
        <v>31</v>
      </c>
      <c r="S1264" t="s">
        <v>46</v>
      </c>
      <c r="T1264" s="8"/>
    </row>
    <row r="1265" spans="1:20" x14ac:dyDescent="0.3">
      <c r="A1265">
        <v>45145</v>
      </c>
      <c r="B1265">
        <v>31067</v>
      </c>
      <c r="C1265">
        <v>91458</v>
      </c>
      <c r="D1265">
        <v>13696</v>
      </c>
      <c r="E1265">
        <f>VLOOKUP(D1265,[1]products!$A$2:$B$2832,2,0)</f>
        <v>19.305999920000001</v>
      </c>
      <c r="F1265">
        <v>121784</v>
      </c>
      <c r="G1265" t="s">
        <v>13</v>
      </c>
      <c r="H1265" s="2">
        <v>45122.06590277778</v>
      </c>
      <c r="I1265" s="2">
        <v>45122.06590277778</v>
      </c>
      <c r="J1265" s="2" t="s">
        <v>11</v>
      </c>
      <c r="K1265" s="2" t="s">
        <v>11</v>
      </c>
      <c r="L1265" s="9">
        <f>YEAR(Table1[[#This Row],[ordered_at]])</f>
        <v>2023</v>
      </c>
      <c r="M1265" s="9" t="str">
        <f>TEXT(Table1[[#This Row],[ordered_at]],"MMM")</f>
        <v>Jul</v>
      </c>
      <c r="N1265">
        <f>VLOOKUP(D1265,[1]products!$A$2:$F$2832,6,0)</f>
        <v>49</v>
      </c>
      <c r="O1265" s="1">
        <f>Table1[[#This Row],[sale_price]]-Table1[[#This Row],[cost_price]]</f>
        <v>29.694000079999999</v>
      </c>
      <c r="P1265" s="4">
        <f>Table1[[#This Row],[PROFIT]]/Table1[[#This Row],[sale_price]]</f>
        <v>0.606000001632653</v>
      </c>
      <c r="Q1265" t="str">
        <f>"Q"&amp;ROUNDUP(MONTH(Table1[[#This Row],[ordered_at]])/3,0)</f>
        <v>Q3</v>
      </c>
      <c r="R1265" t="s">
        <v>32</v>
      </c>
      <c r="S1265" t="s">
        <v>46</v>
      </c>
      <c r="T1265" s="8"/>
    </row>
    <row r="1266" spans="1:20" x14ac:dyDescent="0.3">
      <c r="A1266">
        <v>81428</v>
      </c>
      <c r="B1266">
        <v>56026</v>
      </c>
      <c r="C1266">
        <v>37860</v>
      </c>
      <c r="D1266">
        <v>29112</v>
      </c>
      <c r="E1266">
        <f>VLOOKUP(D1266,[1]products!$A$2:$B$2832,2,0)</f>
        <v>21.495000839999999</v>
      </c>
      <c r="F1266">
        <v>219745</v>
      </c>
      <c r="G1266" t="s">
        <v>12</v>
      </c>
      <c r="H1266" s="2">
        <v>45122.010555555556</v>
      </c>
      <c r="I1266" s="2">
        <v>45122.010555555556</v>
      </c>
      <c r="J1266" s="2">
        <v>45122.010555555556</v>
      </c>
      <c r="K1266" s="2" t="s">
        <v>11</v>
      </c>
      <c r="L1266" s="9">
        <f>YEAR(Table1[[#This Row],[ordered_at]])</f>
        <v>2023</v>
      </c>
      <c r="M1266" s="9" t="str">
        <f>TEXT(Table1[[#This Row],[ordered_at]],"MMM")</f>
        <v>Jul</v>
      </c>
      <c r="N1266">
        <f>VLOOKUP(D1266,[1]products!$A$2:$F$2832,6,0)</f>
        <v>42.990001679999999</v>
      </c>
      <c r="O1266" s="1">
        <f>Table1[[#This Row],[sale_price]]-Table1[[#This Row],[cost_price]]</f>
        <v>21.495000839999999</v>
      </c>
      <c r="P1266" s="4">
        <f>Table1[[#This Row],[PROFIT]]/Table1[[#This Row],[sale_price]]</f>
        <v>0.5</v>
      </c>
      <c r="Q1266" t="str">
        <f>"Q"&amp;ROUNDUP(MONTH(Table1[[#This Row],[ordered_at]])/3,0)</f>
        <v>Q3</v>
      </c>
      <c r="R1266" t="s">
        <v>32</v>
      </c>
      <c r="S1266" t="s">
        <v>46</v>
      </c>
      <c r="T1266" s="8"/>
    </row>
    <row r="1267" spans="1:20" x14ac:dyDescent="0.3">
      <c r="A1267">
        <v>95930</v>
      </c>
      <c r="B1267">
        <v>65988</v>
      </c>
      <c r="C1267">
        <v>43308</v>
      </c>
      <c r="D1267">
        <v>15260</v>
      </c>
      <c r="E1267">
        <f>VLOOKUP(D1267,[1]products!$A$2:$B$2832,2,0)</f>
        <v>19.650000009999999</v>
      </c>
      <c r="F1267">
        <v>258917</v>
      </c>
      <c r="G1267" t="s">
        <v>13</v>
      </c>
      <c r="H1267" s="2">
        <v>45120.729560185187</v>
      </c>
      <c r="I1267" s="2">
        <v>45120.729560185187</v>
      </c>
      <c r="J1267" s="2" t="s">
        <v>11</v>
      </c>
      <c r="K1267" s="2" t="s">
        <v>11</v>
      </c>
      <c r="L1267" s="9">
        <f>YEAR(Table1[[#This Row],[ordered_at]])</f>
        <v>2023</v>
      </c>
      <c r="M1267" s="9" t="str">
        <f>TEXT(Table1[[#This Row],[ordered_at]],"MMM")</f>
        <v>Jul</v>
      </c>
      <c r="N1267">
        <f>VLOOKUP(D1267,[1]products!$A$2:$F$2832,6,0)</f>
        <v>37.5</v>
      </c>
      <c r="O1267" s="1">
        <f>Table1[[#This Row],[sale_price]]-Table1[[#This Row],[cost_price]]</f>
        <v>17.849999990000001</v>
      </c>
      <c r="P1267" s="4">
        <f>Table1[[#This Row],[PROFIT]]/Table1[[#This Row],[sale_price]]</f>
        <v>0.47599999973333335</v>
      </c>
      <c r="Q1267" t="str">
        <f>"Q"&amp;ROUNDUP(MONTH(Table1[[#This Row],[ordered_at]])/3,0)</f>
        <v>Q3</v>
      </c>
      <c r="R1267" t="s">
        <v>25</v>
      </c>
      <c r="S1267" t="s">
        <v>46</v>
      </c>
      <c r="T1267" s="8"/>
    </row>
    <row r="1268" spans="1:20" x14ac:dyDescent="0.3">
      <c r="A1268">
        <v>4614</v>
      </c>
      <c r="B1268">
        <v>3177</v>
      </c>
      <c r="C1268">
        <v>32435</v>
      </c>
      <c r="D1268">
        <v>29071</v>
      </c>
      <c r="E1268">
        <f>VLOOKUP(D1268,[1]products!$A$2:$B$2832,2,0)</f>
        <v>39.575909080000002</v>
      </c>
      <c r="F1268">
        <v>12481</v>
      </c>
      <c r="G1268" t="s">
        <v>14</v>
      </c>
      <c r="H1268" s="2">
        <v>45120.395555555559</v>
      </c>
      <c r="I1268" s="2" t="s">
        <v>11</v>
      </c>
      <c r="J1268" s="2" t="s">
        <v>11</v>
      </c>
      <c r="K1268" s="2" t="s">
        <v>11</v>
      </c>
      <c r="L1268" s="9">
        <f>YEAR(Table1[[#This Row],[ordered_at]])</f>
        <v>2023</v>
      </c>
      <c r="M1268" s="9" t="str">
        <f>TEXT(Table1[[#This Row],[ordered_at]],"MMM")</f>
        <v>Jul</v>
      </c>
      <c r="N1268">
        <f>VLOOKUP(D1268,[1]products!$A$2:$F$2832,6,0)</f>
        <v>83.66999817</v>
      </c>
      <c r="O1268" s="1">
        <f>Table1[[#This Row],[sale_price]]-Table1[[#This Row],[cost_price]]</f>
        <v>44.094089089999997</v>
      </c>
      <c r="P1268" s="4">
        <f>Table1[[#This Row],[PROFIT]]/Table1[[#This Row],[sale_price]]</f>
        <v>0.52700000065029284</v>
      </c>
      <c r="Q1268" t="str">
        <f>"Q"&amp;ROUNDUP(MONTH(Table1[[#This Row],[ordered_at]])/3,0)</f>
        <v>Q3</v>
      </c>
      <c r="R1268" t="s">
        <v>25</v>
      </c>
      <c r="S1268" t="s">
        <v>46</v>
      </c>
      <c r="T1268" s="8"/>
    </row>
    <row r="1269" spans="1:20" x14ac:dyDescent="0.3">
      <c r="A1269">
        <v>142687</v>
      </c>
      <c r="B1269">
        <v>98238</v>
      </c>
      <c r="C1269">
        <v>12073</v>
      </c>
      <c r="D1269">
        <v>11029</v>
      </c>
      <c r="E1269">
        <f>VLOOKUP(D1269,[1]products!$A$2:$B$2832,2,0)</f>
        <v>23.873099549999999</v>
      </c>
      <c r="F1269">
        <v>385205</v>
      </c>
      <c r="G1269" t="s">
        <v>14</v>
      </c>
      <c r="H1269" s="2">
        <v>45120.263518518521</v>
      </c>
      <c r="I1269" s="2" t="s">
        <v>11</v>
      </c>
      <c r="J1269" s="2" t="s">
        <v>11</v>
      </c>
      <c r="K1269" s="2" t="s">
        <v>11</v>
      </c>
      <c r="L1269" s="9">
        <f>YEAR(Table1[[#This Row],[ordered_at]])</f>
        <v>2023</v>
      </c>
      <c r="M1269" s="9" t="str">
        <f>TEXT(Table1[[#This Row],[ordered_at]],"MMM")</f>
        <v>Jul</v>
      </c>
      <c r="N1269">
        <f>VLOOKUP(D1269,[1]products!$A$2:$F$2832,6,0)</f>
        <v>45.299999239999998</v>
      </c>
      <c r="O1269" s="1">
        <f>Table1[[#This Row],[sale_price]]-Table1[[#This Row],[cost_price]]</f>
        <v>21.426899689999999</v>
      </c>
      <c r="P1269" s="4">
        <f>Table1[[#This Row],[PROFIT]]/Table1[[#This Row],[sale_price]]</f>
        <v>0.47300000109227375</v>
      </c>
      <c r="Q1269" t="str">
        <f>"Q"&amp;ROUNDUP(MONTH(Table1[[#This Row],[ordered_at]])/3,0)</f>
        <v>Q3</v>
      </c>
      <c r="R1269" t="s">
        <v>25</v>
      </c>
      <c r="S1269" t="s">
        <v>46</v>
      </c>
      <c r="T1269" s="8"/>
    </row>
    <row r="1270" spans="1:20" x14ac:dyDescent="0.3">
      <c r="A1270">
        <v>47694</v>
      </c>
      <c r="B1270">
        <v>32823</v>
      </c>
      <c r="C1270">
        <v>68192</v>
      </c>
      <c r="D1270">
        <v>28481</v>
      </c>
      <c r="E1270">
        <f>VLOOKUP(D1270,[1]products!$A$2:$B$2832,2,0)</f>
        <v>49.52619198</v>
      </c>
      <c r="F1270">
        <v>128679</v>
      </c>
      <c r="G1270" t="s">
        <v>14</v>
      </c>
      <c r="H1270" s="2">
        <v>45119.438391203701</v>
      </c>
      <c r="I1270" s="2" t="s">
        <v>11</v>
      </c>
      <c r="J1270" s="2" t="s">
        <v>11</v>
      </c>
      <c r="K1270" s="2" t="s">
        <v>11</v>
      </c>
      <c r="L1270" s="9">
        <f>YEAR(Table1[[#This Row],[ordered_at]])</f>
        <v>2023</v>
      </c>
      <c r="M1270" s="9" t="str">
        <f>TEXT(Table1[[#This Row],[ordered_at]],"MMM")</f>
        <v>Jul</v>
      </c>
      <c r="N1270">
        <f>VLOOKUP(D1270,[1]products!$A$2:$F$2832,6,0)</f>
        <v>129.9900055</v>
      </c>
      <c r="O1270" s="1">
        <f>Table1[[#This Row],[sale_price]]-Table1[[#This Row],[cost_price]]</f>
        <v>80.463813520000002</v>
      </c>
      <c r="P1270" s="4">
        <f>Table1[[#This Row],[PROFIT]]/Table1[[#This Row],[sale_price]]</f>
        <v>0.61900000088852991</v>
      </c>
      <c r="Q1270" t="str">
        <f>"Q"&amp;ROUNDUP(MONTH(Table1[[#This Row],[ordered_at]])/3,0)</f>
        <v>Q3</v>
      </c>
      <c r="R1270" t="s">
        <v>25</v>
      </c>
      <c r="S1270" t="s">
        <v>46</v>
      </c>
      <c r="T1270" s="8"/>
    </row>
    <row r="1271" spans="1:20" x14ac:dyDescent="0.3">
      <c r="A1271">
        <v>90653</v>
      </c>
      <c r="B1271">
        <v>62368</v>
      </c>
      <c r="C1271">
        <v>31877</v>
      </c>
      <c r="D1271">
        <v>13800</v>
      </c>
      <c r="E1271">
        <f>VLOOKUP(D1271,[1]products!$A$2:$B$2832,2,0)</f>
        <v>3.2159400150000002</v>
      </c>
      <c r="F1271">
        <v>244663</v>
      </c>
      <c r="G1271" t="s">
        <v>14</v>
      </c>
      <c r="H1271" s="2">
        <v>45119.261770833335</v>
      </c>
      <c r="I1271" s="2" t="s">
        <v>11</v>
      </c>
      <c r="J1271" s="2" t="s">
        <v>11</v>
      </c>
      <c r="K1271" s="2" t="s">
        <v>11</v>
      </c>
      <c r="L1271" s="9">
        <f>YEAR(Table1[[#This Row],[ordered_at]])</f>
        <v>2023</v>
      </c>
      <c r="M1271" s="9" t="str">
        <f>TEXT(Table1[[#This Row],[ordered_at]],"MMM")</f>
        <v>Jul</v>
      </c>
      <c r="N1271">
        <f>VLOOKUP(D1271,[1]products!$A$2:$F$2832,6,0)</f>
        <v>7.9800000190000002</v>
      </c>
      <c r="O1271" s="1">
        <f>Table1[[#This Row],[sale_price]]-Table1[[#This Row],[cost_price]]</f>
        <v>4.7640600040000001</v>
      </c>
      <c r="P1271" s="4">
        <f>Table1[[#This Row],[PROFIT]]/Table1[[#This Row],[sale_price]]</f>
        <v>0.59699999907982459</v>
      </c>
      <c r="Q1271" t="str">
        <f>"Q"&amp;ROUNDUP(MONTH(Table1[[#This Row],[ordered_at]])/3,0)</f>
        <v>Q3</v>
      </c>
      <c r="R1271" t="s">
        <v>25</v>
      </c>
      <c r="S1271" t="s">
        <v>46</v>
      </c>
      <c r="T1271" s="8"/>
    </row>
    <row r="1272" spans="1:20" x14ac:dyDescent="0.3">
      <c r="A1272">
        <v>29789</v>
      </c>
      <c r="B1272">
        <v>20585</v>
      </c>
      <c r="C1272">
        <v>94658</v>
      </c>
      <c r="D1272">
        <v>28457</v>
      </c>
      <c r="E1272">
        <f>VLOOKUP(D1272,[1]products!$A$2:$B$2832,2,0)</f>
        <v>33.617500020000001</v>
      </c>
      <c r="F1272">
        <v>80287</v>
      </c>
      <c r="G1272" t="s">
        <v>13</v>
      </c>
      <c r="H1272" s="2">
        <v>45119.249189814815</v>
      </c>
      <c r="I1272" s="2">
        <v>45119.249189814815</v>
      </c>
      <c r="J1272" s="2" t="s">
        <v>11</v>
      </c>
      <c r="K1272" s="2" t="s">
        <v>11</v>
      </c>
      <c r="L1272" s="9">
        <f>YEAR(Table1[[#This Row],[ordered_at]])</f>
        <v>2023</v>
      </c>
      <c r="M1272" s="9" t="str">
        <f>TEXT(Table1[[#This Row],[ordered_at]],"MMM")</f>
        <v>Jul</v>
      </c>
      <c r="N1272">
        <f>VLOOKUP(D1272,[1]products!$A$2:$F$2832,6,0)</f>
        <v>59.5</v>
      </c>
      <c r="O1272" s="1">
        <f>Table1[[#This Row],[sale_price]]-Table1[[#This Row],[cost_price]]</f>
        <v>25.882499979999999</v>
      </c>
      <c r="P1272" s="4">
        <f>Table1[[#This Row],[PROFIT]]/Table1[[#This Row],[sale_price]]</f>
        <v>0.43499999966386554</v>
      </c>
      <c r="Q1272" t="str">
        <f>"Q"&amp;ROUNDUP(MONTH(Table1[[#This Row],[ordered_at]])/3,0)</f>
        <v>Q3</v>
      </c>
      <c r="R1272" t="s">
        <v>25</v>
      </c>
      <c r="S1272" t="s">
        <v>46</v>
      </c>
      <c r="T1272" s="8"/>
    </row>
    <row r="1273" spans="1:20" x14ac:dyDescent="0.3">
      <c r="A1273">
        <v>112051</v>
      </c>
      <c r="B1273">
        <v>77220</v>
      </c>
      <c r="C1273">
        <v>75020</v>
      </c>
      <c r="D1273">
        <v>346</v>
      </c>
      <c r="E1273">
        <f>VLOOKUP(D1273,[1]products!$A$2:$B$2832,2,0)</f>
        <v>14.82576038</v>
      </c>
      <c r="F1273">
        <v>302337</v>
      </c>
      <c r="G1273" t="s">
        <v>14</v>
      </c>
      <c r="H1273" s="2">
        <v>45119.118310185186</v>
      </c>
      <c r="I1273" s="2" t="s">
        <v>11</v>
      </c>
      <c r="J1273" s="2" t="s">
        <v>11</v>
      </c>
      <c r="K1273" s="2" t="s">
        <v>11</v>
      </c>
      <c r="L1273" s="9">
        <f>YEAR(Table1[[#This Row],[ordered_at]])</f>
        <v>2023</v>
      </c>
      <c r="M1273" s="9" t="str">
        <f>TEXT(Table1[[#This Row],[ordered_at]],"MMM")</f>
        <v>Jul</v>
      </c>
      <c r="N1273">
        <f>VLOOKUP(D1273,[1]products!$A$2:$F$2832,6,0)</f>
        <v>36.880001069999999</v>
      </c>
      <c r="O1273" s="1">
        <f>Table1[[#This Row],[sale_price]]-Table1[[#This Row],[cost_price]]</f>
        <v>22.05424069</v>
      </c>
      <c r="P1273" s="4">
        <f>Table1[[#This Row],[PROFIT]]/Table1[[#This Row],[sale_price]]</f>
        <v>0.59800000135954445</v>
      </c>
      <c r="Q1273" t="str">
        <f>"Q"&amp;ROUNDUP(MONTH(Table1[[#This Row],[ordered_at]])/3,0)</f>
        <v>Q3</v>
      </c>
      <c r="R1273" t="s">
        <v>25</v>
      </c>
      <c r="S1273" t="s">
        <v>46</v>
      </c>
      <c r="T1273" s="8"/>
    </row>
    <row r="1274" spans="1:20" x14ac:dyDescent="0.3">
      <c r="A1274">
        <v>68106</v>
      </c>
      <c r="B1274">
        <v>46856</v>
      </c>
      <c r="C1274">
        <v>30515</v>
      </c>
      <c r="D1274">
        <v>11201</v>
      </c>
      <c r="E1274">
        <f>VLOOKUP(D1274,[1]products!$A$2:$B$2832,2,0)</f>
        <v>10.327079879999999</v>
      </c>
      <c r="F1274">
        <v>183773</v>
      </c>
      <c r="G1274" t="s">
        <v>13</v>
      </c>
      <c r="H1274" s="2">
        <v>45118.398298611108</v>
      </c>
      <c r="I1274" s="2">
        <v>45118.398298611108</v>
      </c>
      <c r="J1274" s="2" t="s">
        <v>11</v>
      </c>
      <c r="K1274" s="2" t="s">
        <v>11</v>
      </c>
      <c r="L1274" s="9">
        <f>YEAR(Table1[[#This Row],[ordered_at]])</f>
        <v>2023</v>
      </c>
      <c r="M1274" s="9" t="str">
        <f>TEXT(Table1[[#This Row],[ordered_at]],"MMM")</f>
        <v>Jul</v>
      </c>
      <c r="N1274">
        <f>VLOOKUP(D1274,[1]products!$A$2:$F$2832,6,0)</f>
        <v>20.989999770000001</v>
      </c>
      <c r="O1274" s="1">
        <f>Table1[[#This Row],[sale_price]]-Table1[[#This Row],[cost_price]]</f>
        <v>10.662919890000001</v>
      </c>
      <c r="P1274" s="4">
        <f>Table1[[#This Row],[PROFIT]]/Table1[[#This Row],[sale_price]]</f>
        <v>0.50800000032586956</v>
      </c>
      <c r="Q1274" t="str">
        <f>"Q"&amp;ROUNDUP(MONTH(Table1[[#This Row],[ordered_at]])/3,0)</f>
        <v>Q3</v>
      </c>
      <c r="R1274" t="s">
        <v>25</v>
      </c>
      <c r="S1274" t="s">
        <v>46</v>
      </c>
      <c r="T1274" s="8"/>
    </row>
    <row r="1275" spans="1:20" x14ac:dyDescent="0.3">
      <c r="A1275">
        <v>111349</v>
      </c>
      <c r="B1275">
        <v>76729</v>
      </c>
      <c r="C1275">
        <v>55868</v>
      </c>
      <c r="D1275">
        <v>28424</v>
      </c>
      <c r="E1275">
        <f>VLOOKUP(D1275,[1]products!$A$2:$B$2832,2,0)</f>
        <v>53.279498529999998</v>
      </c>
      <c r="F1275">
        <v>300468</v>
      </c>
      <c r="G1275" t="s">
        <v>14</v>
      </c>
      <c r="H1275" s="2">
        <v>45118.288668981484</v>
      </c>
      <c r="I1275" s="2" t="s">
        <v>11</v>
      </c>
      <c r="J1275" s="2" t="s">
        <v>11</v>
      </c>
      <c r="K1275" s="2" t="s">
        <v>11</v>
      </c>
      <c r="L1275" s="9">
        <f>YEAR(Table1[[#This Row],[ordered_at]])</f>
        <v>2023</v>
      </c>
      <c r="M1275" s="9" t="str">
        <f>TEXT(Table1[[#This Row],[ordered_at]],"MMM")</f>
        <v>Jul</v>
      </c>
      <c r="N1275">
        <f>VLOOKUP(D1275,[1]products!$A$2:$F$2832,6,0)</f>
        <v>129.9499969</v>
      </c>
      <c r="O1275" s="1">
        <f>Table1[[#This Row],[sale_price]]-Table1[[#This Row],[cost_price]]</f>
        <v>76.670498370000004</v>
      </c>
      <c r="P1275" s="4">
        <f>Table1[[#This Row],[PROFIT]]/Table1[[#This Row],[sale_price]]</f>
        <v>0.59000000153135823</v>
      </c>
      <c r="Q1275" t="str">
        <f>"Q"&amp;ROUNDUP(MONTH(Table1[[#This Row],[ordered_at]])/3,0)</f>
        <v>Q3</v>
      </c>
      <c r="R1275" t="s">
        <v>25</v>
      </c>
      <c r="S1275" t="s">
        <v>46</v>
      </c>
      <c r="T1275" s="8"/>
    </row>
    <row r="1276" spans="1:20" x14ac:dyDescent="0.3">
      <c r="A1276">
        <v>63066</v>
      </c>
      <c r="B1276">
        <v>43418</v>
      </c>
      <c r="C1276">
        <v>5203</v>
      </c>
      <c r="D1276">
        <v>24715</v>
      </c>
      <c r="E1276">
        <f>VLOOKUP(D1276,[1]products!$A$2:$B$2832,2,0)</f>
        <v>11.074999979999999</v>
      </c>
      <c r="F1276">
        <v>170152</v>
      </c>
      <c r="G1276" t="s">
        <v>13</v>
      </c>
      <c r="H1276" s="2">
        <v>45118.200289351851</v>
      </c>
      <c r="I1276" s="2">
        <v>45118.200289351851</v>
      </c>
      <c r="J1276" s="2" t="s">
        <v>11</v>
      </c>
      <c r="K1276" s="2" t="s">
        <v>11</v>
      </c>
      <c r="L1276" s="9">
        <f>YEAR(Table1[[#This Row],[ordered_at]])</f>
        <v>2023</v>
      </c>
      <c r="M1276" s="9" t="str">
        <f>TEXT(Table1[[#This Row],[ordered_at]],"MMM")</f>
        <v>Jul</v>
      </c>
      <c r="N1276">
        <f>VLOOKUP(D1276,[1]products!$A$2:$F$2832,6,0)</f>
        <v>25</v>
      </c>
      <c r="O1276" s="1">
        <f>Table1[[#This Row],[sale_price]]-Table1[[#This Row],[cost_price]]</f>
        <v>13.925000020000001</v>
      </c>
      <c r="P1276" s="4">
        <f>Table1[[#This Row],[PROFIT]]/Table1[[#This Row],[sale_price]]</f>
        <v>0.55700000080000001</v>
      </c>
      <c r="Q1276" t="str">
        <f>"Q"&amp;ROUNDUP(MONTH(Table1[[#This Row],[ordered_at]])/3,0)</f>
        <v>Q3</v>
      </c>
      <c r="R1276" t="s">
        <v>25</v>
      </c>
      <c r="S1276" t="s">
        <v>46</v>
      </c>
      <c r="T1276" s="8"/>
    </row>
    <row r="1277" spans="1:20" x14ac:dyDescent="0.3">
      <c r="A1277">
        <v>108075</v>
      </c>
      <c r="B1277">
        <v>74465</v>
      </c>
      <c r="C1277">
        <v>37362</v>
      </c>
      <c r="D1277">
        <v>5986</v>
      </c>
      <c r="E1277">
        <f>VLOOKUP(D1277,[1]products!$A$2:$B$2832,2,0)</f>
        <v>20.352</v>
      </c>
      <c r="F1277">
        <v>291589</v>
      </c>
      <c r="G1277" t="s">
        <v>12</v>
      </c>
      <c r="H1277" s="2">
        <v>45118.088796296295</v>
      </c>
      <c r="I1277" s="2">
        <v>45118.088796296295</v>
      </c>
      <c r="J1277" s="2">
        <v>45118.088796296295</v>
      </c>
      <c r="K1277" s="2" t="s">
        <v>11</v>
      </c>
      <c r="L1277" s="9">
        <f>YEAR(Table1[[#This Row],[ordered_at]])</f>
        <v>2023</v>
      </c>
      <c r="M1277" s="9" t="str">
        <f>TEXT(Table1[[#This Row],[ordered_at]],"MMM")</f>
        <v>Jul</v>
      </c>
      <c r="N1277">
        <f>VLOOKUP(D1277,[1]products!$A$2:$F$2832,6,0)</f>
        <v>32</v>
      </c>
      <c r="O1277" s="1">
        <f>Table1[[#This Row],[sale_price]]-Table1[[#This Row],[cost_price]]</f>
        <v>11.648</v>
      </c>
      <c r="P1277" s="4">
        <f>Table1[[#This Row],[PROFIT]]/Table1[[#This Row],[sale_price]]</f>
        <v>0.36399999999999999</v>
      </c>
      <c r="Q1277" t="str">
        <f>"Q"&amp;ROUNDUP(MONTH(Table1[[#This Row],[ordered_at]])/3,0)</f>
        <v>Q3</v>
      </c>
      <c r="R1277" t="s">
        <v>25</v>
      </c>
      <c r="S1277" t="s">
        <v>46</v>
      </c>
      <c r="T1277" s="8"/>
    </row>
    <row r="1278" spans="1:20" x14ac:dyDescent="0.3">
      <c r="A1278">
        <v>74257</v>
      </c>
      <c r="B1278">
        <v>51110</v>
      </c>
      <c r="C1278">
        <v>47302</v>
      </c>
      <c r="D1278">
        <v>6339</v>
      </c>
      <c r="E1278">
        <f>VLOOKUP(D1278,[1]products!$A$2:$B$2832,2,0)</f>
        <v>5.0141398869999998</v>
      </c>
      <c r="F1278">
        <v>200359</v>
      </c>
      <c r="G1278" t="s">
        <v>10</v>
      </c>
      <c r="H1278" s="2">
        <v>45117.585416666669</v>
      </c>
      <c r="I1278" s="2" t="s">
        <v>11</v>
      </c>
      <c r="J1278" s="2" t="s">
        <v>11</v>
      </c>
      <c r="K1278" s="2" t="s">
        <v>11</v>
      </c>
      <c r="L1278" s="9">
        <f>YEAR(Table1[[#This Row],[ordered_at]])</f>
        <v>2023</v>
      </c>
      <c r="M1278" s="9" t="str">
        <f>TEXT(Table1[[#This Row],[ordered_at]],"MMM")</f>
        <v>Jul</v>
      </c>
      <c r="N1278">
        <f>VLOOKUP(D1278,[1]products!$A$2:$F$2832,6,0)</f>
        <v>12.989999770000001</v>
      </c>
      <c r="O1278" s="1">
        <f>Table1[[#This Row],[sale_price]]-Table1[[#This Row],[cost_price]]</f>
        <v>7.9758598830000009</v>
      </c>
      <c r="P1278" s="4">
        <f>Table1[[#This Row],[PROFIT]]/Table1[[#This Row],[sale_price]]</f>
        <v>0.6140000018645112</v>
      </c>
      <c r="Q1278" t="str">
        <f>"Q"&amp;ROUNDUP(MONTH(Table1[[#This Row],[ordered_at]])/3,0)</f>
        <v>Q3</v>
      </c>
      <c r="R1278" t="s">
        <v>25</v>
      </c>
      <c r="S1278" t="s">
        <v>46</v>
      </c>
      <c r="T1278" s="8"/>
    </row>
    <row r="1279" spans="1:20" x14ac:dyDescent="0.3">
      <c r="A1279">
        <v>20799</v>
      </c>
      <c r="B1279">
        <v>14409</v>
      </c>
      <c r="C1279">
        <v>26063</v>
      </c>
      <c r="D1279">
        <v>25896</v>
      </c>
      <c r="E1279">
        <f>VLOOKUP(D1279,[1]products!$A$2:$B$2832,2,0)</f>
        <v>25.48399998</v>
      </c>
      <c r="F1279">
        <v>56113</v>
      </c>
      <c r="G1279" t="s">
        <v>15</v>
      </c>
      <c r="H1279" s="2">
        <v>45117.483773148146</v>
      </c>
      <c r="I1279" s="2">
        <v>45117.483773148146</v>
      </c>
      <c r="J1279" s="2">
        <v>45117.483773148146</v>
      </c>
      <c r="K1279" s="2">
        <v>45117.483773148146</v>
      </c>
      <c r="L1279" s="9">
        <f>YEAR(Table1[[#This Row],[ordered_at]])</f>
        <v>2023</v>
      </c>
      <c r="M1279" s="9" t="str">
        <f>TEXT(Table1[[#This Row],[ordered_at]],"MMM")</f>
        <v>Jul</v>
      </c>
      <c r="N1279">
        <f>VLOOKUP(D1279,[1]products!$A$2:$F$2832,6,0)</f>
        <v>46</v>
      </c>
      <c r="O1279" s="1">
        <f>Table1[[#This Row],[sale_price]]-Table1[[#This Row],[cost_price]]</f>
        <v>20.51600002</v>
      </c>
      <c r="P1279" s="4">
        <f>Table1[[#This Row],[PROFIT]]/Table1[[#This Row],[sale_price]]</f>
        <v>0.44600000043478261</v>
      </c>
      <c r="Q1279" t="str">
        <f>"Q"&amp;ROUNDUP(MONTH(Table1[[#This Row],[ordered_at]])/3,0)</f>
        <v>Q3</v>
      </c>
      <c r="R1279" t="s">
        <v>34</v>
      </c>
      <c r="S1279" t="s">
        <v>46</v>
      </c>
      <c r="T1279" s="8"/>
    </row>
    <row r="1280" spans="1:20" x14ac:dyDescent="0.3">
      <c r="A1280">
        <v>87223</v>
      </c>
      <c r="B1280">
        <v>60004</v>
      </c>
      <c r="C1280">
        <v>80384</v>
      </c>
      <c r="D1280">
        <v>12612</v>
      </c>
      <c r="E1280">
        <f>VLOOKUP(D1280,[1]products!$A$2:$B$2832,2,0)</f>
        <v>18.63369969</v>
      </c>
      <c r="F1280">
        <v>235414</v>
      </c>
      <c r="G1280" t="s">
        <v>13</v>
      </c>
      <c r="H1280" s="2">
        <v>45117.167997685188</v>
      </c>
      <c r="I1280" s="2">
        <v>45117.167997685188</v>
      </c>
      <c r="J1280" s="2" t="s">
        <v>11</v>
      </c>
      <c r="K1280" s="2" t="s">
        <v>11</v>
      </c>
      <c r="L1280" s="9">
        <f>YEAR(Table1[[#This Row],[ordered_at]])</f>
        <v>2023</v>
      </c>
      <c r="M1280" s="9" t="str">
        <f>TEXT(Table1[[#This Row],[ordered_at]],"MMM")</f>
        <v>Jul</v>
      </c>
      <c r="N1280">
        <f>VLOOKUP(D1280,[1]products!$A$2:$F$2832,6,0)</f>
        <v>32.979999540000001</v>
      </c>
      <c r="O1280" s="1">
        <f>Table1[[#This Row],[sale_price]]-Table1[[#This Row],[cost_price]]</f>
        <v>14.346299850000001</v>
      </c>
      <c r="P1280" s="4">
        <f>Table1[[#This Row],[PROFIT]]/Table1[[#This Row],[sale_price]]</f>
        <v>0.43500000151910251</v>
      </c>
      <c r="Q1280" t="str">
        <f>"Q"&amp;ROUNDUP(MONTH(Table1[[#This Row],[ordered_at]])/3,0)</f>
        <v>Q3</v>
      </c>
      <c r="R1280" t="s">
        <v>34</v>
      </c>
      <c r="S1280" t="s">
        <v>46</v>
      </c>
      <c r="T1280" s="8"/>
    </row>
    <row r="1281" spans="1:20" x14ac:dyDescent="0.3">
      <c r="A1281">
        <v>96344</v>
      </c>
      <c r="B1281">
        <v>66288</v>
      </c>
      <c r="C1281">
        <v>82316</v>
      </c>
      <c r="D1281">
        <v>12612</v>
      </c>
      <c r="E1281">
        <f>VLOOKUP(D1281,[1]products!$A$2:$B$2832,2,0)</f>
        <v>18.63369969</v>
      </c>
      <c r="F1281">
        <v>259981</v>
      </c>
      <c r="G1281" t="s">
        <v>13</v>
      </c>
      <c r="H1281" s="2">
        <v>45117.106030092589</v>
      </c>
      <c r="I1281" s="2">
        <v>45117.106030092589</v>
      </c>
      <c r="J1281" s="2" t="s">
        <v>11</v>
      </c>
      <c r="K1281" s="2" t="s">
        <v>11</v>
      </c>
      <c r="L1281" s="9">
        <f>YEAR(Table1[[#This Row],[ordered_at]])</f>
        <v>2023</v>
      </c>
      <c r="M1281" s="9" t="str">
        <f>TEXT(Table1[[#This Row],[ordered_at]],"MMM")</f>
        <v>Jul</v>
      </c>
      <c r="N1281">
        <f>VLOOKUP(D1281,[1]products!$A$2:$F$2832,6,0)</f>
        <v>32.979999540000001</v>
      </c>
      <c r="O1281" s="1">
        <f>Table1[[#This Row],[sale_price]]-Table1[[#This Row],[cost_price]]</f>
        <v>14.346299850000001</v>
      </c>
      <c r="P1281" s="4">
        <f>Table1[[#This Row],[PROFIT]]/Table1[[#This Row],[sale_price]]</f>
        <v>0.43500000151910251</v>
      </c>
      <c r="Q1281" t="str">
        <f>"Q"&amp;ROUNDUP(MONTH(Table1[[#This Row],[ordered_at]])/3,0)</f>
        <v>Q3</v>
      </c>
      <c r="R1281" t="s">
        <v>34</v>
      </c>
      <c r="S1281" t="s">
        <v>47</v>
      </c>
      <c r="T1281" s="8"/>
    </row>
    <row r="1282" spans="1:20" x14ac:dyDescent="0.3">
      <c r="A1282">
        <v>44919</v>
      </c>
      <c r="B1282">
        <v>30904</v>
      </c>
      <c r="C1282">
        <v>76000</v>
      </c>
      <c r="D1282">
        <v>28892</v>
      </c>
      <c r="E1282">
        <f>VLOOKUP(D1282,[1]products!$A$2:$B$2832,2,0)</f>
        <v>25.525499969999998</v>
      </c>
      <c r="F1282">
        <v>121170</v>
      </c>
      <c r="G1282" t="s">
        <v>14</v>
      </c>
      <c r="H1282" s="2">
        <v>45116.920937499999</v>
      </c>
      <c r="I1282" s="2" t="s">
        <v>11</v>
      </c>
      <c r="J1282" s="2" t="s">
        <v>11</v>
      </c>
      <c r="K1282" s="2" t="s">
        <v>11</v>
      </c>
      <c r="L1282" s="9">
        <f>YEAR(Table1[[#This Row],[ordered_at]])</f>
        <v>2023</v>
      </c>
      <c r="M1282" s="9" t="str">
        <f>TEXT(Table1[[#This Row],[ordered_at]],"MMM")</f>
        <v>Jul</v>
      </c>
      <c r="N1282">
        <f>VLOOKUP(D1282,[1]products!$A$2:$F$2832,6,0)</f>
        <v>59.5</v>
      </c>
      <c r="O1282" s="1">
        <f>Table1[[#This Row],[sale_price]]-Table1[[#This Row],[cost_price]]</f>
        <v>33.974500030000002</v>
      </c>
      <c r="P1282" s="4">
        <f>Table1[[#This Row],[PROFIT]]/Table1[[#This Row],[sale_price]]</f>
        <v>0.57100000050420174</v>
      </c>
      <c r="Q1282" t="str">
        <f>"Q"&amp;ROUNDUP(MONTH(Table1[[#This Row],[ordered_at]])/3,0)</f>
        <v>Q3</v>
      </c>
      <c r="R1282" t="s">
        <v>34</v>
      </c>
      <c r="S1282" t="s">
        <v>47</v>
      </c>
      <c r="T1282" s="8"/>
    </row>
    <row r="1283" spans="1:20" x14ac:dyDescent="0.3">
      <c r="A1283">
        <v>127349</v>
      </c>
      <c r="B1283">
        <v>87687</v>
      </c>
      <c r="C1283">
        <v>28570</v>
      </c>
      <c r="D1283">
        <v>28972</v>
      </c>
      <c r="E1283">
        <f>VLOOKUP(D1283,[1]products!$A$2:$B$2832,2,0)</f>
        <v>11.57613991</v>
      </c>
      <c r="F1283">
        <v>343783</v>
      </c>
      <c r="G1283" t="s">
        <v>14</v>
      </c>
      <c r="H1283" s="2">
        <v>45116.439803240741</v>
      </c>
      <c r="I1283" s="2" t="s">
        <v>11</v>
      </c>
      <c r="J1283" s="2" t="s">
        <v>11</v>
      </c>
      <c r="K1283" s="2" t="s">
        <v>11</v>
      </c>
      <c r="L1283" s="9">
        <f>YEAR(Table1[[#This Row],[ordered_at]])</f>
        <v>2023</v>
      </c>
      <c r="M1283" s="9" t="str">
        <f>TEXT(Table1[[#This Row],[ordered_at]],"MMM")</f>
        <v>Jul</v>
      </c>
      <c r="N1283">
        <f>VLOOKUP(D1283,[1]products!$A$2:$F$2832,6,0)</f>
        <v>29.989999770000001</v>
      </c>
      <c r="O1283" s="1">
        <f>Table1[[#This Row],[sale_price]]-Table1[[#This Row],[cost_price]]</f>
        <v>18.413859860000002</v>
      </c>
      <c r="P1283" s="4">
        <f>Table1[[#This Row],[PROFIT]]/Table1[[#This Row],[sale_price]]</f>
        <v>0.61400000004068034</v>
      </c>
      <c r="Q1283" t="str">
        <f>"Q"&amp;ROUNDUP(MONTH(Table1[[#This Row],[ordered_at]])/3,0)</f>
        <v>Q3</v>
      </c>
      <c r="R1283" t="s">
        <v>19</v>
      </c>
      <c r="S1283" t="s">
        <v>47</v>
      </c>
      <c r="T1283" s="8"/>
    </row>
    <row r="1284" spans="1:20" x14ac:dyDescent="0.3">
      <c r="A1284">
        <v>44200</v>
      </c>
      <c r="B1284">
        <v>30425</v>
      </c>
      <c r="C1284">
        <v>90058</v>
      </c>
      <c r="D1284">
        <v>15472</v>
      </c>
      <c r="E1284">
        <f>VLOOKUP(D1284,[1]products!$A$2:$B$2832,2,0)</f>
        <v>45.891298319999997</v>
      </c>
      <c r="F1284">
        <v>119217</v>
      </c>
      <c r="G1284" t="s">
        <v>10</v>
      </c>
      <c r="H1284" s="2">
        <v>45116.431527777779</v>
      </c>
      <c r="I1284" s="2" t="s">
        <v>11</v>
      </c>
      <c r="J1284" s="2" t="s">
        <v>11</v>
      </c>
      <c r="K1284" s="2" t="s">
        <v>11</v>
      </c>
      <c r="L1284" s="9">
        <f>YEAR(Table1[[#This Row],[ordered_at]])</f>
        <v>2023</v>
      </c>
      <c r="M1284" s="9" t="str">
        <f>TEXT(Table1[[#This Row],[ordered_at]],"MMM")</f>
        <v>Jul</v>
      </c>
      <c r="N1284">
        <f>VLOOKUP(D1284,[1]products!$A$2:$F$2832,6,0)</f>
        <v>79.949996949999999</v>
      </c>
      <c r="O1284" s="1">
        <f>Table1[[#This Row],[sale_price]]-Table1[[#This Row],[cost_price]]</f>
        <v>34.058698630000002</v>
      </c>
      <c r="P1284" s="4">
        <f>Table1[[#This Row],[PROFIT]]/Table1[[#This Row],[sale_price]]</f>
        <v>0.4259999991156973</v>
      </c>
      <c r="Q1284" t="str">
        <f>"Q"&amp;ROUNDUP(MONTH(Table1[[#This Row],[ordered_at]])/3,0)</f>
        <v>Q3</v>
      </c>
      <c r="R1284" t="s">
        <v>36</v>
      </c>
      <c r="S1284" t="s">
        <v>46</v>
      </c>
      <c r="T1284" s="8"/>
    </row>
    <row r="1285" spans="1:20" x14ac:dyDescent="0.3">
      <c r="A1285">
        <v>68378</v>
      </c>
      <c r="B1285">
        <v>47040</v>
      </c>
      <c r="C1285">
        <v>72957</v>
      </c>
      <c r="D1285">
        <v>9013</v>
      </c>
      <c r="E1285">
        <f>VLOOKUP(D1285,[1]products!$A$2:$B$2832,2,0)</f>
        <v>12.785920429999999</v>
      </c>
      <c r="F1285">
        <v>184514</v>
      </c>
      <c r="G1285" t="s">
        <v>13</v>
      </c>
      <c r="H1285" s="2">
        <v>45116.202916666669</v>
      </c>
      <c r="I1285" s="2">
        <v>45116.202916666669</v>
      </c>
      <c r="J1285" s="2" t="s">
        <v>11</v>
      </c>
      <c r="K1285" s="2" t="s">
        <v>11</v>
      </c>
      <c r="L1285" s="9">
        <f>YEAR(Table1[[#This Row],[ordered_at]])</f>
        <v>2023</v>
      </c>
      <c r="M1285" s="9" t="str">
        <f>TEXT(Table1[[#This Row],[ordered_at]],"MMM")</f>
        <v>Jul</v>
      </c>
      <c r="N1285">
        <f>VLOOKUP(D1285,[1]products!$A$2:$F$2832,6,0)</f>
        <v>28.540000920000001</v>
      </c>
      <c r="O1285" s="1">
        <f>Table1[[#This Row],[sale_price]]-Table1[[#This Row],[cost_price]]</f>
        <v>15.754080490000002</v>
      </c>
      <c r="P1285" s="4">
        <f>Table1[[#This Row],[PROFIT]]/Table1[[#This Row],[sale_price]]</f>
        <v>0.55199999937491251</v>
      </c>
      <c r="Q1285" t="str">
        <f>"Q"&amp;ROUNDUP(MONTH(Table1[[#This Row],[ordered_at]])/3,0)</f>
        <v>Q3</v>
      </c>
      <c r="R1285" t="s">
        <v>39</v>
      </c>
      <c r="S1285" t="s">
        <v>46</v>
      </c>
      <c r="T1285" s="8"/>
    </row>
    <row r="1286" spans="1:20" x14ac:dyDescent="0.3">
      <c r="A1286">
        <v>122781</v>
      </c>
      <c r="B1286">
        <v>84550</v>
      </c>
      <c r="C1286">
        <v>2775</v>
      </c>
      <c r="D1286">
        <v>24713</v>
      </c>
      <c r="E1286">
        <f>VLOOKUP(D1286,[1]products!$A$2:$B$2832,2,0)</f>
        <v>13.891500000000001</v>
      </c>
      <c r="F1286">
        <v>331406</v>
      </c>
      <c r="G1286" t="s">
        <v>13</v>
      </c>
      <c r="H1286" s="2">
        <v>45115.479733796295</v>
      </c>
      <c r="I1286" s="2">
        <v>45115.479733796295</v>
      </c>
      <c r="J1286" s="2" t="s">
        <v>11</v>
      </c>
      <c r="K1286" s="2" t="s">
        <v>11</v>
      </c>
      <c r="L1286" s="9">
        <f>YEAR(Table1[[#This Row],[ordered_at]])</f>
        <v>2023</v>
      </c>
      <c r="M1286" s="9" t="str">
        <f>TEXT(Table1[[#This Row],[ordered_at]],"MMM")</f>
        <v>Jul</v>
      </c>
      <c r="N1286">
        <f>VLOOKUP(D1286,[1]products!$A$2:$F$2832,6,0)</f>
        <v>24.5</v>
      </c>
      <c r="O1286" s="1">
        <f>Table1[[#This Row],[sale_price]]-Table1[[#This Row],[cost_price]]</f>
        <v>10.608499999999999</v>
      </c>
      <c r="P1286" s="4">
        <f>Table1[[#This Row],[PROFIT]]/Table1[[#This Row],[sale_price]]</f>
        <v>0.433</v>
      </c>
      <c r="Q1286" t="str">
        <f>"Q"&amp;ROUNDUP(MONTH(Table1[[#This Row],[ordered_at]])/3,0)</f>
        <v>Q3</v>
      </c>
      <c r="R1286" t="s">
        <v>39</v>
      </c>
      <c r="S1286" t="s">
        <v>46</v>
      </c>
      <c r="T1286" s="8"/>
    </row>
    <row r="1287" spans="1:20" x14ac:dyDescent="0.3">
      <c r="A1287">
        <v>176303</v>
      </c>
      <c r="B1287">
        <v>121410</v>
      </c>
      <c r="C1287">
        <v>71065</v>
      </c>
      <c r="D1287">
        <v>17004</v>
      </c>
      <c r="E1287">
        <f>VLOOKUP(D1287,[1]products!$A$2:$B$2832,2,0)</f>
        <v>24.01854084</v>
      </c>
      <c r="F1287">
        <v>475990</v>
      </c>
      <c r="G1287" t="s">
        <v>13</v>
      </c>
      <c r="H1287" s="2">
        <v>45115.165578703702</v>
      </c>
      <c r="I1287" s="2">
        <v>45115.165578703702</v>
      </c>
      <c r="J1287" s="2" t="s">
        <v>11</v>
      </c>
      <c r="K1287" s="2" t="s">
        <v>11</v>
      </c>
      <c r="L1287" s="9">
        <f>YEAR(Table1[[#This Row],[ordered_at]])</f>
        <v>2023</v>
      </c>
      <c r="M1287" s="9" t="str">
        <f>TEXT(Table1[[#This Row],[ordered_at]],"MMM")</f>
        <v>Jul</v>
      </c>
      <c r="N1287">
        <f>VLOOKUP(D1287,[1]products!$A$2:$F$2832,6,0)</f>
        <v>43.990001679999999</v>
      </c>
      <c r="O1287" s="1">
        <f>Table1[[#This Row],[sale_price]]-Table1[[#This Row],[cost_price]]</f>
        <v>19.971460839999999</v>
      </c>
      <c r="P1287" s="4">
        <f>Table1[[#This Row],[PROFIT]]/Table1[[#This Row],[sale_price]]</f>
        <v>0.45400000175676281</v>
      </c>
      <c r="Q1287" t="str">
        <f>"Q"&amp;ROUNDUP(MONTH(Table1[[#This Row],[ordered_at]])/3,0)</f>
        <v>Q3</v>
      </c>
      <c r="R1287" t="s">
        <v>25</v>
      </c>
      <c r="S1287" t="s">
        <v>46</v>
      </c>
      <c r="T1287" s="8"/>
    </row>
    <row r="1288" spans="1:20" x14ac:dyDescent="0.3">
      <c r="A1288">
        <v>97466</v>
      </c>
      <c r="B1288">
        <v>67075</v>
      </c>
      <c r="C1288">
        <v>50702</v>
      </c>
      <c r="D1288">
        <v>6156</v>
      </c>
      <c r="E1288">
        <f>VLOOKUP(D1288,[1]products!$A$2:$B$2832,2,0)</f>
        <v>39.303000169999997</v>
      </c>
      <c r="F1288">
        <v>262986</v>
      </c>
      <c r="G1288" t="s">
        <v>15</v>
      </c>
      <c r="H1288" s="2">
        <v>45114.583287037036</v>
      </c>
      <c r="I1288" s="2">
        <v>45114.583287037036</v>
      </c>
      <c r="J1288" s="2">
        <v>45114.583287037036</v>
      </c>
      <c r="K1288" s="2">
        <v>45114.583287037036</v>
      </c>
      <c r="L1288" s="9">
        <f>YEAR(Table1[[#This Row],[ordered_at]])</f>
        <v>2023</v>
      </c>
      <c r="M1288" s="9" t="str">
        <f>TEXT(Table1[[#This Row],[ordered_at]],"MMM")</f>
        <v>Jul</v>
      </c>
      <c r="N1288">
        <f>VLOOKUP(D1288,[1]products!$A$2:$F$2832,6,0)</f>
        <v>99</v>
      </c>
      <c r="O1288" s="1">
        <f>Table1[[#This Row],[sale_price]]-Table1[[#This Row],[cost_price]]</f>
        <v>59.696999830000003</v>
      </c>
      <c r="P1288" s="4">
        <f>Table1[[#This Row],[PROFIT]]/Table1[[#This Row],[sale_price]]</f>
        <v>0.60299999828282835</v>
      </c>
      <c r="Q1288" t="str">
        <f>"Q"&amp;ROUNDUP(MONTH(Table1[[#This Row],[ordered_at]])/3,0)</f>
        <v>Q3</v>
      </c>
      <c r="R1288" t="s">
        <v>28</v>
      </c>
      <c r="S1288" t="s">
        <v>46</v>
      </c>
      <c r="T1288" s="8"/>
    </row>
    <row r="1289" spans="1:20" x14ac:dyDescent="0.3">
      <c r="A1289">
        <v>65120</v>
      </c>
      <c r="B1289">
        <v>44807</v>
      </c>
      <c r="C1289">
        <v>49754</v>
      </c>
      <c r="D1289">
        <v>13607</v>
      </c>
      <c r="E1289">
        <f>VLOOKUP(D1289,[1]products!$A$2:$B$2832,2,0)</f>
        <v>19.683720820000001</v>
      </c>
      <c r="F1289">
        <v>175709</v>
      </c>
      <c r="G1289" t="s">
        <v>10</v>
      </c>
      <c r="H1289" s="2">
        <v>45114.386817129627</v>
      </c>
      <c r="I1289" s="2" t="s">
        <v>11</v>
      </c>
      <c r="J1289" s="2" t="s">
        <v>11</v>
      </c>
      <c r="K1289" s="2" t="s">
        <v>11</v>
      </c>
      <c r="L1289" s="9">
        <f>YEAR(Table1[[#This Row],[ordered_at]])</f>
        <v>2023</v>
      </c>
      <c r="M1289" s="9" t="str">
        <f>TEXT(Table1[[#This Row],[ordered_at]],"MMM")</f>
        <v>Jul</v>
      </c>
      <c r="N1289">
        <f>VLOOKUP(D1289,[1]products!$A$2:$F$2832,6,0)</f>
        <v>45.990001679999999</v>
      </c>
      <c r="O1289" s="1">
        <f>Table1[[#This Row],[sale_price]]-Table1[[#This Row],[cost_price]]</f>
        <v>26.306280859999998</v>
      </c>
      <c r="P1289" s="4">
        <f>Table1[[#This Row],[PROFIT]]/Table1[[#This Row],[sale_price]]</f>
        <v>0.5719999978047402</v>
      </c>
      <c r="Q1289" t="str">
        <f>"Q"&amp;ROUNDUP(MONTH(Table1[[#This Row],[ordered_at]])/3,0)</f>
        <v>Q3</v>
      </c>
      <c r="R1289" t="s">
        <v>22</v>
      </c>
      <c r="S1289" t="s">
        <v>46</v>
      </c>
      <c r="T1289" s="8"/>
    </row>
    <row r="1290" spans="1:20" x14ac:dyDescent="0.3">
      <c r="A1290">
        <v>151207</v>
      </c>
      <c r="B1290">
        <v>104115</v>
      </c>
      <c r="C1290">
        <v>61750</v>
      </c>
      <c r="D1290">
        <v>15569</v>
      </c>
      <c r="E1290">
        <f>VLOOKUP(D1290,[1]products!$A$2:$B$2832,2,0)</f>
        <v>10.042499940000001</v>
      </c>
      <c r="F1290">
        <v>408232</v>
      </c>
      <c r="G1290" t="s">
        <v>14</v>
      </c>
      <c r="H1290" s="2">
        <v>45114.021597222221</v>
      </c>
      <c r="I1290" s="2" t="s">
        <v>11</v>
      </c>
      <c r="J1290" s="2" t="s">
        <v>11</v>
      </c>
      <c r="K1290" s="2" t="s">
        <v>11</v>
      </c>
      <c r="L1290" s="9">
        <f>YEAR(Table1[[#This Row],[ordered_at]])</f>
        <v>2023</v>
      </c>
      <c r="M1290" s="9" t="str">
        <f>TEXT(Table1[[#This Row],[ordered_at]],"MMM")</f>
        <v>Jul</v>
      </c>
      <c r="N1290">
        <f>VLOOKUP(D1290,[1]products!$A$2:$F$2832,6,0)</f>
        <v>19.5</v>
      </c>
      <c r="O1290" s="1">
        <f>Table1[[#This Row],[sale_price]]-Table1[[#This Row],[cost_price]]</f>
        <v>9.4575000599999992</v>
      </c>
      <c r="P1290" s="4">
        <f>Table1[[#This Row],[PROFIT]]/Table1[[#This Row],[sale_price]]</f>
        <v>0.48500000307692304</v>
      </c>
      <c r="Q1290" t="str">
        <f>"Q"&amp;ROUNDUP(MONTH(Table1[[#This Row],[ordered_at]])/3,0)</f>
        <v>Q3</v>
      </c>
      <c r="R1290" t="s">
        <v>22</v>
      </c>
      <c r="S1290" t="s">
        <v>46</v>
      </c>
      <c r="T1290" s="8"/>
    </row>
    <row r="1291" spans="1:20" x14ac:dyDescent="0.3">
      <c r="A1291">
        <v>122324</v>
      </c>
      <c r="B1291">
        <v>84242</v>
      </c>
      <c r="C1291">
        <v>97379</v>
      </c>
      <c r="D1291">
        <v>15834</v>
      </c>
      <c r="E1291">
        <f>VLOOKUP(D1291,[1]products!$A$2:$B$2832,2,0)</f>
        <v>9.7440000130000008</v>
      </c>
      <c r="F1291">
        <v>330183</v>
      </c>
      <c r="G1291" t="s">
        <v>12</v>
      </c>
      <c r="H1291" s="2">
        <v>45113.648368055554</v>
      </c>
      <c r="I1291" s="2">
        <v>45113.648368055554</v>
      </c>
      <c r="J1291" s="2">
        <v>45113.648368055554</v>
      </c>
      <c r="K1291" s="2" t="s">
        <v>11</v>
      </c>
      <c r="L1291" s="9">
        <f>YEAR(Table1[[#This Row],[ordered_at]])</f>
        <v>2023</v>
      </c>
      <c r="M1291" s="9" t="str">
        <f>TEXT(Table1[[#This Row],[ordered_at]],"MMM")</f>
        <v>Jul</v>
      </c>
      <c r="N1291">
        <f>VLOOKUP(D1291,[1]products!$A$2:$F$2832,6,0)</f>
        <v>21</v>
      </c>
      <c r="O1291" s="1">
        <f>Table1[[#This Row],[sale_price]]-Table1[[#This Row],[cost_price]]</f>
        <v>11.255999986999999</v>
      </c>
      <c r="P1291" s="4">
        <f>Table1[[#This Row],[PROFIT]]/Table1[[#This Row],[sale_price]]</f>
        <v>0.53599999938095233</v>
      </c>
      <c r="Q1291" t="str">
        <f>"Q"&amp;ROUNDUP(MONTH(Table1[[#This Row],[ordered_at]])/3,0)</f>
        <v>Q3</v>
      </c>
      <c r="R1291" t="s">
        <v>22</v>
      </c>
      <c r="S1291" t="s">
        <v>46</v>
      </c>
      <c r="T1291" s="8"/>
    </row>
    <row r="1292" spans="1:20" x14ac:dyDescent="0.3">
      <c r="A1292">
        <v>22092</v>
      </c>
      <c r="B1292">
        <v>15275</v>
      </c>
      <c r="C1292">
        <v>30342</v>
      </c>
      <c r="D1292">
        <v>8960</v>
      </c>
      <c r="E1292">
        <f>VLOOKUP(D1292,[1]products!$A$2:$B$2832,2,0)</f>
        <v>11.97500001</v>
      </c>
      <c r="F1292">
        <v>59639</v>
      </c>
      <c r="G1292" t="s">
        <v>15</v>
      </c>
      <c r="H1292" s="2">
        <v>45113.586631944447</v>
      </c>
      <c r="I1292" s="2">
        <v>45113.586631944447</v>
      </c>
      <c r="J1292" s="2">
        <v>45113.586631944447</v>
      </c>
      <c r="K1292" s="2">
        <v>45113.586631944447</v>
      </c>
      <c r="L1292" s="9">
        <f>YEAR(Table1[[#This Row],[ordered_at]])</f>
        <v>2023</v>
      </c>
      <c r="M1292" s="9" t="str">
        <f>TEXT(Table1[[#This Row],[ordered_at]],"MMM")</f>
        <v>Jul</v>
      </c>
      <c r="N1292">
        <f>VLOOKUP(D1292,[1]products!$A$2:$F$2832,6,0)</f>
        <v>25</v>
      </c>
      <c r="O1292" s="1">
        <f>Table1[[#This Row],[sale_price]]-Table1[[#This Row],[cost_price]]</f>
        <v>13.02499999</v>
      </c>
      <c r="P1292" s="4">
        <f>Table1[[#This Row],[PROFIT]]/Table1[[#This Row],[sale_price]]</f>
        <v>0.52099999959999999</v>
      </c>
      <c r="Q1292" t="str">
        <f>"Q"&amp;ROUNDUP(MONTH(Table1[[#This Row],[ordered_at]])/3,0)</f>
        <v>Q3</v>
      </c>
      <c r="R1292" t="s">
        <v>22</v>
      </c>
      <c r="S1292" t="s">
        <v>47</v>
      </c>
      <c r="T1292" s="8"/>
    </row>
    <row r="1293" spans="1:20" x14ac:dyDescent="0.3">
      <c r="A1293">
        <v>101667</v>
      </c>
      <c r="B1293">
        <v>70004</v>
      </c>
      <c r="C1293">
        <v>34168</v>
      </c>
      <c r="D1293">
        <v>28613</v>
      </c>
      <c r="E1293">
        <f>VLOOKUP(D1293,[1]products!$A$2:$B$2832,2,0)</f>
        <v>14.594159879999999</v>
      </c>
      <c r="F1293">
        <v>274265</v>
      </c>
      <c r="G1293" t="s">
        <v>12</v>
      </c>
      <c r="H1293" s="2">
        <v>45113.41710648148</v>
      </c>
      <c r="I1293" s="2">
        <v>45113.41710648148</v>
      </c>
      <c r="J1293" s="2">
        <v>45113.41710648148</v>
      </c>
      <c r="K1293" s="2" t="s">
        <v>11</v>
      </c>
      <c r="L1293" s="9">
        <f>YEAR(Table1[[#This Row],[ordered_at]])</f>
        <v>2023</v>
      </c>
      <c r="M1293" s="9" t="str">
        <f>TEXT(Table1[[#This Row],[ordered_at]],"MMM")</f>
        <v>Jul</v>
      </c>
      <c r="N1293">
        <f>VLOOKUP(D1293,[1]products!$A$2:$F$2832,6,0)</f>
        <v>24.989999770000001</v>
      </c>
      <c r="O1293" s="1">
        <f>Table1[[#This Row],[sale_price]]-Table1[[#This Row],[cost_price]]</f>
        <v>10.395839890000001</v>
      </c>
      <c r="P1293" s="4">
        <f>Table1[[#This Row],[PROFIT]]/Table1[[#This Row],[sale_price]]</f>
        <v>0.4159999994269708</v>
      </c>
      <c r="Q1293" t="str">
        <f>"Q"&amp;ROUNDUP(MONTH(Table1[[#This Row],[ordered_at]])/3,0)</f>
        <v>Q3</v>
      </c>
      <c r="R1293" t="s">
        <v>22</v>
      </c>
      <c r="S1293" t="s">
        <v>47</v>
      </c>
      <c r="T1293" s="8"/>
    </row>
    <row r="1294" spans="1:20" x14ac:dyDescent="0.3">
      <c r="A1294">
        <v>123333</v>
      </c>
      <c r="B1294">
        <v>84934</v>
      </c>
      <c r="C1294">
        <v>43154</v>
      </c>
      <c r="D1294">
        <v>15897</v>
      </c>
      <c r="E1294">
        <f>VLOOKUP(D1294,[1]products!$A$2:$B$2832,2,0)</f>
        <v>20.771999919999999</v>
      </c>
      <c r="F1294">
        <v>332901</v>
      </c>
      <c r="G1294" t="s">
        <v>13</v>
      </c>
      <c r="H1294" s="2">
        <v>45113.290578703702</v>
      </c>
      <c r="I1294" s="2">
        <v>45113.290578703702</v>
      </c>
      <c r="J1294" s="2" t="s">
        <v>11</v>
      </c>
      <c r="K1294" s="2" t="s">
        <v>11</v>
      </c>
      <c r="L1294" s="9">
        <f>YEAR(Table1[[#This Row],[ordered_at]])</f>
        <v>2023</v>
      </c>
      <c r="M1294" s="9" t="str">
        <f>TEXT(Table1[[#This Row],[ordered_at]],"MMM")</f>
        <v>Jul</v>
      </c>
      <c r="N1294">
        <f>VLOOKUP(D1294,[1]products!$A$2:$F$2832,6,0)</f>
        <v>36</v>
      </c>
      <c r="O1294" s="1">
        <f>Table1[[#This Row],[sale_price]]-Table1[[#This Row],[cost_price]]</f>
        <v>15.228000080000001</v>
      </c>
      <c r="P1294" s="4">
        <f>Table1[[#This Row],[PROFIT]]/Table1[[#This Row],[sale_price]]</f>
        <v>0.42300000222222223</v>
      </c>
      <c r="Q1294" t="str">
        <f>"Q"&amp;ROUNDUP(MONTH(Table1[[#This Row],[ordered_at]])/3,0)</f>
        <v>Q3</v>
      </c>
      <c r="R1294" t="s">
        <v>22</v>
      </c>
      <c r="S1294" t="s">
        <v>47</v>
      </c>
      <c r="T1294" s="8"/>
    </row>
    <row r="1295" spans="1:20" x14ac:dyDescent="0.3">
      <c r="A1295">
        <v>149543</v>
      </c>
      <c r="B1295">
        <v>102976</v>
      </c>
      <c r="C1295">
        <v>27703</v>
      </c>
      <c r="D1295">
        <v>8892</v>
      </c>
      <c r="E1295">
        <f>VLOOKUP(D1295,[1]products!$A$2:$B$2832,2,0)</f>
        <v>29.45900035</v>
      </c>
      <c r="F1295">
        <v>403735</v>
      </c>
      <c r="G1295" t="s">
        <v>15</v>
      </c>
      <c r="H1295" s="2">
        <v>45113.122106481482</v>
      </c>
      <c r="I1295" s="2">
        <v>45113.122106481482</v>
      </c>
      <c r="J1295" s="2">
        <v>45113.122106481482</v>
      </c>
      <c r="K1295" s="2">
        <v>45113.122106481482</v>
      </c>
      <c r="L1295" s="9">
        <f>YEAR(Table1[[#This Row],[ordered_at]])</f>
        <v>2023</v>
      </c>
      <c r="M1295" s="9" t="str">
        <f>TEXT(Table1[[#This Row],[ordered_at]],"MMM")</f>
        <v>Jul</v>
      </c>
      <c r="N1295">
        <f>VLOOKUP(D1295,[1]products!$A$2:$F$2832,6,0)</f>
        <v>89</v>
      </c>
      <c r="O1295" s="1">
        <f>Table1[[#This Row],[sale_price]]-Table1[[#This Row],[cost_price]]</f>
        <v>59.540999650000003</v>
      </c>
      <c r="P1295" s="4">
        <f>Table1[[#This Row],[PROFIT]]/Table1[[#This Row],[sale_price]]</f>
        <v>0.66899999606741578</v>
      </c>
      <c r="Q1295" t="str">
        <f>"Q"&amp;ROUNDUP(MONTH(Table1[[#This Row],[ordered_at]])/3,0)</f>
        <v>Q3</v>
      </c>
      <c r="R1295" t="s">
        <v>24</v>
      </c>
      <c r="S1295" t="s">
        <v>47</v>
      </c>
      <c r="T1295" s="8"/>
    </row>
    <row r="1296" spans="1:20" x14ac:dyDescent="0.3">
      <c r="A1296">
        <v>152807</v>
      </c>
      <c r="B1296">
        <v>105230</v>
      </c>
      <c r="C1296">
        <v>41780</v>
      </c>
      <c r="D1296">
        <v>5934</v>
      </c>
      <c r="E1296">
        <f>VLOOKUP(D1296,[1]products!$A$2:$B$2832,2,0)</f>
        <v>19.403999970000001</v>
      </c>
      <c r="F1296">
        <v>412521</v>
      </c>
      <c r="G1296" t="s">
        <v>13</v>
      </c>
      <c r="H1296" s="2">
        <v>45112.484988425924</v>
      </c>
      <c r="I1296" s="2">
        <v>45112.484988425924</v>
      </c>
      <c r="J1296" s="2" t="s">
        <v>11</v>
      </c>
      <c r="K1296" s="2" t="s">
        <v>11</v>
      </c>
      <c r="L1296" s="9">
        <f>YEAR(Table1[[#This Row],[ordered_at]])</f>
        <v>2023</v>
      </c>
      <c r="M1296" s="9" t="str">
        <f>TEXT(Table1[[#This Row],[ordered_at]],"MMM")</f>
        <v>Jul</v>
      </c>
      <c r="N1296">
        <f>VLOOKUP(D1296,[1]products!$A$2:$F$2832,6,0)</f>
        <v>42</v>
      </c>
      <c r="O1296" s="1">
        <f>Table1[[#This Row],[sale_price]]-Table1[[#This Row],[cost_price]]</f>
        <v>22.596000029999999</v>
      </c>
      <c r="P1296" s="4">
        <f>Table1[[#This Row],[PROFIT]]/Table1[[#This Row],[sale_price]]</f>
        <v>0.53800000071428566</v>
      </c>
      <c r="Q1296" t="str">
        <f>"Q"&amp;ROUNDUP(MONTH(Table1[[#This Row],[ordered_at]])/3,0)</f>
        <v>Q3</v>
      </c>
      <c r="R1296" t="s">
        <v>24</v>
      </c>
      <c r="S1296" t="s">
        <v>47</v>
      </c>
      <c r="T1296" s="8"/>
    </row>
    <row r="1297" spans="1:20" x14ac:dyDescent="0.3">
      <c r="A1297">
        <v>43599</v>
      </c>
      <c r="B1297">
        <v>30002</v>
      </c>
      <c r="C1297">
        <v>44702</v>
      </c>
      <c r="D1297">
        <v>13810</v>
      </c>
      <c r="E1297">
        <f>VLOOKUP(D1297,[1]products!$A$2:$B$2832,2,0)</f>
        <v>25.339599589999999</v>
      </c>
      <c r="F1297">
        <v>117599</v>
      </c>
      <c r="G1297" t="s">
        <v>13</v>
      </c>
      <c r="H1297" s="2">
        <v>45112.186944444446</v>
      </c>
      <c r="I1297" s="2">
        <v>45112.186944444446</v>
      </c>
      <c r="J1297" s="2" t="s">
        <v>11</v>
      </c>
      <c r="K1297" s="2" t="s">
        <v>11</v>
      </c>
      <c r="L1297" s="9">
        <f>YEAR(Table1[[#This Row],[ordered_at]])</f>
        <v>2023</v>
      </c>
      <c r="M1297" s="9" t="str">
        <f>TEXT(Table1[[#This Row],[ordered_at]],"MMM")</f>
        <v>Jul</v>
      </c>
      <c r="N1297">
        <f>VLOOKUP(D1297,[1]products!$A$2:$F$2832,6,0)</f>
        <v>44.299999239999998</v>
      </c>
      <c r="O1297" s="1">
        <f>Table1[[#This Row],[sale_price]]-Table1[[#This Row],[cost_price]]</f>
        <v>18.960399649999999</v>
      </c>
      <c r="P1297" s="4">
        <f>Table1[[#This Row],[PROFIT]]/Table1[[#This Row],[sale_price]]</f>
        <v>0.42799999944198647</v>
      </c>
      <c r="Q1297" t="str">
        <f>"Q"&amp;ROUNDUP(MONTH(Table1[[#This Row],[ordered_at]])/3,0)</f>
        <v>Q3</v>
      </c>
      <c r="R1297" t="s">
        <v>24</v>
      </c>
      <c r="S1297" t="s">
        <v>47</v>
      </c>
      <c r="T1297" s="8"/>
    </row>
    <row r="1298" spans="1:20" x14ac:dyDescent="0.3">
      <c r="A1298">
        <v>34069</v>
      </c>
      <c r="B1298">
        <v>23476</v>
      </c>
      <c r="C1298">
        <v>10044</v>
      </c>
      <c r="D1298">
        <v>12657</v>
      </c>
      <c r="E1298">
        <f>VLOOKUP(D1298,[1]products!$A$2:$B$2832,2,0)</f>
        <v>7.4720000100000004</v>
      </c>
      <c r="F1298">
        <v>91920</v>
      </c>
      <c r="G1298" t="s">
        <v>14</v>
      </c>
      <c r="H1298" s="2">
        <v>45111.486041666663</v>
      </c>
      <c r="I1298" s="2" t="s">
        <v>11</v>
      </c>
      <c r="J1298" s="2" t="s">
        <v>11</v>
      </c>
      <c r="K1298" s="2" t="s">
        <v>11</v>
      </c>
      <c r="L1298" s="9">
        <f>YEAR(Table1[[#This Row],[ordered_at]])</f>
        <v>2023</v>
      </c>
      <c r="M1298" s="9" t="str">
        <f>TEXT(Table1[[#This Row],[ordered_at]],"MMM")</f>
        <v>Jul</v>
      </c>
      <c r="N1298">
        <f>VLOOKUP(D1298,[1]products!$A$2:$F$2832,6,0)</f>
        <v>16</v>
      </c>
      <c r="O1298" s="1">
        <f>Table1[[#This Row],[sale_price]]-Table1[[#This Row],[cost_price]]</f>
        <v>8.5279999899999996</v>
      </c>
      <c r="P1298" s="4">
        <f>Table1[[#This Row],[PROFIT]]/Table1[[#This Row],[sale_price]]</f>
        <v>0.53299999937499998</v>
      </c>
      <c r="Q1298" t="str">
        <f>"Q"&amp;ROUNDUP(MONTH(Table1[[#This Row],[ordered_at]])/3,0)</f>
        <v>Q3</v>
      </c>
      <c r="R1298" t="s">
        <v>33</v>
      </c>
      <c r="S1298" t="s">
        <v>46</v>
      </c>
      <c r="T1298" s="8"/>
    </row>
    <row r="1299" spans="1:20" x14ac:dyDescent="0.3">
      <c r="A1299">
        <v>126953</v>
      </c>
      <c r="B1299">
        <v>87421</v>
      </c>
      <c r="C1299">
        <v>57458</v>
      </c>
      <c r="D1299">
        <v>9074</v>
      </c>
      <c r="E1299">
        <f>VLOOKUP(D1299,[1]products!$A$2:$B$2832,2,0)</f>
        <v>20.155200820000001</v>
      </c>
      <c r="F1299">
        <v>342703</v>
      </c>
      <c r="G1299" t="s">
        <v>14</v>
      </c>
      <c r="H1299" s="2">
        <v>45111.279664351852</v>
      </c>
      <c r="I1299" s="2" t="s">
        <v>11</v>
      </c>
      <c r="J1299" s="2" t="s">
        <v>11</v>
      </c>
      <c r="K1299" s="2" t="s">
        <v>11</v>
      </c>
      <c r="L1299" s="9">
        <f>YEAR(Table1[[#This Row],[ordered_at]])</f>
        <v>2023</v>
      </c>
      <c r="M1299" s="9" t="str">
        <f>TEXT(Table1[[#This Row],[ordered_at]],"MMM")</f>
        <v>Jul</v>
      </c>
      <c r="N1299">
        <f>VLOOKUP(D1273,[1]products!$A$2:$F$2832,6,0)</f>
        <v>36.880001069999999</v>
      </c>
      <c r="O1299" s="1">
        <f>Table1[[#This Row],[sale_price]]-Table1[[#This Row],[cost_price]]</f>
        <v>16.724800249999998</v>
      </c>
      <c r="P1299" s="4">
        <f>Table1[[#This Row],[PROFIT]]/Table1[[#This Row],[sale_price]]</f>
        <v>0.45349240143067054</v>
      </c>
      <c r="Q1299" t="str">
        <f>"Q"&amp;ROUNDUP(MONTH(Table1[[#This Row],[ordered_at]])/3,0)</f>
        <v>Q3</v>
      </c>
      <c r="R1299" t="s">
        <v>33</v>
      </c>
      <c r="S1299" t="s">
        <v>46</v>
      </c>
      <c r="T1299" s="8"/>
    </row>
    <row r="1300" spans="1:20" x14ac:dyDescent="0.3">
      <c r="A1300">
        <v>13396</v>
      </c>
      <c r="B1300">
        <v>9286</v>
      </c>
      <c r="C1300">
        <v>52857</v>
      </c>
      <c r="D1300">
        <v>28544</v>
      </c>
      <c r="E1300">
        <f>VLOOKUP(D1300,[1]products!$A$2:$B$2832,2,0)</f>
        <v>9.7219198460000005</v>
      </c>
      <c r="F1300">
        <v>36150</v>
      </c>
      <c r="G1300" t="s">
        <v>15</v>
      </c>
      <c r="H1300" s="2">
        <v>45109.73940972222</v>
      </c>
      <c r="I1300" s="2">
        <v>45109.73940972222</v>
      </c>
      <c r="J1300" s="2">
        <v>45109.73940972222</v>
      </c>
      <c r="K1300" s="2">
        <v>45109.73940972222</v>
      </c>
      <c r="L1300" s="9">
        <f>YEAR(Table1[[#This Row],[ordered_at]])</f>
        <v>2023</v>
      </c>
      <c r="M1300" s="9" t="str">
        <f>TEXT(Table1[[#This Row],[ordered_at]],"MMM")</f>
        <v>Jul</v>
      </c>
      <c r="N1300">
        <f>VLOOKUP(D1300,[1]products!$A$2:$F$2832,6,0)</f>
        <v>15.989999770000001</v>
      </c>
      <c r="O1300" s="1">
        <f>Table1[[#This Row],[sale_price]]-Table1[[#This Row],[cost_price]]</f>
        <v>6.2680799240000002</v>
      </c>
      <c r="P1300" s="4">
        <f>Table1[[#This Row],[PROFIT]]/Table1[[#This Row],[sale_price]]</f>
        <v>0.39200000088555348</v>
      </c>
      <c r="Q1300" t="str">
        <f>"Q"&amp;ROUNDUP(MONTH(Table1[[#This Row],[ordered_at]])/3,0)</f>
        <v>Q3</v>
      </c>
      <c r="R1300" t="s">
        <v>40</v>
      </c>
      <c r="S1300" t="s">
        <v>46</v>
      </c>
      <c r="T1300" s="8"/>
    </row>
    <row r="1301" spans="1:20" x14ac:dyDescent="0.3">
      <c r="A1301">
        <v>9926</v>
      </c>
      <c r="B1301">
        <v>6852</v>
      </c>
      <c r="C1301">
        <v>43985</v>
      </c>
      <c r="D1301">
        <v>11201</v>
      </c>
      <c r="E1301">
        <f>VLOOKUP(D1301,[1]products!$A$2:$B$2832,2,0)</f>
        <v>10.327079879999999</v>
      </c>
      <c r="F1301">
        <v>26765</v>
      </c>
      <c r="G1301" t="s">
        <v>12</v>
      </c>
      <c r="H1301" s="2">
        <v>45109.462997685187</v>
      </c>
      <c r="I1301" s="2">
        <v>45109.462997685187</v>
      </c>
      <c r="J1301" s="2">
        <v>45109.462997685187</v>
      </c>
      <c r="K1301" s="2" t="s">
        <v>11</v>
      </c>
      <c r="L1301" s="9">
        <f>YEAR(Table1[[#This Row],[ordered_at]])</f>
        <v>2023</v>
      </c>
      <c r="M1301" s="9" t="str">
        <f>TEXT(Table1[[#This Row],[ordered_at]],"MMM")</f>
        <v>Jul</v>
      </c>
      <c r="N1301">
        <f>VLOOKUP(D1301,[1]products!$A$2:$F$2832,6,0)</f>
        <v>20.989999770000001</v>
      </c>
      <c r="O1301" s="1">
        <f>Table1[[#This Row],[sale_price]]-Table1[[#This Row],[cost_price]]</f>
        <v>10.662919890000001</v>
      </c>
      <c r="P1301" s="4">
        <f>Table1[[#This Row],[PROFIT]]/Table1[[#This Row],[sale_price]]</f>
        <v>0.50800000032586956</v>
      </c>
      <c r="Q1301" t="str">
        <f>"Q"&amp;ROUNDUP(MONTH(Table1[[#This Row],[ordered_at]])/3,0)</f>
        <v>Q3</v>
      </c>
      <c r="R1301" t="s">
        <v>40</v>
      </c>
      <c r="S1301" t="s">
        <v>46</v>
      </c>
      <c r="T1301" s="8"/>
    </row>
    <row r="1302" spans="1:20" x14ac:dyDescent="0.3">
      <c r="A1302">
        <v>123880</v>
      </c>
      <c r="B1302">
        <v>85296</v>
      </c>
      <c r="C1302">
        <v>50133</v>
      </c>
      <c r="D1302">
        <v>13862</v>
      </c>
      <c r="E1302">
        <f>VLOOKUP(D1302,[1]products!$A$2:$B$2832,2,0)</f>
        <v>25.714000469999998</v>
      </c>
      <c r="F1302">
        <v>334397</v>
      </c>
      <c r="G1302" t="s">
        <v>14</v>
      </c>
      <c r="H1302" s="2">
        <v>45109.003032407411</v>
      </c>
      <c r="I1302" s="2" t="s">
        <v>11</v>
      </c>
      <c r="J1302" s="2" t="s">
        <v>11</v>
      </c>
      <c r="K1302" s="2" t="s">
        <v>11</v>
      </c>
      <c r="L1302" s="9">
        <f>YEAR(Table1[[#This Row],[ordered_at]])</f>
        <v>2023</v>
      </c>
      <c r="M1302" s="9" t="str">
        <f>TEXT(Table1[[#This Row],[ordered_at]],"MMM")</f>
        <v>Jul</v>
      </c>
      <c r="N1302">
        <f>VLOOKUP(D1302,[1]products!$A$2:$F$2832,6,0)</f>
        <v>49.450000760000002</v>
      </c>
      <c r="O1302" s="1">
        <f>Table1[[#This Row],[sale_price]]-Table1[[#This Row],[cost_price]]</f>
        <v>23.736000290000003</v>
      </c>
      <c r="P1302" s="4">
        <f>Table1[[#This Row],[PROFIT]]/Table1[[#This Row],[sale_price]]</f>
        <v>0.47999999848736102</v>
      </c>
      <c r="Q1302" t="str">
        <f>"Q"&amp;ROUNDUP(MONTH(Table1[[#This Row],[ordered_at]])/3,0)</f>
        <v>Q3</v>
      </c>
      <c r="R1302" t="s">
        <v>22</v>
      </c>
      <c r="S1302" t="s">
        <v>46</v>
      </c>
      <c r="T1302" s="8"/>
    </row>
    <row r="1303" spans="1:20" x14ac:dyDescent="0.3">
      <c r="A1303">
        <v>129581</v>
      </c>
      <c r="B1303">
        <v>89237</v>
      </c>
      <c r="C1303">
        <v>9394</v>
      </c>
      <c r="D1303">
        <v>28418</v>
      </c>
      <c r="E1303">
        <f>VLOOKUP(D1303,[1]products!$A$2:$B$2832,2,0)</f>
        <v>10.75000004</v>
      </c>
      <c r="F1303">
        <v>349813</v>
      </c>
      <c r="G1303" t="s">
        <v>13</v>
      </c>
      <c r="H1303" s="2">
        <v>45107.692800925928</v>
      </c>
      <c r="I1303" s="2">
        <v>45107.692800925928</v>
      </c>
      <c r="J1303" s="2" t="s">
        <v>11</v>
      </c>
      <c r="K1303" s="2" t="s">
        <v>11</v>
      </c>
      <c r="L1303" s="9">
        <f>YEAR(Table1[[#This Row],[ordered_at]])</f>
        <v>2023</v>
      </c>
      <c r="M1303" s="9" t="str">
        <f>TEXT(Table1[[#This Row],[ordered_at]],"MMM")</f>
        <v>Jun</v>
      </c>
      <c r="N1303">
        <f>VLOOKUP(D1303,[1]products!$A$2:$F$2832,6,0)</f>
        <v>25</v>
      </c>
      <c r="O1303" s="1">
        <f>Table1[[#This Row],[sale_price]]-Table1[[#This Row],[cost_price]]</f>
        <v>14.24999996</v>
      </c>
      <c r="P1303" s="4">
        <f>Table1[[#This Row],[PROFIT]]/Table1[[#This Row],[sale_price]]</f>
        <v>0.56999999840000004</v>
      </c>
      <c r="Q1303" t="str">
        <f>"Q"&amp;ROUNDUP(MONTH(Table1[[#This Row],[ordered_at]])/3,0)</f>
        <v>Q2</v>
      </c>
      <c r="R1303" t="s">
        <v>22</v>
      </c>
      <c r="S1303" t="s">
        <v>46</v>
      </c>
      <c r="T1303" s="8"/>
    </row>
    <row r="1304" spans="1:20" x14ac:dyDescent="0.3">
      <c r="A1304">
        <v>146989</v>
      </c>
      <c r="B1304">
        <v>101229</v>
      </c>
      <c r="C1304">
        <v>42122</v>
      </c>
      <c r="D1304">
        <v>28963</v>
      </c>
      <c r="E1304">
        <f>VLOOKUP(D1304,[1]products!$A$2:$B$2832,2,0)</f>
        <v>73.984000210000005</v>
      </c>
      <c r="F1304">
        <v>396823</v>
      </c>
      <c r="G1304" t="s">
        <v>14</v>
      </c>
      <c r="H1304" s="2">
        <v>45107.275740740741</v>
      </c>
      <c r="I1304" s="2" t="s">
        <v>11</v>
      </c>
      <c r="J1304" s="2" t="s">
        <v>11</v>
      </c>
      <c r="K1304" s="2" t="s">
        <v>11</v>
      </c>
      <c r="L1304" s="9">
        <f>YEAR(Table1[[#This Row],[ordered_at]])</f>
        <v>2023</v>
      </c>
      <c r="M1304" s="9" t="str">
        <f>TEXT(Table1[[#This Row],[ordered_at]],"MMM")</f>
        <v>Jun</v>
      </c>
      <c r="N1304">
        <f>VLOOKUP(D1304,[1]products!$A$2:$F$2832,6,0)</f>
        <v>128</v>
      </c>
      <c r="O1304" s="1">
        <f>Table1[[#This Row],[sale_price]]-Table1[[#This Row],[cost_price]]</f>
        <v>54.015999789999995</v>
      </c>
      <c r="P1304" s="4">
        <f>Table1[[#This Row],[PROFIT]]/Table1[[#This Row],[sale_price]]</f>
        <v>0.42199999835937496</v>
      </c>
      <c r="Q1304" t="str">
        <f>"Q"&amp;ROUNDUP(MONTH(Table1[[#This Row],[ordered_at]])/3,0)</f>
        <v>Q2</v>
      </c>
      <c r="R1304" t="s">
        <v>22</v>
      </c>
      <c r="S1304" t="s">
        <v>46</v>
      </c>
      <c r="T1304" s="8"/>
    </row>
    <row r="1305" spans="1:20" x14ac:dyDescent="0.3">
      <c r="A1305">
        <v>146297</v>
      </c>
      <c r="B1305">
        <v>100740</v>
      </c>
      <c r="C1305">
        <v>48744</v>
      </c>
      <c r="D1305">
        <v>14116</v>
      </c>
      <c r="E1305">
        <f>VLOOKUP(D1305,[1]products!$A$2:$B$2832,2,0)</f>
        <v>17.668000030000002</v>
      </c>
      <c r="F1305">
        <v>394988</v>
      </c>
      <c r="G1305" t="s">
        <v>13</v>
      </c>
      <c r="H1305" s="2">
        <v>45107.233101851853</v>
      </c>
      <c r="I1305" s="2">
        <v>45107.233101851853</v>
      </c>
      <c r="J1305" s="2" t="s">
        <v>11</v>
      </c>
      <c r="K1305" s="2" t="s">
        <v>11</v>
      </c>
      <c r="L1305" s="9">
        <f>YEAR(Table1[[#This Row],[ordered_at]])</f>
        <v>2023</v>
      </c>
      <c r="M1305" s="9" t="str">
        <f>TEXT(Table1[[#This Row],[ordered_at]],"MMM")</f>
        <v>Jun</v>
      </c>
      <c r="N1305">
        <f>VLOOKUP(D1305,[1]products!$A$2:$F$2832,6,0)</f>
        <v>28</v>
      </c>
      <c r="O1305" s="1">
        <f>Table1[[#This Row],[sale_price]]-Table1[[#This Row],[cost_price]]</f>
        <v>10.331999969999998</v>
      </c>
      <c r="P1305" s="4">
        <f>Table1[[#This Row],[PROFIT]]/Table1[[#This Row],[sale_price]]</f>
        <v>0.36899999892857138</v>
      </c>
      <c r="Q1305" t="str">
        <f>"Q"&amp;ROUNDUP(MONTH(Table1[[#This Row],[ordered_at]])/3,0)</f>
        <v>Q2</v>
      </c>
      <c r="R1305" t="s">
        <v>22</v>
      </c>
      <c r="S1305" t="s">
        <v>46</v>
      </c>
      <c r="T1305" s="8"/>
    </row>
    <row r="1306" spans="1:20" x14ac:dyDescent="0.3">
      <c r="A1306">
        <v>137283</v>
      </c>
      <c r="B1306">
        <v>94516</v>
      </c>
      <c r="C1306">
        <v>47077</v>
      </c>
      <c r="D1306">
        <v>6446</v>
      </c>
      <c r="E1306">
        <f>VLOOKUP(D1306,[1]products!$A$2:$B$2832,2,0)</f>
        <v>10.54577995</v>
      </c>
      <c r="F1306">
        <v>370562</v>
      </c>
      <c r="G1306" t="s">
        <v>13</v>
      </c>
      <c r="H1306" s="2">
        <v>45106.21533564815</v>
      </c>
      <c r="I1306" s="2">
        <v>45106.21533564815</v>
      </c>
      <c r="J1306" s="2" t="s">
        <v>11</v>
      </c>
      <c r="K1306" s="2" t="s">
        <v>11</v>
      </c>
      <c r="L1306" s="9">
        <f>YEAR(Table1[[#This Row],[ordered_at]])</f>
        <v>2023</v>
      </c>
      <c r="M1306" s="9" t="str">
        <f>TEXT(Table1[[#This Row],[ordered_at]],"MMM")</f>
        <v>Jun</v>
      </c>
      <c r="N1306">
        <f>VLOOKUP(D1306,[1]products!$A$2:$F$2832,6,0)</f>
        <v>24.989999770000001</v>
      </c>
      <c r="O1306" s="1">
        <f>Table1[[#This Row],[sale_price]]-Table1[[#This Row],[cost_price]]</f>
        <v>14.444219820000001</v>
      </c>
      <c r="P1306" s="4">
        <f>Table1[[#This Row],[PROFIT]]/Table1[[#This Row],[sale_price]]</f>
        <v>0.57799999811684677</v>
      </c>
      <c r="Q1306" t="str">
        <f>"Q"&amp;ROUNDUP(MONTH(Table1[[#This Row],[ordered_at]])/3,0)</f>
        <v>Q2</v>
      </c>
      <c r="R1306" t="s">
        <v>22</v>
      </c>
      <c r="S1306" t="s">
        <v>46</v>
      </c>
      <c r="T1306" s="8"/>
    </row>
    <row r="1307" spans="1:20" x14ac:dyDescent="0.3">
      <c r="A1307">
        <v>16589</v>
      </c>
      <c r="B1307">
        <v>11471</v>
      </c>
      <c r="C1307">
        <v>24039</v>
      </c>
      <c r="D1307">
        <v>28992</v>
      </c>
      <c r="E1307">
        <f>VLOOKUP(D1307,[1]products!$A$2:$B$2832,2,0)</f>
        <v>25.898400389999999</v>
      </c>
      <c r="F1307">
        <v>44797</v>
      </c>
      <c r="G1307" t="s">
        <v>13</v>
      </c>
      <c r="H1307" s="2">
        <v>45105.943506944444</v>
      </c>
      <c r="I1307" s="2">
        <v>45105.943506944444</v>
      </c>
      <c r="J1307" s="2" t="s">
        <v>11</v>
      </c>
      <c r="K1307" s="2" t="s">
        <v>11</v>
      </c>
      <c r="L1307" s="9">
        <f>YEAR(Table1[[#This Row],[ordered_at]])</f>
        <v>2023</v>
      </c>
      <c r="M1307" s="9" t="str">
        <f>TEXT(Table1[[#This Row],[ordered_at]],"MMM")</f>
        <v>Jun</v>
      </c>
      <c r="N1307">
        <f>VLOOKUP(D1307,[1]products!$A$2:$F$2832,6,0)</f>
        <v>59.950000760000002</v>
      </c>
      <c r="O1307" s="1">
        <f>Table1[[#This Row],[sale_price]]-Table1[[#This Row],[cost_price]]</f>
        <v>34.051600370000003</v>
      </c>
      <c r="P1307" s="4">
        <f>Table1[[#This Row],[PROFIT]]/Table1[[#This Row],[sale_price]]</f>
        <v>0.56799999897114262</v>
      </c>
      <c r="Q1307" t="str">
        <f>"Q"&amp;ROUNDUP(MONTH(Table1[[#This Row],[ordered_at]])/3,0)</f>
        <v>Q2</v>
      </c>
      <c r="R1307" t="s">
        <v>22</v>
      </c>
      <c r="S1307" t="s">
        <v>46</v>
      </c>
      <c r="T1307" s="8"/>
    </row>
    <row r="1308" spans="1:20" x14ac:dyDescent="0.3">
      <c r="A1308">
        <v>27913</v>
      </c>
      <c r="B1308">
        <v>19291</v>
      </c>
      <c r="C1308">
        <v>51477</v>
      </c>
      <c r="D1308">
        <v>29008</v>
      </c>
      <c r="E1308">
        <f>VLOOKUP(D1308,[1]products!$A$2:$B$2832,2,0)</f>
        <v>31.13142925</v>
      </c>
      <c r="F1308">
        <v>75273</v>
      </c>
      <c r="G1308" t="s">
        <v>14</v>
      </c>
      <c r="H1308" s="2">
        <v>45105.342326388891</v>
      </c>
      <c r="I1308" s="2" t="s">
        <v>11</v>
      </c>
      <c r="J1308" s="2" t="s">
        <v>11</v>
      </c>
      <c r="K1308" s="2" t="s">
        <v>11</v>
      </c>
      <c r="L1308" s="9">
        <f>YEAR(Table1[[#This Row],[ordered_at]])</f>
        <v>2023</v>
      </c>
      <c r="M1308" s="9" t="str">
        <f>TEXT(Table1[[#This Row],[ordered_at]],"MMM")</f>
        <v>Jun</v>
      </c>
      <c r="N1308">
        <f>VLOOKUP(D1308,[1]products!$A$2:$F$2832,6,0)</f>
        <v>76.489997860000003</v>
      </c>
      <c r="O1308" s="1">
        <f>Table1[[#This Row],[sale_price]]-Table1[[#This Row],[cost_price]]</f>
        <v>45.358568610000006</v>
      </c>
      <c r="P1308" s="4">
        <f>Table1[[#This Row],[PROFIT]]/Table1[[#This Row],[sale_price]]</f>
        <v>0.59299999841835538</v>
      </c>
      <c r="Q1308" t="str">
        <f>"Q"&amp;ROUNDUP(MONTH(Table1[[#This Row],[ordered_at]])/3,0)</f>
        <v>Q2</v>
      </c>
      <c r="R1308" t="s">
        <v>24</v>
      </c>
      <c r="S1308" t="s">
        <v>47</v>
      </c>
      <c r="T1308" s="8"/>
    </row>
    <row r="1309" spans="1:20" x14ac:dyDescent="0.3">
      <c r="A1309">
        <v>116384</v>
      </c>
      <c r="B1309">
        <v>80179</v>
      </c>
      <c r="C1309">
        <v>72419</v>
      </c>
      <c r="D1309">
        <v>28391</v>
      </c>
      <c r="E1309">
        <f>VLOOKUP(D1309,[1]products!$A$2:$B$2832,2,0)</f>
        <v>36.240000100000003</v>
      </c>
      <c r="F1309">
        <v>314082</v>
      </c>
      <c r="G1309" t="s">
        <v>13</v>
      </c>
      <c r="H1309" s="2">
        <v>45104.939687500002</v>
      </c>
      <c r="I1309" s="2">
        <v>45104.939687500002</v>
      </c>
      <c r="J1309" s="2" t="s">
        <v>11</v>
      </c>
      <c r="K1309" s="2" t="s">
        <v>11</v>
      </c>
      <c r="L1309" s="9">
        <f>YEAR(Table1[[#This Row],[ordered_at]])</f>
        <v>2023</v>
      </c>
      <c r="M1309" s="9" t="str">
        <f>TEXT(Table1[[#This Row],[ordered_at]],"MMM")</f>
        <v>Jun</v>
      </c>
      <c r="N1309">
        <f>VLOOKUP(D1309,[1]products!$A$2:$F$2832,6,0)</f>
        <v>60</v>
      </c>
      <c r="O1309" s="1">
        <f>Table1[[#This Row],[sale_price]]-Table1[[#This Row],[cost_price]]</f>
        <v>23.759999899999997</v>
      </c>
      <c r="P1309" s="4">
        <f>Table1[[#This Row],[PROFIT]]/Table1[[#This Row],[sale_price]]</f>
        <v>0.39599999833333327</v>
      </c>
      <c r="Q1309" t="str">
        <f>"Q"&amp;ROUNDUP(MONTH(Table1[[#This Row],[ordered_at]])/3,0)</f>
        <v>Q2</v>
      </c>
      <c r="R1309" t="s">
        <v>24</v>
      </c>
      <c r="S1309" t="s">
        <v>47</v>
      </c>
      <c r="T1309" s="8"/>
    </row>
    <row r="1310" spans="1:20" x14ac:dyDescent="0.3">
      <c r="A1310">
        <v>119612</v>
      </c>
      <c r="B1310">
        <v>82382</v>
      </c>
      <c r="C1310">
        <v>8735</v>
      </c>
      <c r="D1310">
        <v>14042</v>
      </c>
      <c r="E1310">
        <f>VLOOKUP(D1310,[1]products!$A$2:$B$2832,2,0)</f>
        <v>7.4400000129999997</v>
      </c>
      <c r="F1310">
        <v>322794</v>
      </c>
      <c r="G1310" t="s">
        <v>12</v>
      </c>
      <c r="H1310" s="2">
        <v>45104.634270833332</v>
      </c>
      <c r="I1310" s="2">
        <v>45104.634270833332</v>
      </c>
      <c r="J1310" s="2">
        <v>45104.634270833332</v>
      </c>
      <c r="K1310" s="2" t="s">
        <v>11</v>
      </c>
      <c r="L1310" s="9">
        <f>YEAR(Table1[[#This Row],[ordered_at]])</f>
        <v>2023</v>
      </c>
      <c r="M1310" s="9" t="str">
        <f>TEXT(Table1[[#This Row],[ordered_at]],"MMM")</f>
        <v>Jun</v>
      </c>
      <c r="N1310">
        <f>VLOOKUP(D1310,[1]products!$A$2:$F$2832,6,0)</f>
        <v>12</v>
      </c>
      <c r="O1310" s="1">
        <f>Table1[[#This Row],[sale_price]]-Table1[[#This Row],[cost_price]]</f>
        <v>4.5599999870000003</v>
      </c>
      <c r="P1310" s="4">
        <f>Table1[[#This Row],[PROFIT]]/Table1[[#This Row],[sale_price]]</f>
        <v>0.37999999891666669</v>
      </c>
      <c r="Q1310" t="str">
        <f>"Q"&amp;ROUNDUP(MONTH(Table1[[#This Row],[ordered_at]])/3,0)</f>
        <v>Q2</v>
      </c>
      <c r="R1310" t="s">
        <v>24</v>
      </c>
      <c r="S1310" t="s">
        <v>47</v>
      </c>
      <c r="T1310" s="8"/>
    </row>
    <row r="1311" spans="1:20" x14ac:dyDescent="0.3">
      <c r="A1311">
        <v>92865</v>
      </c>
      <c r="B1311">
        <v>63905</v>
      </c>
      <c r="C1311">
        <v>49655</v>
      </c>
      <c r="D1311">
        <v>15330</v>
      </c>
      <c r="E1311">
        <f>VLOOKUP(D1311,[1]products!$A$2:$B$2832,2,0)</f>
        <v>4.0611898819999999</v>
      </c>
      <c r="F1311">
        <v>250678</v>
      </c>
      <c r="G1311" t="s">
        <v>12</v>
      </c>
      <c r="H1311" s="2">
        <v>45104.607106481482</v>
      </c>
      <c r="I1311" s="2">
        <v>45104.607106481482</v>
      </c>
      <c r="J1311" s="2">
        <v>45104.607106481482</v>
      </c>
      <c r="K1311" s="2" t="s">
        <v>11</v>
      </c>
      <c r="L1311" s="9">
        <f>YEAR(Table1[[#This Row],[ordered_at]])</f>
        <v>2023</v>
      </c>
      <c r="M1311" s="9" t="str">
        <f>TEXT(Table1[[#This Row],[ordered_at]],"MMM")</f>
        <v>Jun</v>
      </c>
      <c r="N1311">
        <f>VLOOKUP(D1311,[1]products!$A$2:$F$2832,6,0)</f>
        <v>6.9899997709999999</v>
      </c>
      <c r="O1311" s="1">
        <f>Table1[[#This Row],[sale_price]]-Table1[[#This Row],[cost_price]]</f>
        <v>2.9288098890000001</v>
      </c>
      <c r="P1311" s="4">
        <f>Table1[[#This Row],[PROFIT]]/Table1[[#This Row],[sale_price]]</f>
        <v>0.41899999784706721</v>
      </c>
      <c r="Q1311" t="str">
        <f>"Q"&amp;ROUNDUP(MONTH(Table1[[#This Row],[ordered_at]])/3,0)</f>
        <v>Q2</v>
      </c>
      <c r="R1311" t="s">
        <v>24</v>
      </c>
      <c r="S1311" t="s">
        <v>47</v>
      </c>
      <c r="T1311" s="8"/>
    </row>
    <row r="1312" spans="1:20" x14ac:dyDescent="0.3">
      <c r="A1312">
        <v>162756</v>
      </c>
      <c r="B1312">
        <v>112099</v>
      </c>
      <c r="C1312">
        <v>65823</v>
      </c>
      <c r="D1312">
        <v>13870</v>
      </c>
      <c r="E1312">
        <f>VLOOKUP(D1312,[1]products!$A$2:$B$2832,2,0)</f>
        <v>28.271999820000001</v>
      </c>
      <c r="F1312">
        <v>439372</v>
      </c>
      <c r="G1312" t="s">
        <v>10</v>
      </c>
      <c r="H1312" s="2">
        <v>45104.60670138889</v>
      </c>
      <c r="I1312" s="2" t="s">
        <v>11</v>
      </c>
      <c r="J1312" s="2" t="s">
        <v>11</v>
      </c>
      <c r="K1312" s="2" t="s">
        <v>11</v>
      </c>
      <c r="L1312" s="9">
        <f>YEAR(Table1[[#This Row],[ordered_at]])</f>
        <v>2023</v>
      </c>
      <c r="M1312" s="9" t="str">
        <f>TEXT(Table1[[#This Row],[ordered_at]],"MMM")</f>
        <v>Jun</v>
      </c>
      <c r="N1312">
        <f>VLOOKUP(D1312,[1]products!$A$2:$F$2832,6,0)</f>
        <v>76</v>
      </c>
      <c r="O1312" s="1">
        <f>Table1[[#This Row],[sale_price]]-Table1[[#This Row],[cost_price]]</f>
        <v>47.728000179999995</v>
      </c>
      <c r="P1312" s="4">
        <f>Table1[[#This Row],[PROFIT]]/Table1[[#This Row],[sale_price]]</f>
        <v>0.62800000236842102</v>
      </c>
      <c r="Q1312" t="str">
        <f>"Q"&amp;ROUNDUP(MONTH(Table1[[#This Row],[ordered_at]])/3,0)</f>
        <v>Q2</v>
      </c>
      <c r="R1312" t="s">
        <v>34</v>
      </c>
      <c r="S1312" t="s">
        <v>46</v>
      </c>
      <c r="T1312" s="8"/>
    </row>
    <row r="1313" spans="1:20" x14ac:dyDescent="0.3">
      <c r="A1313">
        <v>25429</v>
      </c>
      <c r="B1313">
        <v>17601</v>
      </c>
      <c r="C1313">
        <v>34772</v>
      </c>
      <c r="D1313">
        <v>9299</v>
      </c>
      <c r="E1313">
        <f>VLOOKUP(D1313,[1]products!$A$2:$B$2832,2,0)</f>
        <v>40.053000019999999</v>
      </c>
      <c r="F1313">
        <v>68614</v>
      </c>
      <c r="G1313" t="s">
        <v>14</v>
      </c>
      <c r="H1313" s="2">
        <v>45103.614988425928</v>
      </c>
      <c r="I1313" s="2" t="s">
        <v>11</v>
      </c>
      <c r="J1313" s="2" t="s">
        <v>11</v>
      </c>
      <c r="K1313" s="2" t="s">
        <v>11</v>
      </c>
      <c r="L1313" s="9">
        <f>YEAR(Table1[[#This Row],[ordered_at]])</f>
        <v>2023</v>
      </c>
      <c r="M1313" s="9" t="str">
        <f>TEXT(Table1[[#This Row],[ordered_at]],"MMM")</f>
        <v>Jun</v>
      </c>
      <c r="N1313">
        <f>VLOOKUP(D1313,[1]products!$A$2:$F$2832,6,0)</f>
        <v>79</v>
      </c>
      <c r="O1313" s="1">
        <f>Table1[[#This Row],[sale_price]]-Table1[[#This Row],[cost_price]]</f>
        <v>38.946999980000001</v>
      </c>
      <c r="P1313" s="4">
        <f>Table1[[#This Row],[PROFIT]]/Table1[[#This Row],[sale_price]]</f>
        <v>0.49299999974683545</v>
      </c>
      <c r="Q1313" t="str">
        <f>"Q"&amp;ROUNDUP(MONTH(Table1[[#This Row],[ordered_at]])/3,0)</f>
        <v>Q2</v>
      </c>
      <c r="R1313" t="s">
        <v>34</v>
      </c>
      <c r="S1313" t="s">
        <v>46</v>
      </c>
      <c r="T1313" s="8"/>
    </row>
    <row r="1314" spans="1:20" x14ac:dyDescent="0.3">
      <c r="A1314">
        <v>142870</v>
      </c>
      <c r="B1314">
        <v>98364</v>
      </c>
      <c r="C1314">
        <v>31386</v>
      </c>
      <c r="D1314">
        <v>15332</v>
      </c>
      <c r="E1314">
        <f>VLOOKUP(D1314,[1]products!$A$2:$B$2832,2,0)</f>
        <v>25.587950960000001</v>
      </c>
      <c r="F1314">
        <v>385686</v>
      </c>
      <c r="G1314" t="s">
        <v>12</v>
      </c>
      <c r="H1314" s="2">
        <v>45103.518530092595</v>
      </c>
      <c r="I1314" s="2">
        <v>45103.518530092595</v>
      </c>
      <c r="J1314" s="2">
        <v>45103.518530092595</v>
      </c>
      <c r="K1314" s="2" t="s">
        <v>11</v>
      </c>
      <c r="L1314" s="9">
        <f>YEAR(Table1[[#This Row],[ordered_at]])</f>
        <v>2023</v>
      </c>
      <c r="M1314" s="9" t="str">
        <f>TEXT(Table1[[#This Row],[ordered_at]],"MMM")</f>
        <v>Jun</v>
      </c>
      <c r="N1314">
        <f>VLOOKUP(D1314,[1]products!$A$2:$F$2832,6,0)</f>
        <v>43.150001529999997</v>
      </c>
      <c r="O1314" s="1">
        <f>Table1[[#This Row],[sale_price]]-Table1[[#This Row],[cost_price]]</f>
        <v>17.562050569999997</v>
      </c>
      <c r="P1314" s="4">
        <f>Table1[[#This Row],[PROFIT]]/Table1[[#This Row],[sale_price]]</f>
        <v>0.40699999877844728</v>
      </c>
      <c r="Q1314" t="str">
        <f>"Q"&amp;ROUNDUP(MONTH(Table1[[#This Row],[ordered_at]])/3,0)</f>
        <v>Q2</v>
      </c>
      <c r="R1314" t="s">
        <v>32</v>
      </c>
      <c r="S1314" t="s">
        <v>46</v>
      </c>
      <c r="T1314" s="8"/>
    </row>
    <row r="1315" spans="1:20" x14ac:dyDescent="0.3">
      <c r="A1315">
        <v>177124</v>
      </c>
      <c r="B1315">
        <v>121999</v>
      </c>
      <c r="C1315">
        <v>61469</v>
      </c>
      <c r="D1315">
        <v>9430</v>
      </c>
      <c r="E1315">
        <f>VLOOKUP(D1315,[1]products!$A$2:$B$2832,2,0)</f>
        <v>62.880841660000002</v>
      </c>
      <c r="F1315">
        <v>478222</v>
      </c>
      <c r="G1315" t="s">
        <v>14</v>
      </c>
      <c r="H1315" s="2">
        <v>45103.213935185187</v>
      </c>
      <c r="I1315" s="2" t="s">
        <v>11</v>
      </c>
      <c r="J1315" s="2" t="s">
        <v>11</v>
      </c>
      <c r="K1315" s="2" t="s">
        <v>11</v>
      </c>
      <c r="L1315" s="9">
        <f>YEAR(Table1[[#This Row],[ordered_at]])</f>
        <v>2023</v>
      </c>
      <c r="M1315" s="9" t="str">
        <f>TEXT(Table1[[#This Row],[ordered_at]],"MMM")</f>
        <v>Jun</v>
      </c>
      <c r="N1315">
        <f>VLOOKUP(D1315,[1]products!$A$2:$F$2832,6,0)</f>
        <v>132.6600037</v>
      </c>
      <c r="O1315" s="1">
        <f>Table1[[#This Row],[sale_price]]-Table1[[#This Row],[cost_price]]</f>
        <v>69.779162040000003</v>
      </c>
      <c r="P1315" s="4">
        <f>Table1[[#This Row],[PROFIT]]/Table1[[#This Row],[sale_price]]</f>
        <v>0.52600000070707065</v>
      </c>
      <c r="Q1315" t="str">
        <f>"Q"&amp;ROUNDUP(MONTH(Table1[[#This Row],[ordered_at]])/3,0)</f>
        <v>Q2</v>
      </c>
      <c r="R1315" t="s">
        <v>40</v>
      </c>
      <c r="S1315" t="s">
        <v>47</v>
      </c>
      <c r="T1315" s="8"/>
    </row>
    <row r="1316" spans="1:20" x14ac:dyDescent="0.3">
      <c r="A1316">
        <v>108260</v>
      </c>
      <c r="B1316">
        <v>74603</v>
      </c>
      <c r="C1316">
        <v>92497</v>
      </c>
      <c r="D1316">
        <v>387</v>
      </c>
      <c r="E1316">
        <f>VLOOKUP(D1316,[1]products!$A$2:$B$2832,2,0)</f>
        <v>50.309999859999998</v>
      </c>
      <c r="F1316">
        <v>292089</v>
      </c>
      <c r="G1316" t="s">
        <v>13</v>
      </c>
      <c r="H1316" s="2">
        <v>45103.211168981485</v>
      </c>
      <c r="I1316" s="2">
        <v>45103.211168981485</v>
      </c>
      <c r="J1316" s="2" t="s">
        <v>11</v>
      </c>
      <c r="K1316" s="2" t="s">
        <v>11</v>
      </c>
      <c r="L1316" s="9">
        <f>YEAR(Table1[[#This Row],[ordered_at]])</f>
        <v>2023</v>
      </c>
      <c r="M1316" s="9" t="str">
        <f>TEXT(Table1[[#This Row],[ordered_at]],"MMM")</f>
        <v>Jun</v>
      </c>
      <c r="N1316">
        <f>VLOOKUP(D1316,[1]products!$A$2:$F$2832,6,0)</f>
        <v>90</v>
      </c>
      <c r="O1316" s="1">
        <f>Table1[[#This Row],[sale_price]]-Table1[[#This Row],[cost_price]]</f>
        <v>39.690000140000002</v>
      </c>
      <c r="P1316" s="4">
        <f>Table1[[#This Row],[PROFIT]]/Table1[[#This Row],[sale_price]]</f>
        <v>0.44100000155555558</v>
      </c>
      <c r="Q1316" t="str">
        <f>"Q"&amp;ROUNDUP(MONTH(Table1[[#This Row],[ordered_at]])/3,0)</f>
        <v>Q2</v>
      </c>
      <c r="R1316" t="s">
        <v>35</v>
      </c>
      <c r="S1316" t="s">
        <v>46</v>
      </c>
      <c r="T1316" s="8"/>
    </row>
    <row r="1317" spans="1:20" x14ac:dyDescent="0.3">
      <c r="A1317">
        <v>157662</v>
      </c>
      <c r="B1317">
        <v>108553</v>
      </c>
      <c r="C1317">
        <v>26901</v>
      </c>
      <c r="D1317">
        <v>15863</v>
      </c>
      <c r="E1317">
        <f>VLOOKUP(D1317,[1]products!$A$2:$B$2832,2,0)</f>
        <v>28.969000019999999</v>
      </c>
      <c r="F1317">
        <v>425627</v>
      </c>
      <c r="G1317" t="s">
        <v>13</v>
      </c>
      <c r="H1317" s="2">
        <v>45102.562800925924</v>
      </c>
      <c r="I1317" s="2">
        <v>45102.562800925924</v>
      </c>
      <c r="J1317" s="2" t="s">
        <v>11</v>
      </c>
      <c r="K1317" s="2" t="s">
        <v>11</v>
      </c>
      <c r="L1317" s="9">
        <f>YEAR(Table1[[#This Row],[ordered_at]])</f>
        <v>2023</v>
      </c>
      <c r="M1317" s="9" t="str">
        <f>TEXT(Table1[[#This Row],[ordered_at]],"MMM")</f>
        <v>Jun</v>
      </c>
      <c r="N1317">
        <f>VLOOKUP(D1317,[1]products!$A$2:$F$2832,6,0)</f>
        <v>59</v>
      </c>
      <c r="O1317" s="1">
        <f>Table1[[#This Row],[sale_price]]-Table1[[#This Row],[cost_price]]</f>
        <v>30.030999980000001</v>
      </c>
      <c r="P1317" s="4">
        <f>Table1[[#This Row],[PROFIT]]/Table1[[#This Row],[sale_price]]</f>
        <v>0.50899999966101694</v>
      </c>
      <c r="Q1317" t="str">
        <f>"Q"&amp;ROUNDUP(MONTH(Table1[[#This Row],[ordered_at]])/3,0)</f>
        <v>Q2</v>
      </c>
      <c r="R1317" t="s">
        <v>36</v>
      </c>
      <c r="S1317" t="s">
        <v>46</v>
      </c>
      <c r="T1317" s="8"/>
    </row>
    <row r="1318" spans="1:20" x14ac:dyDescent="0.3">
      <c r="A1318">
        <v>142090</v>
      </c>
      <c r="B1318">
        <v>97824</v>
      </c>
      <c r="C1318">
        <v>81144</v>
      </c>
      <c r="D1318">
        <v>14298</v>
      </c>
      <c r="E1318">
        <f>VLOOKUP(D1318,[1]products!$A$2:$B$2832,2,0)</f>
        <v>65.095581240000001</v>
      </c>
      <c r="F1318">
        <v>383592</v>
      </c>
      <c r="G1318" t="s">
        <v>10</v>
      </c>
      <c r="H1318" s="2">
        <v>45102.48636574074</v>
      </c>
      <c r="I1318" s="2" t="s">
        <v>11</v>
      </c>
      <c r="J1318" s="2" t="s">
        <v>11</v>
      </c>
      <c r="K1318" s="2" t="s">
        <v>11</v>
      </c>
      <c r="L1318" s="9">
        <f>YEAR(Table1[[#This Row],[ordered_at]])</f>
        <v>2023</v>
      </c>
      <c r="M1318" s="9" t="str">
        <f>TEXT(Table1[[#This Row],[ordered_at]],"MMM")</f>
        <v>Jun</v>
      </c>
      <c r="N1318">
        <f>VLOOKUP(D1318,[1]products!$A$2:$F$2832,6,0)</f>
        <v>159.9400024</v>
      </c>
      <c r="O1318" s="1">
        <f>Table1[[#This Row],[sale_price]]-Table1[[#This Row],[cost_price]]</f>
        <v>94.844421159999996</v>
      </c>
      <c r="P1318" s="4">
        <f>Table1[[#This Row],[PROFIT]]/Table1[[#This Row],[sale_price]]</f>
        <v>0.59299999835438288</v>
      </c>
      <c r="Q1318" t="str">
        <f>"Q"&amp;ROUNDUP(MONTH(Table1[[#This Row],[ordered_at]])/3,0)</f>
        <v>Q2</v>
      </c>
      <c r="R1318" t="s">
        <v>36</v>
      </c>
      <c r="S1318" t="s">
        <v>46</v>
      </c>
      <c r="T1318" s="8"/>
    </row>
    <row r="1319" spans="1:20" x14ac:dyDescent="0.3">
      <c r="A1319">
        <v>88801</v>
      </c>
      <c r="B1319">
        <v>61091</v>
      </c>
      <c r="C1319">
        <v>1963</v>
      </c>
      <c r="D1319">
        <v>15692</v>
      </c>
      <c r="E1319">
        <f>VLOOKUP(D1319,[1]products!$A$2:$B$2832,2,0)</f>
        <v>33.215000119999999</v>
      </c>
      <c r="F1319">
        <v>239676</v>
      </c>
      <c r="G1319" t="s">
        <v>15</v>
      </c>
      <c r="H1319" s="2">
        <v>45102.340729166666</v>
      </c>
      <c r="I1319" s="2">
        <v>45102.340729166666</v>
      </c>
      <c r="J1319" s="2">
        <v>45102.340729166666</v>
      </c>
      <c r="K1319" s="2">
        <v>45102.340729166666</v>
      </c>
      <c r="L1319" s="9">
        <f>YEAR(Table1[[#This Row],[ordered_at]])</f>
        <v>2023</v>
      </c>
      <c r="M1319" s="9" t="str">
        <f>TEXT(Table1[[#This Row],[ordered_at]],"MMM")</f>
        <v>Jun</v>
      </c>
      <c r="N1319">
        <f>VLOOKUP(D1319,[1]products!$A$2:$F$2832,6,0)</f>
        <v>65</v>
      </c>
      <c r="O1319" s="1">
        <f>Table1[[#This Row],[sale_price]]-Table1[[#This Row],[cost_price]]</f>
        <v>31.784999880000001</v>
      </c>
      <c r="P1319" s="4">
        <f>Table1[[#This Row],[PROFIT]]/Table1[[#This Row],[sale_price]]</f>
        <v>0.48899999815384615</v>
      </c>
      <c r="Q1319" t="str">
        <f>"Q"&amp;ROUNDUP(MONTH(Table1[[#This Row],[ordered_at]])/3,0)</f>
        <v>Q2</v>
      </c>
      <c r="R1319" t="s">
        <v>39</v>
      </c>
      <c r="S1319" t="s">
        <v>46</v>
      </c>
      <c r="T1319" s="8"/>
    </row>
    <row r="1320" spans="1:20" x14ac:dyDescent="0.3">
      <c r="A1320">
        <v>39971</v>
      </c>
      <c r="B1320">
        <v>27526</v>
      </c>
      <c r="C1320">
        <v>60587</v>
      </c>
      <c r="D1320">
        <v>12265</v>
      </c>
      <c r="E1320">
        <f>VLOOKUP(D1320,[1]products!$A$2:$B$2832,2,0)</f>
        <v>27.085500190000001</v>
      </c>
      <c r="F1320">
        <v>107819</v>
      </c>
      <c r="G1320" t="s">
        <v>10</v>
      </c>
      <c r="H1320" s="2">
        <v>45102.312407407408</v>
      </c>
      <c r="I1320" s="2" t="s">
        <v>11</v>
      </c>
      <c r="J1320" s="2" t="s">
        <v>11</v>
      </c>
      <c r="K1320" s="2" t="s">
        <v>11</v>
      </c>
      <c r="L1320" s="9">
        <f>YEAR(Table1[[#This Row],[ordered_at]])</f>
        <v>2023</v>
      </c>
      <c r="M1320" s="9" t="str">
        <f>TEXT(Table1[[#This Row],[ordered_at]],"MMM")</f>
        <v>Jun</v>
      </c>
      <c r="N1320">
        <f>VLOOKUP(D1320,[1]products!$A$2:$F$2832,6,0)</f>
        <v>58.5</v>
      </c>
      <c r="O1320" s="1">
        <f>Table1[[#This Row],[sale_price]]-Table1[[#This Row],[cost_price]]</f>
        <v>31.414499809999999</v>
      </c>
      <c r="P1320" s="4">
        <f>Table1[[#This Row],[PROFIT]]/Table1[[#This Row],[sale_price]]</f>
        <v>0.53699999675213672</v>
      </c>
      <c r="Q1320" t="str">
        <f>"Q"&amp;ROUNDUP(MONTH(Table1[[#This Row],[ordered_at]])/3,0)</f>
        <v>Q2</v>
      </c>
      <c r="R1320" t="s">
        <v>39</v>
      </c>
      <c r="S1320" t="s">
        <v>46</v>
      </c>
      <c r="T1320" s="8"/>
    </row>
    <row r="1321" spans="1:20" x14ac:dyDescent="0.3">
      <c r="A1321">
        <v>106047</v>
      </c>
      <c r="B1321">
        <v>73051</v>
      </c>
      <c r="C1321">
        <v>36610</v>
      </c>
      <c r="D1321">
        <v>6937</v>
      </c>
      <c r="E1321">
        <f>VLOOKUP(D1321,[1]products!$A$2:$B$2832,2,0)</f>
        <v>19.559999999999999</v>
      </c>
      <c r="F1321">
        <v>286155</v>
      </c>
      <c r="G1321" t="s">
        <v>12</v>
      </c>
      <c r="H1321" s="2">
        <v>45102.0625</v>
      </c>
      <c r="I1321" s="2">
        <v>45102.0625</v>
      </c>
      <c r="J1321" s="2">
        <v>45102.0625</v>
      </c>
      <c r="K1321" s="2" t="s">
        <v>11</v>
      </c>
      <c r="L1321" s="9">
        <f>YEAR(Table1[[#This Row],[ordered_at]])</f>
        <v>2023</v>
      </c>
      <c r="M1321" s="9" t="str">
        <f>TEXT(Table1[[#This Row],[ordered_at]],"MMM")</f>
        <v>Jun</v>
      </c>
      <c r="N1321">
        <f>VLOOKUP(D1321,[1]products!$A$2:$F$2832,6,0)</f>
        <v>40</v>
      </c>
      <c r="O1321" s="1">
        <f>Table1[[#This Row],[sale_price]]-Table1[[#This Row],[cost_price]]</f>
        <v>20.440000000000001</v>
      </c>
      <c r="P1321" s="4">
        <f>Table1[[#This Row],[PROFIT]]/Table1[[#This Row],[sale_price]]</f>
        <v>0.51100000000000001</v>
      </c>
      <c r="Q1321" t="str">
        <f>"Q"&amp;ROUNDUP(MONTH(Table1[[#This Row],[ordered_at]])/3,0)</f>
        <v>Q2</v>
      </c>
      <c r="R1321" t="s">
        <v>36</v>
      </c>
      <c r="S1321" t="s">
        <v>47</v>
      </c>
      <c r="T1321" s="8"/>
    </row>
    <row r="1322" spans="1:20" x14ac:dyDescent="0.3">
      <c r="A1322">
        <v>36257</v>
      </c>
      <c r="B1322">
        <v>24965</v>
      </c>
      <c r="C1322">
        <v>85383</v>
      </c>
      <c r="D1322">
        <v>9227</v>
      </c>
      <c r="E1322">
        <f>VLOOKUP(D1322,[1]products!$A$2:$B$2832,2,0)</f>
        <v>17.670000030000001</v>
      </c>
      <c r="F1322">
        <v>97833</v>
      </c>
      <c r="G1322" t="s">
        <v>10</v>
      </c>
      <c r="H1322" s="2">
        <v>45101.650104166663</v>
      </c>
      <c r="I1322" s="2" t="s">
        <v>11</v>
      </c>
      <c r="J1322" s="2" t="s">
        <v>11</v>
      </c>
      <c r="K1322" s="2" t="s">
        <v>11</v>
      </c>
      <c r="L1322" s="9">
        <f>YEAR(Table1[[#This Row],[ordered_at]])</f>
        <v>2023</v>
      </c>
      <c r="M1322" s="9" t="str">
        <f>TEXT(Table1[[#This Row],[ordered_at]],"MMM")</f>
        <v>Jun</v>
      </c>
      <c r="N1322">
        <f>VLOOKUP(D1322,[1]products!$A$2:$F$2832,6,0)</f>
        <v>38</v>
      </c>
      <c r="O1322" s="1">
        <f>Table1[[#This Row],[sale_price]]-Table1[[#This Row],[cost_price]]</f>
        <v>20.329999969999999</v>
      </c>
      <c r="P1322" s="4">
        <f>Table1[[#This Row],[PROFIT]]/Table1[[#This Row],[sale_price]]</f>
        <v>0.53499999921052632</v>
      </c>
      <c r="Q1322" t="str">
        <f>"Q"&amp;ROUNDUP(MONTH(Table1[[#This Row],[ordered_at]])/3,0)</f>
        <v>Q2</v>
      </c>
      <c r="R1322" t="s">
        <v>26</v>
      </c>
      <c r="S1322" t="s">
        <v>46</v>
      </c>
      <c r="T1322" s="8"/>
    </row>
    <row r="1323" spans="1:20" x14ac:dyDescent="0.3">
      <c r="A1323">
        <v>123867</v>
      </c>
      <c r="B1323">
        <v>85287</v>
      </c>
      <c r="C1323">
        <v>65901</v>
      </c>
      <c r="D1323">
        <v>14327</v>
      </c>
      <c r="E1323">
        <f>VLOOKUP(D1323,[1]products!$A$2:$B$2832,2,0)</f>
        <v>20.492999099999999</v>
      </c>
      <c r="F1323">
        <v>334362</v>
      </c>
      <c r="G1323" t="s">
        <v>14</v>
      </c>
      <c r="H1323" s="2">
        <v>45101.542291666665</v>
      </c>
      <c r="I1323" s="2" t="s">
        <v>11</v>
      </c>
      <c r="J1323" s="2" t="s">
        <v>11</v>
      </c>
      <c r="K1323" s="2" t="s">
        <v>11</v>
      </c>
      <c r="L1323" s="9">
        <f>YEAR(Table1[[#This Row],[ordered_at]])</f>
        <v>2023</v>
      </c>
      <c r="M1323" s="9" t="str">
        <f>TEXT(Table1[[#This Row],[ordered_at]],"MMM")</f>
        <v>Jun</v>
      </c>
      <c r="N1323">
        <f>VLOOKUP(D1323,[1]products!$A$2:$F$2832,6,0)</f>
        <v>37.259998320000001</v>
      </c>
      <c r="O1323" s="1">
        <f>Table1[[#This Row],[sale_price]]-Table1[[#This Row],[cost_price]]</f>
        <v>16.766999220000002</v>
      </c>
      <c r="P1323" s="4">
        <f>Table1[[#This Row],[PROFIT]]/Table1[[#This Row],[sale_price]]</f>
        <v>0.44999999935587764</v>
      </c>
      <c r="Q1323" t="str">
        <f>"Q"&amp;ROUNDUP(MONTH(Table1[[#This Row],[ordered_at]])/3,0)</f>
        <v>Q2</v>
      </c>
      <c r="R1323" t="s">
        <v>33</v>
      </c>
      <c r="S1323" t="s">
        <v>46</v>
      </c>
      <c r="T1323" s="8"/>
    </row>
    <row r="1324" spans="1:20" x14ac:dyDescent="0.3">
      <c r="A1324">
        <v>180293</v>
      </c>
      <c r="B1324">
        <v>124201</v>
      </c>
      <c r="C1324">
        <v>22478</v>
      </c>
      <c r="D1324">
        <v>11005</v>
      </c>
      <c r="E1324">
        <f>VLOOKUP(D1324,[1]products!$A$2:$B$2832,2,0)</f>
        <v>18.281600730000001</v>
      </c>
      <c r="F1324">
        <v>486792</v>
      </c>
      <c r="G1324" t="s">
        <v>13</v>
      </c>
      <c r="H1324" s="2">
        <v>45101.22011574074</v>
      </c>
      <c r="I1324" s="2">
        <v>45101.22011574074</v>
      </c>
      <c r="J1324" s="2" t="s">
        <v>11</v>
      </c>
      <c r="K1324" s="2" t="s">
        <v>11</v>
      </c>
      <c r="L1324" s="9">
        <f>YEAR(Table1[[#This Row],[ordered_at]])</f>
        <v>2023</v>
      </c>
      <c r="M1324" s="9" t="str">
        <f>TEXT(Table1[[#This Row],[ordered_at]],"MMM")</f>
        <v>Jun</v>
      </c>
      <c r="N1324">
        <f>VLOOKUP(D1324,[1]products!$A$2:$F$2832,6,0)</f>
        <v>39.400001529999997</v>
      </c>
      <c r="O1324" s="1">
        <f>Table1[[#This Row],[sale_price]]-Table1[[#This Row],[cost_price]]</f>
        <v>21.118400799999996</v>
      </c>
      <c r="P1324" s="4">
        <f>Table1[[#This Row],[PROFIT]]/Table1[[#This Row],[sale_price]]</f>
        <v>0.53599999949035526</v>
      </c>
      <c r="Q1324" t="str">
        <f>"Q"&amp;ROUNDUP(MONTH(Table1[[#This Row],[ordered_at]])/3,0)</f>
        <v>Q2</v>
      </c>
      <c r="R1324" t="s">
        <v>38</v>
      </c>
      <c r="S1324" t="s">
        <v>47</v>
      </c>
      <c r="T1324" s="8"/>
    </row>
    <row r="1325" spans="1:20" x14ac:dyDescent="0.3">
      <c r="A1325">
        <v>101438</v>
      </c>
      <c r="B1325">
        <v>69845</v>
      </c>
      <c r="C1325">
        <v>22478</v>
      </c>
      <c r="D1325">
        <v>5857</v>
      </c>
      <c r="E1325">
        <f>VLOOKUP(D1325,[1]products!$A$2:$B$2832,2,0)</f>
        <v>14.70000003</v>
      </c>
      <c r="F1325">
        <v>273648</v>
      </c>
      <c r="G1325" t="s">
        <v>10</v>
      </c>
      <c r="H1325" s="2">
        <v>45101.203483796293</v>
      </c>
      <c r="I1325" s="2" t="s">
        <v>11</v>
      </c>
      <c r="J1325" s="2" t="s">
        <v>11</v>
      </c>
      <c r="K1325" s="2" t="s">
        <v>11</v>
      </c>
      <c r="L1325" s="9">
        <f>YEAR(Table1[[#This Row],[ordered_at]])</f>
        <v>2023</v>
      </c>
      <c r="M1325" s="9" t="str">
        <f>TEXT(Table1[[#This Row],[ordered_at]],"MMM")</f>
        <v>Jun</v>
      </c>
      <c r="N1325">
        <f>VLOOKUP(D1325,[1]products!$A$2:$F$2832,6,0)</f>
        <v>25</v>
      </c>
      <c r="O1325" s="1">
        <f>Table1[[#This Row],[sale_price]]-Table1[[#This Row],[cost_price]]</f>
        <v>10.29999997</v>
      </c>
      <c r="P1325" s="4">
        <f>Table1[[#This Row],[PROFIT]]/Table1[[#This Row],[sale_price]]</f>
        <v>0.41199999879999999</v>
      </c>
      <c r="Q1325" t="str">
        <f>"Q"&amp;ROUNDUP(MONTH(Table1[[#This Row],[ordered_at]])/3,0)</f>
        <v>Q2</v>
      </c>
      <c r="R1325" t="s">
        <v>38</v>
      </c>
      <c r="S1325" t="s">
        <v>47</v>
      </c>
      <c r="T1325" s="8"/>
    </row>
    <row r="1326" spans="1:20" x14ac:dyDescent="0.3">
      <c r="A1326">
        <v>12953</v>
      </c>
      <c r="B1326">
        <v>8985</v>
      </c>
      <c r="C1326">
        <v>22478</v>
      </c>
      <c r="D1326">
        <v>12660</v>
      </c>
      <c r="E1326">
        <f>VLOOKUP(D1326,[1]products!$A$2:$B$2832,2,0)</f>
        <v>11.31550019</v>
      </c>
      <c r="F1326">
        <v>34952</v>
      </c>
      <c r="G1326" t="s">
        <v>10</v>
      </c>
      <c r="H1326" s="2">
        <v>45100.892106481479</v>
      </c>
      <c r="I1326" s="2" t="s">
        <v>11</v>
      </c>
      <c r="J1326" s="2" t="s">
        <v>11</v>
      </c>
      <c r="K1326" s="2" t="s">
        <v>11</v>
      </c>
      <c r="L1326" s="9">
        <f>YEAR(Table1[[#This Row],[ordered_at]])</f>
        <v>2023</v>
      </c>
      <c r="M1326" s="9" t="str">
        <f>TEXT(Table1[[#This Row],[ordered_at]],"MMM")</f>
        <v>Jun</v>
      </c>
      <c r="N1326">
        <f>VLOOKUP(D1326,[1]products!$A$2:$F$2832,6,0)</f>
        <v>21.350000380000001</v>
      </c>
      <c r="O1326" s="1">
        <f>Table1[[#This Row],[sale_price]]-Table1[[#This Row],[cost_price]]</f>
        <v>10.034500190000001</v>
      </c>
      <c r="P1326" s="4">
        <f>Table1[[#This Row],[PROFIT]]/Table1[[#This Row],[sale_price]]</f>
        <v>0.47000000053395785</v>
      </c>
      <c r="Q1326" t="str">
        <f>"Q"&amp;ROUNDUP(MONTH(Table1[[#This Row],[ordered_at]])/3,0)</f>
        <v>Q2</v>
      </c>
      <c r="R1326" t="s">
        <v>33</v>
      </c>
      <c r="S1326" t="s">
        <v>47</v>
      </c>
      <c r="T1326" s="8"/>
    </row>
    <row r="1327" spans="1:20" x14ac:dyDescent="0.3">
      <c r="A1327">
        <v>62774</v>
      </c>
      <c r="B1327">
        <v>43216</v>
      </c>
      <c r="C1327">
        <v>22478</v>
      </c>
      <c r="D1327">
        <v>13616</v>
      </c>
      <c r="E1327">
        <f>VLOOKUP(D1327,[1]products!$A$2:$B$2832,2,0)</f>
        <v>25.067400360000001</v>
      </c>
      <c r="F1327">
        <v>169363</v>
      </c>
      <c r="G1327" t="s">
        <v>10</v>
      </c>
      <c r="H1327" s="2">
        <v>45100.331793981481</v>
      </c>
      <c r="I1327" s="2" t="s">
        <v>11</v>
      </c>
      <c r="J1327" s="2" t="s">
        <v>11</v>
      </c>
      <c r="K1327" s="2" t="s">
        <v>11</v>
      </c>
      <c r="L1327" s="9">
        <f>YEAR(Table1[[#This Row],[ordered_at]])</f>
        <v>2023</v>
      </c>
      <c r="M1327" s="9" t="str">
        <f>TEXT(Table1[[#This Row],[ordered_at]],"MMM")</f>
        <v>Jun</v>
      </c>
      <c r="N1327">
        <f>VLOOKUP(D1327,[1]products!$A$2:$F$2832,6,0)</f>
        <v>50.950000760000002</v>
      </c>
      <c r="O1327" s="1">
        <f>Table1[[#This Row],[sale_price]]-Table1[[#This Row],[cost_price]]</f>
        <v>25.882600400000001</v>
      </c>
      <c r="P1327" s="4">
        <f>Table1[[#This Row],[PROFIT]]/Table1[[#This Row],[sale_price]]</f>
        <v>0.50800000027320902</v>
      </c>
      <c r="Q1327" t="str">
        <f>"Q"&amp;ROUNDUP(MONTH(Table1[[#This Row],[ordered_at]])/3,0)</f>
        <v>Q2</v>
      </c>
      <c r="R1327" t="s">
        <v>39</v>
      </c>
      <c r="S1327" t="s">
        <v>46</v>
      </c>
      <c r="T1327" s="8"/>
    </row>
    <row r="1328" spans="1:20" x14ac:dyDescent="0.3">
      <c r="A1328">
        <v>2365</v>
      </c>
      <c r="B1328">
        <v>1605</v>
      </c>
      <c r="C1328">
        <v>22478</v>
      </c>
      <c r="D1328">
        <v>13719</v>
      </c>
      <c r="E1328">
        <f>VLOOKUP(D1328,[1]products!$A$2:$B$2832,2,0)</f>
        <v>6.3000000040000002</v>
      </c>
      <c r="F1328">
        <v>6395</v>
      </c>
      <c r="G1328" t="s">
        <v>10</v>
      </c>
      <c r="H1328" s="2">
        <v>45100.179166666669</v>
      </c>
      <c r="I1328" s="2" t="s">
        <v>11</v>
      </c>
      <c r="J1328" s="2" t="s">
        <v>11</v>
      </c>
      <c r="K1328" s="2" t="s">
        <v>11</v>
      </c>
      <c r="L1328" s="9">
        <f>YEAR(Table1[[#This Row],[ordered_at]])</f>
        <v>2023</v>
      </c>
      <c r="M1328" s="9" t="str">
        <f>TEXT(Table1[[#This Row],[ordered_at]],"MMM")</f>
        <v>Jun</v>
      </c>
      <c r="N1328">
        <f>VLOOKUP(D1328,[1]products!$A$2:$F$2832,6,0)</f>
        <v>12</v>
      </c>
      <c r="O1328" s="1">
        <f>Table1[[#This Row],[sale_price]]-Table1[[#This Row],[cost_price]]</f>
        <v>5.6999999959999998</v>
      </c>
      <c r="P1328" s="4">
        <f>Table1[[#This Row],[PROFIT]]/Table1[[#This Row],[sale_price]]</f>
        <v>0.47499999966666667</v>
      </c>
      <c r="Q1328" t="str">
        <f>"Q"&amp;ROUNDUP(MONTH(Table1[[#This Row],[ordered_at]])/3,0)</f>
        <v>Q2</v>
      </c>
      <c r="R1328" t="s">
        <v>39</v>
      </c>
      <c r="S1328" t="s">
        <v>46</v>
      </c>
      <c r="T1328" s="8"/>
    </row>
    <row r="1329" spans="1:20" x14ac:dyDescent="0.3">
      <c r="A1329">
        <v>156194</v>
      </c>
      <c r="B1329">
        <v>107539</v>
      </c>
      <c r="C1329">
        <v>22478</v>
      </c>
      <c r="D1329">
        <v>28774</v>
      </c>
      <c r="E1329">
        <f>VLOOKUP(D1329,[1]products!$A$2:$B$2832,2,0)</f>
        <v>38.472000049999998</v>
      </c>
      <c r="F1329">
        <v>421648</v>
      </c>
      <c r="G1329" t="s">
        <v>14</v>
      </c>
      <c r="H1329" s="2">
        <v>45100.103495370371</v>
      </c>
      <c r="I1329" s="2" t="s">
        <v>11</v>
      </c>
      <c r="J1329" s="2" t="s">
        <v>11</v>
      </c>
      <c r="K1329" s="2" t="s">
        <v>11</v>
      </c>
      <c r="L1329" s="9">
        <f>YEAR(Table1[[#This Row],[ordered_at]])</f>
        <v>2023</v>
      </c>
      <c r="M1329" s="9" t="str">
        <f>TEXT(Table1[[#This Row],[ordered_at]],"MMM")</f>
        <v>Jun</v>
      </c>
      <c r="N1329">
        <f>VLOOKUP(D1329,[1]products!$A$2:$F$2832,6,0)</f>
        <v>84</v>
      </c>
      <c r="O1329" s="1">
        <f>Table1[[#This Row],[sale_price]]-Table1[[#This Row],[cost_price]]</f>
        <v>45.527999950000002</v>
      </c>
      <c r="P1329" s="4">
        <f>Table1[[#This Row],[PROFIT]]/Table1[[#This Row],[sale_price]]</f>
        <v>0.54199999940476196</v>
      </c>
      <c r="Q1329" t="str">
        <f>"Q"&amp;ROUNDUP(MONTH(Table1[[#This Row],[ordered_at]])/3,0)</f>
        <v>Q2</v>
      </c>
      <c r="R1329" t="s">
        <v>39</v>
      </c>
      <c r="S1329" t="s">
        <v>46</v>
      </c>
      <c r="T1329" s="8"/>
    </row>
    <row r="1330" spans="1:20" x14ac:dyDescent="0.3">
      <c r="A1330">
        <v>67673</v>
      </c>
      <c r="B1330">
        <v>46555</v>
      </c>
      <c r="C1330">
        <v>52675</v>
      </c>
      <c r="D1330">
        <v>28391</v>
      </c>
      <c r="E1330">
        <f>VLOOKUP(D1330,[1]products!$A$2:$B$2832,2,0)</f>
        <v>36.240000100000003</v>
      </c>
      <c r="F1330">
        <v>182608</v>
      </c>
      <c r="G1330" t="s">
        <v>14</v>
      </c>
      <c r="H1330" s="2">
        <v>45100.081412037034</v>
      </c>
      <c r="I1330" s="2" t="s">
        <v>11</v>
      </c>
      <c r="J1330" s="2" t="s">
        <v>11</v>
      </c>
      <c r="K1330" s="2" t="s">
        <v>11</v>
      </c>
      <c r="L1330" s="9">
        <f>YEAR(Table1[[#This Row],[ordered_at]])</f>
        <v>2023</v>
      </c>
      <c r="M1330" s="9" t="str">
        <f>TEXT(Table1[[#This Row],[ordered_at]],"MMM")</f>
        <v>Jun</v>
      </c>
      <c r="N1330">
        <f>VLOOKUP(D1330,[1]products!$A$2:$F$2832,6,0)</f>
        <v>60</v>
      </c>
      <c r="O1330" s="1">
        <f>Table1[[#This Row],[sale_price]]-Table1[[#This Row],[cost_price]]</f>
        <v>23.759999899999997</v>
      </c>
      <c r="P1330" s="4">
        <f>Table1[[#This Row],[PROFIT]]/Table1[[#This Row],[sale_price]]</f>
        <v>0.39599999833333327</v>
      </c>
      <c r="Q1330" t="str">
        <f>"Q"&amp;ROUNDUP(MONTH(Table1[[#This Row],[ordered_at]])/3,0)</f>
        <v>Q2</v>
      </c>
      <c r="R1330" t="s">
        <v>32</v>
      </c>
      <c r="S1330" t="s">
        <v>47</v>
      </c>
      <c r="T1330" s="8"/>
    </row>
    <row r="1331" spans="1:20" x14ac:dyDescent="0.3">
      <c r="A1331">
        <v>108743</v>
      </c>
      <c r="B1331">
        <v>74932</v>
      </c>
      <c r="C1331">
        <v>87614</v>
      </c>
      <c r="D1331">
        <v>28575</v>
      </c>
      <c r="E1331">
        <f>VLOOKUP(D1331,[1]products!$A$2:$B$2832,2,0)</f>
        <v>9.3138499039999996</v>
      </c>
      <c r="F1331">
        <v>293389</v>
      </c>
      <c r="G1331" t="s">
        <v>12</v>
      </c>
      <c r="H1331" s="2">
        <v>45099.674074074072</v>
      </c>
      <c r="I1331" s="2">
        <v>45099.674074074072</v>
      </c>
      <c r="J1331" s="2">
        <v>45099.674074074072</v>
      </c>
      <c r="K1331" s="2" t="s">
        <v>11</v>
      </c>
      <c r="L1331" s="9">
        <f>YEAR(Table1[[#This Row],[ordered_at]])</f>
        <v>2023</v>
      </c>
      <c r="M1331" s="9" t="str">
        <f>TEXT(Table1[[#This Row],[ordered_at]],"MMM")</f>
        <v>Jun</v>
      </c>
      <c r="N1331">
        <f>VLOOKUP(D1331,[1]products!$A$2:$F$2832,6,0)</f>
        <v>14.94999981</v>
      </c>
      <c r="O1331" s="1">
        <f>Table1[[#This Row],[sale_price]]-Table1[[#This Row],[cost_price]]</f>
        <v>5.636149906</v>
      </c>
      <c r="P1331" s="4">
        <f>Table1[[#This Row],[PROFIT]]/Table1[[#This Row],[sale_price]]</f>
        <v>0.37699999850367893</v>
      </c>
      <c r="Q1331" t="str">
        <f>"Q"&amp;ROUNDUP(MONTH(Table1[[#This Row],[ordered_at]])/3,0)</f>
        <v>Q2</v>
      </c>
      <c r="R1331" t="s">
        <v>34</v>
      </c>
      <c r="S1331" t="s">
        <v>47</v>
      </c>
      <c r="T1331" s="8"/>
    </row>
    <row r="1332" spans="1:20" x14ac:dyDescent="0.3">
      <c r="A1332">
        <v>70140</v>
      </c>
      <c r="B1332">
        <v>48225</v>
      </c>
      <c r="C1332">
        <v>34680</v>
      </c>
      <c r="D1332">
        <v>13604</v>
      </c>
      <c r="E1332">
        <f>VLOOKUP(D1332,[1]products!$A$2:$B$2832,2,0)</f>
        <v>86.400000079999998</v>
      </c>
      <c r="F1332">
        <v>189285</v>
      </c>
      <c r="G1332" t="s">
        <v>13</v>
      </c>
      <c r="H1332" s="2">
        <v>45099.59878472222</v>
      </c>
      <c r="I1332" s="2">
        <v>45099.59878472222</v>
      </c>
      <c r="J1332" s="2" t="s">
        <v>11</v>
      </c>
      <c r="K1332" s="2" t="s">
        <v>11</v>
      </c>
      <c r="L1332" s="9">
        <f>YEAR(Table1[[#This Row],[ordered_at]])</f>
        <v>2023</v>
      </c>
      <c r="M1332" s="9" t="str">
        <f>TEXT(Table1[[#This Row],[ordered_at]],"MMM")</f>
        <v>Jun</v>
      </c>
      <c r="N1332">
        <f>VLOOKUP(D1332,[1]products!$A$2:$F$2832,6,0)</f>
        <v>180</v>
      </c>
      <c r="O1332" s="1">
        <f>Table1[[#This Row],[sale_price]]-Table1[[#This Row],[cost_price]]</f>
        <v>93.599999920000002</v>
      </c>
      <c r="P1332" s="4">
        <f>Table1[[#This Row],[PROFIT]]/Table1[[#This Row],[sale_price]]</f>
        <v>0.51999999955555554</v>
      </c>
      <c r="Q1332" t="str">
        <f>"Q"&amp;ROUNDUP(MONTH(Table1[[#This Row],[ordered_at]])/3,0)</f>
        <v>Q2</v>
      </c>
      <c r="R1332" t="s">
        <v>34</v>
      </c>
      <c r="S1332" t="s">
        <v>47</v>
      </c>
      <c r="T1332" s="8"/>
    </row>
    <row r="1333" spans="1:20" x14ac:dyDescent="0.3">
      <c r="A1333">
        <v>2363</v>
      </c>
      <c r="B1333">
        <v>1605</v>
      </c>
      <c r="C1333">
        <v>30339</v>
      </c>
      <c r="D1333">
        <v>10029</v>
      </c>
      <c r="E1333">
        <f>VLOOKUP(D1333,[1]products!$A$2:$B$2832,2,0)</f>
        <v>7.4162899019999999</v>
      </c>
      <c r="F1333">
        <v>6390</v>
      </c>
      <c r="G1333" t="s">
        <v>10</v>
      </c>
      <c r="H1333" s="2">
        <v>45099.135266203702</v>
      </c>
      <c r="I1333" s="2" t="s">
        <v>11</v>
      </c>
      <c r="J1333" s="2" t="s">
        <v>11</v>
      </c>
      <c r="K1333" s="2" t="s">
        <v>11</v>
      </c>
      <c r="L1333" s="9">
        <f>YEAR(Table1[[#This Row],[ordered_at]])</f>
        <v>2023</v>
      </c>
      <c r="M1333" s="9" t="str">
        <f>TEXT(Table1[[#This Row],[ordered_at]],"MMM")</f>
        <v>Jun</v>
      </c>
      <c r="N1333">
        <f>VLOOKUP(D1333,[1]products!$A$2:$F$2832,6,0)</f>
        <v>19.989999770000001</v>
      </c>
      <c r="O1333" s="1">
        <f>Table1[[#This Row],[sale_price]]-Table1[[#This Row],[cost_price]]</f>
        <v>12.573709868000002</v>
      </c>
      <c r="P1333" s="4">
        <f>Table1[[#This Row],[PROFIT]]/Table1[[#This Row],[sale_price]]</f>
        <v>0.629000000633817</v>
      </c>
      <c r="Q1333" t="str">
        <f>"Q"&amp;ROUNDUP(MONTH(Table1[[#This Row],[ordered_at]])/3,0)</f>
        <v>Q2</v>
      </c>
      <c r="R1333" t="s">
        <v>34</v>
      </c>
      <c r="S1333" t="s">
        <v>47</v>
      </c>
      <c r="T1333" s="8"/>
    </row>
    <row r="1334" spans="1:20" x14ac:dyDescent="0.3">
      <c r="A1334">
        <v>78263</v>
      </c>
      <c r="B1334">
        <v>53823</v>
      </c>
      <c r="C1334">
        <v>2697</v>
      </c>
      <c r="D1334">
        <v>5795</v>
      </c>
      <c r="E1334">
        <f>VLOOKUP(D1334,[1]products!$A$2:$B$2832,2,0)</f>
        <v>28.079999610000002</v>
      </c>
      <c r="F1334">
        <v>211193</v>
      </c>
      <c r="G1334" t="s">
        <v>14</v>
      </c>
      <c r="H1334" s="2">
        <v>45098.99523148148</v>
      </c>
      <c r="I1334" s="2" t="s">
        <v>11</v>
      </c>
      <c r="J1334" s="2" t="s">
        <v>11</v>
      </c>
      <c r="K1334" s="2" t="s">
        <v>11</v>
      </c>
      <c r="L1334" s="9">
        <f>YEAR(Table1[[#This Row],[ordered_at]])</f>
        <v>2023</v>
      </c>
      <c r="M1334" s="9" t="str">
        <f>TEXT(Table1[[#This Row],[ordered_at]],"MMM")</f>
        <v>Jun</v>
      </c>
      <c r="N1334">
        <f>VLOOKUP(D1334,[1]products!$A$2:$F$2832,6,0)</f>
        <v>46.799999239999998</v>
      </c>
      <c r="O1334" s="1">
        <f>Table1[[#This Row],[sale_price]]-Table1[[#This Row],[cost_price]]</f>
        <v>18.719999629999997</v>
      </c>
      <c r="P1334" s="4">
        <f>Table1[[#This Row],[PROFIT]]/Table1[[#This Row],[sale_price]]</f>
        <v>0.3999999985897435</v>
      </c>
      <c r="Q1334" t="str">
        <f>"Q"&amp;ROUNDUP(MONTH(Table1[[#This Row],[ordered_at]])/3,0)</f>
        <v>Q2</v>
      </c>
      <c r="R1334" t="s">
        <v>33</v>
      </c>
      <c r="S1334" t="s">
        <v>47</v>
      </c>
      <c r="T1334" s="8"/>
    </row>
    <row r="1335" spans="1:20" x14ac:dyDescent="0.3">
      <c r="A1335">
        <v>175171</v>
      </c>
      <c r="B1335">
        <v>120631</v>
      </c>
      <c r="C1335">
        <v>77122</v>
      </c>
      <c r="D1335">
        <v>15569</v>
      </c>
      <c r="E1335">
        <f>VLOOKUP(D1335,[1]products!$A$2:$B$2832,2,0)</f>
        <v>10.042499940000001</v>
      </c>
      <c r="F1335">
        <v>472908</v>
      </c>
      <c r="G1335" t="s">
        <v>10</v>
      </c>
      <c r="H1335" s="2">
        <v>45098.903622685182</v>
      </c>
      <c r="I1335" s="2" t="s">
        <v>11</v>
      </c>
      <c r="J1335" s="2" t="s">
        <v>11</v>
      </c>
      <c r="K1335" s="2" t="s">
        <v>11</v>
      </c>
      <c r="L1335" s="9">
        <f>YEAR(Table1[[#This Row],[ordered_at]])</f>
        <v>2023</v>
      </c>
      <c r="M1335" s="9" t="str">
        <f>TEXT(Table1[[#This Row],[ordered_at]],"MMM")</f>
        <v>Jun</v>
      </c>
      <c r="N1335">
        <f>VLOOKUP(D1335,[1]products!$A$2:$F$2832,6,0)</f>
        <v>19.5</v>
      </c>
      <c r="O1335" s="1">
        <f>Table1[[#This Row],[sale_price]]-Table1[[#This Row],[cost_price]]</f>
        <v>9.4575000599999992</v>
      </c>
      <c r="P1335" s="4">
        <f>Table1[[#This Row],[PROFIT]]/Table1[[#This Row],[sale_price]]</f>
        <v>0.48500000307692304</v>
      </c>
      <c r="Q1335" t="str">
        <f>"Q"&amp;ROUNDUP(MONTH(Table1[[#This Row],[ordered_at]])/3,0)</f>
        <v>Q2</v>
      </c>
      <c r="R1335" t="s">
        <v>21</v>
      </c>
      <c r="S1335" t="s">
        <v>47</v>
      </c>
      <c r="T1335" s="8"/>
    </row>
    <row r="1336" spans="1:20" x14ac:dyDescent="0.3">
      <c r="A1336">
        <v>123191</v>
      </c>
      <c r="B1336">
        <v>84836</v>
      </c>
      <c r="C1336">
        <v>11626</v>
      </c>
      <c r="D1336">
        <v>14280</v>
      </c>
      <c r="E1336">
        <f>VLOOKUP(D1336,[1]products!$A$2:$B$2832,2,0)</f>
        <v>21.54541979</v>
      </c>
      <c r="F1336">
        <v>332527</v>
      </c>
      <c r="G1336" t="s">
        <v>12</v>
      </c>
      <c r="H1336" s="2">
        <v>45098.675254629627</v>
      </c>
      <c r="I1336" s="2">
        <v>45098.675254629627</v>
      </c>
      <c r="J1336" s="2">
        <v>45098.675254629627</v>
      </c>
      <c r="K1336" s="2" t="s">
        <v>11</v>
      </c>
      <c r="L1336" s="9">
        <f>YEAR(Table1[[#This Row],[ordered_at]])</f>
        <v>2023</v>
      </c>
      <c r="M1336" s="9" t="str">
        <f>TEXT(Table1[[#This Row],[ordered_at]],"MMM")</f>
        <v>Jun</v>
      </c>
      <c r="N1336">
        <f>VLOOKUP(D1336,[1]products!$A$2:$F$2832,6,0)</f>
        <v>44.979999540000001</v>
      </c>
      <c r="O1336" s="1">
        <f>Table1[[#This Row],[sale_price]]-Table1[[#This Row],[cost_price]]</f>
        <v>23.434579750000001</v>
      </c>
      <c r="P1336" s="4">
        <f>Table1[[#This Row],[PROFIT]]/Table1[[#This Row],[sale_price]]</f>
        <v>0.52099999977012001</v>
      </c>
      <c r="Q1336" t="str">
        <f>"Q"&amp;ROUNDUP(MONTH(Table1[[#This Row],[ordered_at]])/3,0)</f>
        <v>Q2</v>
      </c>
      <c r="R1336" t="s">
        <v>21</v>
      </c>
      <c r="S1336" t="s">
        <v>47</v>
      </c>
      <c r="T1336" s="8"/>
    </row>
    <row r="1337" spans="1:20" x14ac:dyDescent="0.3">
      <c r="A1337">
        <v>133564</v>
      </c>
      <c r="B1337">
        <v>91931</v>
      </c>
      <c r="C1337">
        <v>32232</v>
      </c>
      <c r="D1337">
        <v>5972</v>
      </c>
      <c r="E1337">
        <f>VLOOKUP(D1337,[1]products!$A$2:$B$2832,2,0)</f>
        <v>31.001809089999998</v>
      </c>
      <c r="F1337">
        <v>360574</v>
      </c>
      <c r="G1337" t="s">
        <v>10</v>
      </c>
      <c r="H1337" s="2">
        <v>45098.442858796298</v>
      </c>
      <c r="I1337" s="2" t="s">
        <v>11</v>
      </c>
      <c r="J1337" s="2" t="s">
        <v>11</v>
      </c>
      <c r="K1337" s="2" t="s">
        <v>11</v>
      </c>
      <c r="L1337" s="9">
        <f>YEAR(Table1[[#This Row],[ordered_at]])</f>
        <v>2023</v>
      </c>
      <c r="M1337" s="9" t="str">
        <f>TEXT(Table1[[#This Row],[ordered_at]],"MMM")</f>
        <v>Jun</v>
      </c>
      <c r="N1337">
        <f>VLOOKUP(D1337,[1]products!$A$2:$F$2832,6,0)</f>
        <v>73.989997860000003</v>
      </c>
      <c r="O1337" s="1">
        <f>Table1[[#This Row],[sale_price]]-Table1[[#This Row],[cost_price]]</f>
        <v>42.988188770000008</v>
      </c>
      <c r="P1337" s="4">
        <f>Table1[[#This Row],[PROFIT]]/Table1[[#This Row],[sale_price]]</f>
        <v>0.58100000018029474</v>
      </c>
      <c r="Q1337" t="str">
        <f>"Q"&amp;ROUNDUP(MONTH(Table1[[#This Row],[ordered_at]])/3,0)</f>
        <v>Q2</v>
      </c>
      <c r="R1337" t="s">
        <v>21</v>
      </c>
      <c r="S1337" t="s">
        <v>47</v>
      </c>
      <c r="T1337" s="8"/>
    </row>
    <row r="1338" spans="1:20" x14ac:dyDescent="0.3">
      <c r="A1338">
        <v>90701</v>
      </c>
      <c r="B1338">
        <v>62399</v>
      </c>
      <c r="C1338">
        <v>48346</v>
      </c>
      <c r="D1338">
        <v>9419</v>
      </c>
      <c r="E1338">
        <f>VLOOKUP(D1338,[1]products!$A$2:$B$2832,2,0)</f>
        <v>3.9003999340000002</v>
      </c>
      <c r="F1338">
        <v>244789</v>
      </c>
      <c r="G1338" t="s">
        <v>14</v>
      </c>
      <c r="H1338" s="2">
        <v>45098.329548611109</v>
      </c>
      <c r="I1338" s="2" t="s">
        <v>11</v>
      </c>
      <c r="J1338" s="2" t="s">
        <v>11</v>
      </c>
      <c r="K1338" s="2" t="s">
        <v>11</v>
      </c>
      <c r="L1338" s="9">
        <f>YEAR(Table1[[#This Row],[ordered_at]])</f>
        <v>2023</v>
      </c>
      <c r="M1338" s="9" t="str">
        <f>TEXT(Table1[[#This Row],[ordered_at]],"MMM")</f>
        <v>Jun</v>
      </c>
      <c r="N1338">
        <f>VLOOKUP(D1338,[1]products!$A$2:$F$2832,6,0)</f>
        <v>9.9499998089999995</v>
      </c>
      <c r="O1338" s="1">
        <f>Table1[[#This Row],[sale_price]]-Table1[[#This Row],[cost_price]]</f>
        <v>6.0495998749999993</v>
      </c>
      <c r="P1338" s="4">
        <f>Table1[[#This Row],[PROFIT]]/Table1[[#This Row],[sale_price]]</f>
        <v>0.60799999910834168</v>
      </c>
      <c r="Q1338" t="str">
        <f>"Q"&amp;ROUNDUP(MONTH(Table1[[#This Row],[ordered_at]])/3,0)</f>
        <v>Q2</v>
      </c>
      <c r="R1338" t="s">
        <v>21</v>
      </c>
      <c r="S1338" t="s">
        <v>47</v>
      </c>
      <c r="T1338" s="8"/>
    </row>
    <row r="1339" spans="1:20" x14ac:dyDescent="0.3">
      <c r="A1339">
        <v>154236</v>
      </c>
      <c r="B1339">
        <v>106189</v>
      </c>
      <c r="C1339">
        <v>45182</v>
      </c>
      <c r="D1339">
        <v>24713</v>
      </c>
      <c r="E1339">
        <f>VLOOKUP(D1339,[1]products!$A$2:$B$2832,2,0)</f>
        <v>13.891500000000001</v>
      </c>
      <c r="F1339">
        <v>416342</v>
      </c>
      <c r="G1339" t="s">
        <v>12</v>
      </c>
      <c r="H1339" s="2">
        <v>45098.322592592594</v>
      </c>
      <c r="I1339" s="2">
        <v>45098.322592592594</v>
      </c>
      <c r="J1339" s="2">
        <v>45098.322592592594</v>
      </c>
      <c r="K1339" s="2" t="s">
        <v>11</v>
      </c>
      <c r="L1339" s="9">
        <f>YEAR(Table1[[#This Row],[ordered_at]])</f>
        <v>2023</v>
      </c>
      <c r="M1339" s="9" t="str">
        <f>TEXT(Table1[[#This Row],[ordered_at]],"MMM")</f>
        <v>Jun</v>
      </c>
      <c r="N1339">
        <f>VLOOKUP(D1339,[1]products!$A$2:$F$2832,6,0)</f>
        <v>24.5</v>
      </c>
      <c r="O1339" s="1">
        <f>Table1[[#This Row],[sale_price]]-Table1[[#This Row],[cost_price]]</f>
        <v>10.608499999999999</v>
      </c>
      <c r="P1339" s="4">
        <f>Table1[[#This Row],[PROFIT]]/Table1[[#This Row],[sale_price]]</f>
        <v>0.433</v>
      </c>
      <c r="Q1339" t="str">
        <f>"Q"&amp;ROUNDUP(MONTH(Table1[[#This Row],[ordered_at]])/3,0)</f>
        <v>Q2</v>
      </c>
      <c r="R1339" t="s">
        <v>21</v>
      </c>
      <c r="S1339" t="s">
        <v>47</v>
      </c>
      <c r="T1339" s="8"/>
    </row>
    <row r="1340" spans="1:20" x14ac:dyDescent="0.3">
      <c r="A1340">
        <v>43836</v>
      </c>
      <c r="B1340">
        <v>30168</v>
      </c>
      <c r="C1340">
        <v>6315</v>
      </c>
      <c r="D1340">
        <v>15674</v>
      </c>
      <c r="E1340">
        <f>VLOOKUP(D1340,[1]products!$A$2:$B$2832,2,0)</f>
        <v>11.600000039999999</v>
      </c>
      <c r="F1340">
        <v>118236</v>
      </c>
      <c r="G1340" t="s">
        <v>14</v>
      </c>
      <c r="H1340" s="2">
        <v>45097.988877314812</v>
      </c>
      <c r="I1340" s="2" t="s">
        <v>11</v>
      </c>
      <c r="J1340" s="2" t="s">
        <v>11</v>
      </c>
      <c r="K1340" s="2" t="s">
        <v>11</v>
      </c>
      <c r="L1340" s="9">
        <f>YEAR(Table1[[#This Row],[ordered_at]])</f>
        <v>2023</v>
      </c>
      <c r="M1340" s="9" t="str">
        <f>TEXT(Table1[[#This Row],[ordered_at]],"MMM")</f>
        <v>Jun</v>
      </c>
      <c r="N1340">
        <f>VLOOKUP(D1340,[1]products!$A$2:$F$2832,6,0)</f>
        <v>25</v>
      </c>
      <c r="O1340" s="1">
        <f>Table1[[#This Row],[sale_price]]-Table1[[#This Row],[cost_price]]</f>
        <v>13.399999960000001</v>
      </c>
      <c r="P1340" s="4">
        <f>Table1[[#This Row],[PROFIT]]/Table1[[#This Row],[sale_price]]</f>
        <v>0.53599999840000001</v>
      </c>
      <c r="Q1340" t="str">
        <f>"Q"&amp;ROUNDUP(MONTH(Table1[[#This Row],[ordered_at]])/3,0)</f>
        <v>Q2</v>
      </c>
      <c r="R1340" t="s">
        <v>21</v>
      </c>
      <c r="S1340" t="s">
        <v>47</v>
      </c>
      <c r="T1340" s="8"/>
    </row>
    <row r="1341" spans="1:20" x14ac:dyDescent="0.3">
      <c r="A1341">
        <v>64339</v>
      </c>
      <c r="B1341">
        <v>44292</v>
      </c>
      <c r="C1341">
        <v>81512</v>
      </c>
      <c r="D1341">
        <v>13988</v>
      </c>
      <c r="E1341">
        <f>VLOOKUP(D1341,[1]products!$A$2:$B$2832,2,0)</f>
        <v>6.9781798940000002</v>
      </c>
      <c r="F1341">
        <v>173586</v>
      </c>
      <c r="G1341" t="s">
        <v>13</v>
      </c>
      <c r="H1341" s="2">
        <v>45096.566527777781</v>
      </c>
      <c r="I1341" s="2">
        <v>45096.566527777781</v>
      </c>
      <c r="J1341" s="2" t="s">
        <v>11</v>
      </c>
      <c r="K1341" s="2" t="s">
        <v>11</v>
      </c>
      <c r="L1341" s="9">
        <f>YEAR(Table1[[#This Row],[ordered_at]])</f>
        <v>2023</v>
      </c>
      <c r="M1341" s="9" t="str">
        <f>TEXT(Table1[[#This Row],[ordered_at]],"MMM")</f>
        <v>Jun</v>
      </c>
      <c r="N1341">
        <f>VLOOKUP(D1341,[1]products!$A$2:$F$2832,6,0)</f>
        <v>11.989999770000001</v>
      </c>
      <c r="O1341" s="1">
        <f>Table1[[#This Row],[sale_price]]-Table1[[#This Row],[cost_price]]</f>
        <v>5.0118198760000006</v>
      </c>
      <c r="P1341" s="4">
        <f>Table1[[#This Row],[PROFIT]]/Table1[[#This Row],[sale_price]]</f>
        <v>0.41799999767639695</v>
      </c>
      <c r="Q1341" t="str">
        <f>"Q"&amp;ROUNDUP(MONTH(Table1[[#This Row],[ordered_at]])/3,0)</f>
        <v>Q2</v>
      </c>
      <c r="R1341" t="s">
        <v>21</v>
      </c>
      <c r="S1341" t="s">
        <v>47</v>
      </c>
      <c r="T1341" s="8"/>
    </row>
    <row r="1342" spans="1:20" x14ac:dyDescent="0.3">
      <c r="A1342">
        <v>61006</v>
      </c>
      <c r="B1342">
        <v>42041</v>
      </c>
      <c r="C1342">
        <v>31876</v>
      </c>
      <c r="D1342">
        <v>18229</v>
      </c>
      <c r="E1342">
        <f>VLOOKUP(D1342,[1]products!$A$2:$B$2832,2,0)</f>
        <v>97.415999920000004</v>
      </c>
      <c r="F1342">
        <v>164625</v>
      </c>
      <c r="G1342" t="s">
        <v>10</v>
      </c>
      <c r="H1342" s="2">
        <v>45095.951469907406</v>
      </c>
      <c r="I1342" s="2" t="s">
        <v>11</v>
      </c>
      <c r="J1342" s="2" t="s">
        <v>11</v>
      </c>
      <c r="K1342" s="2" t="s">
        <v>11</v>
      </c>
      <c r="L1342" s="9">
        <f>YEAR(Table1[[#This Row],[ordered_at]])</f>
        <v>2023</v>
      </c>
      <c r="M1342" s="9" t="str">
        <f>TEXT(Table1[[#This Row],[ordered_at]],"MMM")</f>
        <v>Jun</v>
      </c>
      <c r="N1342">
        <f>VLOOKUP(D1342,[1]products!$A$2:$F$2832,6,0)</f>
        <v>198</v>
      </c>
      <c r="O1342" s="1">
        <f>Table1[[#This Row],[sale_price]]-Table1[[#This Row],[cost_price]]</f>
        <v>100.58400008</v>
      </c>
      <c r="P1342" s="4">
        <f>Table1[[#This Row],[PROFIT]]/Table1[[#This Row],[sale_price]]</f>
        <v>0.50800000040404036</v>
      </c>
      <c r="Q1342" t="str">
        <f>"Q"&amp;ROUNDUP(MONTH(Table1[[#This Row],[ordered_at]])/3,0)</f>
        <v>Q2</v>
      </c>
      <c r="R1342" t="s">
        <v>21</v>
      </c>
      <c r="S1342" t="s">
        <v>47</v>
      </c>
      <c r="T1342" s="8"/>
    </row>
    <row r="1343" spans="1:20" x14ac:dyDescent="0.3">
      <c r="A1343">
        <v>118788</v>
      </c>
      <c r="B1343">
        <v>81820</v>
      </c>
      <c r="C1343">
        <v>71265</v>
      </c>
      <c r="D1343">
        <v>12702</v>
      </c>
      <c r="E1343">
        <f>VLOOKUP(D1343,[1]products!$A$2:$B$2832,2,0)</f>
        <v>37.001418100000002</v>
      </c>
      <c r="F1343">
        <v>320572</v>
      </c>
      <c r="G1343" t="s">
        <v>10</v>
      </c>
      <c r="H1343" s="2">
        <v>45094.745023148149</v>
      </c>
      <c r="I1343" s="2" t="s">
        <v>11</v>
      </c>
      <c r="J1343" s="2" t="s">
        <v>11</v>
      </c>
      <c r="K1343" s="2" t="s">
        <v>11</v>
      </c>
      <c r="L1343" s="9">
        <f>YEAR(Table1[[#This Row],[ordered_at]])</f>
        <v>2023</v>
      </c>
      <c r="M1343" s="9" t="str">
        <f>TEXT(Table1[[#This Row],[ordered_at]],"MMM")</f>
        <v>Jun</v>
      </c>
      <c r="N1343">
        <f>VLOOKUP(D1343,[1]products!$A$2:$F$2832,6,0)</f>
        <v>71.019996640000002</v>
      </c>
      <c r="O1343" s="1">
        <f>Table1[[#This Row],[sale_price]]-Table1[[#This Row],[cost_price]]</f>
        <v>34.01857854</v>
      </c>
      <c r="P1343" s="4">
        <f>Table1[[#This Row],[PROFIT]]/Table1[[#This Row],[sale_price]]</f>
        <v>0.47900000210419608</v>
      </c>
      <c r="Q1343" t="str">
        <f>"Q"&amp;ROUNDUP(MONTH(Table1[[#This Row],[ordered_at]])/3,0)</f>
        <v>Q2</v>
      </c>
      <c r="R1343" t="s">
        <v>21</v>
      </c>
      <c r="S1343" t="s">
        <v>47</v>
      </c>
      <c r="T1343" s="8"/>
    </row>
    <row r="1344" spans="1:20" x14ac:dyDescent="0.3">
      <c r="A1344">
        <v>23108</v>
      </c>
      <c r="B1344">
        <v>15993</v>
      </c>
      <c r="C1344">
        <v>19546</v>
      </c>
      <c r="D1344">
        <v>14192</v>
      </c>
      <c r="E1344">
        <f>VLOOKUP(D1344,[1]products!$A$2:$B$2832,2,0)</f>
        <v>8.7120000350000009</v>
      </c>
      <c r="F1344">
        <v>62358</v>
      </c>
      <c r="G1344" t="s">
        <v>12</v>
      </c>
      <c r="H1344" s="2">
        <v>45094.647800925923</v>
      </c>
      <c r="I1344" s="2">
        <v>45094.647800925923</v>
      </c>
      <c r="J1344" s="2">
        <v>45094.647800925923</v>
      </c>
      <c r="K1344" s="2" t="s">
        <v>11</v>
      </c>
      <c r="L1344" s="9">
        <f>YEAR(Table1[[#This Row],[ordered_at]])</f>
        <v>2023</v>
      </c>
      <c r="M1344" s="9" t="str">
        <f>TEXT(Table1[[#This Row],[ordered_at]],"MMM")</f>
        <v>Jun</v>
      </c>
      <c r="N1344">
        <f>VLOOKUP(D1344,[1]products!$A$2:$F$2832,6,0)</f>
        <v>22</v>
      </c>
      <c r="O1344" s="1">
        <f>Table1[[#This Row],[sale_price]]-Table1[[#This Row],[cost_price]]</f>
        <v>13.287999964999999</v>
      </c>
      <c r="P1344" s="4">
        <f>Table1[[#This Row],[PROFIT]]/Table1[[#This Row],[sale_price]]</f>
        <v>0.60399999840909091</v>
      </c>
      <c r="Q1344" t="str">
        <f>"Q"&amp;ROUNDUP(MONTH(Table1[[#This Row],[ordered_at]])/3,0)</f>
        <v>Q2</v>
      </c>
      <c r="R1344" t="s">
        <v>21</v>
      </c>
      <c r="S1344" t="s">
        <v>47</v>
      </c>
      <c r="T1344" s="8"/>
    </row>
    <row r="1345" spans="1:20" x14ac:dyDescent="0.3">
      <c r="A1345">
        <v>37378</v>
      </c>
      <c r="B1345">
        <v>25749</v>
      </c>
      <c r="C1345">
        <v>48185</v>
      </c>
      <c r="D1345">
        <v>9220</v>
      </c>
      <c r="E1345">
        <f>VLOOKUP(D1345,[1]products!$A$2:$B$2832,2,0)</f>
        <v>17.14163963</v>
      </c>
      <c r="F1345">
        <v>100843</v>
      </c>
      <c r="G1345" t="s">
        <v>12</v>
      </c>
      <c r="H1345" s="2">
        <v>45094.647060185183</v>
      </c>
      <c r="I1345" s="2">
        <v>45094.647060185183</v>
      </c>
      <c r="J1345" s="2">
        <v>45094.647060185183</v>
      </c>
      <c r="K1345" s="2" t="s">
        <v>11</v>
      </c>
      <c r="L1345" s="9">
        <f>YEAR(Table1[[#This Row],[ordered_at]])</f>
        <v>2023</v>
      </c>
      <c r="M1345" s="9" t="str">
        <f>TEXT(Table1[[#This Row],[ordered_at]],"MMM")</f>
        <v>Jun</v>
      </c>
      <c r="N1345">
        <f>VLOOKUP(D1345,[1]products!$A$2:$F$2832,6,0)</f>
        <v>40.619998930000001</v>
      </c>
      <c r="O1345" s="1">
        <f>Table1[[#This Row],[sale_price]]-Table1[[#This Row],[cost_price]]</f>
        <v>23.478359300000001</v>
      </c>
      <c r="P1345" s="4">
        <f>Table1[[#This Row],[PROFIT]]/Table1[[#This Row],[sale_price]]</f>
        <v>0.57799999799261448</v>
      </c>
      <c r="Q1345" t="str">
        <f>"Q"&amp;ROUNDUP(MONTH(Table1[[#This Row],[ordered_at]])/3,0)</f>
        <v>Q2</v>
      </c>
      <c r="R1345" t="s">
        <v>40</v>
      </c>
      <c r="S1345" t="s">
        <v>46</v>
      </c>
      <c r="T1345" s="8"/>
    </row>
    <row r="1346" spans="1:20" x14ac:dyDescent="0.3">
      <c r="A1346">
        <v>72321</v>
      </c>
      <c r="B1346">
        <v>49744</v>
      </c>
      <c r="C1346">
        <v>60463</v>
      </c>
      <c r="D1346">
        <v>24994</v>
      </c>
      <c r="E1346">
        <f>VLOOKUP(D1346,[1]products!$A$2:$B$2832,2,0)</f>
        <v>27.344530840000001</v>
      </c>
      <c r="F1346">
        <v>195130</v>
      </c>
      <c r="G1346" t="s">
        <v>12</v>
      </c>
      <c r="H1346" s="2">
        <v>45094.633576388886</v>
      </c>
      <c r="I1346" s="2">
        <v>45094.633576388886</v>
      </c>
      <c r="J1346" s="2">
        <v>45094.633576388886</v>
      </c>
      <c r="K1346" s="2" t="s">
        <v>11</v>
      </c>
      <c r="L1346" s="9">
        <f>YEAR(Table1[[#This Row],[ordered_at]])</f>
        <v>2023</v>
      </c>
      <c r="M1346" s="9" t="str">
        <f>TEXT(Table1[[#This Row],[ordered_at]],"MMM")</f>
        <v>Jun</v>
      </c>
      <c r="N1346">
        <f>VLOOKUP(D1346,[1]products!$A$2:$F$2832,6,0)</f>
        <v>49.990001679999999</v>
      </c>
      <c r="O1346" s="1">
        <f>Table1[[#This Row],[sale_price]]-Table1[[#This Row],[cost_price]]</f>
        <v>22.645470839999998</v>
      </c>
      <c r="P1346" s="4">
        <f>Table1[[#This Row],[PROFIT]]/Table1[[#This Row],[sale_price]]</f>
        <v>0.45300000157951581</v>
      </c>
      <c r="Q1346" t="str">
        <f>"Q"&amp;ROUNDUP(MONTH(Table1[[#This Row],[ordered_at]])/3,0)</f>
        <v>Q2</v>
      </c>
      <c r="R1346" t="s">
        <v>40</v>
      </c>
      <c r="S1346" t="s">
        <v>46</v>
      </c>
      <c r="T1346" s="8"/>
    </row>
    <row r="1347" spans="1:20" x14ac:dyDescent="0.3">
      <c r="A1347">
        <v>17847</v>
      </c>
      <c r="B1347">
        <v>12353</v>
      </c>
      <c r="C1347">
        <v>358</v>
      </c>
      <c r="D1347">
        <v>28803</v>
      </c>
      <c r="E1347">
        <f>VLOOKUP(D1347,[1]products!$A$2:$B$2832,2,0)</f>
        <v>27.555</v>
      </c>
      <c r="F1347">
        <v>48183</v>
      </c>
      <c r="G1347" t="s">
        <v>12</v>
      </c>
      <c r="H1347" s="2">
        <v>45094.373425925929</v>
      </c>
      <c r="I1347" s="2">
        <v>45094.373425925929</v>
      </c>
      <c r="J1347" s="2">
        <v>45094.373425925929</v>
      </c>
      <c r="K1347" s="2" t="s">
        <v>11</v>
      </c>
      <c r="L1347" s="9">
        <f>YEAR(Table1[[#This Row],[ordered_at]])</f>
        <v>2023</v>
      </c>
      <c r="M1347" s="9" t="str">
        <f>TEXT(Table1[[#This Row],[ordered_at]],"MMM")</f>
        <v>Jun</v>
      </c>
      <c r="N1347">
        <f>VLOOKUP(D1347,[1]products!$A$2:$F$2832,6,0)</f>
        <v>55</v>
      </c>
      <c r="O1347" s="1">
        <f>Table1[[#This Row],[sale_price]]-Table1[[#This Row],[cost_price]]</f>
        <v>27.445</v>
      </c>
      <c r="P1347" s="4">
        <f>Table1[[#This Row],[PROFIT]]/Table1[[#This Row],[sale_price]]</f>
        <v>0.499</v>
      </c>
      <c r="Q1347" t="str">
        <f>"Q"&amp;ROUNDUP(MONTH(Table1[[#This Row],[ordered_at]])/3,0)</f>
        <v>Q2</v>
      </c>
      <c r="R1347" t="s">
        <v>27</v>
      </c>
      <c r="S1347" t="s">
        <v>47</v>
      </c>
      <c r="T1347" s="8"/>
    </row>
    <row r="1348" spans="1:20" x14ac:dyDescent="0.3">
      <c r="A1348">
        <v>147480</v>
      </c>
      <c r="B1348">
        <v>101547</v>
      </c>
      <c r="C1348">
        <v>93296</v>
      </c>
      <c r="D1348">
        <v>10298</v>
      </c>
      <c r="E1348">
        <f>VLOOKUP(D1348,[1]products!$A$2:$B$2832,2,0)</f>
        <v>4.0459498910000002</v>
      </c>
      <c r="F1348">
        <v>398155</v>
      </c>
      <c r="G1348" t="s">
        <v>12</v>
      </c>
      <c r="H1348" s="2">
        <v>45093.001284722224</v>
      </c>
      <c r="I1348" s="2">
        <v>45093.001284722224</v>
      </c>
      <c r="J1348" s="2">
        <v>45093.001284722224</v>
      </c>
      <c r="K1348" s="2" t="s">
        <v>11</v>
      </c>
      <c r="L1348" s="9">
        <f>YEAR(Table1[[#This Row],[ordered_at]])</f>
        <v>2023</v>
      </c>
      <c r="M1348" s="9" t="str">
        <f>TEXT(Table1[[#This Row],[ordered_at]],"MMM")</f>
        <v>Jun</v>
      </c>
      <c r="N1348">
        <f>VLOOKUP(D1348,[1]products!$A$2:$F$2832,6,0)</f>
        <v>9.9899997710000008</v>
      </c>
      <c r="O1348" s="1">
        <f>Table1[[#This Row],[sale_price]]-Table1[[#This Row],[cost_price]]</f>
        <v>5.9440498800000006</v>
      </c>
      <c r="P1348" s="4">
        <f>Table1[[#This Row],[PROFIT]]/Table1[[#This Row],[sale_price]]</f>
        <v>0.59500000162712718</v>
      </c>
      <c r="Q1348" t="str">
        <f>"Q"&amp;ROUNDUP(MONTH(Table1[[#This Row],[ordered_at]])/3,0)</f>
        <v>Q2</v>
      </c>
      <c r="R1348" t="s">
        <v>39</v>
      </c>
      <c r="S1348" t="s">
        <v>46</v>
      </c>
      <c r="T1348" s="8"/>
    </row>
    <row r="1349" spans="1:20" x14ac:dyDescent="0.3">
      <c r="A1349">
        <v>25069</v>
      </c>
      <c r="B1349">
        <v>17347</v>
      </c>
      <c r="C1349">
        <v>14722</v>
      </c>
      <c r="D1349">
        <v>15575</v>
      </c>
      <c r="E1349">
        <f>VLOOKUP(D1349,[1]products!$A$2:$B$2832,2,0)</f>
        <v>15.203999939999999</v>
      </c>
      <c r="F1349">
        <v>67672</v>
      </c>
      <c r="G1349" t="s">
        <v>10</v>
      </c>
      <c r="H1349" s="2">
        <v>45092.521782407406</v>
      </c>
      <c r="I1349" s="2" t="s">
        <v>11</v>
      </c>
      <c r="J1349" s="2" t="s">
        <v>11</v>
      </c>
      <c r="K1349" s="2" t="s">
        <v>11</v>
      </c>
      <c r="L1349" s="9">
        <f>YEAR(Table1[[#This Row],[ordered_at]])</f>
        <v>2023</v>
      </c>
      <c r="M1349" s="9" t="str">
        <f>TEXT(Table1[[#This Row],[ordered_at]],"MMM")</f>
        <v>Jun</v>
      </c>
      <c r="N1349">
        <f>VLOOKUP(D1349,[1]products!$A$2:$F$2832,6,0)</f>
        <v>28</v>
      </c>
      <c r="O1349" s="1">
        <f>Table1[[#This Row],[sale_price]]-Table1[[#This Row],[cost_price]]</f>
        <v>12.796000060000001</v>
      </c>
      <c r="P1349" s="4">
        <f>Table1[[#This Row],[PROFIT]]/Table1[[#This Row],[sale_price]]</f>
        <v>0.45700000214285719</v>
      </c>
      <c r="Q1349" t="str">
        <f>"Q"&amp;ROUNDUP(MONTH(Table1[[#This Row],[ordered_at]])/3,0)</f>
        <v>Q2</v>
      </c>
      <c r="R1349" t="s">
        <v>23</v>
      </c>
      <c r="S1349" t="s">
        <v>46</v>
      </c>
      <c r="T1349" s="8"/>
    </row>
    <row r="1350" spans="1:20" x14ac:dyDescent="0.3">
      <c r="A1350">
        <v>121028</v>
      </c>
      <c r="B1350">
        <v>83335</v>
      </c>
      <c r="C1350">
        <v>19796</v>
      </c>
      <c r="D1350">
        <v>14192</v>
      </c>
      <c r="E1350">
        <f>VLOOKUP(D1350,[1]products!$A$2:$B$2832,2,0)</f>
        <v>8.7120000350000009</v>
      </c>
      <c r="F1350">
        <v>326663</v>
      </c>
      <c r="G1350" t="s">
        <v>13</v>
      </c>
      <c r="H1350" s="2">
        <v>45092.336875000001</v>
      </c>
      <c r="I1350" s="2">
        <v>45092.336875000001</v>
      </c>
      <c r="J1350" s="2" t="s">
        <v>11</v>
      </c>
      <c r="K1350" s="2" t="s">
        <v>11</v>
      </c>
      <c r="L1350" s="9">
        <f>YEAR(Table1[[#This Row],[ordered_at]])</f>
        <v>2023</v>
      </c>
      <c r="M1350" s="9" t="str">
        <f>TEXT(Table1[[#This Row],[ordered_at]],"MMM")</f>
        <v>Jun</v>
      </c>
      <c r="N1350">
        <f>VLOOKUP(D1350,[1]products!$A$2:$F$2832,6,0)</f>
        <v>22</v>
      </c>
      <c r="O1350" s="1">
        <f>Table1[[#This Row],[sale_price]]-Table1[[#This Row],[cost_price]]</f>
        <v>13.287999964999999</v>
      </c>
      <c r="P1350" s="4">
        <f>Table1[[#This Row],[PROFIT]]/Table1[[#This Row],[sale_price]]</f>
        <v>0.60399999840909091</v>
      </c>
      <c r="Q1350" t="str">
        <f>"Q"&amp;ROUNDUP(MONTH(Table1[[#This Row],[ordered_at]])/3,0)</f>
        <v>Q2</v>
      </c>
      <c r="R1350" t="s">
        <v>39</v>
      </c>
      <c r="S1350" t="s">
        <v>46</v>
      </c>
      <c r="T1350" s="8"/>
    </row>
    <row r="1351" spans="1:20" x14ac:dyDescent="0.3">
      <c r="A1351">
        <v>105018</v>
      </c>
      <c r="B1351">
        <v>72346</v>
      </c>
      <c r="C1351">
        <v>68570</v>
      </c>
      <c r="D1351">
        <v>28862</v>
      </c>
      <c r="E1351">
        <f>VLOOKUP(D1351,[1]products!$A$2:$B$2832,2,0)</f>
        <v>20.496350469999999</v>
      </c>
      <c r="F1351">
        <v>283356</v>
      </c>
      <c r="G1351" t="s">
        <v>14</v>
      </c>
      <c r="H1351" s="2">
        <v>45092.205821759257</v>
      </c>
      <c r="I1351" s="2" t="s">
        <v>11</v>
      </c>
      <c r="J1351" s="2" t="s">
        <v>11</v>
      </c>
      <c r="K1351" s="2" t="s">
        <v>11</v>
      </c>
      <c r="L1351" s="9">
        <f>YEAR(Table1[[#This Row],[ordered_at]])</f>
        <v>2023</v>
      </c>
      <c r="M1351" s="9" t="str">
        <f>TEXT(Table1[[#This Row],[ordered_at]],"MMM")</f>
        <v>Jun</v>
      </c>
      <c r="N1351">
        <f>VLOOKUP(D1351,[1]products!$A$2:$F$2832,6,0)</f>
        <v>54.950000760000002</v>
      </c>
      <c r="O1351" s="1">
        <f>Table1[[#This Row],[sale_price]]-Table1[[#This Row],[cost_price]]</f>
        <v>34.453650289999999</v>
      </c>
      <c r="P1351" s="4">
        <f>Table1[[#This Row],[PROFIT]]/Table1[[#This Row],[sale_price]]</f>
        <v>0.62699999660564154</v>
      </c>
      <c r="Q1351" t="str">
        <f>"Q"&amp;ROUNDUP(MONTH(Table1[[#This Row],[ordered_at]])/3,0)</f>
        <v>Q2</v>
      </c>
      <c r="R1351" t="s">
        <v>39</v>
      </c>
      <c r="S1351" t="s">
        <v>46</v>
      </c>
      <c r="T1351" s="8"/>
    </row>
    <row r="1352" spans="1:20" x14ac:dyDescent="0.3">
      <c r="A1352">
        <v>55959</v>
      </c>
      <c r="B1352">
        <v>38504</v>
      </c>
      <c r="C1352">
        <v>24061</v>
      </c>
      <c r="D1352">
        <v>12354</v>
      </c>
      <c r="E1352">
        <f>VLOOKUP(D1352,[1]products!$A$2:$B$2832,2,0)</f>
        <v>9.5250000250000006</v>
      </c>
      <c r="F1352">
        <v>151006</v>
      </c>
      <c r="G1352" t="s">
        <v>13</v>
      </c>
      <c r="H1352" s="2">
        <v>45092.119780092595</v>
      </c>
      <c r="I1352" s="2">
        <v>45092.119780092595</v>
      </c>
      <c r="J1352" s="2" t="s">
        <v>11</v>
      </c>
      <c r="K1352" s="2" t="s">
        <v>11</v>
      </c>
      <c r="L1352" s="9">
        <f>YEAR(Table1[[#This Row],[ordered_at]])</f>
        <v>2023</v>
      </c>
      <c r="M1352" s="9" t="str">
        <f>TEXT(Table1[[#This Row],[ordered_at]],"MMM")</f>
        <v>Jun</v>
      </c>
      <c r="N1352">
        <f>VLOOKUP(D1352,[1]products!$A$2:$F$2832,6,0)</f>
        <v>25</v>
      </c>
      <c r="O1352" s="1">
        <f>Table1[[#This Row],[sale_price]]-Table1[[#This Row],[cost_price]]</f>
        <v>15.474999974999999</v>
      </c>
      <c r="P1352" s="4">
        <f>Table1[[#This Row],[PROFIT]]/Table1[[#This Row],[sale_price]]</f>
        <v>0.61899999900000002</v>
      </c>
      <c r="Q1352" t="str">
        <f>"Q"&amp;ROUNDUP(MONTH(Table1[[#This Row],[ordered_at]])/3,0)</f>
        <v>Q2</v>
      </c>
      <c r="R1352" t="s">
        <v>39</v>
      </c>
      <c r="S1352" t="s">
        <v>46</v>
      </c>
      <c r="T1352" s="8"/>
    </row>
    <row r="1353" spans="1:20" x14ac:dyDescent="0.3">
      <c r="A1353">
        <v>71850</v>
      </c>
      <c r="B1353">
        <v>49422</v>
      </c>
      <c r="C1353">
        <v>98404</v>
      </c>
      <c r="D1353">
        <v>11027</v>
      </c>
      <c r="E1353">
        <f>VLOOKUP(D1353,[1]products!$A$2:$B$2832,2,0)</f>
        <v>11.192909869999999</v>
      </c>
      <c r="F1353">
        <v>193844</v>
      </c>
      <c r="G1353" t="s">
        <v>13</v>
      </c>
      <c r="H1353" s="2">
        <v>45091.560891203706</v>
      </c>
      <c r="I1353" s="2">
        <v>45091.560891203706</v>
      </c>
      <c r="J1353" s="2" t="s">
        <v>11</v>
      </c>
      <c r="K1353" s="2" t="s">
        <v>11</v>
      </c>
      <c r="L1353" s="9">
        <f>YEAR(Table1[[#This Row],[ordered_at]])</f>
        <v>2023</v>
      </c>
      <c r="M1353" s="9" t="str">
        <f>TEXT(Table1[[#This Row],[ordered_at]],"MMM")</f>
        <v>Jun</v>
      </c>
      <c r="N1353">
        <f>VLOOKUP(D1353,[1]products!$A$2:$F$2832,6,0)</f>
        <v>21.989999770000001</v>
      </c>
      <c r="O1353" s="1">
        <f>Table1[[#This Row],[sale_price]]-Table1[[#This Row],[cost_price]]</f>
        <v>10.797089900000001</v>
      </c>
      <c r="P1353" s="4">
        <f>Table1[[#This Row],[PROFIT]]/Table1[[#This Row],[sale_price]]</f>
        <v>0.49100000058799459</v>
      </c>
      <c r="Q1353" t="str">
        <f>"Q"&amp;ROUNDUP(MONTH(Table1[[#This Row],[ordered_at]])/3,0)</f>
        <v>Q2</v>
      </c>
      <c r="R1353" t="s">
        <v>39</v>
      </c>
      <c r="S1353" t="s">
        <v>46</v>
      </c>
      <c r="T1353" s="8"/>
    </row>
    <row r="1354" spans="1:20" x14ac:dyDescent="0.3">
      <c r="A1354">
        <v>120633</v>
      </c>
      <c r="B1354">
        <v>83064</v>
      </c>
      <c r="C1354">
        <v>25465</v>
      </c>
      <c r="D1354">
        <v>13601</v>
      </c>
      <c r="E1354">
        <f>VLOOKUP(D1354,[1]products!$A$2:$B$2832,2,0)</f>
        <v>25.984000049999999</v>
      </c>
      <c r="F1354">
        <v>325597</v>
      </c>
      <c r="G1354" t="s">
        <v>13</v>
      </c>
      <c r="H1354" s="2">
        <v>45091.363935185182</v>
      </c>
      <c r="I1354" s="2">
        <v>45091.363935185182</v>
      </c>
      <c r="J1354" s="2" t="s">
        <v>11</v>
      </c>
      <c r="K1354" s="2" t="s">
        <v>11</v>
      </c>
      <c r="L1354" s="9">
        <f>YEAR(Table1[[#This Row],[ordered_at]])</f>
        <v>2023</v>
      </c>
      <c r="M1354" s="9" t="str">
        <f>TEXT(Table1[[#This Row],[ordered_at]],"MMM")</f>
        <v>Jun</v>
      </c>
      <c r="N1354">
        <f>VLOOKUP(D1354,[1]products!$A$2:$F$2832,6,0)</f>
        <v>58</v>
      </c>
      <c r="O1354" s="1">
        <f>Table1[[#This Row],[sale_price]]-Table1[[#This Row],[cost_price]]</f>
        <v>32.015999950000001</v>
      </c>
      <c r="P1354" s="4">
        <f>Table1[[#This Row],[PROFIT]]/Table1[[#This Row],[sale_price]]</f>
        <v>0.55199999913793107</v>
      </c>
      <c r="Q1354" t="str">
        <f>"Q"&amp;ROUNDUP(MONTH(Table1[[#This Row],[ordered_at]])/3,0)</f>
        <v>Q2</v>
      </c>
      <c r="R1354" t="s">
        <v>19</v>
      </c>
      <c r="S1354" t="s">
        <v>46</v>
      </c>
      <c r="T1354" s="8"/>
    </row>
    <row r="1355" spans="1:20" x14ac:dyDescent="0.3">
      <c r="A1355">
        <v>90540</v>
      </c>
      <c r="B1355">
        <v>62290</v>
      </c>
      <c r="C1355">
        <v>18368</v>
      </c>
      <c r="D1355">
        <v>25029</v>
      </c>
      <c r="E1355">
        <f>VLOOKUP(D1355,[1]products!$A$2:$B$2832,2,0)</f>
        <v>29.618710839999999</v>
      </c>
      <c r="F1355">
        <v>244356</v>
      </c>
      <c r="G1355" t="s">
        <v>12</v>
      </c>
      <c r="H1355" s="2">
        <v>45091.318437499998</v>
      </c>
      <c r="I1355" s="2">
        <v>45091.318437499998</v>
      </c>
      <c r="J1355" s="2">
        <v>45091.318437499998</v>
      </c>
      <c r="K1355" s="2" t="s">
        <v>11</v>
      </c>
      <c r="L1355" s="9">
        <f>YEAR(Table1[[#This Row],[ordered_at]])</f>
        <v>2023</v>
      </c>
      <c r="M1355" s="9" t="str">
        <f>TEXT(Table1[[#This Row],[ordered_at]],"MMM")</f>
        <v>Jun</v>
      </c>
      <c r="N1355">
        <f>VLOOKUP(D1355,[1]products!$A$2:$F$2832,6,0)</f>
        <v>55.990001679999999</v>
      </c>
      <c r="O1355" s="1">
        <f>Table1[[#This Row],[sale_price]]-Table1[[#This Row],[cost_price]]</f>
        <v>26.37129084</v>
      </c>
      <c r="P1355" s="4">
        <f>Table1[[#This Row],[PROFIT]]/Table1[[#This Row],[sale_price]]</f>
        <v>0.47100000087015537</v>
      </c>
      <c r="Q1355" t="str">
        <f>"Q"&amp;ROUNDUP(MONTH(Table1[[#This Row],[ordered_at]])/3,0)</f>
        <v>Q2</v>
      </c>
      <c r="R1355" t="s">
        <v>27</v>
      </c>
      <c r="S1355" t="s">
        <v>47</v>
      </c>
      <c r="T1355" s="8"/>
    </row>
    <row r="1356" spans="1:20" x14ac:dyDescent="0.3">
      <c r="A1356">
        <v>126706</v>
      </c>
      <c r="B1356">
        <v>87268</v>
      </c>
      <c r="C1356">
        <v>2801</v>
      </c>
      <c r="D1356">
        <v>6088</v>
      </c>
      <c r="E1356">
        <f>VLOOKUP(D1356,[1]products!$A$2:$B$2832,2,0)</f>
        <v>13.775000070000001</v>
      </c>
      <c r="F1356">
        <v>342046</v>
      </c>
      <c r="G1356" t="s">
        <v>13</v>
      </c>
      <c r="H1356" s="2">
        <v>45090.740972222222</v>
      </c>
      <c r="I1356" s="2">
        <v>45090.740972222222</v>
      </c>
      <c r="J1356" s="2" t="s">
        <v>11</v>
      </c>
      <c r="K1356" s="2" t="s">
        <v>11</v>
      </c>
      <c r="L1356" s="9">
        <f>YEAR(Table1[[#This Row],[ordered_at]])</f>
        <v>2023</v>
      </c>
      <c r="M1356" s="9" t="str">
        <f>TEXT(Table1[[#This Row],[ordered_at]],"MMM")</f>
        <v>Jun</v>
      </c>
      <c r="N1356">
        <f>VLOOKUP(D1356,[1]products!$A$2:$F$2832,6,0)</f>
        <v>25</v>
      </c>
      <c r="O1356" s="1">
        <f>Table1[[#This Row],[sale_price]]-Table1[[#This Row],[cost_price]]</f>
        <v>11.224999929999999</v>
      </c>
      <c r="P1356" s="4">
        <f>Table1[[#This Row],[PROFIT]]/Table1[[#This Row],[sale_price]]</f>
        <v>0.44899999719999995</v>
      </c>
      <c r="Q1356" t="str">
        <f>"Q"&amp;ROUNDUP(MONTH(Table1[[#This Row],[ordered_at]])/3,0)</f>
        <v>Q2</v>
      </c>
      <c r="R1356" t="s">
        <v>38</v>
      </c>
      <c r="S1356" t="s">
        <v>47</v>
      </c>
      <c r="T1356" s="8"/>
    </row>
    <row r="1357" spans="1:20" x14ac:dyDescent="0.3">
      <c r="A1357">
        <v>136927</v>
      </c>
      <c r="B1357">
        <v>94272</v>
      </c>
      <c r="C1357">
        <v>8581</v>
      </c>
      <c r="D1357">
        <v>28848</v>
      </c>
      <c r="E1357">
        <f>VLOOKUP(D1357,[1]products!$A$2:$B$2832,2,0)</f>
        <v>19.844999919999999</v>
      </c>
      <c r="F1357">
        <v>369631</v>
      </c>
      <c r="G1357" t="s">
        <v>13</v>
      </c>
      <c r="H1357" s="2">
        <v>45090.635891203703</v>
      </c>
      <c r="I1357" s="2">
        <v>45090.635891203703</v>
      </c>
      <c r="J1357" s="2" t="s">
        <v>11</v>
      </c>
      <c r="K1357" s="2" t="s">
        <v>11</v>
      </c>
      <c r="L1357" s="9">
        <f>YEAR(Table1[[#This Row],[ordered_at]])</f>
        <v>2023</v>
      </c>
      <c r="M1357" s="9" t="str">
        <f>TEXT(Table1[[#This Row],[ordered_at]],"MMM")</f>
        <v>Jun</v>
      </c>
      <c r="N1357">
        <f>VLOOKUP(D1357,[1]products!$A$2:$F$2832,6,0)</f>
        <v>49</v>
      </c>
      <c r="O1357" s="1">
        <f>Table1[[#This Row],[sale_price]]-Table1[[#This Row],[cost_price]]</f>
        <v>29.155000080000001</v>
      </c>
      <c r="P1357" s="4">
        <f>Table1[[#This Row],[PROFIT]]/Table1[[#This Row],[sale_price]]</f>
        <v>0.5950000016326531</v>
      </c>
      <c r="Q1357" t="str">
        <f>"Q"&amp;ROUNDUP(MONTH(Table1[[#This Row],[ordered_at]])/3,0)</f>
        <v>Q2</v>
      </c>
      <c r="R1357" t="s">
        <v>40</v>
      </c>
      <c r="S1357" t="s">
        <v>47</v>
      </c>
      <c r="T1357" s="8"/>
    </row>
    <row r="1358" spans="1:20" x14ac:dyDescent="0.3">
      <c r="A1358">
        <v>139924</v>
      </c>
      <c r="B1358">
        <v>96324</v>
      </c>
      <c r="C1358">
        <v>29035</v>
      </c>
      <c r="D1358">
        <v>5847</v>
      </c>
      <c r="E1358">
        <f>VLOOKUP(D1358,[1]products!$A$2:$B$2832,2,0)</f>
        <v>24.700000079999999</v>
      </c>
      <c r="F1358">
        <v>377695</v>
      </c>
      <c r="G1358" t="s">
        <v>13</v>
      </c>
      <c r="H1358" s="2">
        <v>45090.573831018519</v>
      </c>
      <c r="I1358" s="2">
        <v>45090.573831018519</v>
      </c>
      <c r="J1358" s="2" t="s">
        <v>11</v>
      </c>
      <c r="K1358" s="2" t="s">
        <v>11</v>
      </c>
      <c r="L1358" s="9">
        <f>YEAR(Table1[[#This Row],[ordered_at]])</f>
        <v>2023</v>
      </c>
      <c r="M1358" s="9" t="str">
        <f>TEXT(Table1[[#This Row],[ordered_at]],"MMM")</f>
        <v>Jun</v>
      </c>
      <c r="N1358">
        <f>VLOOKUP(D1358,[1]products!$A$2:$F$2832,6,0)</f>
        <v>38</v>
      </c>
      <c r="O1358" s="1">
        <f>Table1[[#This Row],[sale_price]]-Table1[[#This Row],[cost_price]]</f>
        <v>13.299999920000001</v>
      </c>
      <c r="P1358" s="4">
        <f>Table1[[#This Row],[PROFIT]]/Table1[[#This Row],[sale_price]]</f>
        <v>0.34999999789473685</v>
      </c>
      <c r="Q1358" t="str">
        <f>"Q"&amp;ROUNDUP(MONTH(Table1[[#This Row],[ordered_at]])/3,0)</f>
        <v>Q2</v>
      </c>
      <c r="R1358" t="s">
        <v>24</v>
      </c>
      <c r="S1358" t="s">
        <v>47</v>
      </c>
      <c r="T1358" s="8"/>
    </row>
    <row r="1359" spans="1:20" x14ac:dyDescent="0.3">
      <c r="A1359">
        <v>114743</v>
      </c>
      <c r="B1359">
        <v>79037</v>
      </c>
      <c r="C1359">
        <v>87022</v>
      </c>
      <c r="D1359">
        <v>25205</v>
      </c>
      <c r="E1359">
        <f>VLOOKUP(D1359,[1]products!$A$2:$B$2832,2,0)</f>
        <v>11.03639972</v>
      </c>
      <c r="F1359">
        <v>309668</v>
      </c>
      <c r="G1359" t="s">
        <v>13</v>
      </c>
      <c r="H1359" s="2">
        <v>45090.518530092595</v>
      </c>
      <c r="I1359" s="2">
        <v>45090.518530092595</v>
      </c>
      <c r="J1359" s="2" t="s">
        <v>11</v>
      </c>
      <c r="K1359" s="2" t="s">
        <v>11</v>
      </c>
      <c r="L1359" s="9">
        <f>YEAR(Table1[[#This Row],[ordered_at]])</f>
        <v>2023</v>
      </c>
      <c r="M1359" s="9" t="str">
        <f>TEXT(Table1[[#This Row],[ordered_at]],"MMM")</f>
        <v>Jun</v>
      </c>
      <c r="N1359">
        <f>VLOOKUP(D1359,[1]products!$A$2:$F$2832,6,0)</f>
        <v>21.63999939</v>
      </c>
      <c r="O1359" s="1">
        <f>Table1[[#This Row],[sale_price]]-Table1[[#This Row],[cost_price]]</f>
        <v>10.603599669999999</v>
      </c>
      <c r="P1359" s="4">
        <f>Table1[[#This Row],[PROFIT]]/Table1[[#This Row],[sale_price]]</f>
        <v>0.48999999856284654</v>
      </c>
      <c r="Q1359" t="str">
        <f>"Q"&amp;ROUNDUP(MONTH(Table1[[#This Row],[ordered_at]])/3,0)</f>
        <v>Q2</v>
      </c>
      <c r="R1359" t="s">
        <v>19</v>
      </c>
      <c r="S1359" t="s">
        <v>46</v>
      </c>
      <c r="T1359" s="8"/>
    </row>
    <row r="1360" spans="1:20" x14ac:dyDescent="0.3">
      <c r="A1360">
        <v>140967</v>
      </c>
      <c r="B1360">
        <v>97033</v>
      </c>
      <c r="C1360">
        <v>20268</v>
      </c>
      <c r="D1360">
        <v>15575</v>
      </c>
      <c r="E1360">
        <f>VLOOKUP(D1360,[1]products!$A$2:$B$2832,2,0)</f>
        <v>15.203999939999999</v>
      </c>
      <c r="F1360">
        <v>380540</v>
      </c>
      <c r="G1360" t="s">
        <v>12</v>
      </c>
      <c r="H1360" s="2">
        <v>45090.42324074074</v>
      </c>
      <c r="I1360" s="2">
        <v>45090.42324074074</v>
      </c>
      <c r="J1360" s="2">
        <v>45090.42324074074</v>
      </c>
      <c r="K1360" s="2" t="s">
        <v>11</v>
      </c>
      <c r="L1360" s="9">
        <f>YEAR(Table1[[#This Row],[ordered_at]])</f>
        <v>2023</v>
      </c>
      <c r="M1360" s="9" t="str">
        <f>TEXT(Table1[[#This Row],[ordered_at]],"MMM")</f>
        <v>Jun</v>
      </c>
      <c r="N1360">
        <f>VLOOKUP(D1360,[1]products!$A$2:$F$2832,6,0)</f>
        <v>28</v>
      </c>
      <c r="O1360" s="1">
        <f>Table1[[#This Row],[sale_price]]-Table1[[#This Row],[cost_price]]</f>
        <v>12.796000060000001</v>
      </c>
      <c r="P1360" s="4">
        <f>Table1[[#This Row],[PROFIT]]/Table1[[#This Row],[sale_price]]</f>
        <v>0.45700000214285719</v>
      </c>
      <c r="Q1360" t="str">
        <f>"Q"&amp;ROUNDUP(MONTH(Table1[[#This Row],[ordered_at]])/3,0)</f>
        <v>Q2</v>
      </c>
      <c r="R1360" t="s">
        <v>39</v>
      </c>
      <c r="S1360" t="s">
        <v>46</v>
      </c>
      <c r="T1360" s="8"/>
    </row>
    <row r="1361" spans="1:20" x14ac:dyDescent="0.3">
      <c r="A1361">
        <v>105839</v>
      </c>
      <c r="B1361">
        <v>72910</v>
      </c>
      <c r="C1361">
        <v>14045</v>
      </c>
      <c r="D1361">
        <v>7279</v>
      </c>
      <c r="E1361">
        <f>VLOOKUP(D1361,[1]products!$A$2:$B$2832,2,0)</f>
        <v>1.9327599600000001</v>
      </c>
      <c r="F1361">
        <v>285590</v>
      </c>
      <c r="G1361" t="s">
        <v>14</v>
      </c>
      <c r="H1361" s="2">
        <v>45090.241365740738</v>
      </c>
      <c r="I1361" s="2" t="s">
        <v>11</v>
      </c>
      <c r="J1361" s="2" t="s">
        <v>11</v>
      </c>
      <c r="K1361" s="2" t="s">
        <v>11</v>
      </c>
      <c r="L1361" s="9">
        <f>YEAR(Table1[[#This Row],[ordered_at]])</f>
        <v>2023</v>
      </c>
      <c r="M1361" s="9" t="str">
        <f>TEXT(Table1[[#This Row],[ordered_at]],"MMM")</f>
        <v>Jun</v>
      </c>
      <c r="N1361">
        <f>VLOOKUP(D1361,[1]products!$A$2:$F$2832,6,0)</f>
        <v>4.579999924</v>
      </c>
      <c r="O1361" s="1">
        <f>Table1[[#This Row],[sale_price]]-Table1[[#This Row],[cost_price]]</f>
        <v>2.6472399639999997</v>
      </c>
      <c r="P1361" s="4">
        <f>Table1[[#This Row],[PROFIT]]/Table1[[#This Row],[sale_price]]</f>
        <v>0.5780000017310043</v>
      </c>
      <c r="Q1361" t="str">
        <f>"Q"&amp;ROUNDUP(MONTH(Table1[[#This Row],[ordered_at]])/3,0)</f>
        <v>Q2</v>
      </c>
      <c r="R1361" t="s">
        <v>39</v>
      </c>
      <c r="S1361" t="s">
        <v>46</v>
      </c>
      <c r="T1361" s="8"/>
    </row>
    <row r="1362" spans="1:20" x14ac:dyDescent="0.3">
      <c r="A1362">
        <v>84251</v>
      </c>
      <c r="B1362">
        <v>57958</v>
      </c>
      <c r="C1362">
        <v>94309</v>
      </c>
      <c r="D1362">
        <v>12613</v>
      </c>
      <c r="E1362">
        <f>VLOOKUP(D1362,[1]products!$A$2:$B$2832,2,0)</f>
        <v>29.035999990000001</v>
      </c>
      <c r="F1362">
        <v>227374</v>
      </c>
      <c r="G1362" t="s">
        <v>12</v>
      </c>
      <c r="H1362" s="2">
        <v>45090.215937499997</v>
      </c>
      <c r="I1362" s="2">
        <v>45090.215937499997</v>
      </c>
      <c r="J1362" s="2">
        <v>45090.215937499997</v>
      </c>
      <c r="K1362" s="2" t="s">
        <v>11</v>
      </c>
      <c r="L1362" s="9">
        <f>YEAR(Table1[[#This Row],[ordered_at]])</f>
        <v>2023</v>
      </c>
      <c r="M1362" s="9" t="str">
        <f>TEXT(Table1[[#This Row],[ordered_at]],"MMM")</f>
        <v>Jun</v>
      </c>
      <c r="N1362">
        <f>VLOOKUP(D1362,[1]products!$A$2:$F$2832,6,0)</f>
        <v>59.5</v>
      </c>
      <c r="O1362" s="1">
        <f>Table1[[#This Row],[sale_price]]-Table1[[#This Row],[cost_price]]</f>
        <v>30.464000009999999</v>
      </c>
      <c r="P1362" s="4">
        <f>Table1[[#This Row],[PROFIT]]/Table1[[#This Row],[sale_price]]</f>
        <v>0.51200000016806724</v>
      </c>
      <c r="Q1362" t="str">
        <f>"Q"&amp;ROUNDUP(MONTH(Table1[[#This Row],[ordered_at]])/3,0)</f>
        <v>Q2</v>
      </c>
      <c r="R1362" t="s">
        <v>39</v>
      </c>
      <c r="S1362" t="s">
        <v>46</v>
      </c>
      <c r="T1362" s="8"/>
    </row>
    <row r="1363" spans="1:20" x14ac:dyDescent="0.3">
      <c r="A1363">
        <v>157656</v>
      </c>
      <c r="B1363">
        <v>108548</v>
      </c>
      <c r="C1363">
        <v>54204</v>
      </c>
      <c r="D1363">
        <v>6951</v>
      </c>
      <c r="E1363">
        <f>VLOOKUP(D1363,[1]products!$A$2:$B$2832,2,0)</f>
        <v>4.1758198819999999</v>
      </c>
      <c r="F1363">
        <v>425612</v>
      </c>
      <c r="G1363" t="s">
        <v>14</v>
      </c>
      <c r="H1363" s="2">
        <v>45090.212800925925</v>
      </c>
      <c r="I1363" s="2" t="s">
        <v>11</v>
      </c>
      <c r="J1363" s="2" t="s">
        <v>11</v>
      </c>
      <c r="K1363" s="2" t="s">
        <v>11</v>
      </c>
      <c r="L1363" s="9">
        <f>YEAR(Table1[[#This Row],[ordered_at]])</f>
        <v>2023</v>
      </c>
      <c r="M1363" s="9" t="str">
        <f>TEXT(Table1[[#This Row],[ordered_at]],"MMM")</f>
        <v>Jun</v>
      </c>
      <c r="N1363">
        <f>VLOOKUP(D1363,[1]products!$A$2:$F$2832,6,0)</f>
        <v>9.9899997710000008</v>
      </c>
      <c r="O1363" s="1">
        <f>Table1[[#This Row],[sale_price]]-Table1[[#This Row],[cost_price]]</f>
        <v>5.8141798890000009</v>
      </c>
      <c r="P1363" s="4">
        <f>Table1[[#This Row],[PROFIT]]/Table1[[#This Row],[sale_price]]</f>
        <v>0.58200000223003012</v>
      </c>
      <c r="Q1363" t="str">
        <f>"Q"&amp;ROUNDUP(MONTH(Table1[[#This Row],[ordered_at]])/3,0)</f>
        <v>Q2</v>
      </c>
      <c r="R1363" t="s">
        <v>39</v>
      </c>
      <c r="S1363" t="s">
        <v>46</v>
      </c>
      <c r="T1363" s="8"/>
    </row>
    <row r="1364" spans="1:20" x14ac:dyDescent="0.3">
      <c r="A1364">
        <v>166516</v>
      </c>
      <c r="B1364">
        <v>114692</v>
      </c>
      <c r="C1364">
        <v>63435</v>
      </c>
      <c r="D1364">
        <v>28714</v>
      </c>
      <c r="E1364">
        <f>VLOOKUP(D1364,[1]products!$A$2:$B$2832,2,0)</f>
        <v>10.925000069999999</v>
      </c>
      <c r="F1364">
        <v>449528</v>
      </c>
      <c r="G1364" t="s">
        <v>12</v>
      </c>
      <c r="H1364" s="2">
        <v>45090.027581018519</v>
      </c>
      <c r="I1364" s="2">
        <v>45090.027581018519</v>
      </c>
      <c r="J1364" s="2">
        <v>45090.027581018519</v>
      </c>
      <c r="K1364" s="2" t="s">
        <v>11</v>
      </c>
      <c r="L1364" s="9">
        <f>YEAR(Table1[[#This Row],[ordered_at]])</f>
        <v>2023</v>
      </c>
      <c r="M1364" s="9" t="str">
        <f>TEXT(Table1[[#This Row],[ordered_at]],"MMM")</f>
        <v>Jun</v>
      </c>
      <c r="N1364">
        <f>VLOOKUP(D1364,[1]products!$A$2:$F$2832,6,0)</f>
        <v>25</v>
      </c>
      <c r="O1364" s="1">
        <f>Table1[[#This Row],[sale_price]]-Table1[[#This Row],[cost_price]]</f>
        <v>14.074999930000001</v>
      </c>
      <c r="P1364" s="4">
        <f>Table1[[#This Row],[PROFIT]]/Table1[[#This Row],[sale_price]]</f>
        <v>0.56299999720000005</v>
      </c>
      <c r="Q1364" t="str">
        <f>"Q"&amp;ROUNDUP(MONTH(Table1[[#This Row],[ordered_at]])/3,0)</f>
        <v>Q2</v>
      </c>
      <c r="R1364" t="s">
        <v>39</v>
      </c>
      <c r="S1364" t="s">
        <v>46</v>
      </c>
      <c r="T1364" s="8"/>
    </row>
    <row r="1365" spans="1:20" x14ac:dyDescent="0.3">
      <c r="A1365">
        <v>3937</v>
      </c>
      <c r="B1365">
        <v>2720</v>
      </c>
      <c r="C1365">
        <v>19796</v>
      </c>
      <c r="D1365">
        <v>14192</v>
      </c>
      <c r="E1365">
        <f>VLOOKUP(D1365,[1]products!$A$2:$B$2832,2,0)</f>
        <v>8.7120000350000009</v>
      </c>
      <c r="F1365">
        <v>10634</v>
      </c>
      <c r="G1365" t="s">
        <v>15</v>
      </c>
      <c r="H1365" s="2">
        <v>45089.647187499999</v>
      </c>
      <c r="I1365" s="2">
        <v>45089.647187499999</v>
      </c>
      <c r="J1365" s="2">
        <v>45089.647187499999</v>
      </c>
      <c r="K1365" s="2">
        <v>45089.647187499999</v>
      </c>
      <c r="L1365" s="9">
        <f>YEAR(Table1[[#This Row],[ordered_at]])</f>
        <v>2023</v>
      </c>
      <c r="M1365" s="9" t="str">
        <f>TEXT(Table1[[#This Row],[ordered_at]],"MMM")</f>
        <v>Jun</v>
      </c>
      <c r="N1365">
        <f>VLOOKUP(D1365,[1]products!$A$2:$F$2832,6,0)</f>
        <v>22</v>
      </c>
      <c r="O1365" s="1">
        <f>Table1[[#This Row],[sale_price]]-Table1[[#This Row],[cost_price]]</f>
        <v>13.287999964999999</v>
      </c>
      <c r="P1365" s="4">
        <f>Table1[[#This Row],[PROFIT]]/Table1[[#This Row],[sale_price]]</f>
        <v>0.60399999840909091</v>
      </c>
      <c r="Q1365" t="str">
        <f>"Q"&amp;ROUNDUP(MONTH(Table1[[#This Row],[ordered_at]])/3,0)</f>
        <v>Q2</v>
      </c>
      <c r="R1365" t="s">
        <v>39</v>
      </c>
      <c r="S1365" t="s">
        <v>46</v>
      </c>
      <c r="T1365" s="8"/>
    </row>
    <row r="1366" spans="1:20" x14ac:dyDescent="0.3">
      <c r="A1366">
        <v>100100</v>
      </c>
      <c r="B1366">
        <v>68913</v>
      </c>
      <c r="C1366">
        <v>76525</v>
      </c>
      <c r="D1366">
        <v>15674</v>
      </c>
      <c r="E1366">
        <f>VLOOKUP(D1366,[1]products!$A$2:$B$2832,2,0)</f>
        <v>11.600000039999999</v>
      </c>
      <c r="F1366">
        <v>270093</v>
      </c>
      <c r="G1366" t="s">
        <v>12</v>
      </c>
      <c r="H1366" s="2">
        <v>45089.632488425923</v>
      </c>
      <c r="I1366" s="2">
        <v>45089.632488425923</v>
      </c>
      <c r="J1366" s="2">
        <v>45089.632488425923</v>
      </c>
      <c r="K1366" s="2" t="s">
        <v>11</v>
      </c>
      <c r="L1366" s="9">
        <f>YEAR(Table1[[#This Row],[ordered_at]])</f>
        <v>2023</v>
      </c>
      <c r="M1366" s="9" t="str">
        <f>TEXT(Table1[[#This Row],[ordered_at]],"MMM")</f>
        <v>Jun</v>
      </c>
      <c r="N1366">
        <f>VLOOKUP(D1366,[1]products!$A$2:$F$2832,6,0)</f>
        <v>25</v>
      </c>
      <c r="O1366" s="1">
        <f>Table1[[#This Row],[sale_price]]-Table1[[#This Row],[cost_price]]</f>
        <v>13.399999960000001</v>
      </c>
      <c r="P1366" s="4">
        <f>Table1[[#This Row],[PROFIT]]/Table1[[#This Row],[sale_price]]</f>
        <v>0.53599999840000001</v>
      </c>
      <c r="Q1366" t="str">
        <f>"Q"&amp;ROUNDUP(MONTH(Table1[[#This Row],[ordered_at]])/3,0)</f>
        <v>Q2</v>
      </c>
      <c r="R1366" t="s">
        <v>39</v>
      </c>
      <c r="S1366" t="s">
        <v>46</v>
      </c>
      <c r="T1366" s="8"/>
    </row>
    <row r="1367" spans="1:20" x14ac:dyDescent="0.3">
      <c r="A1367">
        <v>135225</v>
      </c>
      <c r="B1367">
        <v>93059</v>
      </c>
      <c r="C1367">
        <v>26627</v>
      </c>
      <c r="D1367">
        <v>28575</v>
      </c>
      <c r="E1367">
        <f>VLOOKUP(D1367,[1]products!$A$2:$B$2832,2,0)</f>
        <v>9.3138499039999996</v>
      </c>
      <c r="F1367">
        <v>365061</v>
      </c>
      <c r="G1367" t="s">
        <v>10</v>
      </c>
      <c r="H1367" s="2">
        <v>45089.593692129631</v>
      </c>
      <c r="I1367" s="2" t="s">
        <v>11</v>
      </c>
      <c r="J1367" s="2" t="s">
        <v>11</v>
      </c>
      <c r="K1367" s="2" t="s">
        <v>11</v>
      </c>
      <c r="L1367" s="9">
        <f>YEAR(Table1[[#This Row],[ordered_at]])</f>
        <v>2023</v>
      </c>
      <c r="M1367" s="9" t="str">
        <f>TEXT(Table1[[#This Row],[ordered_at]],"MMM")</f>
        <v>Jun</v>
      </c>
      <c r="N1367">
        <f>VLOOKUP(D1367,[1]products!$A$2:$F$2832,6,0)</f>
        <v>14.94999981</v>
      </c>
      <c r="O1367" s="1">
        <f>Table1[[#This Row],[sale_price]]-Table1[[#This Row],[cost_price]]</f>
        <v>5.636149906</v>
      </c>
      <c r="P1367" s="4">
        <f>Table1[[#This Row],[PROFIT]]/Table1[[#This Row],[sale_price]]</f>
        <v>0.37699999850367893</v>
      </c>
      <c r="Q1367" t="str">
        <f>"Q"&amp;ROUNDUP(MONTH(Table1[[#This Row],[ordered_at]])/3,0)</f>
        <v>Q2</v>
      </c>
      <c r="R1367" t="s">
        <v>39</v>
      </c>
      <c r="S1367" t="s">
        <v>46</v>
      </c>
      <c r="T1367" s="8"/>
    </row>
    <row r="1368" spans="1:20" x14ac:dyDescent="0.3">
      <c r="A1368">
        <v>55978</v>
      </c>
      <c r="B1368">
        <v>38518</v>
      </c>
      <c r="C1368">
        <v>96195</v>
      </c>
      <c r="D1368">
        <v>9302</v>
      </c>
      <c r="E1368">
        <f>VLOOKUP(D1368,[1]products!$A$2:$B$2832,2,0)</f>
        <v>32.511999959999997</v>
      </c>
      <c r="F1368">
        <v>151062</v>
      </c>
      <c r="G1368" t="s">
        <v>10</v>
      </c>
      <c r="H1368" s="2">
        <v>45089.569305555553</v>
      </c>
      <c r="I1368" s="2" t="s">
        <v>11</v>
      </c>
      <c r="J1368" s="2" t="s">
        <v>11</v>
      </c>
      <c r="K1368" s="2" t="s">
        <v>11</v>
      </c>
      <c r="L1368" s="9">
        <f>YEAR(Table1[[#This Row],[ordered_at]])</f>
        <v>2023</v>
      </c>
      <c r="M1368" s="9" t="str">
        <f>TEXT(Table1[[#This Row],[ordered_at]],"MMM")</f>
        <v>Jun</v>
      </c>
      <c r="N1368">
        <f>VLOOKUP(D1368,[1]products!$A$2:$F$2832,6,0)</f>
        <v>64</v>
      </c>
      <c r="O1368" s="1">
        <f>Table1[[#This Row],[sale_price]]-Table1[[#This Row],[cost_price]]</f>
        <v>31.488000040000003</v>
      </c>
      <c r="P1368" s="4">
        <f>Table1[[#This Row],[PROFIT]]/Table1[[#This Row],[sale_price]]</f>
        <v>0.49200000062500004</v>
      </c>
      <c r="Q1368" t="str">
        <f>"Q"&amp;ROUNDUP(MONTH(Table1[[#This Row],[ordered_at]])/3,0)</f>
        <v>Q2</v>
      </c>
      <c r="R1368" t="s">
        <v>39</v>
      </c>
      <c r="S1368" t="s">
        <v>46</v>
      </c>
      <c r="T1368" s="8"/>
    </row>
    <row r="1369" spans="1:20" x14ac:dyDescent="0.3">
      <c r="A1369">
        <v>142702</v>
      </c>
      <c r="B1369">
        <v>98250</v>
      </c>
      <c r="C1369">
        <v>39652</v>
      </c>
      <c r="D1369">
        <v>28557</v>
      </c>
      <c r="E1369">
        <f>VLOOKUP(D1369,[1]products!$A$2:$B$2832,2,0)</f>
        <v>44.154478760000003</v>
      </c>
      <c r="F1369">
        <v>385247</v>
      </c>
      <c r="G1369" t="s">
        <v>12</v>
      </c>
      <c r="H1369" s="2">
        <v>45089.457870370374</v>
      </c>
      <c r="I1369" s="2">
        <v>45089.457870370374</v>
      </c>
      <c r="J1369" s="2">
        <v>45089.457870370374</v>
      </c>
      <c r="K1369" s="2" t="s">
        <v>11</v>
      </c>
      <c r="L1369" s="9">
        <f>YEAR(Table1[[#This Row],[ordered_at]])</f>
        <v>2023</v>
      </c>
      <c r="M1369" s="9" t="str">
        <f>TEXT(Table1[[#This Row],[ordered_at]],"MMM")</f>
        <v>Jun</v>
      </c>
      <c r="N1369">
        <f>VLOOKUP(D1369,[1]products!$A$2:$F$2832,6,0)</f>
        <v>79.989997860000003</v>
      </c>
      <c r="O1369" s="1">
        <f>Table1[[#This Row],[sale_price]]-Table1[[#This Row],[cost_price]]</f>
        <v>35.835519099999999</v>
      </c>
      <c r="P1369" s="4">
        <f>Table1[[#This Row],[PROFIT]]/Table1[[#This Row],[sale_price]]</f>
        <v>0.44800000073409174</v>
      </c>
      <c r="Q1369" t="str">
        <f>"Q"&amp;ROUNDUP(MONTH(Table1[[#This Row],[ordered_at]])/3,0)</f>
        <v>Q2</v>
      </c>
      <c r="R1369" t="s">
        <v>39</v>
      </c>
      <c r="S1369" t="s">
        <v>46</v>
      </c>
      <c r="T1369" s="8"/>
    </row>
    <row r="1370" spans="1:20" x14ac:dyDescent="0.3">
      <c r="A1370">
        <v>64914</v>
      </c>
      <c r="B1370">
        <v>44676</v>
      </c>
      <c r="C1370">
        <v>39652</v>
      </c>
      <c r="D1370">
        <v>15816</v>
      </c>
      <c r="E1370">
        <f>VLOOKUP(D1370,[1]products!$A$2:$B$2832,2,0)</f>
        <v>14.607100579999999</v>
      </c>
      <c r="F1370">
        <v>175148</v>
      </c>
      <c r="G1370" t="s">
        <v>12</v>
      </c>
      <c r="H1370" s="2">
        <v>45089.116863425923</v>
      </c>
      <c r="I1370" s="2">
        <v>45089.116863425923</v>
      </c>
      <c r="J1370" s="2">
        <v>45089.116863425923</v>
      </c>
      <c r="K1370" s="2" t="s">
        <v>11</v>
      </c>
      <c r="L1370" s="9">
        <f>YEAR(Table1[[#This Row],[ordered_at]])</f>
        <v>2023</v>
      </c>
      <c r="M1370" s="9" t="str">
        <f>TEXT(Table1[[#This Row],[ordered_at]],"MMM")</f>
        <v>Jun</v>
      </c>
      <c r="N1370">
        <f>VLOOKUP(D1370,[1]products!$A$2:$F$2832,6,0)</f>
        <v>33.97000122</v>
      </c>
      <c r="O1370" s="1">
        <f>Table1[[#This Row],[sale_price]]-Table1[[#This Row],[cost_price]]</f>
        <v>19.362900639999999</v>
      </c>
      <c r="P1370" s="4">
        <f>Table1[[#This Row],[PROFIT]]/Table1[[#This Row],[sale_price]]</f>
        <v>0.56999999836914927</v>
      </c>
      <c r="Q1370" t="str">
        <f>"Q"&amp;ROUNDUP(MONTH(Table1[[#This Row],[ordered_at]])/3,0)</f>
        <v>Q2</v>
      </c>
      <c r="R1370" t="s">
        <v>39</v>
      </c>
      <c r="S1370" t="s">
        <v>46</v>
      </c>
      <c r="T1370" s="8"/>
    </row>
    <row r="1371" spans="1:20" x14ac:dyDescent="0.3">
      <c r="A1371">
        <v>48670</v>
      </c>
      <c r="B1371">
        <v>33477</v>
      </c>
      <c r="C1371">
        <v>39652</v>
      </c>
      <c r="D1371">
        <v>5972</v>
      </c>
      <c r="E1371">
        <f>VLOOKUP(D1371,[1]products!$A$2:$B$2832,2,0)</f>
        <v>31.001809089999998</v>
      </c>
      <c r="F1371">
        <v>131314</v>
      </c>
      <c r="G1371" t="s">
        <v>13</v>
      </c>
      <c r="H1371" s="2">
        <v>45088.911793981482</v>
      </c>
      <c r="I1371" s="2">
        <v>45088.911793981482</v>
      </c>
      <c r="J1371" s="2" t="s">
        <v>11</v>
      </c>
      <c r="K1371" s="2" t="s">
        <v>11</v>
      </c>
      <c r="L1371" s="9">
        <f>YEAR(Table1[[#This Row],[ordered_at]])</f>
        <v>2023</v>
      </c>
      <c r="M1371" s="9" t="str">
        <f>TEXT(Table1[[#This Row],[ordered_at]],"MMM")</f>
        <v>Jun</v>
      </c>
      <c r="N1371">
        <f>VLOOKUP(D1371,[1]products!$A$2:$F$2832,6,0)</f>
        <v>73.989997860000003</v>
      </c>
      <c r="O1371" s="1">
        <f>Table1[[#This Row],[sale_price]]-Table1[[#This Row],[cost_price]]</f>
        <v>42.988188770000008</v>
      </c>
      <c r="P1371" s="4">
        <f>Table1[[#This Row],[PROFIT]]/Table1[[#This Row],[sale_price]]</f>
        <v>0.58100000018029474</v>
      </c>
      <c r="Q1371" t="str">
        <f>"Q"&amp;ROUNDUP(MONTH(Table1[[#This Row],[ordered_at]])/3,0)</f>
        <v>Q2</v>
      </c>
      <c r="R1371" t="s">
        <v>39</v>
      </c>
      <c r="S1371" t="s">
        <v>46</v>
      </c>
      <c r="T1371" s="8"/>
    </row>
    <row r="1372" spans="1:20" x14ac:dyDescent="0.3">
      <c r="A1372">
        <v>51338</v>
      </c>
      <c r="B1372">
        <v>35300</v>
      </c>
      <c r="C1372">
        <v>39652</v>
      </c>
      <c r="D1372">
        <v>15334</v>
      </c>
      <c r="E1372">
        <f>VLOOKUP(D1372,[1]products!$A$2:$B$2832,2,0)</f>
        <v>27.255200370000001</v>
      </c>
      <c r="F1372">
        <v>138540</v>
      </c>
      <c r="G1372" t="s">
        <v>12</v>
      </c>
      <c r="H1372" s="2">
        <v>45088.498194444444</v>
      </c>
      <c r="I1372" s="2">
        <v>45088.498194444444</v>
      </c>
      <c r="J1372" s="2">
        <v>45088.498194444444</v>
      </c>
      <c r="K1372" s="2" t="s">
        <v>11</v>
      </c>
      <c r="L1372" s="9">
        <f>YEAR(Table1[[#This Row],[ordered_at]])</f>
        <v>2023</v>
      </c>
      <c r="M1372" s="9" t="str">
        <f>TEXT(Table1[[#This Row],[ordered_at]],"MMM")</f>
        <v>Jun</v>
      </c>
      <c r="N1372">
        <f>VLOOKUP(D1372,[1]products!$A$2:$F$2832,6,0)</f>
        <v>54.950000760000002</v>
      </c>
      <c r="O1372" s="1">
        <f>Table1[[#This Row],[sale_price]]-Table1[[#This Row],[cost_price]]</f>
        <v>27.694800390000001</v>
      </c>
      <c r="P1372" s="4">
        <f>Table1[[#This Row],[PROFIT]]/Table1[[#This Row],[sale_price]]</f>
        <v>0.50400000012666057</v>
      </c>
      <c r="Q1372" t="str">
        <f>"Q"&amp;ROUNDUP(MONTH(Table1[[#This Row],[ordered_at]])/3,0)</f>
        <v>Q2</v>
      </c>
      <c r="R1372" t="s">
        <v>39</v>
      </c>
      <c r="S1372" t="s">
        <v>46</v>
      </c>
      <c r="T1372" s="8"/>
    </row>
    <row r="1373" spans="1:20" x14ac:dyDescent="0.3">
      <c r="A1373">
        <v>82490</v>
      </c>
      <c r="B1373">
        <v>56740</v>
      </c>
      <c r="C1373">
        <v>39652</v>
      </c>
      <c r="D1373">
        <v>29065</v>
      </c>
      <c r="E1373">
        <f>VLOOKUP(D1373,[1]products!$A$2:$B$2832,2,0)</f>
        <v>17.105219779999999</v>
      </c>
      <c r="F1373">
        <v>222606</v>
      </c>
      <c r="G1373" t="s">
        <v>14</v>
      </c>
      <c r="H1373" s="2">
        <v>45088.158831018518</v>
      </c>
      <c r="I1373" s="2" t="s">
        <v>11</v>
      </c>
      <c r="J1373" s="2" t="s">
        <v>11</v>
      </c>
      <c r="K1373" s="2" t="s">
        <v>11</v>
      </c>
      <c r="L1373" s="9">
        <f>YEAR(Table1[[#This Row],[ordered_at]])</f>
        <v>2023</v>
      </c>
      <c r="M1373" s="9" t="str">
        <f>TEXT(Table1[[#This Row],[ordered_at]],"MMM")</f>
        <v>Jun</v>
      </c>
      <c r="N1373">
        <f>VLOOKUP(D1373,[1]products!$A$2:$F$2832,6,0)</f>
        <v>34.979999540000001</v>
      </c>
      <c r="O1373" s="1">
        <f>Table1[[#This Row],[sale_price]]-Table1[[#This Row],[cost_price]]</f>
        <v>17.874779760000003</v>
      </c>
      <c r="P1373" s="4">
        <f>Table1[[#This Row],[PROFIT]]/Table1[[#This Row],[sale_price]]</f>
        <v>0.51099999985877653</v>
      </c>
      <c r="Q1373" t="str">
        <f>"Q"&amp;ROUNDUP(MONTH(Table1[[#This Row],[ordered_at]])/3,0)</f>
        <v>Q2</v>
      </c>
      <c r="R1373" t="s">
        <v>39</v>
      </c>
      <c r="S1373" t="s">
        <v>46</v>
      </c>
      <c r="T1373" s="8"/>
    </row>
    <row r="1374" spans="1:20" x14ac:dyDescent="0.3">
      <c r="A1374">
        <v>18459</v>
      </c>
      <c r="B1374">
        <v>12759</v>
      </c>
      <c r="C1374">
        <v>35905</v>
      </c>
      <c r="D1374">
        <v>15704</v>
      </c>
      <c r="E1374">
        <f>VLOOKUP(D1374,[1]products!$A$2:$B$2832,2,0)</f>
        <v>6.0675998260000004</v>
      </c>
      <c r="F1374">
        <v>49842</v>
      </c>
      <c r="G1374" t="s">
        <v>10</v>
      </c>
      <c r="H1374" s="2">
        <v>45087.164918981478</v>
      </c>
      <c r="I1374" s="2" t="s">
        <v>11</v>
      </c>
      <c r="J1374" s="2" t="s">
        <v>11</v>
      </c>
      <c r="K1374" s="2" t="s">
        <v>11</v>
      </c>
      <c r="L1374" s="9">
        <f>YEAR(Table1[[#This Row],[ordered_at]])</f>
        <v>2023</v>
      </c>
      <c r="M1374" s="9" t="str">
        <f>TEXT(Table1[[#This Row],[ordered_at]],"MMM")</f>
        <v>Jun</v>
      </c>
      <c r="N1374">
        <f>VLOOKUP(D1374,[1]products!$A$2:$F$2832,6,0)</f>
        <v>15.399999619999999</v>
      </c>
      <c r="O1374" s="1">
        <f>Table1[[#This Row],[sale_price]]-Table1[[#This Row],[cost_price]]</f>
        <v>9.3323997939999987</v>
      </c>
      <c r="P1374" s="4">
        <f>Table1[[#This Row],[PROFIT]]/Table1[[#This Row],[sale_price]]</f>
        <v>0.60600000157662337</v>
      </c>
      <c r="Q1374" t="str">
        <f>"Q"&amp;ROUNDUP(MONTH(Table1[[#This Row],[ordered_at]])/3,0)</f>
        <v>Q2</v>
      </c>
      <c r="R1374" t="s">
        <v>39</v>
      </c>
      <c r="S1374" t="s">
        <v>46</v>
      </c>
      <c r="T1374" s="8"/>
    </row>
    <row r="1375" spans="1:20" x14ac:dyDescent="0.3">
      <c r="A1375">
        <v>54732</v>
      </c>
      <c r="B1375">
        <v>37642</v>
      </c>
      <c r="C1375">
        <v>34228</v>
      </c>
      <c r="D1375">
        <v>9240</v>
      </c>
      <c r="E1375">
        <f>VLOOKUP(D1375,[1]products!$A$2:$B$2832,2,0)</f>
        <v>55.276021210000003</v>
      </c>
      <c r="F1375">
        <v>147685</v>
      </c>
      <c r="G1375" t="s">
        <v>12</v>
      </c>
      <c r="H1375" s="2">
        <v>45086.862384259257</v>
      </c>
      <c r="I1375" s="2">
        <v>45086.862384259257</v>
      </c>
      <c r="J1375" s="2">
        <v>45086.862384259257</v>
      </c>
      <c r="K1375" s="2" t="s">
        <v>11</v>
      </c>
      <c r="L1375" s="9">
        <f>YEAR(Table1[[#This Row],[ordered_at]])</f>
        <v>2023</v>
      </c>
      <c r="M1375" s="9" t="str">
        <f>TEXT(Table1[[#This Row],[ordered_at]],"MMM")</f>
        <v>Jun</v>
      </c>
      <c r="N1375">
        <f>VLOOKUP(D1375,[1]products!$A$2:$F$2832,6,0)</f>
        <v>120.6900024</v>
      </c>
      <c r="O1375" s="1">
        <f>Table1[[#This Row],[sale_price]]-Table1[[#This Row],[cost_price]]</f>
        <v>65.413981189999987</v>
      </c>
      <c r="P1375" s="4">
        <f>Table1[[#This Row],[PROFIT]]/Table1[[#This Row],[sale_price]]</f>
        <v>0.5419999990819454</v>
      </c>
      <c r="Q1375" t="str">
        <f>"Q"&amp;ROUNDUP(MONTH(Table1[[#This Row],[ordered_at]])/3,0)</f>
        <v>Q2</v>
      </c>
      <c r="R1375" t="s">
        <v>39</v>
      </c>
      <c r="S1375" t="s">
        <v>46</v>
      </c>
      <c r="T1375" s="8"/>
    </row>
    <row r="1376" spans="1:20" x14ac:dyDescent="0.3">
      <c r="A1376">
        <v>69252</v>
      </c>
      <c r="B1376">
        <v>47612</v>
      </c>
      <c r="C1376">
        <v>21279</v>
      </c>
      <c r="D1376">
        <v>9201</v>
      </c>
      <c r="E1376">
        <f>VLOOKUP(D1376,[1]products!$A$2:$B$2832,2,0)</f>
        <v>21.64567083</v>
      </c>
      <c r="F1376">
        <v>186831</v>
      </c>
      <c r="G1376" t="s">
        <v>13</v>
      </c>
      <c r="H1376" s="2">
        <v>45086.440381944441</v>
      </c>
      <c r="I1376" s="2">
        <v>45086.440381944441</v>
      </c>
      <c r="J1376" s="2" t="s">
        <v>11</v>
      </c>
      <c r="K1376" s="2" t="s">
        <v>11</v>
      </c>
      <c r="L1376" s="9">
        <f>YEAR(Table1[[#This Row],[ordered_at]])</f>
        <v>2023</v>
      </c>
      <c r="M1376" s="9" t="str">
        <f>TEXT(Table1[[#This Row],[ordered_at]],"MMM")</f>
        <v>Jun</v>
      </c>
      <c r="N1376">
        <f>VLOOKUP(D1376,[1]products!$A$2:$F$2832,6,0)</f>
        <v>49.990001679999999</v>
      </c>
      <c r="O1376" s="1">
        <f>Table1[[#This Row],[sale_price]]-Table1[[#This Row],[cost_price]]</f>
        <v>28.344330849999999</v>
      </c>
      <c r="P1376" s="4">
        <f>Table1[[#This Row],[PROFIT]]/Table1[[#This Row],[sale_price]]</f>
        <v>0.56699999794838973</v>
      </c>
      <c r="Q1376" t="str">
        <f>"Q"&amp;ROUNDUP(MONTH(Table1[[#This Row],[ordered_at]])/3,0)</f>
        <v>Q2</v>
      </c>
      <c r="R1376" t="s">
        <v>39</v>
      </c>
      <c r="S1376" t="s">
        <v>46</v>
      </c>
      <c r="T1376" s="8"/>
    </row>
    <row r="1377" spans="1:20" x14ac:dyDescent="0.3">
      <c r="A1377">
        <v>78435</v>
      </c>
      <c r="B1377">
        <v>53953</v>
      </c>
      <c r="C1377">
        <v>80926</v>
      </c>
      <c r="D1377">
        <v>24660</v>
      </c>
      <c r="E1377">
        <f>VLOOKUP(D1377,[1]products!$A$2:$B$2832,2,0)</f>
        <v>55.317121329999999</v>
      </c>
      <c r="F1377">
        <v>211657</v>
      </c>
      <c r="G1377" t="s">
        <v>13</v>
      </c>
      <c r="H1377" s="2">
        <v>45086.408078703702</v>
      </c>
      <c r="I1377" s="2">
        <v>45086.408078703702</v>
      </c>
      <c r="J1377" s="2" t="s">
        <v>11</v>
      </c>
      <c r="K1377" s="2" t="s">
        <v>11</v>
      </c>
      <c r="L1377" s="9">
        <f>YEAR(Table1[[#This Row],[ordered_at]])</f>
        <v>2023</v>
      </c>
      <c r="M1377" s="9" t="str">
        <f>TEXT(Table1[[#This Row],[ordered_at]],"MMM")</f>
        <v>Jun</v>
      </c>
      <c r="N1377">
        <f>VLOOKUP(D1377,[1]products!$A$2:$F$2832,6,0)</f>
        <v>98.08000183</v>
      </c>
      <c r="O1377" s="1">
        <f>Table1[[#This Row],[sale_price]]-Table1[[#This Row],[cost_price]]</f>
        <v>42.762880500000001</v>
      </c>
      <c r="P1377" s="4">
        <f>Table1[[#This Row],[PROFIT]]/Table1[[#This Row],[sale_price]]</f>
        <v>0.43599999696288749</v>
      </c>
      <c r="Q1377" t="str">
        <f>"Q"&amp;ROUNDUP(MONTH(Table1[[#This Row],[ordered_at]])/3,0)</f>
        <v>Q2</v>
      </c>
      <c r="R1377" t="s">
        <v>39</v>
      </c>
      <c r="S1377" t="s">
        <v>46</v>
      </c>
      <c r="T1377" s="8"/>
    </row>
    <row r="1378" spans="1:20" x14ac:dyDescent="0.3">
      <c r="A1378">
        <v>56827</v>
      </c>
      <c r="B1378">
        <v>39121</v>
      </c>
      <c r="C1378">
        <v>48860</v>
      </c>
      <c r="D1378">
        <v>5930</v>
      </c>
      <c r="E1378">
        <f>VLOOKUP(D1378,[1]products!$A$2:$B$2832,2,0)</f>
        <v>26.617800460000002</v>
      </c>
      <c r="F1378">
        <v>153336</v>
      </c>
      <c r="G1378" t="s">
        <v>14</v>
      </c>
      <c r="H1378" s="2">
        <v>45086.359768518516</v>
      </c>
      <c r="I1378" s="2" t="s">
        <v>11</v>
      </c>
      <c r="J1378" s="2" t="s">
        <v>11</v>
      </c>
      <c r="K1378" s="2" t="s">
        <v>11</v>
      </c>
      <c r="L1378" s="9">
        <f>YEAR(Table1[[#This Row],[ordered_at]])</f>
        <v>2023</v>
      </c>
      <c r="M1378" s="9" t="str">
        <f>TEXT(Table1[[#This Row],[ordered_at]],"MMM")</f>
        <v>Jun</v>
      </c>
      <c r="N1378">
        <f>VLOOKUP(D1378,[1]products!$A$2:$F$2832,6,0)</f>
        <v>59.950000760000002</v>
      </c>
      <c r="O1378" s="1">
        <f>Table1[[#This Row],[sale_price]]-Table1[[#This Row],[cost_price]]</f>
        <v>33.332200299999997</v>
      </c>
      <c r="P1378" s="4">
        <f>Table1[[#This Row],[PROFIT]]/Table1[[#This Row],[sale_price]]</f>
        <v>0.5559999979556296</v>
      </c>
      <c r="Q1378" t="str">
        <f>"Q"&amp;ROUNDUP(MONTH(Table1[[#This Row],[ordered_at]])/3,0)</f>
        <v>Q2</v>
      </c>
      <c r="R1378" t="s">
        <v>39</v>
      </c>
      <c r="S1378" t="s">
        <v>46</v>
      </c>
      <c r="T1378" s="8"/>
    </row>
    <row r="1379" spans="1:20" x14ac:dyDescent="0.3">
      <c r="A1379">
        <v>67537</v>
      </c>
      <c r="B1379">
        <v>46462</v>
      </c>
      <c r="C1379">
        <v>55492</v>
      </c>
      <c r="D1379">
        <v>12537</v>
      </c>
      <c r="E1379">
        <f>VLOOKUP(D1379,[1]products!$A$2:$B$2832,2,0)</f>
        <v>25.649999919999999</v>
      </c>
      <c r="F1379">
        <v>182261</v>
      </c>
      <c r="G1379" t="s">
        <v>13</v>
      </c>
      <c r="H1379" s="2">
        <v>45086.236597222225</v>
      </c>
      <c r="I1379" s="2">
        <v>45086.236597222225</v>
      </c>
      <c r="J1379" s="2" t="s">
        <v>11</v>
      </c>
      <c r="K1379" s="2" t="s">
        <v>11</v>
      </c>
      <c r="L1379" s="9">
        <f>YEAR(Table1[[#This Row],[ordered_at]])</f>
        <v>2023</v>
      </c>
      <c r="M1379" s="9" t="str">
        <f>TEXT(Table1[[#This Row],[ordered_at]],"MMM")</f>
        <v>Jun</v>
      </c>
      <c r="N1379">
        <f>VLOOKUP(D1379,[1]products!$A$2:$F$2832,6,0)</f>
        <v>50</v>
      </c>
      <c r="O1379" s="1">
        <f>Table1[[#This Row],[sale_price]]-Table1[[#This Row],[cost_price]]</f>
        <v>24.350000080000001</v>
      </c>
      <c r="P1379" s="4">
        <f>Table1[[#This Row],[PROFIT]]/Table1[[#This Row],[sale_price]]</f>
        <v>0.48700000160000001</v>
      </c>
      <c r="Q1379" t="str">
        <f>"Q"&amp;ROUNDUP(MONTH(Table1[[#This Row],[ordered_at]])/3,0)</f>
        <v>Q2</v>
      </c>
      <c r="R1379" t="s">
        <v>39</v>
      </c>
      <c r="S1379" t="s">
        <v>46</v>
      </c>
      <c r="T1379" s="8"/>
    </row>
    <row r="1380" spans="1:20" x14ac:dyDescent="0.3">
      <c r="A1380">
        <v>23001</v>
      </c>
      <c r="B1380">
        <v>15925</v>
      </c>
      <c r="C1380">
        <v>12153</v>
      </c>
      <c r="D1380">
        <v>10690</v>
      </c>
      <c r="E1380">
        <f>VLOOKUP(D1380,[1]products!$A$2:$B$2832,2,0)</f>
        <v>22.525950380000001</v>
      </c>
      <c r="F1380">
        <v>62071</v>
      </c>
      <c r="G1380" t="s">
        <v>10</v>
      </c>
      <c r="H1380" s="2">
        <v>45085.230405092596</v>
      </c>
      <c r="I1380" s="2" t="s">
        <v>11</v>
      </c>
      <c r="J1380" s="2" t="s">
        <v>11</v>
      </c>
      <c r="K1380" s="2" t="s">
        <v>11</v>
      </c>
      <c r="L1380" s="9">
        <f>YEAR(Table1[[#This Row],[ordered_at]])</f>
        <v>2023</v>
      </c>
      <c r="M1380" s="9" t="str">
        <f>TEXT(Table1[[#This Row],[ordered_at]],"MMM")</f>
        <v>Jun</v>
      </c>
      <c r="N1380">
        <f>VLOOKUP(D1380,[1]products!$A$2:$F$2832,6,0)</f>
        <v>39.450000760000002</v>
      </c>
      <c r="O1380" s="1">
        <f>Table1[[#This Row],[sale_price]]-Table1[[#This Row],[cost_price]]</f>
        <v>16.924050380000001</v>
      </c>
      <c r="P1380" s="4">
        <f>Table1[[#This Row],[PROFIT]]/Table1[[#This Row],[sale_price]]</f>
        <v>0.4290000013678073</v>
      </c>
      <c r="Q1380" t="str">
        <f>"Q"&amp;ROUNDUP(MONTH(Table1[[#This Row],[ordered_at]])/3,0)</f>
        <v>Q2</v>
      </c>
      <c r="R1380" t="s">
        <v>39</v>
      </c>
      <c r="S1380" t="s">
        <v>46</v>
      </c>
      <c r="T1380" s="8"/>
    </row>
    <row r="1381" spans="1:20" x14ac:dyDescent="0.3">
      <c r="A1381">
        <v>86428</v>
      </c>
      <c r="B1381">
        <v>59444</v>
      </c>
      <c r="C1381">
        <v>51450</v>
      </c>
      <c r="D1381">
        <v>28852</v>
      </c>
      <c r="E1381">
        <f>VLOOKUP(D1381,[1]products!$A$2:$B$2832,2,0)</f>
        <v>20.876250349999999</v>
      </c>
      <c r="F1381">
        <v>233230</v>
      </c>
      <c r="G1381" t="s">
        <v>14</v>
      </c>
      <c r="H1381" s="2">
        <v>45085.194571759261</v>
      </c>
      <c r="I1381" s="2" t="s">
        <v>11</v>
      </c>
      <c r="J1381" s="2" t="s">
        <v>11</v>
      </c>
      <c r="K1381" s="2" t="s">
        <v>11</v>
      </c>
      <c r="L1381" s="9">
        <f>YEAR(Table1[[#This Row],[ordered_at]])</f>
        <v>2023</v>
      </c>
      <c r="M1381" s="9" t="str">
        <f>TEXT(Table1[[#This Row],[ordered_at]],"MMM")</f>
        <v>Jun</v>
      </c>
      <c r="N1381">
        <f>VLOOKUP(D1381,[1]products!$A$2:$F$2832,6,0)</f>
        <v>43.950000760000002</v>
      </c>
      <c r="O1381" s="1">
        <f>Table1[[#This Row],[sale_price]]-Table1[[#This Row],[cost_price]]</f>
        <v>23.073750410000002</v>
      </c>
      <c r="P1381" s="4">
        <f>Table1[[#This Row],[PROFIT]]/Table1[[#This Row],[sale_price]]</f>
        <v>0.52500000025028448</v>
      </c>
      <c r="Q1381" t="str">
        <f>"Q"&amp;ROUNDUP(MONTH(Table1[[#This Row],[ordered_at]])/3,0)</f>
        <v>Q2</v>
      </c>
      <c r="R1381" t="s">
        <v>39</v>
      </c>
      <c r="S1381" t="s">
        <v>46</v>
      </c>
      <c r="T1381" s="8"/>
    </row>
    <row r="1382" spans="1:20" x14ac:dyDescent="0.3">
      <c r="A1382">
        <v>49572</v>
      </c>
      <c r="B1382">
        <v>34111</v>
      </c>
      <c r="C1382">
        <v>22310</v>
      </c>
      <c r="D1382">
        <v>9017</v>
      </c>
      <c r="E1382">
        <f>VLOOKUP(D1382,[1]products!$A$2:$B$2832,2,0)</f>
        <v>23.671559389999999</v>
      </c>
      <c r="F1382">
        <v>133713</v>
      </c>
      <c r="G1382" t="s">
        <v>13</v>
      </c>
      <c r="H1382" s="2">
        <v>45085.050173611111</v>
      </c>
      <c r="I1382" s="2">
        <v>45085.050173611111</v>
      </c>
      <c r="J1382" s="2" t="s">
        <v>11</v>
      </c>
      <c r="K1382" s="2" t="s">
        <v>11</v>
      </c>
      <c r="L1382" s="9">
        <f>YEAR(Table1[[#This Row],[ordered_at]])</f>
        <v>2023</v>
      </c>
      <c r="M1382" s="9" t="str">
        <f>TEXT(Table1[[#This Row],[ordered_at]],"MMM")</f>
        <v>Jun</v>
      </c>
      <c r="N1382">
        <f>VLOOKUP(D1382,[1]products!$A$2:$F$2832,6,0)</f>
        <v>49.939998629999998</v>
      </c>
      <c r="O1382" s="1">
        <f>Table1[[#This Row],[sale_price]]-Table1[[#This Row],[cost_price]]</f>
        <v>26.268439239999999</v>
      </c>
      <c r="P1382" s="4">
        <f>Table1[[#This Row],[PROFIT]]/Table1[[#This Row],[sale_price]]</f>
        <v>0.52599999921145368</v>
      </c>
      <c r="Q1382" t="str">
        <f>"Q"&amp;ROUNDUP(MONTH(Table1[[#This Row],[ordered_at]])/3,0)</f>
        <v>Q2</v>
      </c>
      <c r="R1382" t="s">
        <v>39</v>
      </c>
      <c r="S1382" t="s">
        <v>46</v>
      </c>
      <c r="T1382" s="8"/>
    </row>
    <row r="1383" spans="1:20" x14ac:dyDescent="0.3">
      <c r="A1383">
        <v>41884</v>
      </c>
      <c r="B1383">
        <v>28829</v>
      </c>
      <c r="C1383">
        <v>60622</v>
      </c>
      <c r="D1383">
        <v>15878</v>
      </c>
      <c r="E1383">
        <f>VLOOKUP(D1383,[1]products!$A$2:$B$2832,2,0)</f>
        <v>32.040068869999999</v>
      </c>
      <c r="F1383">
        <v>112997</v>
      </c>
      <c r="G1383" t="s">
        <v>12</v>
      </c>
      <c r="H1383" s="2">
        <v>45084.408576388887</v>
      </c>
      <c r="I1383" s="2">
        <v>45084.408576388887</v>
      </c>
      <c r="J1383" s="2">
        <v>45084.408576388887</v>
      </c>
      <c r="K1383" s="2" t="s">
        <v>11</v>
      </c>
      <c r="L1383" s="9">
        <f>YEAR(Table1[[#This Row],[ordered_at]])</f>
        <v>2023</v>
      </c>
      <c r="M1383" s="9" t="str">
        <f>TEXT(Table1[[#This Row],[ordered_at]],"MMM")</f>
        <v>Jun</v>
      </c>
      <c r="N1383">
        <f>VLOOKUP(D1383,[1]products!$A$2:$F$2832,6,0)</f>
        <v>64.989997860000003</v>
      </c>
      <c r="O1383" s="1">
        <f>Table1[[#This Row],[sale_price]]-Table1[[#This Row],[cost_price]]</f>
        <v>32.949928990000004</v>
      </c>
      <c r="P1383" s="4">
        <f>Table1[[#This Row],[PROFIT]]/Table1[[#This Row],[sale_price]]</f>
        <v>0.50700000115371602</v>
      </c>
      <c r="Q1383" t="str">
        <f>"Q"&amp;ROUNDUP(MONTH(Table1[[#This Row],[ordered_at]])/3,0)</f>
        <v>Q2</v>
      </c>
      <c r="R1383" t="s">
        <v>39</v>
      </c>
      <c r="S1383" t="s">
        <v>46</v>
      </c>
      <c r="T1383" s="8"/>
    </row>
    <row r="1384" spans="1:20" x14ac:dyDescent="0.3">
      <c r="A1384">
        <v>105898</v>
      </c>
      <c r="B1384">
        <v>72948</v>
      </c>
      <c r="C1384">
        <v>9134</v>
      </c>
      <c r="D1384">
        <v>15349</v>
      </c>
      <c r="E1384">
        <f>VLOOKUP(D1384,[1]products!$A$2:$B$2832,2,0)</f>
        <v>19.171920759999999</v>
      </c>
      <c r="F1384">
        <v>285749</v>
      </c>
      <c r="G1384" t="s">
        <v>14</v>
      </c>
      <c r="H1384" s="2">
        <v>45084.31386574074</v>
      </c>
      <c r="I1384" s="2" t="s">
        <v>11</v>
      </c>
      <c r="J1384" s="2" t="s">
        <v>11</v>
      </c>
      <c r="K1384" s="2" t="s">
        <v>11</v>
      </c>
      <c r="L1384" s="9">
        <f>YEAR(Table1[[#This Row],[ordered_at]])</f>
        <v>2023</v>
      </c>
      <c r="M1384" s="9" t="str">
        <f>TEXT(Table1[[#This Row],[ordered_at]],"MMM")</f>
        <v>Jun</v>
      </c>
      <c r="N1384">
        <f>VLOOKUP(D1384,[1]products!$A$2:$F$2832,6,0)</f>
        <v>46.990001679999999</v>
      </c>
      <c r="O1384" s="1">
        <f>Table1[[#This Row],[sale_price]]-Table1[[#This Row],[cost_price]]</f>
        <v>27.81808092</v>
      </c>
      <c r="P1384" s="4">
        <f>Table1[[#This Row],[PROFIT]]/Table1[[#This Row],[sale_price]]</f>
        <v>0.59199999841327944</v>
      </c>
      <c r="Q1384" t="str">
        <f>"Q"&amp;ROUNDUP(MONTH(Table1[[#This Row],[ordered_at]])/3,0)</f>
        <v>Q2</v>
      </c>
      <c r="R1384" t="s">
        <v>22</v>
      </c>
      <c r="S1384" t="s">
        <v>46</v>
      </c>
      <c r="T1384" s="8"/>
    </row>
    <row r="1385" spans="1:20" x14ac:dyDescent="0.3">
      <c r="A1385">
        <v>1249</v>
      </c>
      <c r="B1385">
        <v>851</v>
      </c>
      <c r="C1385">
        <v>15604</v>
      </c>
      <c r="D1385">
        <v>13733</v>
      </c>
      <c r="E1385">
        <f>VLOOKUP(D1385,[1]products!$A$2:$B$2832,2,0)</f>
        <v>14.586880580000001</v>
      </c>
      <c r="F1385">
        <v>3402</v>
      </c>
      <c r="G1385" t="s">
        <v>12</v>
      </c>
      <c r="H1385" s="2">
        <v>45084.273506944446</v>
      </c>
      <c r="I1385" s="2">
        <v>45084.273506944446</v>
      </c>
      <c r="J1385" s="2">
        <v>45084.273506944446</v>
      </c>
      <c r="K1385" s="2" t="s">
        <v>11</v>
      </c>
      <c r="L1385" s="9">
        <f>YEAR(Table1[[#This Row],[ordered_at]])</f>
        <v>2023</v>
      </c>
      <c r="M1385" s="9" t="str">
        <f>TEXT(Table1[[#This Row],[ordered_at]],"MMM")</f>
        <v>Jun</v>
      </c>
      <c r="N1385">
        <f>VLOOKUP(D1385,[1]products!$A$2:$F$2832,6,0)</f>
        <v>32.560001370000002</v>
      </c>
      <c r="O1385" s="1">
        <f>Table1[[#This Row],[sale_price]]-Table1[[#This Row],[cost_price]]</f>
        <v>17.973120790000003</v>
      </c>
      <c r="P1385" s="4">
        <f>Table1[[#This Row],[PROFIT]]/Table1[[#This Row],[sale_price]]</f>
        <v>0.55200000103685509</v>
      </c>
      <c r="Q1385" t="str">
        <f>"Q"&amp;ROUNDUP(MONTH(Table1[[#This Row],[ordered_at]])/3,0)</f>
        <v>Q2</v>
      </c>
      <c r="R1385" t="s">
        <v>39</v>
      </c>
      <c r="S1385" t="s">
        <v>46</v>
      </c>
      <c r="T1385" s="8"/>
    </row>
    <row r="1386" spans="1:20" x14ac:dyDescent="0.3">
      <c r="A1386">
        <v>65967</v>
      </c>
      <c r="B1386">
        <v>45389</v>
      </c>
      <c r="C1386">
        <v>21286</v>
      </c>
      <c r="D1386">
        <v>9164</v>
      </c>
      <c r="E1386">
        <f>VLOOKUP(D1386,[1]products!$A$2:$B$2832,2,0)</f>
        <v>20.85126077</v>
      </c>
      <c r="F1386">
        <v>178009</v>
      </c>
      <c r="G1386" t="s">
        <v>15</v>
      </c>
      <c r="H1386" s="2">
        <v>45084.116550925923</v>
      </c>
      <c r="I1386" s="2">
        <v>45084.116550925923</v>
      </c>
      <c r="J1386" s="2">
        <v>45084.116550925923</v>
      </c>
      <c r="K1386" s="2">
        <v>45084.116550925923</v>
      </c>
      <c r="L1386" s="9">
        <f>YEAR(Table1[[#This Row],[ordered_at]])</f>
        <v>2023</v>
      </c>
      <c r="M1386" s="9" t="str">
        <f>TEXT(Table1[[#This Row],[ordered_at]],"MMM")</f>
        <v>Jun</v>
      </c>
      <c r="N1386">
        <f>VLOOKUP(D1386,[1]products!$A$2:$F$2832,6,0)</f>
        <v>43.990001679999999</v>
      </c>
      <c r="O1386" s="1">
        <f>Table1[[#This Row],[sale_price]]-Table1[[#This Row],[cost_price]]</f>
        <v>23.138740909999999</v>
      </c>
      <c r="P1386" s="4">
        <f>Table1[[#This Row],[PROFIT]]/Table1[[#This Row],[sale_price]]</f>
        <v>0.52600000059831775</v>
      </c>
      <c r="Q1386" t="str">
        <f>"Q"&amp;ROUNDUP(MONTH(Table1[[#This Row],[ordered_at]])/3,0)</f>
        <v>Q2</v>
      </c>
      <c r="R1386" t="s">
        <v>39</v>
      </c>
      <c r="S1386" t="s">
        <v>46</v>
      </c>
      <c r="T1386" s="8"/>
    </row>
    <row r="1387" spans="1:20" x14ac:dyDescent="0.3">
      <c r="A1387">
        <v>174990</v>
      </c>
      <c r="B1387">
        <v>120502</v>
      </c>
      <c r="C1387">
        <v>75018</v>
      </c>
      <c r="D1387">
        <v>10836</v>
      </c>
      <c r="E1387">
        <f>VLOOKUP(D1387,[1]products!$A$2:$B$2832,2,0)</f>
        <v>17.46752086</v>
      </c>
      <c r="F1387">
        <v>472422</v>
      </c>
      <c r="G1387" t="s">
        <v>15</v>
      </c>
      <c r="H1387" s="2">
        <v>45083.447916666664</v>
      </c>
      <c r="I1387" s="2">
        <v>45083.447916666664</v>
      </c>
      <c r="J1387" s="2">
        <v>45083.447916666664</v>
      </c>
      <c r="K1387" s="2">
        <v>45083.447916666664</v>
      </c>
      <c r="L1387" s="9">
        <f>YEAR(Table1[[#This Row],[ordered_at]])</f>
        <v>2023</v>
      </c>
      <c r="M1387" s="9" t="str">
        <f>TEXT(Table1[[#This Row],[ordered_at]],"MMM")</f>
        <v>Jun</v>
      </c>
      <c r="N1387">
        <f>VLOOKUP(D1389,[1]products!$A$2:$F$2832,6,0)</f>
        <v>27.93000031</v>
      </c>
      <c r="O1387" s="1">
        <f>Table1[[#This Row],[sale_price]]-Table1[[#This Row],[cost_price]]</f>
        <v>10.46247945</v>
      </c>
      <c r="P1387" s="4">
        <f>Table1[[#This Row],[PROFIT]]/Table1[[#This Row],[sale_price]]</f>
        <v>0.37459646737827051</v>
      </c>
      <c r="Q1387" t="str">
        <f>"Q"&amp;ROUNDUP(MONTH(Table1[[#This Row],[ordered_at]])/3,0)</f>
        <v>Q2</v>
      </c>
      <c r="R1387" t="s">
        <v>36</v>
      </c>
      <c r="S1387" t="s">
        <v>47</v>
      </c>
      <c r="T1387" s="8"/>
    </row>
    <row r="1388" spans="1:20" x14ac:dyDescent="0.3">
      <c r="A1388">
        <v>46706</v>
      </c>
      <c r="B1388">
        <v>32152</v>
      </c>
      <c r="C1388">
        <v>1651</v>
      </c>
      <c r="D1388">
        <v>6795</v>
      </c>
      <c r="E1388">
        <f>VLOOKUP(D1388,[1]products!$A$2:$B$2832,2,0)</f>
        <v>33.067759279999997</v>
      </c>
      <c r="F1388">
        <v>125993</v>
      </c>
      <c r="G1388" t="s">
        <v>14</v>
      </c>
      <c r="H1388" s="2">
        <v>45083.217175925929</v>
      </c>
      <c r="I1388" s="2" t="s">
        <v>11</v>
      </c>
      <c r="J1388" s="2" t="s">
        <v>11</v>
      </c>
      <c r="K1388" s="2" t="s">
        <v>11</v>
      </c>
      <c r="L1388" s="9">
        <f>YEAR(Table1[[#This Row],[ordered_at]])</f>
        <v>2023</v>
      </c>
      <c r="M1388" s="9" t="str">
        <f>TEXT(Table1[[#This Row],[ordered_at]],"MMM")</f>
        <v>Jun</v>
      </c>
      <c r="N1388">
        <f>VLOOKUP(D1388,[1]products!$A$2:$F$2832,6,0)</f>
        <v>77.989997860000003</v>
      </c>
      <c r="O1388" s="1">
        <f>Table1[[#This Row],[sale_price]]-Table1[[#This Row],[cost_price]]</f>
        <v>44.922238580000005</v>
      </c>
      <c r="P1388" s="4">
        <f>Table1[[#This Row],[PROFIT]]/Table1[[#This Row],[sale_price]]</f>
        <v>0.57599999759764076</v>
      </c>
      <c r="Q1388" t="str">
        <f>"Q"&amp;ROUNDUP(MONTH(Table1[[#This Row],[ordered_at]])/3,0)</f>
        <v>Q2</v>
      </c>
      <c r="R1388" t="s">
        <v>36</v>
      </c>
      <c r="S1388" t="s">
        <v>47</v>
      </c>
      <c r="T1388" s="8"/>
    </row>
    <row r="1389" spans="1:20" x14ac:dyDescent="0.3">
      <c r="A1389">
        <v>128214</v>
      </c>
      <c r="B1389">
        <v>88294</v>
      </c>
      <c r="C1389">
        <v>5234</v>
      </c>
      <c r="D1389">
        <v>5896</v>
      </c>
      <c r="E1389">
        <f>VLOOKUP(D1389,[1]products!$A$2:$B$2832,2,0)</f>
        <v>13.57398008</v>
      </c>
      <c r="F1389">
        <v>346088</v>
      </c>
      <c r="G1389" t="s">
        <v>14</v>
      </c>
      <c r="H1389" s="2">
        <v>45083.025196759256</v>
      </c>
      <c r="I1389" s="2" t="s">
        <v>11</v>
      </c>
      <c r="J1389" s="2" t="s">
        <v>11</v>
      </c>
      <c r="K1389" s="2" t="s">
        <v>11</v>
      </c>
      <c r="L1389" s="9">
        <f>YEAR(Table1[[#This Row],[ordered_at]])</f>
        <v>2023</v>
      </c>
      <c r="M1389" s="9" t="str">
        <f>TEXT(Table1[[#This Row],[ordered_at]],"MMM")</f>
        <v>Jun</v>
      </c>
      <c r="N1389">
        <f>VLOOKUP(D1389,[1]products!$A$2:$F$2832,6,0)</f>
        <v>27.93000031</v>
      </c>
      <c r="O1389" s="1">
        <f>Table1[[#This Row],[sale_price]]-Table1[[#This Row],[cost_price]]</f>
        <v>14.35602023</v>
      </c>
      <c r="P1389" s="4">
        <f>Table1[[#This Row],[PROFIT]]/Table1[[#This Row],[sale_price]]</f>
        <v>0.51400000252989619</v>
      </c>
      <c r="Q1389" t="str">
        <f>"Q"&amp;ROUNDUP(MONTH(Table1[[#This Row],[ordered_at]])/3,0)</f>
        <v>Q2</v>
      </c>
      <c r="R1389" t="s">
        <v>36</v>
      </c>
      <c r="S1389" t="s">
        <v>47</v>
      </c>
      <c r="T1389" s="8"/>
    </row>
    <row r="1390" spans="1:20" x14ac:dyDescent="0.3">
      <c r="A1390">
        <v>41611</v>
      </c>
      <c r="B1390">
        <v>28630</v>
      </c>
      <c r="C1390">
        <v>8833</v>
      </c>
      <c r="D1390">
        <v>14225</v>
      </c>
      <c r="E1390">
        <f>VLOOKUP(D1390,[1]products!$A$2:$B$2832,2,0)</f>
        <v>5.9540398769999996</v>
      </c>
      <c r="F1390">
        <v>112262</v>
      </c>
      <c r="G1390" t="s">
        <v>12</v>
      </c>
      <c r="H1390" s="2">
        <v>45082.727476851855</v>
      </c>
      <c r="I1390" s="2">
        <v>45082.727476851855</v>
      </c>
      <c r="J1390" s="2">
        <v>45082.727476851855</v>
      </c>
      <c r="K1390" s="2" t="s">
        <v>11</v>
      </c>
      <c r="L1390" s="9">
        <f>YEAR(Table1[[#This Row],[ordered_at]])</f>
        <v>2023</v>
      </c>
      <c r="M1390" s="9" t="str">
        <f>TEXT(Table1[[#This Row],[ordered_at]],"MMM")</f>
        <v>Jun</v>
      </c>
      <c r="N1390">
        <f>VLOOKUP(D1390,[1]products!$A$2:$F$2832,6,0)</f>
        <v>9.9899997710000008</v>
      </c>
      <c r="O1390" s="1">
        <f>Table1[[#This Row],[sale_price]]-Table1[[#This Row],[cost_price]]</f>
        <v>4.0359598940000012</v>
      </c>
      <c r="P1390" s="4">
        <f>Table1[[#This Row],[PROFIT]]/Table1[[#This Row],[sale_price]]</f>
        <v>0.40399999865025032</v>
      </c>
      <c r="Q1390" t="str">
        <f>"Q"&amp;ROUNDUP(MONTH(Table1[[#This Row],[ordered_at]])/3,0)</f>
        <v>Q2</v>
      </c>
      <c r="R1390" t="s">
        <v>36</v>
      </c>
      <c r="S1390" t="s">
        <v>47</v>
      </c>
      <c r="T1390" s="8"/>
    </row>
    <row r="1391" spans="1:20" x14ac:dyDescent="0.3">
      <c r="A1391">
        <v>80530</v>
      </c>
      <c r="B1391">
        <v>55416</v>
      </c>
      <c r="C1391">
        <v>47940</v>
      </c>
      <c r="D1391">
        <v>13973</v>
      </c>
      <c r="E1391">
        <f>VLOOKUP(D1391,[1]products!$A$2:$B$2832,2,0)</f>
        <v>10.39999999</v>
      </c>
      <c r="F1391">
        <v>217328</v>
      </c>
      <c r="G1391" t="s">
        <v>13</v>
      </c>
      <c r="H1391" s="2">
        <v>45082.052245370367</v>
      </c>
      <c r="I1391" s="2">
        <v>45082.052245370367</v>
      </c>
      <c r="J1391" s="2" t="s">
        <v>11</v>
      </c>
      <c r="K1391" s="2" t="s">
        <v>11</v>
      </c>
      <c r="L1391" s="9">
        <f>YEAR(Table1[[#This Row],[ordered_at]])</f>
        <v>2023</v>
      </c>
      <c r="M1391" s="9" t="str">
        <f>TEXT(Table1[[#This Row],[ordered_at]],"MMM")</f>
        <v>Jun</v>
      </c>
      <c r="N1391">
        <f>VLOOKUP(D1391,[1]products!$A$2:$F$2832,6,0)</f>
        <v>20</v>
      </c>
      <c r="O1391" s="1">
        <f>Table1[[#This Row],[sale_price]]-Table1[[#This Row],[cost_price]]</f>
        <v>9.6000000100000005</v>
      </c>
      <c r="P1391" s="4">
        <f>Table1[[#This Row],[PROFIT]]/Table1[[#This Row],[sale_price]]</f>
        <v>0.48000000050000002</v>
      </c>
      <c r="Q1391" t="str">
        <f>"Q"&amp;ROUNDUP(MONTH(Table1[[#This Row],[ordered_at]])/3,0)</f>
        <v>Q2</v>
      </c>
      <c r="R1391" t="s">
        <v>36</v>
      </c>
      <c r="S1391" t="s">
        <v>47</v>
      </c>
      <c r="T1391" s="8"/>
    </row>
    <row r="1392" spans="1:20" x14ac:dyDescent="0.3">
      <c r="A1392">
        <v>57822</v>
      </c>
      <c r="B1392">
        <v>39800</v>
      </c>
      <c r="C1392">
        <v>54949</v>
      </c>
      <c r="D1392">
        <v>15260</v>
      </c>
      <c r="E1392">
        <f>VLOOKUP(D1392,[1]products!$A$2:$B$2832,2,0)</f>
        <v>19.650000009999999</v>
      </c>
      <c r="F1392">
        <v>156048</v>
      </c>
      <c r="G1392" t="s">
        <v>10</v>
      </c>
      <c r="H1392" s="2">
        <v>45081.608229166668</v>
      </c>
      <c r="I1392" s="2" t="s">
        <v>11</v>
      </c>
      <c r="J1392" s="2" t="s">
        <v>11</v>
      </c>
      <c r="K1392" s="2" t="s">
        <v>11</v>
      </c>
      <c r="L1392" s="9">
        <f>YEAR(Table1[[#This Row],[ordered_at]])</f>
        <v>2023</v>
      </c>
      <c r="M1392" s="9" t="str">
        <f>TEXT(Table1[[#This Row],[ordered_at]],"MMM")</f>
        <v>Jun</v>
      </c>
      <c r="N1392">
        <f>VLOOKUP(D1392,[1]products!$A$2:$F$2832,6,0)</f>
        <v>37.5</v>
      </c>
      <c r="O1392" s="1">
        <f>Table1[[#This Row],[sale_price]]-Table1[[#This Row],[cost_price]]</f>
        <v>17.849999990000001</v>
      </c>
      <c r="P1392" s="4">
        <f>Table1[[#This Row],[PROFIT]]/Table1[[#This Row],[sale_price]]</f>
        <v>0.47599999973333335</v>
      </c>
      <c r="Q1392" t="str">
        <f>"Q"&amp;ROUNDUP(MONTH(Table1[[#This Row],[ordered_at]])/3,0)</f>
        <v>Q2</v>
      </c>
      <c r="R1392" t="s">
        <v>36</v>
      </c>
      <c r="S1392" t="s">
        <v>47</v>
      </c>
      <c r="T1392" s="8"/>
    </row>
    <row r="1393" spans="1:20" x14ac:dyDescent="0.3">
      <c r="A1393">
        <v>135361</v>
      </c>
      <c r="B1393">
        <v>93159</v>
      </c>
      <c r="C1393">
        <v>95650</v>
      </c>
      <c r="D1393">
        <v>15816</v>
      </c>
      <c r="E1393">
        <f>VLOOKUP(D1393,[1]products!$A$2:$B$2832,2,0)</f>
        <v>14.607100579999999</v>
      </c>
      <c r="F1393">
        <v>365411</v>
      </c>
      <c r="G1393" t="s">
        <v>12</v>
      </c>
      <c r="H1393" s="2">
        <v>45081.352187500001</v>
      </c>
      <c r="I1393" s="2">
        <v>45081.352187500001</v>
      </c>
      <c r="J1393" s="2">
        <v>45081.352187500001</v>
      </c>
      <c r="K1393" s="2" t="s">
        <v>11</v>
      </c>
      <c r="L1393" s="9">
        <f>YEAR(Table1[[#This Row],[ordered_at]])</f>
        <v>2023</v>
      </c>
      <c r="M1393" s="9" t="str">
        <f>TEXT(Table1[[#This Row],[ordered_at]],"MMM")</f>
        <v>Jun</v>
      </c>
      <c r="N1393">
        <f>VLOOKUP(D1393,[1]products!$A$2:$F$2832,6,0)</f>
        <v>33.97000122</v>
      </c>
      <c r="O1393" s="1">
        <f>Table1[[#This Row],[sale_price]]-Table1[[#This Row],[cost_price]]</f>
        <v>19.362900639999999</v>
      </c>
      <c r="P1393" s="4">
        <f>Table1[[#This Row],[PROFIT]]/Table1[[#This Row],[sale_price]]</f>
        <v>0.56999999836914927</v>
      </c>
      <c r="Q1393" t="str">
        <f>"Q"&amp;ROUNDUP(MONTH(Table1[[#This Row],[ordered_at]])/3,0)</f>
        <v>Q2</v>
      </c>
      <c r="R1393" t="s">
        <v>36</v>
      </c>
      <c r="S1393" t="s">
        <v>47</v>
      </c>
      <c r="T1393" s="8"/>
    </row>
    <row r="1394" spans="1:20" x14ac:dyDescent="0.3">
      <c r="A1394">
        <v>103099</v>
      </c>
      <c r="B1394">
        <v>70992</v>
      </c>
      <c r="C1394">
        <v>36299</v>
      </c>
      <c r="D1394">
        <v>15571</v>
      </c>
      <c r="E1394">
        <f>VLOOKUP(D1394,[1]products!$A$2:$B$2832,2,0)</f>
        <v>40.75500014</v>
      </c>
      <c r="F1394">
        <v>278152</v>
      </c>
      <c r="G1394" t="s">
        <v>14</v>
      </c>
      <c r="H1394" s="2">
        <v>45081.22519675926</v>
      </c>
      <c r="I1394" s="2" t="s">
        <v>11</v>
      </c>
      <c r="J1394" s="2" t="s">
        <v>11</v>
      </c>
      <c r="K1394" s="2" t="s">
        <v>11</v>
      </c>
      <c r="L1394" s="9">
        <f>YEAR(Table1[[#This Row],[ordered_at]])</f>
        <v>2023</v>
      </c>
      <c r="M1394" s="9" t="str">
        <f>TEXT(Table1[[#This Row],[ordered_at]],"MMM")</f>
        <v>Jun</v>
      </c>
      <c r="N1394">
        <f>VLOOKUP(D1394,[1]products!$A$2:$F$2832,6,0)</f>
        <v>65</v>
      </c>
      <c r="O1394" s="1">
        <f>Table1[[#This Row],[sale_price]]-Table1[[#This Row],[cost_price]]</f>
        <v>24.24499986</v>
      </c>
      <c r="P1394" s="4">
        <f>Table1[[#This Row],[PROFIT]]/Table1[[#This Row],[sale_price]]</f>
        <v>0.37299999784615384</v>
      </c>
      <c r="Q1394" t="str">
        <f>"Q"&amp;ROUNDUP(MONTH(Table1[[#This Row],[ordered_at]])/3,0)</f>
        <v>Q2</v>
      </c>
      <c r="R1394" t="s">
        <v>39</v>
      </c>
      <c r="S1394" t="s">
        <v>46</v>
      </c>
      <c r="T1394" s="8"/>
    </row>
    <row r="1395" spans="1:20" x14ac:dyDescent="0.3">
      <c r="A1395">
        <v>127374</v>
      </c>
      <c r="B1395">
        <v>87701</v>
      </c>
      <c r="C1395">
        <v>59467</v>
      </c>
      <c r="D1395">
        <v>28992</v>
      </c>
      <c r="E1395">
        <f>VLOOKUP(D1395,[1]products!$A$2:$B$2832,2,0)</f>
        <v>25.898400389999999</v>
      </c>
      <c r="F1395">
        <v>343847</v>
      </c>
      <c r="G1395" t="s">
        <v>12</v>
      </c>
      <c r="H1395" s="2">
        <v>45081.143217592595</v>
      </c>
      <c r="I1395" s="2">
        <v>45081.143217592595</v>
      </c>
      <c r="J1395" s="2">
        <v>45081.143217592595</v>
      </c>
      <c r="K1395" s="2" t="s">
        <v>11</v>
      </c>
      <c r="L1395" s="9">
        <f>YEAR(Table1[[#This Row],[ordered_at]])</f>
        <v>2023</v>
      </c>
      <c r="M1395" s="9" t="str">
        <f>TEXT(Table1[[#This Row],[ordered_at]],"MMM")</f>
        <v>Jun</v>
      </c>
      <c r="N1395">
        <f>VLOOKUP(D1395,[1]products!$A$2:$F$2832,6,0)</f>
        <v>59.950000760000002</v>
      </c>
      <c r="O1395" s="1">
        <f>Table1[[#This Row],[sale_price]]-Table1[[#This Row],[cost_price]]</f>
        <v>34.051600370000003</v>
      </c>
      <c r="P1395" s="4">
        <f>Table1[[#This Row],[PROFIT]]/Table1[[#This Row],[sale_price]]</f>
        <v>0.56799999897114262</v>
      </c>
      <c r="Q1395" t="str">
        <f>"Q"&amp;ROUNDUP(MONTH(Table1[[#This Row],[ordered_at]])/3,0)</f>
        <v>Q2</v>
      </c>
      <c r="R1395" t="s">
        <v>39</v>
      </c>
      <c r="S1395" t="s">
        <v>46</v>
      </c>
      <c r="T1395" s="8"/>
    </row>
    <row r="1396" spans="1:20" x14ac:dyDescent="0.3">
      <c r="A1396">
        <v>110464</v>
      </c>
      <c r="B1396">
        <v>76116</v>
      </c>
      <c r="C1396">
        <v>9529</v>
      </c>
      <c r="D1396">
        <v>15232</v>
      </c>
      <c r="E1396">
        <f>VLOOKUP(D1396,[1]products!$A$2:$B$2832,2,0)</f>
        <v>115.72000009999999</v>
      </c>
      <c r="F1396">
        <v>298074</v>
      </c>
      <c r="G1396" t="s">
        <v>14</v>
      </c>
      <c r="H1396" s="2">
        <v>45081.094618055555</v>
      </c>
      <c r="I1396" s="2" t="s">
        <v>11</v>
      </c>
      <c r="J1396" s="2" t="s">
        <v>11</v>
      </c>
      <c r="K1396" s="2" t="s">
        <v>11</v>
      </c>
      <c r="L1396" s="9">
        <f>YEAR(Table1[[#This Row],[ordered_at]])</f>
        <v>2023</v>
      </c>
      <c r="M1396" s="9" t="str">
        <f>TEXT(Table1[[#This Row],[ordered_at]],"MMM")</f>
        <v>Jun</v>
      </c>
      <c r="N1396">
        <f>VLOOKUP(D1396,[1]products!$A$2:$F$2832,6,0)</f>
        <v>220</v>
      </c>
      <c r="O1396" s="1">
        <f>Table1[[#This Row],[sale_price]]-Table1[[#This Row],[cost_price]]</f>
        <v>104.27999990000001</v>
      </c>
      <c r="P1396" s="4">
        <f>Table1[[#This Row],[PROFIT]]/Table1[[#This Row],[sale_price]]</f>
        <v>0.47399999954545458</v>
      </c>
      <c r="Q1396" t="str">
        <f>"Q"&amp;ROUNDUP(MONTH(Table1[[#This Row],[ordered_at]])/3,0)</f>
        <v>Q2</v>
      </c>
      <c r="R1396" t="s">
        <v>39</v>
      </c>
      <c r="S1396" t="s">
        <v>46</v>
      </c>
      <c r="T1396" s="8"/>
    </row>
    <row r="1397" spans="1:20" x14ac:dyDescent="0.3">
      <c r="A1397">
        <v>160366</v>
      </c>
      <c r="B1397">
        <v>110464</v>
      </c>
      <c r="C1397">
        <v>78109</v>
      </c>
      <c r="D1397">
        <v>15088</v>
      </c>
      <c r="E1397">
        <f>VLOOKUP(D1397,[1]products!$A$2:$B$2832,2,0)</f>
        <v>41.819999979999999</v>
      </c>
      <c r="F1397">
        <v>432889</v>
      </c>
      <c r="G1397" t="s">
        <v>12</v>
      </c>
      <c r="H1397" s="2">
        <v>45081.010092592594</v>
      </c>
      <c r="I1397" s="2">
        <v>45081.010092592594</v>
      </c>
      <c r="J1397" s="2">
        <v>45081.010092592594</v>
      </c>
      <c r="K1397" s="2" t="s">
        <v>11</v>
      </c>
      <c r="L1397" s="9">
        <f>YEAR(Table1[[#This Row],[ordered_at]])</f>
        <v>2023</v>
      </c>
      <c r="M1397" s="9" t="str">
        <f>TEXT(Table1[[#This Row],[ordered_at]],"MMM")</f>
        <v>Jun</v>
      </c>
      <c r="N1397">
        <f>VLOOKUP(D1397,[1]products!$A$2:$F$2832,6,0)</f>
        <v>82</v>
      </c>
      <c r="O1397" s="1">
        <f>Table1[[#This Row],[sale_price]]-Table1[[#This Row],[cost_price]]</f>
        <v>40.180000020000001</v>
      </c>
      <c r="P1397" s="4">
        <f>Table1[[#This Row],[PROFIT]]/Table1[[#This Row],[sale_price]]</f>
        <v>0.49000000024390244</v>
      </c>
      <c r="Q1397" t="str">
        <f>"Q"&amp;ROUNDUP(MONTH(Table1[[#This Row],[ordered_at]])/3,0)</f>
        <v>Q2</v>
      </c>
      <c r="R1397" t="s">
        <v>39</v>
      </c>
      <c r="S1397" t="s">
        <v>46</v>
      </c>
      <c r="T1397" s="8"/>
    </row>
    <row r="1398" spans="1:20" x14ac:dyDescent="0.3">
      <c r="A1398">
        <v>121087</v>
      </c>
      <c r="B1398">
        <v>83374</v>
      </c>
      <c r="C1398">
        <v>79569</v>
      </c>
      <c r="D1398">
        <v>13969</v>
      </c>
      <c r="E1398">
        <f>VLOOKUP(D1398,[1]products!$A$2:$B$2832,2,0)</f>
        <v>27.832000000000001</v>
      </c>
      <c r="F1398">
        <v>326813</v>
      </c>
      <c r="G1398" t="s">
        <v>12</v>
      </c>
      <c r="H1398" s="2">
        <v>45080.672349537039</v>
      </c>
      <c r="I1398" s="2">
        <v>45080.672349537039</v>
      </c>
      <c r="J1398" s="2">
        <v>45080.672349537039</v>
      </c>
      <c r="K1398" s="2" t="s">
        <v>11</v>
      </c>
      <c r="L1398" s="9">
        <f>YEAR(Table1[[#This Row],[ordered_at]])</f>
        <v>2023</v>
      </c>
      <c r="M1398" s="9" t="str">
        <f>TEXT(Table1[[#This Row],[ordered_at]],"MMM")</f>
        <v>Jun</v>
      </c>
      <c r="N1398">
        <f>VLOOKUP(D1398,[1]products!$A$2:$F$2832,6,0)</f>
        <v>49</v>
      </c>
      <c r="O1398" s="1">
        <f>Table1[[#This Row],[sale_price]]-Table1[[#This Row],[cost_price]]</f>
        <v>21.167999999999999</v>
      </c>
      <c r="P1398" s="4">
        <f>Table1[[#This Row],[PROFIT]]/Table1[[#This Row],[sale_price]]</f>
        <v>0.432</v>
      </c>
      <c r="Q1398" t="str">
        <f>"Q"&amp;ROUNDUP(MONTH(Table1[[#This Row],[ordered_at]])/3,0)</f>
        <v>Q2</v>
      </c>
      <c r="R1398" t="s">
        <v>39</v>
      </c>
      <c r="S1398" t="s">
        <v>46</v>
      </c>
      <c r="T1398" s="8"/>
    </row>
    <row r="1399" spans="1:20" x14ac:dyDescent="0.3">
      <c r="A1399">
        <v>158910</v>
      </c>
      <c r="B1399">
        <v>109431</v>
      </c>
      <c r="C1399">
        <v>44677</v>
      </c>
      <c r="D1399">
        <v>26020</v>
      </c>
      <c r="E1399">
        <f>VLOOKUP(D1399,[1]products!$A$2:$B$2832,2,0)</f>
        <v>7.8680000379999999</v>
      </c>
      <c r="F1399">
        <v>428995</v>
      </c>
      <c r="G1399" t="s">
        <v>12</v>
      </c>
      <c r="H1399" s="2">
        <v>45080.433564814812</v>
      </c>
      <c r="I1399" s="2">
        <v>45080.433564814812</v>
      </c>
      <c r="J1399" s="2">
        <v>45080.433564814812</v>
      </c>
      <c r="K1399" s="2" t="s">
        <v>11</v>
      </c>
      <c r="L1399" s="9">
        <f>YEAR(Table1[[#This Row],[ordered_at]])</f>
        <v>2023</v>
      </c>
      <c r="M1399" s="9" t="str">
        <f>TEXT(Table1[[#This Row],[ordered_at]],"MMM")</f>
        <v>Jun</v>
      </c>
      <c r="N1399">
        <f>VLOOKUP(D1399,[1]products!$A$2:$F$2832,6,0)</f>
        <v>14</v>
      </c>
      <c r="O1399" s="1">
        <f>Table1[[#This Row],[sale_price]]-Table1[[#This Row],[cost_price]]</f>
        <v>6.1319999620000001</v>
      </c>
      <c r="P1399" s="4">
        <f>Table1[[#This Row],[PROFIT]]/Table1[[#This Row],[sale_price]]</f>
        <v>0.43799999728571432</v>
      </c>
      <c r="Q1399" t="str">
        <f>"Q"&amp;ROUNDUP(MONTH(Table1[[#This Row],[ordered_at]])/3,0)</f>
        <v>Q2</v>
      </c>
      <c r="R1399" t="s">
        <v>20</v>
      </c>
      <c r="S1399" t="s">
        <v>46</v>
      </c>
      <c r="T1399" s="8"/>
    </row>
    <row r="1400" spans="1:20" x14ac:dyDescent="0.3">
      <c r="A1400">
        <v>17711</v>
      </c>
      <c r="B1400">
        <v>12248</v>
      </c>
      <c r="C1400">
        <v>74591</v>
      </c>
      <c r="D1400">
        <v>18570</v>
      </c>
      <c r="E1400">
        <f>VLOOKUP(D1400,[1]products!$A$2:$B$2832,2,0)</f>
        <v>53.63819831</v>
      </c>
      <c r="F1400">
        <v>47818</v>
      </c>
      <c r="G1400" t="s">
        <v>12</v>
      </c>
      <c r="H1400" s="2">
        <v>45079.686863425923</v>
      </c>
      <c r="I1400" s="2">
        <v>45079.686863425923</v>
      </c>
      <c r="J1400" s="2">
        <v>45079.686863425923</v>
      </c>
      <c r="K1400" s="2" t="s">
        <v>11</v>
      </c>
      <c r="L1400" s="9">
        <f>YEAR(Table1[[#This Row],[ordered_at]])</f>
        <v>2023</v>
      </c>
      <c r="M1400" s="9" t="str">
        <f>TEXT(Table1[[#This Row],[ordered_at]],"MMM")</f>
        <v>Jun</v>
      </c>
      <c r="N1400">
        <f>VLOOKUP(D1400,[1]products!$A$2:$F$2832,6,0)</f>
        <v>103.9499969</v>
      </c>
      <c r="O1400" s="1">
        <f>Table1[[#This Row],[sale_price]]-Table1[[#This Row],[cost_price]]</f>
        <v>50.311798590000002</v>
      </c>
      <c r="P1400" s="4">
        <f>Table1[[#This Row],[PROFIT]]/Table1[[#This Row],[sale_price]]</f>
        <v>0.48400000086964889</v>
      </c>
      <c r="Q1400" t="str">
        <f>"Q"&amp;ROUNDUP(MONTH(Table1[[#This Row],[ordered_at]])/3,0)</f>
        <v>Q2</v>
      </c>
      <c r="R1400" t="s">
        <v>23</v>
      </c>
      <c r="S1400" t="s">
        <v>46</v>
      </c>
      <c r="T1400" s="8"/>
    </row>
    <row r="1401" spans="1:20" x14ac:dyDescent="0.3">
      <c r="A1401">
        <v>13081</v>
      </c>
      <c r="B1401">
        <v>9076</v>
      </c>
      <c r="C1401">
        <v>15206</v>
      </c>
      <c r="D1401">
        <v>9085</v>
      </c>
      <c r="E1401">
        <f>VLOOKUP(D1401,[1]products!$A$2:$B$2832,2,0)</f>
        <v>17.190199620000001</v>
      </c>
      <c r="F1401">
        <v>35288</v>
      </c>
      <c r="G1401" t="s">
        <v>13</v>
      </c>
      <c r="H1401" s="2">
        <v>45079.606828703705</v>
      </c>
      <c r="I1401" s="2">
        <v>45079.606828703705</v>
      </c>
      <c r="J1401" s="2" t="s">
        <v>11</v>
      </c>
      <c r="K1401" s="2" t="s">
        <v>11</v>
      </c>
      <c r="L1401" s="9">
        <f>YEAR(Table1[[#This Row],[ordered_at]])</f>
        <v>2023</v>
      </c>
      <c r="M1401" s="9" t="str">
        <f>TEXT(Table1[[#This Row],[ordered_at]],"MMM")</f>
        <v>Jun</v>
      </c>
      <c r="N1401">
        <f>VLOOKUP(D1401,[1]products!$A$2:$F$2832,6,0)</f>
        <v>46.459999080000003</v>
      </c>
      <c r="O1401" s="1">
        <f>Table1[[#This Row],[sale_price]]-Table1[[#This Row],[cost_price]]</f>
        <v>29.269799460000002</v>
      </c>
      <c r="P1401" s="4">
        <f>Table1[[#This Row],[PROFIT]]/Table1[[#This Row],[sale_price]]</f>
        <v>0.63000000085234609</v>
      </c>
      <c r="Q1401" t="str">
        <f>"Q"&amp;ROUNDUP(MONTH(Table1[[#This Row],[ordered_at]])/3,0)</f>
        <v>Q2</v>
      </c>
      <c r="R1401" t="s">
        <v>43</v>
      </c>
      <c r="S1401" t="s">
        <v>46</v>
      </c>
      <c r="T1401" s="8"/>
    </row>
    <row r="1402" spans="1:20" x14ac:dyDescent="0.3">
      <c r="A1402">
        <v>73878</v>
      </c>
      <c r="B1402">
        <v>50841</v>
      </c>
      <c r="C1402">
        <v>81570</v>
      </c>
      <c r="D1402">
        <v>18570</v>
      </c>
      <c r="E1402">
        <f>VLOOKUP(D1402,[1]products!$A$2:$B$2832,2,0)</f>
        <v>53.63819831</v>
      </c>
      <c r="F1402">
        <v>199331</v>
      </c>
      <c r="G1402" t="s">
        <v>12</v>
      </c>
      <c r="H1402" s="2">
        <v>45079.415277777778</v>
      </c>
      <c r="I1402" s="2">
        <v>45079.415277777778</v>
      </c>
      <c r="J1402" s="2">
        <v>45079.415277777778</v>
      </c>
      <c r="K1402" s="2" t="s">
        <v>11</v>
      </c>
      <c r="L1402" s="9">
        <f>YEAR(Table1[[#This Row],[ordered_at]])</f>
        <v>2023</v>
      </c>
      <c r="M1402" s="9" t="str">
        <f>TEXT(Table1[[#This Row],[ordered_at]],"MMM")</f>
        <v>Jun</v>
      </c>
      <c r="N1402">
        <f>VLOOKUP(D1402,[1]products!$A$2:$F$2832,6,0)</f>
        <v>103.9499969</v>
      </c>
      <c r="O1402" s="1">
        <f>Table1[[#This Row],[sale_price]]-Table1[[#This Row],[cost_price]]</f>
        <v>50.311798590000002</v>
      </c>
      <c r="P1402" s="4">
        <f>Table1[[#This Row],[PROFIT]]/Table1[[#This Row],[sale_price]]</f>
        <v>0.48400000086964889</v>
      </c>
      <c r="Q1402" t="str">
        <f>"Q"&amp;ROUNDUP(MONTH(Table1[[#This Row],[ordered_at]])/3,0)</f>
        <v>Q2</v>
      </c>
      <c r="R1402" t="s">
        <v>26</v>
      </c>
      <c r="S1402" t="s">
        <v>46</v>
      </c>
      <c r="T1402" s="8"/>
    </row>
    <row r="1403" spans="1:20" x14ac:dyDescent="0.3">
      <c r="A1403">
        <v>85397</v>
      </c>
      <c r="B1403">
        <v>58752</v>
      </c>
      <c r="C1403">
        <v>35735</v>
      </c>
      <c r="D1403">
        <v>15575</v>
      </c>
      <c r="E1403">
        <f>VLOOKUP(D1403,[1]products!$A$2:$B$2832,2,0)</f>
        <v>15.203999939999999</v>
      </c>
      <c r="F1403">
        <v>230437</v>
      </c>
      <c r="G1403" t="s">
        <v>12</v>
      </c>
      <c r="H1403" s="2">
        <v>45079.276423611111</v>
      </c>
      <c r="I1403" s="2">
        <v>45079.276423611111</v>
      </c>
      <c r="J1403" s="2">
        <v>45079.276423611111</v>
      </c>
      <c r="K1403" s="2" t="s">
        <v>11</v>
      </c>
      <c r="L1403" s="9">
        <f>YEAR(Table1[[#This Row],[ordered_at]])</f>
        <v>2023</v>
      </c>
      <c r="M1403" s="9" t="str">
        <f>TEXT(Table1[[#This Row],[ordered_at]],"MMM")</f>
        <v>Jun</v>
      </c>
      <c r="N1403">
        <f>VLOOKUP(D1403,[1]products!$A$2:$F$2832,6,0)</f>
        <v>28</v>
      </c>
      <c r="O1403" s="1">
        <f>Table1[[#This Row],[sale_price]]-Table1[[#This Row],[cost_price]]</f>
        <v>12.796000060000001</v>
      </c>
      <c r="P1403" s="4">
        <f>Table1[[#This Row],[PROFIT]]/Table1[[#This Row],[sale_price]]</f>
        <v>0.45700000214285719</v>
      </c>
      <c r="Q1403" t="str">
        <f>"Q"&amp;ROUNDUP(MONTH(Table1[[#This Row],[ordered_at]])/3,0)</f>
        <v>Q2</v>
      </c>
      <c r="R1403" t="s">
        <v>19</v>
      </c>
      <c r="S1403" t="s">
        <v>46</v>
      </c>
      <c r="T1403" s="8"/>
    </row>
    <row r="1404" spans="1:20" x14ac:dyDescent="0.3">
      <c r="A1404">
        <v>114256</v>
      </c>
      <c r="B1404">
        <v>78716</v>
      </c>
      <c r="C1404">
        <v>86625</v>
      </c>
      <c r="D1404">
        <v>5896</v>
      </c>
      <c r="E1404">
        <f>VLOOKUP(D1404,[1]products!$A$2:$B$2832,2,0)</f>
        <v>13.57398008</v>
      </c>
      <c r="F1404">
        <v>308330</v>
      </c>
      <c r="G1404" t="s">
        <v>13</v>
      </c>
      <c r="H1404" s="2">
        <v>45079.026493055557</v>
      </c>
      <c r="I1404" s="2">
        <v>45079.026493055557</v>
      </c>
      <c r="J1404" s="2" t="s">
        <v>11</v>
      </c>
      <c r="K1404" s="2" t="s">
        <v>11</v>
      </c>
      <c r="L1404" s="9">
        <f>YEAR(Table1[[#This Row],[ordered_at]])</f>
        <v>2023</v>
      </c>
      <c r="M1404" s="9" t="str">
        <f>TEXT(Table1[[#This Row],[ordered_at]],"MMM")</f>
        <v>Jun</v>
      </c>
      <c r="N1404">
        <f>VLOOKUP(D1404,[1]products!$A$2:$F$2832,6,0)</f>
        <v>27.93000031</v>
      </c>
      <c r="O1404" s="1">
        <f>Table1[[#This Row],[sale_price]]-Table1[[#This Row],[cost_price]]</f>
        <v>14.35602023</v>
      </c>
      <c r="P1404" s="4">
        <f>Table1[[#This Row],[PROFIT]]/Table1[[#This Row],[sale_price]]</f>
        <v>0.51400000252989619</v>
      </c>
      <c r="Q1404" t="str">
        <f>"Q"&amp;ROUNDUP(MONTH(Table1[[#This Row],[ordered_at]])/3,0)</f>
        <v>Q2</v>
      </c>
      <c r="R1404" t="s">
        <v>27</v>
      </c>
      <c r="S1404" t="s">
        <v>46</v>
      </c>
      <c r="T1404" s="8"/>
    </row>
    <row r="1405" spans="1:20" x14ac:dyDescent="0.3">
      <c r="A1405">
        <v>125013</v>
      </c>
      <c r="B1405">
        <v>86098</v>
      </c>
      <c r="C1405">
        <v>46686</v>
      </c>
      <c r="D1405">
        <v>15926</v>
      </c>
      <c r="E1405">
        <f>VLOOKUP(D1405,[1]products!$A$2:$B$2832,2,0)</f>
        <v>13.759200420000001</v>
      </c>
      <c r="F1405">
        <v>337449</v>
      </c>
      <c r="G1405" t="s">
        <v>15</v>
      </c>
      <c r="H1405" s="2">
        <v>45078.627604166664</v>
      </c>
      <c r="I1405" s="2">
        <v>45078.627604166664</v>
      </c>
      <c r="J1405" s="2">
        <v>45078.627604166664</v>
      </c>
      <c r="K1405" s="2">
        <v>45078.627604166664</v>
      </c>
      <c r="L1405" s="9">
        <f>YEAR(Table1[[#This Row],[ordered_at]])</f>
        <v>2023</v>
      </c>
      <c r="M1405" s="9" t="str">
        <f>TEXT(Table1[[#This Row],[ordered_at]],"MMM")</f>
        <v>Jun</v>
      </c>
      <c r="N1405">
        <f>VLOOKUP(D1405,[1]products!$A$2:$F$2832,6,0)</f>
        <v>25.200000760000002</v>
      </c>
      <c r="O1405" s="1">
        <f>Table1[[#This Row],[sale_price]]-Table1[[#This Row],[cost_price]]</f>
        <v>11.440800340000001</v>
      </c>
      <c r="P1405" s="4">
        <f>Table1[[#This Row],[PROFIT]]/Table1[[#This Row],[sale_price]]</f>
        <v>0.4539999998</v>
      </c>
      <c r="Q1405" t="str">
        <f>"Q"&amp;ROUNDUP(MONTH(Table1[[#This Row],[ordered_at]])/3,0)</f>
        <v>Q2</v>
      </c>
      <c r="R1405" t="s">
        <v>40</v>
      </c>
      <c r="S1405" t="s">
        <v>47</v>
      </c>
      <c r="T1405" s="8"/>
    </row>
    <row r="1406" spans="1:20" x14ac:dyDescent="0.3">
      <c r="A1406">
        <v>95561</v>
      </c>
      <c r="B1406">
        <v>65741</v>
      </c>
      <c r="C1406">
        <v>52248</v>
      </c>
      <c r="D1406">
        <v>9305</v>
      </c>
      <c r="E1406">
        <f>VLOOKUP(D1406,[1]products!$A$2:$B$2832,2,0)</f>
        <v>8.8517898759999998</v>
      </c>
      <c r="F1406">
        <v>257939</v>
      </c>
      <c r="G1406" t="s">
        <v>14</v>
      </c>
      <c r="H1406" s="2">
        <v>45078.519652777781</v>
      </c>
      <c r="I1406" s="2" t="s">
        <v>11</v>
      </c>
      <c r="J1406" s="2" t="s">
        <v>11</v>
      </c>
      <c r="K1406" s="2" t="s">
        <v>11</v>
      </c>
      <c r="L1406" s="9">
        <f>YEAR(Table1[[#This Row],[ordered_at]])</f>
        <v>2023</v>
      </c>
      <c r="M1406" s="9" t="str">
        <f>TEXT(Table1[[#This Row],[ordered_at]],"MMM")</f>
        <v>Jun</v>
      </c>
      <c r="N1406">
        <f>VLOOKUP(D1406,[1]products!$A$2:$F$2832,6,0)</f>
        <v>16.989999770000001</v>
      </c>
      <c r="O1406" s="1">
        <f>Table1[[#This Row],[sale_price]]-Table1[[#This Row],[cost_price]]</f>
        <v>8.1382098940000009</v>
      </c>
      <c r="P1406" s="4">
        <f>Table1[[#This Row],[PROFIT]]/Table1[[#This Row],[sale_price]]</f>
        <v>0.47900000024543854</v>
      </c>
      <c r="Q1406" t="str">
        <f>"Q"&amp;ROUNDUP(MONTH(Table1[[#This Row],[ordered_at]])/3,0)</f>
        <v>Q2</v>
      </c>
      <c r="R1406" t="s">
        <v>27</v>
      </c>
      <c r="S1406" t="s">
        <v>47</v>
      </c>
      <c r="T1406" s="8"/>
    </row>
    <row r="1407" spans="1:20" x14ac:dyDescent="0.3">
      <c r="A1407">
        <v>1653</v>
      </c>
      <c r="B1407">
        <v>1131</v>
      </c>
      <c r="C1407">
        <v>4644</v>
      </c>
      <c r="D1407">
        <v>6096</v>
      </c>
      <c r="E1407">
        <f>VLOOKUP(D1407,[1]products!$A$2:$B$2832,2,0)</f>
        <v>15.54800004</v>
      </c>
      <c r="F1407">
        <v>4496</v>
      </c>
      <c r="G1407" t="s">
        <v>14</v>
      </c>
      <c r="H1407" s="2">
        <v>45078.26798611111</v>
      </c>
      <c r="I1407" s="2" t="s">
        <v>11</v>
      </c>
      <c r="J1407" s="2" t="s">
        <v>11</v>
      </c>
      <c r="K1407" s="2" t="s">
        <v>11</v>
      </c>
      <c r="L1407" s="9">
        <f>YEAR(Table1[[#This Row],[ordered_at]])</f>
        <v>2023</v>
      </c>
      <c r="M1407" s="9" t="str">
        <f>TEXT(Table1[[#This Row],[ordered_at]],"MMM")</f>
        <v>Jun</v>
      </c>
      <c r="N1407">
        <f>VLOOKUP(D1407,[1]products!$A$2:$F$2832,6,0)</f>
        <v>26</v>
      </c>
      <c r="O1407" s="1">
        <f>Table1[[#This Row],[sale_price]]-Table1[[#This Row],[cost_price]]</f>
        <v>10.45199996</v>
      </c>
      <c r="P1407" s="4">
        <f>Table1[[#This Row],[PROFIT]]/Table1[[#This Row],[sale_price]]</f>
        <v>0.40199999846153844</v>
      </c>
      <c r="Q1407" t="str">
        <f>"Q"&amp;ROUNDUP(MONTH(Table1[[#This Row],[ordered_at]])/3,0)</f>
        <v>Q2</v>
      </c>
      <c r="R1407" t="s">
        <v>27</v>
      </c>
      <c r="S1407" t="s">
        <v>47</v>
      </c>
      <c r="T1407" s="8"/>
    </row>
    <row r="1408" spans="1:20" x14ac:dyDescent="0.3">
      <c r="A1408">
        <v>152757</v>
      </c>
      <c r="B1408">
        <v>105197</v>
      </c>
      <c r="C1408">
        <v>31231</v>
      </c>
      <c r="D1408">
        <v>28826</v>
      </c>
      <c r="E1408">
        <f>VLOOKUP(D1408,[1]products!$A$2:$B$2832,2,0)</f>
        <v>31.82549852</v>
      </c>
      <c r="F1408">
        <v>412387</v>
      </c>
      <c r="G1408" t="s">
        <v>15</v>
      </c>
      <c r="H1408" s="2">
        <v>45078.109988425924</v>
      </c>
      <c r="I1408" s="2">
        <v>45078.109988425924</v>
      </c>
      <c r="J1408" s="2">
        <v>45078.109988425924</v>
      </c>
      <c r="K1408" s="2">
        <v>45078.109988425924</v>
      </c>
      <c r="L1408" s="9">
        <f>YEAR(Table1[[#This Row],[ordered_at]])</f>
        <v>2023</v>
      </c>
      <c r="M1408" s="9" t="str">
        <f>TEXT(Table1[[#This Row],[ordered_at]],"MMM")</f>
        <v>Jun</v>
      </c>
      <c r="N1408">
        <f>VLOOKUP(D1408,[1]products!$A$2:$F$2832,6,0)</f>
        <v>64.949996949999999</v>
      </c>
      <c r="O1408" s="1">
        <f>Table1[[#This Row],[sale_price]]-Table1[[#This Row],[cost_price]]</f>
        <v>33.124498430000003</v>
      </c>
      <c r="P1408" s="4">
        <f>Table1[[#This Row],[PROFIT]]/Table1[[#This Row],[sale_price]]</f>
        <v>0.50999999977675137</v>
      </c>
      <c r="Q1408" t="str">
        <f>"Q"&amp;ROUNDUP(MONTH(Table1[[#This Row],[ordered_at]])/3,0)</f>
        <v>Q2</v>
      </c>
      <c r="R1408" t="s">
        <v>32</v>
      </c>
      <c r="S1408" t="s">
        <v>47</v>
      </c>
      <c r="T1408" s="8"/>
    </row>
    <row r="1409" spans="1:20" x14ac:dyDescent="0.3">
      <c r="A1409">
        <v>1090</v>
      </c>
      <c r="B1409">
        <v>744</v>
      </c>
      <c r="C1409">
        <v>11902</v>
      </c>
      <c r="D1409">
        <v>28551</v>
      </c>
      <c r="E1409">
        <f>VLOOKUP(D1409,[1]products!$A$2:$B$2832,2,0)</f>
        <v>18.864000050000001</v>
      </c>
      <c r="F1409">
        <v>2986</v>
      </c>
      <c r="G1409" t="s">
        <v>14</v>
      </c>
      <c r="H1409" s="2">
        <v>45077.919606481482</v>
      </c>
      <c r="I1409" s="2" t="s">
        <v>11</v>
      </c>
      <c r="J1409" s="2" t="s">
        <v>11</v>
      </c>
      <c r="K1409" s="2" t="s">
        <v>11</v>
      </c>
      <c r="L1409" s="9">
        <f>YEAR(Table1[[#This Row],[ordered_at]])</f>
        <v>2023</v>
      </c>
      <c r="M1409" s="9" t="str">
        <f>TEXT(Table1[[#This Row],[ordered_at]],"MMM")</f>
        <v>May</v>
      </c>
      <c r="N1409">
        <f>VLOOKUP(D1409,[1]products!$A$2:$F$2832,6,0)</f>
        <v>48</v>
      </c>
      <c r="O1409" s="1">
        <f>Table1[[#This Row],[sale_price]]-Table1[[#This Row],[cost_price]]</f>
        <v>29.135999949999999</v>
      </c>
      <c r="P1409" s="4">
        <f>Table1[[#This Row],[PROFIT]]/Table1[[#This Row],[sale_price]]</f>
        <v>0.60699999895833334</v>
      </c>
      <c r="Q1409" t="str">
        <f>"Q"&amp;ROUNDUP(MONTH(Table1[[#This Row],[ordered_at]])/3,0)</f>
        <v>Q2</v>
      </c>
      <c r="R1409" t="s">
        <v>37</v>
      </c>
      <c r="S1409" t="s">
        <v>47</v>
      </c>
      <c r="T1409" s="8"/>
    </row>
    <row r="1410" spans="1:20" x14ac:dyDescent="0.3">
      <c r="A1410">
        <v>51551</v>
      </c>
      <c r="B1410">
        <v>35433</v>
      </c>
      <c r="C1410">
        <v>11944</v>
      </c>
      <c r="D1410">
        <v>15232</v>
      </c>
      <c r="E1410">
        <f>VLOOKUP(D1410,[1]products!$A$2:$B$2832,2,0)</f>
        <v>115.72000009999999</v>
      </c>
      <c r="F1410">
        <v>139106</v>
      </c>
      <c r="G1410" t="s">
        <v>15</v>
      </c>
      <c r="H1410" s="2">
        <v>45077.325729166667</v>
      </c>
      <c r="I1410" s="2">
        <v>45077.325729166667</v>
      </c>
      <c r="J1410" s="2">
        <v>45077.325729166667</v>
      </c>
      <c r="K1410" s="2">
        <v>45077.325729166667</v>
      </c>
      <c r="L1410" s="9">
        <f>YEAR(Table1[[#This Row],[ordered_at]])</f>
        <v>2023</v>
      </c>
      <c r="M1410" s="9" t="str">
        <f>TEXT(Table1[[#This Row],[ordered_at]],"MMM")</f>
        <v>May</v>
      </c>
      <c r="N1410">
        <f>VLOOKUP(D1410,[1]products!$A$2:$F$2832,6,0)</f>
        <v>220</v>
      </c>
      <c r="O1410" s="1">
        <f>Table1[[#This Row],[sale_price]]-Table1[[#This Row],[cost_price]]</f>
        <v>104.27999990000001</v>
      </c>
      <c r="P1410" s="4">
        <f>Table1[[#This Row],[PROFIT]]/Table1[[#This Row],[sale_price]]</f>
        <v>0.47399999954545458</v>
      </c>
      <c r="Q1410" t="str">
        <f>"Q"&amp;ROUNDUP(MONTH(Table1[[#This Row],[ordered_at]])/3,0)</f>
        <v>Q2</v>
      </c>
      <c r="R1410" t="s">
        <v>34</v>
      </c>
      <c r="S1410" t="s">
        <v>47</v>
      </c>
      <c r="T1410" s="8"/>
    </row>
    <row r="1411" spans="1:20" x14ac:dyDescent="0.3">
      <c r="A1411">
        <v>95490</v>
      </c>
      <c r="B1411">
        <v>65693</v>
      </c>
      <c r="C1411">
        <v>58127</v>
      </c>
      <c r="D1411">
        <v>14000</v>
      </c>
      <c r="E1411">
        <f>VLOOKUP(D1411,[1]products!$A$2:$B$2832,2,0)</f>
        <v>4.0052698739999997</v>
      </c>
      <c r="F1411">
        <v>257750</v>
      </c>
      <c r="G1411" t="s">
        <v>13</v>
      </c>
      <c r="H1411" s="2">
        <v>45076.969212962962</v>
      </c>
      <c r="I1411" s="2">
        <v>45076.969212962962</v>
      </c>
      <c r="J1411" s="2" t="s">
        <v>11</v>
      </c>
      <c r="K1411" s="2" t="s">
        <v>11</v>
      </c>
      <c r="L1411" s="9">
        <f>YEAR(Table1[[#This Row],[ordered_at]])</f>
        <v>2023</v>
      </c>
      <c r="M1411" s="9" t="str">
        <f>TEXT(Table1[[#This Row],[ordered_at]],"MMM")</f>
        <v>May</v>
      </c>
      <c r="N1411">
        <f>VLOOKUP(D1411,[1]products!$A$2:$F$2832,6,0)</f>
        <v>6.9899997709999999</v>
      </c>
      <c r="O1411" s="1">
        <f>Table1[[#This Row],[sale_price]]-Table1[[#This Row],[cost_price]]</f>
        <v>2.9847298970000002</v>
      </c>
      <c r="P1411" s="4">
        <f>Table1[[#This Row],[PROFIT]]/Table1[[#This Row],[sale_price]]</f>
        <v>0.42699999925364807</v>
      </c>
      <c r="Q1411" t="str">
        <f>"Q"&amp;ROUNDUP(MONTH(Table1[[#This Row],[ordered_at]])/3,0)</f>
        <v>Q2</v>
      </c>
      <c r="R1411" t="s">
        <v>34</v>
      </c>
      <c r="S1411" t="s">
        <v>47</v>
      </c>
      <c r="T1411" s="8"/>
    </row>
    <row r="1412" spans="1:20" x14ac:dyDescent="0.3">
      <c r="A1412">
        <v>41913</v>
      </c>
      <c r="B1412">
        <v>28848</v>
      </c>
      <c r="C1412">
        <v>80053</v>
      </c>
      <c r="D1412">
        <v>13862</v>
      </c>
      <c r="E1412">
        <f>VLOOKUP(D1412,[1]products!$A$2:$B$2832,2,0)</f>
        <v>25.714000469999998</v>
      </c>
      <c r="F1412">
        <v>113076</v>
      </c>
      <c r="G1412" t="s">
        <v>12</v>
      </c>
      <c r="H1412" s="2">
        <v>45076.607997685183</v>
      </c>
      <c r="I1412" s="2">
        <v>45076.607997685183</v>
      </c>
      <c r="J1412" s="2">
        <v>45076.607997685183</v>
      </c>
      <c r="K1412" s="2" t="s">
        <v>11</v>
      </c>
      <c r="L1412" s="9">
        <f>YEAR(Table1[[#This Row],[ordered_at]])</f>
        <v>2023</v>
      </c>
      <c r="M1412" s="9" t="str">
        <f>TEXT(Table1[[#This Row],[ordered_at]],"MMM")</f>
        <v>May</v>
      </c>
      <c r="N1412">
        <f>VLOOKUP(D1412,[1]products!$A$2:$F$2832,6,0)</f>
        <v>49.450000760000002</v>
      </c>
      <c r="O1412" s="1">
        <f>Table1[[#This Row],[sale_price]]-Table1[[#This Row],[cost_price]]</f>
        <v>23.736000290000003</v>
      </c>
      <c r="P1412" s="4">
        <f>Table1[[#This Row],[PROFIT]]/Table1[[#This Row],[sale_price]]</f>
        <v>0.47999999848736102</v>
      </c>
      <c r="Q1412" t="str">
        <f>"Q"&amp;ROUNDUP(MONTH(Table1[[#This Row],[ordered_at]])/3,0)</f>
        <v>Q2</v>
      </c>
      <c r="R1412" t="s">
        <v>34</v>
      </c>
      <c r="S1412" t="s">
        <v>47</v>
      </c>
      <c r="T1412" s="8"/>
    </row>
    <row r="1413" spans="1:20" x14ac:dyDescent="0.3">
      <c r="A1413">
        <v>65506</v>
      </c>
      <c r="B1413">
        <v>45068</v>
      </c>
      <c r="C1413">
        <v>55073</v>
      </c>
      <c r="D1413">
        <v>28454</v>
      </c>
      <c r="E1413">
        <f>VLOOKUP(D1413,[1]products!$A$2:$B$2832,2,0)</f>
        <v>24.44000003</v>
      </c>
      <c r="F1413">
        <v>176769</v>
      </c>
      <c r="G1413" t="s">
        <v>10</v>
      </c>
      <c r="H1413" s="2">
        <v>45076.606840277775</v>
      </c>
      <c r="I1413" s="2" t="s">
        <v>11</v>
      </c>
      <c r="J1413" s="2" t="s">
        <v>11</v>
      </c>
      <c r="K1413" s="2" t="s">
        <v>11</v>
      </c>
      <c r="L1413" s="9">
        <f>YEAR(Table1[[#This Row],[ordered_at]])</f>
        <v>2023</v>
      </c>
      <c r="M1413" s="9" t="str">
        <f>TEXT(Table1[[#This Row],[ordered_at]],"MMM")</f>
        <v>May</v>
      </c>
      <c r="N1413">
        <f>VLOOKUP(D1413,[1]products!$A$2:$F$2832,6,0)</f>
        <v>52</v>
      </c>
      <c r="O1413" s="1">
        <f>Table1[[#This Row],[sale_price]]-Table1[[#This Row],[cost_price]]</f>
        <v>27.55999997</v>
      </c>
      <c r="P1413" s="4">
        <f>Table1[[#This Row],[PROFIT]]/Table1[[#This Row],[sale_price]]</f>
        <v>0.52999999942307696</v>
      </c>
      <c r="Q1413" t="str">
        <f>"Q"&amp;ROUNDUP(MONTH(Table1[[#This Row],[ordered_at]])/3,0)</f>
        <v>Q2</v>
      </c>
      <c r="R1413" t="s">
        <v>34</v>
      </c>
      <c r="S1413" t="s">
        <v>47</v>
      </c>
      <c r="T1413" s="8"/>
    </row>
    <row r="1414" spans="1:20" x14ac:dyDescent="0.3">
      <c r="A1414">
        <v>4583</v>
      </c>
      <c r="B1414">
        <v>3158</v>
      </c>
      <c r="C1414">
        <v>39394</v>
      </c>
      <c r="D1414">
        <v>13973</v>
      </c>
      <c r="E1414">
        <f>VLOOKUP(D1414,[1]products!$A$2:$B$2832,2,0)</f>
        <v>10.39999999</v>
      </c>
      <c r="F1414">
        <v>12401</v>
      </c>
      <c r="G1414" t="s">
        <v>14</v>
      </c>
      <c r="H1414" s="2">
        <v>45076.24628472222</v>
      </c>
      <c r="I1414" s="2" t="s">
        <v>11</v>
      </c>
      <c r="J1414" s="2" t="s">
        <v>11</v>
      </c>
      <c r="K1414" s="2" t="s">
        <v>11</v>
      </c>
      <c r="L1414" s="9">
        <f>YEAR(Table1[[#This Row],[ordered_at]])</f>
        <v>2023</v>
      </c>
      <c r="M1414" s="9" t="str">
        <f>TEXT(Table1[[#This Row],[ordered_at]],"MMM")</f>
        <v>May</v>
      </c>
      <c r="N1414">
        <f>VLOOKUP(D1414,[1]products!$A$2:$F$2832,6,0)</f>
        <v>20</v>
      </c>
      <c r="O1414" s="1">
        <f>Table1[[#This Row],[sale_price]]-Table1[[#This Row],[cost_price]]</f>
        <v>9.6000000100000005</v>
      </c>
      <c r="P1414" s="4">
        <f>Table1[[#This Row],[PROFIT]]/Table1[[#This Row],[sale_price]]</f>
        <v>0.48000000050000002</v>
      </c>
      <c r="Q1414" t="str">
        <f>"Q"&amp;ROUNDUP(MONTH(Table1[[#This Row],[ordered_at]])/3,0)</f>
        <v>Q2</v>
      </c>
      <c r="R1414" t="s">
        <v>38</v>
      </c>
      <c r="S1414" t="s">
        <v>47</v>
      </c>
      <c r="T1414" s="8"/>
    </row>
    <row r="1415" spans="1:20" x14ac:dyDescent="0.3">
      <c r="A1415">
        <v>124881</v>
      </c>
      <c r="B1415">
        <v>86000</v>
      </c>
      <c r="C1415">
        <v>84342</v>
      </c>
      <c r="D1415">
        <v>28992</v>
      </c>
      <c r="E1415">
        <f>VLOOKUP(D1415,[1]products!$A$2:$B$2832,2,0)</f>
        <v>25.898400389999999</v>
      </c>
      <c r="F1415">
        <v>337088</v>
      </c>
      <c r="G1415" t="s">
        <v>13</v>
      </c>
      <c r="H1415" s="2">
        <v>45076.185960648145</v>
      </c>
      <c r="I1415" s="2">
        <v>45076.185960648145</v>
      </c>
      <c r="J1415" s="2" t="s">
        <v>11</v>
      </c>
      <c r="K1415" s="2" t="s">
        <v>11</v>
      </c>
      <c r="L1415" s="9">
        <f>YEAR(Table1[[#This Row],[ordered_at]])</f>
        <v>2023</v>
      </c>
      <c r="M1415" s="9" t="str">
        <f>TEXT(Table1[[#This Row],[ordered_at]],"MMM")</f>
        <v>May</v>
      </c>
      <c r="N1415">
        <f>VLOOKUP(D1415,[1]products!$A$2:$F$2832,6,0)</f>
        <v>59.950000760000002</v>
      </c>
      <c r="O1415" s="1">
        <f>Table1[[#This Row],[sale_price]]-Table1[[#This Row],[cost_price]]</f>
        <v>34.051600370000003</v>
      </c>
      <c r="P1415" s="4">
        <f>Table1[[#This Row],[PROFIT]]/Table1[[#This Row],[sale_price]]</f>
        <v>0.56799999897114262</v>
      </c>
      <c r="Q1415" t="str">
        <f>"Q"&amp;ROUNDUP(MONTH(Table1[[#This Row],[ordered_at]])/3,0)</f>
        <v>Q2</v>
      </c>
      <c r="R1415" t="s">
        <v>38</v>
      </c>
      <c r="S1415" t="s">
        <v>47</v>
      </c>
      <c r="T1415" s="8"/>
    </row>
    <row r="1416" spans="1:20" x14ac:dyDescent="0.3">
      <c r="A1416">
        <v>74361</v>
      </c>
      <c r="B1416">
        <v>51179</v>
      </c>
      <c r="C1416">
        <v>16520</v>
      </c>
      <c r="D1416">
        <v>12537</v>
      </c>
      <c r="E1416">
        <f>VLOOKUP(D1416,[1]products!$A$2:$B$2832,2,0)</f>
        <v>25.649999919999999</v>
      </c>
      <c r="F1416">
        <v>200638</v>
      </c>
      <c r="G1416" t="s">
        <v>15</v>
      </c>
      <c r="H1416" s="2">
        <v>45076.100312499999</v>
      </c>
      <c r="I1416" s="2">
        <v>45076.100312499999</v>
      </c>
      <c r="J1416" s="2">
        <v>45076.100312499999</v>
      </c>
      <c r="K1416" s="2">
        <v>45076.100312499999</v>
      </c>
      <c r="L1416" s="9">
        <f>YEAR(Table1[[#This Row],[ordered_at]])</f>
        <v>2023</v>
      </c>
      <c r="M1416" s="9" t="str">
        <f>TEXT(Table1[[#This Row],[ordered_at]],"MMM")</f>
        <v>May</v>
      </c>
      <c r="N1416">
        <f>VLOOKUP(D1416,[1]products!$A$2:$F$2832,6,0)</f>
        <v>50</v>
      </c>
      <c r="O1416" s="1">
        <f>Table1[[#This Row],[sale_price]]-Table1[[#This Row],[cost_price]]</f>
        <v>24.350000080000001</v>
      </c>
      <c r="P1416" s="4">
        <f>Table1[[#This Row],[PROFIT]]/Table1[[#This Row],[sale_price]]</f>
        <v>0.48700000160000001</v>
      </c>
      <c r="Q1416" t="str">
        <f>"Q"&amp;ROUNDUP(MONTH(Table1[[#This Row],[ordered_at]])/3,0)</f>
        <v>Q2</v>
      </c>
      <c r="R1416" t="s">
        <v>38</v>
      </c>
      <c r="S1416" t="s">
        <v>47</v>
      </c>
      <c r="T1416" s="8"/>
    </row>
    <row r="1417" spans="1:20" x14ac:dyDescent="0.3">
      <c r="A1417">
        <v>62015</v>
      </c>
      <c r="B1417">
        <v>42712</v>
      </c>
      <c r="C1417">
        <v>95567</v>
      </c>
      <c r="D1417">
        <v>11453</v>
      </c>
      <c r="E1417">
        <f>VLOOKUP(D1417,[1]products!$A$2:$B$2832,2,0)</f>
        <v>19.343659410000001</v>
      </c>
      <c r="F1417">
        <v>167341</v>
      </c>
      <c r="G1417" t="s">
        <v>12</v>
      </c>
      <c r="H1417" s="2">
        <v>45075.97247685185</v>
      </c>
      <c r="I1417" s="2">
        <v>45075.97247685185</v>
      </c>
      <c r="J1417" s="2">
        <v>45075.97247685185</v>
      </c>
      <c r="K1417" s="2" t="s">
        <v>11</v>
      </c>
      <c r="L1417" s="9">
        <f>YEAR(Table1[[#This Row],[ordered_at]])</f>
        <v>2023</v>
      </c>
      <c r="M1417" s="9" t="str">
        <f>TEXT(Table1[[#This Row],[ordered_at]],"MMM")</f>
        <v>May</v>
      </c>
      <c r="N1417">
        <f>VLOOKUP(D1417,[1]products!$A$2:$F$2832,6,0)</f>
        <v>32.619998930000001</v>
      </c>
      <c r="O1417" s="1">
        <f>Table1[[#This Row],[sale_price]]-Table1[[#This Row],[cost_price]]</f>
        <v>13.276339520000001</v>
      </c>
      <c r="P1417" s="4">
        <f>Table1[[#This Row],[PROFIT]]/Table1[[#This Row],[sale_price]]</f>
        <v>0.40699999863549963</v>
      </c>
      <c r="Q1417" t="str">
        <f>"Q"&amp;ROUNDUP(MONTH(Table1[[#This Row],[ordered_at]])/3,0)</f>
        <v>Q2</v>
      </c>
      <c r="R1417" t="s">
        <v>38</v>
      </c>
      <c r="S1417" t="s">
        <v>47</v>
      </c>
      <c r="T1417" s="8"/>
    </row>
    <row r="1418" spans="1:20" x14ac:dyDescent="0.3">
      <c r="A1418">
        <v>101102</v>
      </c>
      <c r="B1418">
        <v>69596</v>
      </c>
      <c r="C1418">
        <v>20532</v>
      </c>
      <c r="D1418">
        <v>12565</v>
      </c>
      <c r="E1418">
        <f>VLOOKUP(D1418,[1]products!$A$2:$B$2832,2,0)</f>
        <v>14.5483004</v>
      </c>
      <c r="F1418">
        <v>272763</v>
      </c>
      <c r="G1418" t="s">
        <v>13</v>
      </c>
      <c r="H1418" s="2">
        <v>45075.670057870368</v>
      </c>
      <c r="I1418" s="2">
        <v>45075.670057870368</v>
      </c>
      <c r="J1418" s="2" t="s">
        <v>11</v>
      </c>
      <c r="K1418" s="2" t="s">
        <v>11</v>
      </c>
      <c r="L1418" s="9">
        <f>YEAR(Table1[[#This Row],[ordered_at]])</f>
        <v>2023</v>
      </c>
      <c r="M1418" s="9" t="str">
        <f>TEXT(Table1[[#This Row],[ordered_at]],"MMM")</f>
        <v>May</v>
      </c>
      <c r="N1418">
        <f>VLOOKUP(D1418,[1]products!$A$2:$F$2832,6,0)</f>
        <v>29.450000760000002</v>
      </c>
      <c r="O1418" s="1">
        <f>Table1[[#This Row],[sale_price]]-Table1[[#This Row],[cost_price]]</f>
        <v>14.901700360000001</v>
      </c>
      <c r="P1418" s="4">
        <f>Table1[[#This Row],[PROFIT]]/Table1[[#This Row],[sale_price]]</f>
        <v>0.50599999916604421</v>
      </c>
      <c r="Q1418" t="str">
        <f>"Q"&amp;ROUNDUP(MONTH(Table1[[#This Row],[ordered_at]])/3,0)</f>
        <v>Q2</v>
      </c>
      <c r="R1418" t="s">
        <v>33</v>
      </c>
      <c r="S1418" t="s">
        <v>47</v>
      </c>
      <c r="T1418" s="8"/>
    </row>
    <row r="1419" spans="1:20" x14ac:dyDescent="0.3">
      <c r="A1419">
        <v>125012</v>
      </c>
      <c r="B1419">
        <v>86098</v>
      </c>
      <c r="C1419">
        <v>21692</v>
      </c>
      <c r="D1419">
        <v>13944</v>
      </c>
      <c r="E1419">
        <f>VLOOKUP(D1419,[1]products!$A$2:$B$2832,2,0)</f>
        <v>15.58400005</v>
      </c>
      <c r="F1419">
        <v>337445</v>
      </c>
      <c r="G1419" t="s">
        <v>15</v>
      </c>
      <c r="H1419" s="2">
        <v>45075.608506944445</v>
      </c>
      <c r="I1419" s="2">
        <v>45075.608506944445</v>
      </c>
      <c r="J1419" s="2">
        <v>45075.608506944445</v>
      </c>
      <c r="K1419" s="2">
        <v>45075.608506944445</v>
      </c>
      <c r="L1419" s="9">
        <f>YEAR(Table1[[#This Row],[ordered_at]])</f>
        <v>2023</v>
      </c>
      <c r="M1419" s="9" t="str">
        <f>TEXT(Table1[[#This Row],[ordered_at]],"MMM")</f>
        <v>May</v>
      </c>
      <c r="N1419">
        <f>VLOOKUP(D1419,[1]products!$A$2:$F$2832,6,0)</f>
        <v>32</v>
      </c>
      <c r="O1419" s="1">
        <f>Table1[[#This Row],[sale_price]]-Table1[[#This Row],[cost_price]]</f>
        <v>16.41599995</v>
      </c>
      <c r="P1419" s="4">
        <f>Table1[[#This Row],[PROFIT]]/Table1[[#This Row],[sale_price]]</f>
        <v>0.51299999843749999</v>
      </c>
      <c r="Q1419" t="str">
        <f>"Q"&amp;ROUNDUP(MONTH(Table1[[#This Row],[ordered_at]])/3,0)</f>
        <v>Q2</v>
      </c>
      <c r="R1419" t="s">
        <v>33</v>
      </c>
      <c r="S1419" t="s">
        <v>47</v>
      </c>
      <c r="T1419" s="8"/>
    </row>
    <row r="1420" spans="1:20" x14ac:dyDescent="0.3">
      <c r="A1420">
        <v>156119</v>
      </c>
      <c r="B1420">
        <v>107487</v>
      </c>
      <c r="C1420">
        <v>33984</v>
      </c>
      <c r="D1420">
        <v>29008</v>
      </c>
      <c r="E1420">
        <f>VLOOKUP(D1420,[1]products!$A$2:$B$2832,2,0)</f>
        <v>31.13142925</v>
      </c>
      <c r="F1420">
        <v>421440</v>
      </c>
      <c r="G1420" t="s">
        <v>14</v>
      </c>
      <c r="H1420" s="2">
        <v>45075.550856481481</v>
      </c>
      <c r="I1420" s="2" t="s">
        <v>11</v>
      </c>
      <c r="J1420" s="2" t="s">
        <v>11</v>
      </c>
      <c r="K1420" s="2" t="s">
        <v>11</v>
      </c>
      <c r="L1420" s="9">
        <f>YEAR(Table1[[#This Row],[ordered_at]])</f>
        <v>2023</v>
      </c>
      <c r="M1420" s="9" t="str">
        <f>TEXT(Table1[[#This Row],[ordered_at]],"MMM")</f>
        <v>May</v>
      </c>
      <c r="N1420">
        <f>VLOOKUP(D1420,[1]products!$A$2:$F$2832,6,0)</f>
        <v>76.489997860000003</v>
      </c>
      <c r="O1420" s="1">
        <f>Table1[[#This Row],[sale_price]]-Table1[[#This Row],[cost_price]]</f>
        <v>45.358568610000006</v>
      </c>
      <c r="P1420" s="4">
        <f>Table1[[#This Row],[PROFIT]]/Table1[[#This Row],[sale_price]]</f>
        <v>0.59299999841835538</v>
      </c>
      <c r="Q1420" t="str">
        <f>"Q"&amp;ROUNDUP(MONTH(Table1[[#This Row],[ordered_at]])/3,0)</f>
        <v>Q2</v>
      </c>
      <c r="R1420" t="s">
        <v>33</v>
      </c>
      <c r="S1420" t="s">
        <v>47</v>
      </c>
      <c r="T1420" s="8"/>
    </row>
    <row r="1421" spans="1:20" x14ac:dyDescent="0.3">
      <c r="A1421">
        <v>98869</v>
      </c>
      <c r="B1421">
        <v>68053</v>
      </c>
      <c r="C1421">
        <v>31728</v>
      </c>
      <c r="D1421">
        <v>9149</v>
      </c>
      <c r="E1421">
        <f>VLOOKUP(D1421,[1]products!$A$2:$B$2832,2,0)</f>
        <v>24.776459890000002</v>
      </c>
      <c r="F1421">
        <v>266760</v>
      </c>
      <c r="G1421" t="s">
        <v>15</v>
      </c>
      <c r="H1421" s="2">
        <v>45075.213402777779</v>
      </c>
      <c r="I1421" s="2">
        <v>45075.213402777779</v>
      </c>
      <c r="J1421" s="2">
        <v>45075.213402777779</v>
      </c>
      <c r="K1421" s="2">
        <v>45075.213402777779</v>
      </c>
      <c r="L1421" s="9">
        <f>YEAR(Table1[[#This Row],[ordered_at]])</f>
        <v>2023</v>
      </c>
      <c r="M1421" s="9" t="str">
        <f>TEXT(Table1[[#This Row],[ordered_at]],"MMM")</f>
        <v>May</v>
      </c>
      <c r="N1421">
        <f>VLOOKUP(D1421,[1]products!$A$2:$F$2832,6,0)</f>
        <v>46.659999849999998</v>
      </c>
      <c r="O1421" s="1">
        <f>Table1[[#This Row],[sale_price]]-Table1[[#This Row],[cost_price]]</f>
        <v>21.883539959999997</v>
      </c>
      <c r="P1421" s="4">
        <f>Table1[[#This Row],[PROFIT]]/Table1[[#This Row],[sale_price]]</f>
        <v>0.46900000065045</v>
      </c>
      <c r="Q1421" t="str">
        <f>"Q"&amp;ROUNDUP(MONTH(Table1[[#This Row],[ordered_at]])/3,0)</f>
        <v>Q2</v>
      </c>
      <c r="R1421" t="s">
        <v>31</v>
      </c>
      <c r="S1421" t="s">
        <v>47</v>
      </c>
      <c r="T1421" s="8"/>
    </row>
    <row r="1422" spans="1:20" x14ac:dyDescent="0.3">
      <c r="A1422">
        <v>34478</v>
      </c>
      <c r="B1422">
        <v>23750</v>
      </c>
      <c r="C1422">
        <v>84739</v>
      </c>
      <c r="D1422">
        <v>12545</v>
      </c>
      <c r="E1422">
        <f>VLOOKUP(D1422,[1]products!$A$2:$B$2832,2,0)</f>
        <v>35.414938730000003</v>
      </c>
      <c r="F1422">
        <v>93028</v>
      </c>
      <c r="G1422" t="s">
        <v>12</v>
      </c>
      <c r="H1422" s="2">
        <v>45075.092268518521</v>
      </c>
      <c r="I1422" s="2">
        <v>45075.092268518521</v>
      </c>
      <c r="J1422" s="2">
        <v>45075.092268518521</v>
      </c>
      <c r="K1422" s="2" t="s">
        <v>11</v>
      </c>
      <c r="L1422" s="9">
        <f>YEAR(Table1[[#This Row],[ordered_at]])</f>
        <v>2023</v>
      </c>
      <c r="M1422" s="9" t="str">
        <f>TEXT(Table1[[#This Row],[ordered_at]],"MMM")</f>
        <v>May</v>
      </c>
      <c r="N1422">
        <f>VLOOKUP(D1422,[1]products!$A$2:$F$2832,6,0)</f>
        <v>69.989997860000003</v>
      </c>
      <c r="O1422" s="1">
        <f>Table1[[#This Row],[sale_price]]-Table1[[#This Row],[cost_price]]</f>
        <v>34.57505913</v>
      </c>
      <c r="P1422" s="4">
        <f>Table1[[#This Row],[PROFIT]]/Table1[[#This Row],[sale_price]]</f>
        <v>0.49400000267409638</v>
      </c>
      <c r="Q1422" t="str">
        <f>"Q"&amp;ROUNDUP(MONTH(Table1[[#This Row],[ordered_at]])/3,0)</f>
        <v>Q2</v>
      </c>
      <c r="R1422" t="s">
        <v>31</v>
      </c>
      <c r="S1422" t="s">
        <v>47</v>
      </c>
      <c r="T1422" s="8"/>
    </row>
    <row r="1423" spans="1:20" x14ac:dyDescent="0.3">
      <c r="A1423">
        <v>67692</v>
      </c>
      <c r="B1423">
        <v>46570</v>
      </c>
      <c r="C1423">
        <v>79083</v>
      </c>
      <c r="D1423">
        <v>28714</v>
      </c>
      <c r="E1423">
        <f>VLOOKUP(D1423,[1]products!$A$2:$B$2832,2,0)</f>
        <v>10.925000069999999</v>
      </c>
      <c r="F1423">
        <v>182660</v>
      </c>
      <c r="G1423" t="s">
        <v>10</v>
      </c>
      <c r="H1423" s="2">
        <v>45074.724062499998</v>
      </c>
      <c r="I1423" s="2" t="s">
        <v>11</v>
      </c>
      <c r="J1423" s="2" t="s">
        <v>11</v>
      </c>
      <c r="K1423" s="2" t="s">
        <v>11</v>
      </c>
      <c r="L1423" s="9">
        <f>YEAR(Table1[[#This Row],[ordered_at]])</f>
        <v>2023</v>
      </c>
      <c r="M1423" s="9" t="str">
        <f>TEXT(Table1[[#This Row],[ordered_at]],"MMM")</f>
        <v>May</v>
      </c>
      <c r="N1423">
        <f>VLOOKUP(D1423,[1]products!$A$2:$F$2832,6,0)</f>
        <v>25</v>
      </c>
      <c r="O1423" s="1">
        <f>Table1[[#This Row],[sale_price]]-Table1[[#This Row],[cost_price]]</f>
        <v>14.074999930000001</v>
      </c>
      <c r="P1423" s="4">
        <f>Table1[[#This Row],[PROFIT]]/Table1[[#This Row],[sale_price]]</f>
        <v>0.56299999720000005</v>
      </c>
      <c r="Q1423" t="str">
        <f>"Q"&amp;ROUNDUP(MONTH(Table1[[#This Row],[ordered_at]])/3,0)</f>
        <v>Q2</v>
      </c>
      <c r="R1423" t="s">
        <v>31</v>
      </c>
      <c r="S1423" t="s">
        <v>47</v>
      </c>
      <c r="T1423" s="8"/>
    </row>
    <row r="1424" spans="1:20" x14ac:dyDescent="0.3">
      <c r="A1424">
        <v>180549</v>
      </c>
      <c r="B1424">
        <v>124369</v>
      </c>
      <c r="C1424">
        <v>26622</v>
      </c>
      <c r="D1424">
        <v>12539</v>
      </c>
      <c r="E1424">
        <f>VLOOKUP(D1424,[1]products!$A$2:$B$2832,2,0)</f>
        <v>40.494999919999998</v>
      </c>
      <c r="F1424">
        <v>487485</v>
      </c>
      <c r="G1424" t="s">
        <v>10</v>
      </c>
      <c r="H1424" s="2">
        <v>45074.688356481478</v>
      </c>
      <c r="I1424" s="2" t="s">
        <v>11</v>
      </c>
      <c r="J1424" s="2" t="s">
        <v>11</v>
      </c>
      <c r="K1424" s="2" t="s">
        <v>11</v>
      </c>
      <c r="L1424" s="9">
        <f>YEAR(Table1[[#This Row],[ordered_at]])</f>
        <v>2023</v>
      </c>
      <c r="M1424" s="9" t="str">
        <f>TEXT(Table1[[#This Row],[ordered_at]],"MMM")</f>
        <v>May</v>
      </c>
      <c r="N1424">
        <f>VLOOKUP(D1424,[1]products!$A$2:$F$2832,6,0)</f>
        <v>89</v>
      </c>
      <c r="O1424" s="1">
        <f>Table1[[#This Row],[sale_price]]-Table1[[#This Row],[cost_price]]</f>
        <v>48.505000080000002</v>
      </c>
      <c r="P1424" s="4">
        <f>Table1[[#This Row],[PROFIT]]/Table1[[#This Row],[sale_price]]</f>
        <v>0.54500000089887646</v>
      </c>
      <c r="Q1424" t="str">
        <f>"Q"&amp;ROUNDUP(MONTH(Table1[[#This Row],[ordered_at]])/3,0)</f>
        <v>Q2</v>
      </c>
      <c r="R1424" t="s">
        <v>33</v>
      </c>
      <c r="S1424" t="s">
        <v>47</v>
      </c>
      <c r="T1424" s="8"/>
    </row>
    <row r="1425" spans="1:20" x14ac:dyDescent="0.3">
      <c r="A1425">
        <v>4418</v>
      </c>
      <c r="B1425">
        <v>3055</v>
      </c>
      <c r="C1425">
        <v>21723</v>
      </c>
      <c r="D1425">
        <v>369</v>
      </c>
      <c r="E1425">
        <f>VLOOKUP(D1425,[1]products!$A$2:$B$2832,2,0)</f>
        <v>26.35799995</v>
      </c>
      <c r="F1425">
        <v>11948</v>
      </c>
      <c r="G1425" t="s">
        <v>13</v>
      </c>
      <c r="H1425" s="2">
        <v>45074.129745370374</v>
      </c>
      <c r="I1425" s="2">
        <v>45074.129745370374</v>
      </c>
      <c r="J1425" s="2" t="s">
        <v>11</v>
      </c>
      <c r="K1425" s="2" t="s">
        <v>11</v>
      </c>
      <c r="L1425" s="9">
        <f>YEAR(Table1[[#This Row],[ordered_at]])</f>
        <v>2023</v>
      </c>
      <c r="M1425" s="9" t="str">
        <f>TEXT(Table1[[#This Row],[ordered_at]],"MMM")</f>
        <v>May</v>
      </c>
      <c r="N1425">
        <f>VLOOKUP(D1425,[1]products!$A$2:$F$2832,6,0)</f>
        <v>46</v>
      </c>
      <c r="O1425" s="1">
        <f>Table1[[#This Row],[sale_price]]-Table1[[#This Row],[cost_price]]</f>
        <v>19.64200005</v>
      </c>
      <c r="P1425" s="4">
        <f>Table1[[#This Row],[PROFIT]]/Table1[[#This Row],[sale_price]]</f>
        <v>0.42700000108695652</v>
      </c>
      <c r="Q1425" t="str">
        <f>"Q"&amp;ROUNDUP(MONTH(Table1[[#This Row],[ordered_at]])/3,0)</f>
        <v>Q2</v>
      </c>
      <c r="R1425" t="s">
        <v>40</v>
      </c>
      <c r="S1425" t="s">
        <v>47</v>
      </c>
      <c r="T1425" s="8"/>
    </row>
    <row r="1426" spans="1:20" x14ac:dyDescent="0.3">
      <c r="A1426">
        <v>87108</v>
      </c>
      <c r="B1426">
        <v>59930</v>
      </c>
      <c r="C1426">
        <v>82011</v>
      </c>
      <c r="D1426">
        <v>15598</v>
      </c>
      <c r="E1426">
        <f>VLOOKUP(D1426,[1]products!$A$2:$B$2832,2,0)</f>
        <v>18.111600859999999</v>
      </c>
      <c r="F1426">
        <v>235096</v>
      </c>
      <c r="G1426" t="s">
        <v>12</v>
      </c>
      <c r="H1426" s="2">
        <v>45073.926851851851</v>
      </c>
      <c r="I1426" s="2">
        <v>45073.926851851851</v>
      </c>
      <c r="J1426" s="2">
        <v>45073.926851851851</v>
      </c>
      <c r="K1426" s="2" t="s">
        <v>11</v>
      </c>
      <c r="L1426" s="9">
        <f>YEAR(Table1[[#This Row],[ordered_at]])</f>
        <v>2023</v>
      </c>
      <c r="M1426" s="9" t="str">
        <f>TEXT(Table1[[#This Row],[ordered_at]],"MMM")</f>
        <v>May</v>
      </c>
      <c r="N1426">
        <f>VLOOKUP(D1426,[1]products!$A$2:$F$2832,6,0)</f>
        <v>32.400001529999997</v>
      </c>
      <c r="O1426" s="1">
        <f>Table1[[#This Row],[sale_price]]-Table1[[#This Row],[cost_price]]</f>
        <v>14.288400669999998</v>
      </c>
      <c r="P1426" s="4">
        <f>Table1[[#This Row],[PROFIT]]/Table1[[#This Row],[sale_price]]</f>
        <v>0.44099999985401234</v>
      </c>
      <c r="Q1426" t="str">
        <f>"Q"&amp;ROUNDUP(MONTH(Table1[[#This Row],[ordered_at]])/3,0)</f>
        <v>Q2</v>
      </c>
      <c r="R1426" t="s">
        <v>25</v>
      </c>
      <c r="S1426" t="s">
        <v>46</v>
      </c>
      <c r="T1426" s="8"/>
    </row>
    <row r="1427" spans="1:20" x14ac:dyDescent="0.3">
      <c r="A1427">
        <v>27878</v>
      </c>
      <c r="B1427">
        <v>19271</v>
      </c>
      <c r="C1427">
        <v>72052</v>
      </c>
      <c r="D1427">
        <v>28491</v>
      </c>
      <c r="E1427">
        <f>VLOOKUP(D1427,[1]products!$A$2:$B$2832,2,0)</f>
        <v>20.978459780000001</v>
      </c>
      <c r="F1427">
        <v>75176</v>
      </c>
      <c r="G1427" t="s">
        <v>13</v>
      </c>
      <c r="H1427" s="2">
        <v>45073.320706018516</v>
      </c>
      <c r="I1427" s="2">
        <v>45073.320706018516</v>
      </c>
      <c r="J1427" s="2" t="s">
        <v>11</v>
      </c>
      <c r="K1427" s="2" t="s">
        <v>11</v>
      </c>
      <c r="L1427" s="9">
        <f>YEAR(Table1[[#This Row],[ordered_at]])</f>
        <v>2023</v>
      </c>
      <c r="M1427" s="9" t="str">
        <f>TEXT(Table1[[#This Row],[ordered_at]],"MMM")</f>
        <v>May</v>
      </c>
      <c r="N1427">
        <f>VLOOKUP(D1427,[1]products!$A$2:$F$2832,6,0)</f>
        <v>43.979999540000001</v>
      </c>
      <c r="O1427" s="1">
        <f>Table1[[#This Row],[sale_price]]-Table1[[#This Row],[cost_price]]</f>
        <v>23.00153976</v>
      </c>
      <c r="P1427" s="4">
        <f>Table1[[#This Row],[PROFIT]]/Table1[[#This Row],[sale_price]]</f>
        <v>0.5230000000131878</v>
      </c>
      <c r="Q1427" t="str">
        <f>"Q"&amp;ROUNDUP(MONTH(Table1[[#This Row],[ordered_at]])/3,0)</f>
        <v>Q2</v>
      </c>
      <c r="R1427" t="s">
        <v>39</v>
      </c>
      <c r="S1427" t="s">
        <v>46</v>
      </c>
      <c r="T1427" s="8"/>
    </row>
    <row r="1428" spans="1:20" x14ac:dyDescent="0.3">
      <c r="A1428">
        <v>128147</v>
      </c>
      <c r="B1428">
        <v>88244</v>
      </c>
      <c r="C1428">
        <v>86972</v>
      </c>
      <c r="D1428">
        <v>11201</v>
      </c>
      <c r="E1428">
        <f>VLOOKUP(D1428,[1]products!$A$2:$B$2832,2,0)</f>
        <v>10.327079879999999</v>
      </c>
      <c r="F1428">
        <v>345909</v>
      </c>
      <c r="G1428" t="s">
        <v>13</v>
      </c>
      <c r="H1428" s="2">
        <v>45073.159837962965</v>
      </c>
      <c r="I1428" s="2">
        <v>45073.159837962965</v>
      </c>
      <c r="J1428" s="2" t="s">
        <v>11</v>
      </c>
      <c r="K1428" s="2" t="s">
        <v>11</v>
      </c>
      <c r="L1428" s="9">
        <f>YEAR(Table1[[#This Row],[ordered_at]])</f>
        <v>2023</v>
      </c>
      <c r="M1428" s="9" t="str">
        <f>TEXT(Table1[[#This Row],[ordered_at]],"MMM")</f>
        <v>May</v>
      </c>
      <c r="N1428">
        <f>VLOOKUP(D1428,[1]products!$A$2:$F$2832,6,0)</f>
        <v>20.989999770000001</v>
      </c>
      <c r="O1428" s="1">
        <f>Table1[[#This Row],[sale_price]]-Table1[[#This Row],[cost_price]]</f>
        <v>10.662919890000001</v>
      </c>
      <c r="P1428" s="4">
        <f>Table1[[#This Row],[PROFIT]]/Table1[[#This Row],[sale_price]]</f>
        <v>0.50800000032586956</v>
      </c>
      <c r="Q1428" t="str">
        <f>"Q"&amp;ROUNDUP(MONTH(Table1[[#This Row],[ordered_at]])/3,0)</f>
        <v>Q2</v>
      </c>
      <c r="R1428" t="s">
        <v>39</v>
      </c>
      <c r="S1428" t="s">
        <v>46</v>
      </c>
      <c r="T1428" s="8"/>
    </row>
    <row r="1429" spans="1:20" x14ac:dyDescent="0.3">
      <c r="A1429">
        <v>147054</v>
      </c>
      <c r="B1429">
        <v>101277</v>
      </c>
      <c r="C1429">
        <v>23205</v>
      </c>
      <c r="D1429">
        <v>14008</v>
      </c>
      <c r="E1429">
        <f>VLOOKUP(D1429,[1]products!$A$2:$B$2832,2,0)</f>
        <v>23.857999939999999</v>
      </c>
      <c r="F1429">
        <v>397000</v>
      </c>
      <c r="G1429" t="s">
        <v>12</v>
      </c>
      <c r="H1429" s="2">
        <v>45072.717858796299</v>
      </c>
      <c r="I1429" s="2">
        <v>45072.717858796299</v>
      </c>
      <c r="J1429" s="2">
        <v>45072.717858796299</v>
      </c>
      <c r="K1429" s="2" t="s">
        <v>11</v>
      </c>
      <c r="L1429" s="9">
        <f>YEAR(Table1[[#This Row],[ordered_at]])</f>
        <v>2023</v>
      </c>
      <c r="M1429" s="9" t="str">
        <f>TEXT(Table1[[#This Row],[ordered_at]],"MMM")</f>
        <v>May</v>
      </c>
      <c r="N1429">
        <f>VLOOKUP(D1429,[1]products!$A$2:$F$2832,6,0)</f>
        <v>39.5</v>
      </c>
      <c r="O1429" s="1">
        <f>Table1[[#This Row],[sale_price]]-Table1[[#This Row],[cost_price]]</f>
        <v>15.642000060000001</v>
      </c>
      <c r="P1429" s="4">
        <f>Table1[[#This Row],[PROFIT]]/Table1[[#This Row],[sale_price]]</f>
        <v>0.39600000151898734</v>
      </c>
      <c r="Q1429" t="str">
        <f>"Q"&amp;ROUNDUP(MONTH(Table1[[#This Row],[ordered_at]])/3,0)</f>
        <v>Q2</v>
      </c>
      <c r="R1429" t="s">
        <v>39</v>
      </c>
      <c r="S1429" t="s">
        <v>46</v>
      </c>
      <c r="T1429" s="8"/>
    </row>
    <row r="1430" spans="1:20" x14ac:dyDescent="0.3">
      <c r="A1430">
        <v>86258</v>
      </c>
      <c r="B1430">
        <v>59326</v>
      </c>
      <c r="C1430">
        <v>30515</v>
      </c>
      <c r="D1430">
        <v>5845</v>
      </c>
      <c r="E1430">
        <f>VLOOKUP(D1430,[1]products!$A$2:$B$2832,2,0)</f>
        <v>41.860000079999999</v>
      </c>
      <c r="F1430">
        <v>232777</v>
      </c>
      <c r="G1430" t="s">
        <v>13</v>
      </c>
      <c r="H1430" s="2">
        <v>45072.65996527778</v>
      </c>
      <c r="I1430" s="2">
        <v>45072.65996527778</v>
      </c>
      <c r="J1430" s="2" t="s">
        <v>11</v>
      </c>
      <c r="K1430" s="2" t="s">
        <v>11</v>
      </c>
      <c r="L1430" s="9">
        <f>YEAR(Table1[[#This Row],[ordered_at]])</f>
        <v>2023</v>
      </c>
      <c r="M1430" s="9" t="str">
        <f>TEXT(Table1[[#This Row],[ordered_at]],"MMM")</f>
        <v>May</v>
      </c>
      <c r="N1430">
        <f>VLOOKUP(D1430,[1]products!$A$2:$F$2832,6,0)</f>
        <v>65</v>
      </c>
      <c r="O1430" s="1">
        <f>Table1[[#This Row],[sale_price]]-Table1[[#This Row],[cost_price]]</f>
        <v>23.139999920000001</v>
      </c>
      <c r="P1430" s="4">
        <f>Table1[[#This Row],[PROFIT]]/Table1[[#This Row],[sale_price]]</f>
        <v>0.35599999876923077</v>
      </c>
      <c r="Q1430" t="str">
        <f>"Q"&amp;ROUNDUP(MONTH(Table1[[#This Row],[ordered_at]])/3,0)</f>
        <v>Q2</v>
      </c>
      <c r="R1430" t="s">
        <v>39</v>
      </c>
      <c r="S1430" t="s">
        <v>46</v>
      </c>
      <c r="T1430" s="8"/>
    </row>
    <row r="1431" spans="1:20" x14ac:dyDescent="0.3">
      <c r="A1431">
        <v>146376</v>
      </c>
      <c r="B1431">
        <v>100794</v>
      </c>
      <c r="C1431">
        <v>57710</v>
      </c>
      <c r="D1431">
        <v>15864</v>
      </c>
      <c r="E1431">
        <f>VLOOKUP(D1431,[1]products!$A$2:$B$2832,2,0)</f>
        <v>29.815739019999999</v>
      </c>
      <c r="F1431">
        <v>395202</v>
      </c>
      <c r="G1431" t="s">
        <v>14</v>
      </c>
      <c r="H1431" s="2">
        <v>45072.548946759256</v>
      </c>
      <c r="I1431" s="2" t="s">
        <v>11</v>
      </c>
      <c r="J1431" s="2" t="s">
        <v>11</v>
      </c>
      <c r="K1431" s="2" t="s">
        <v>11</v>
      </c>
      <c r="L1431" s="9">
        <f>YEAR(Table1[[#This Row],[ordered_at]])</f>
        <v>2023</v>
      </c>
      <c r="M1431" s="9" t="str">
        <f>TEXT(Table1[[#This Row],[ordered_at]],"MMM")</f>
        <v>May</v>
      </c>
      <c r="N1431">
        <f>VLOOKUP(D1431,[1]products!$A$2:$F$2832,6,0)</f>
        <v>69.989997860000003</v>
      </c>
      <c r="O1431" s="1">
        <f>Table1[[#This Row],[sale_price]]-Table1[[#This Row],[cost_price]]</f>
        <v>40.174258840000007</v>
      </c>
      <c r="P1431" s="4">
        <f>Table1[[#This Row],[PROFIT]]/Table1[[#This Row],[sale_price]]</f>
        <v>0.57400000097671111</v>
      </c>
      <c r="Q1431" t="str">
        <f>"Q"&amp;ROUNDUP(MONTH(Table1[[#This Row],[ordered_at]])/3,0)</f>
        <v>Q2</v>
      </c>
      <c r="R1431" t="s">
        <v>39</v>
      </c>
      <c r="S1431" t="s">
        <v>46</v>
      </c>
      <c r="T1431" s="8"/>
    </row>
    <row r="1432" spans="1:20" x14ac:dyDescent="0.3">
      <c r="A1432">
        <v>21574</v>
      </c>
      <c r="B1432">
        <v>14935</v>
      </c>
      <c r="C1432">
        <v>81676</v>
      </c>
      <c r="D1432">
        <v>11782</v>
      </c>
      <c r="E1432">
        <f>VLOOKUP(D1432,[1]products!$A$2:$B$2832,2,0)</f>
        <v>40.77899987</v>
      </c>
      <c r="F1432">
        <v>58249</v>
      </c>
      <c r="G1432" t="s">
        <v>12</v>
      </c>
      <c r="H1432" s="2">
        <v>45072.237928240742</v>
      </c>
      <c r="I1432" s="2">
        <v>45072.237928240742</v>
      </c>
      <c r="J1432" s="2">
        <v>45072.237928240742</v>
      </c>
      <c r="K1432" s="2" t="s">
        <v>11</v>
      </c>
      <c r="L1432" s="9">
        <f>YEAR(Table1[[#This Row],[ordered_at]])</f>
        <v>2023</v>
      </c>
      <c r="M1432" s="9" t="str">
        <f>TEXT(Table1[[#This Row],[ordered_at]],"MMM")</f>
        <v>May</v>
      </c>
      <c r="N1432">
        <f>VLOOKUP(D1432,[1]products!$A$2:$F$2832,6,0)</f>
        <v>69</v>
      </c>
      <c r="O1432" s="1">
        <f>Table1[[#This Row],[sale_price]]-Table1[[#This Row],[cost_price]]</f>
        <v>28.22100013</v>
      </c>
      <c r="P1432" s="4">
        <f>Table1[[#This Row],[PROFIT]]/Table1[[#This Row],[sale_price]]</f>
        <v>0.409000001884058</v>
      </c>
      <c r="Q1432" t="str">
        <f>"Q"&amp;ROUNDUP(MONTH(Table1[[#This Row],[ordered_at]])/3,0)</f>
        <v>Q2</v>
      </c>
      <c r="R1432" t="s">
        <v>39</v>
      </c>
      <c r="S1432" t="s">
        <v>46</v>
      </c>
      <c r="T1432" s="8"/>
    </row>
    <row r="1433" spans="1:20" x14ac:dyDescent="0.3">
      <c r="A1433">
        <v>50755</v>
      </c>
      <c r="B1433">
        <v>34912</v>
      </c>
      <c r="C1433">
        <v>535</v>
      </c>
      <c r="D1433">
        <v>12667</v>
      </c>
      <c r="E1433">
        <f>VLOOKUP(D1433,[1]products!$A$2:$B$2832,2,0)</f>
        <v>12.149520109999999</v>
      </c>
      <c r="F1433">
        <v>136947</v>
      </c>
      <c r="G1433" t="s">
        <v>14</v>
      </c>
      <c r="H1433" s="2">
        <v>45071.50980324074</v>
      </c>
      <c r="I1433" s="2" t="s">
        <v>11</v>
      </c>
      <c r="J1433" s="2" t="s">
        <v>11</v>
      </c>
      <c r="K1433" s="2" t="s">
        <v>11</v>
      </c>
      <c r="L1433" s="9">
        <f>YEAR(Table1[[#This Row],[ordered_at]])</f>
        <v>2023</v>
      </c>
      <c r="M1433" s="9" t="str">
        <f>TEXT(Table1[[#This Row],[ordered_at]],"MMM")</f>
        <v>May</v>
      </c>
      <c r="N1433">
        <f>VLOOKUP(D1433,[1]products!$A$2:$F$2832,6,0)</f>
        <v>22.010000229999999</v>
      </c>
      <c r="O1433" s="1">
        <f>Table1[[#This Row],[sale_price]]-Table1[[#This Row],[cost_price]]</f>
        <v>9.8604801200000001</v>
      </c>
      <c r="P1433" s="4">
        <f>Table1[[#This Row],[PROFIT]]/Table1[[#This Row],[sale_price]]</f>
        <v>0.44800000077055885</v>
      </c>
      <c r="Q1433" t="str">
        <f>"Q"&amp;ROUNDUP(MONTH(Table1[[#This Row],[ordered_at]])/3,0)</f>
        <v>Q2</v>
      </c>
      <c r="R1433" t="s">
        <v>39</v>
      </c>
      <c r="S1433" t="s">
        <v>46</v>
      </c>
      <c r="T1433" s="8"/>
    </row>
    <row r="1434" spans="1:20" x14ac:dyDescent="0.3">
      <c r="A1434">
        <v>44111</v>
      </c>
      <c r="B1434">
        <v>30355</v>
      </c>
      <c r="C1434">
        <v>30991</v>
      </c>
      <c r="D1434">
        <v>15816</v>
      </c>
      <c r="E1434">
        <f>VLOOKUP(D1434,[1]products!$A$2:$B$2832,2,0)</f>
        <v>14.607100579999999</v>
      </c>
      <c r="F1434">
        <v>118985</v>
      </c>
      <c r="G1434" t="s">
        <v>14</v>
      </c>
      <c r="H1434" s="2">
        <v>45071.393784722219</v>
      </c>
      <c r="I1434" s="2" t="s">
        <v>11</v>
      </c>
      <c r="J1434" s="2" t="s">
        <v>11</v>
      </c>
      <c r="K1434" s="2" t="s">
        <v>11</v>
      </c>
      <c r="L1434" s="9">
        <f>YEAR(Table1[[#This Row],[ordered_at]])</f>
        <v>2023</v>
      </c>
      <c r="M1434" s="9" t="str">
        <f>TEXT(Table1[[#This Row],[ordered_at]],"MMM")</f>
        <v>May</v>
      </c>
      <c r="N1434">
        <f>VLOOKUP(D1434,[1]products!$A$2:$F$2832,6,0)</f>
        <v>33.97000122</v>
      </c>
      <c r="O1434" s="1">
        <f>Table1[[#This Row],[sale_price]]-Table1[[#This Row],[cost_price]]</f>
        <v>19.362900639999999</v>
      </c>
      <c r="P1434" s="4">
        <f>Table1[[#This Row],[PROFIT]]/Table1[[#This Row],[sale_price]]</f>
        <v>0.56999999836914927</v>
      </c>
      <c r="Q1434" t="str">
        <f>"Q"&amp;ROUNDUP(MONTH(Table1[[#This Row],[ordered_at]])/3,0)</f>
        <v>Q2</v>
      </c>
      <c r="R1434" t="s">
        <v>39</v>
      </c>
      <c r="S1434" t="s">
        <v>46</v>
      </c>
      <c r="T1434" s="8"/>
    </row>
    <row r="1435" spans="1:20" x14ac:dyDescent="0.3">
      <c r="A1435">
        <v>25038</v>
      </c>
      <c r="B1435">
        <v>17324</v>
      </c>
      <c r="C1435">
        <v>3894</v>
      </c>
      <c r="D1435">
        <v>15757</v>
      </c>
      <c r="E1435">
        <f>VLOOKUP(D1435,[1]products!$A$2:$B$2832,2,0)</f>
        <v>10.95854991</v>
      </c>
      <c r="F1435">
        <v>67585</v>
      </c>
      <c r="G1435" t="s">
        <v>12</v>
      </c>
      <c r="H1435" s="2">
        <v>45071.28765046296</v>
      </c>
      <c r="I1435" s="2">
        <v>45071.28765046296</v>
      </c>
      <c r="J1435" s="2">
        <v>45071.28765046296</v>
      </c>
      <c r="K1435" s="2" t="s">
        <v>11</v>
      </c>
      <c r="L1435" s="9">
        <f>YEAR(Table1[[#This Row],[ordered_at]])</f>
        <v>2023</v>
      </c>
      <c r="M1435" s="9" t="str">
        <f>TEXT(Table1[[#This Row],[ordered_at]],"MMM")</f>
        <v>May</v>
      </c>
      <c r="N1435">
        <f>VLOOKUP(D1435,[1]products!$A$2:$F$2832,6,0)</f>
        <v>16.989999770000001</v>
      </c>
      <c r="O1435" s="1">
        <f>Table1[[#This Row],[sale_price]]-Table1[[#This Row],[cost_price]]</f>
        <v>6.0314498600000004</v>
      </c>
      <c r="P1435" s="4">
        <f>Table1[[#This Row],[PROFIT]]/Table1[[#This Row],[sale_price]]</f>
        <v>0.35499999656562681</v>
      </c>
      <c r="Q1435" t="str">
        <f>"Q"&amp;ROUNDUP(MONTH(Table1[[#This Row],[ordered_at]])/3,0)</f>
        <v>Q2</v>
      </c>
      <c r="R1435" t="s">
        <v>39</v>
      </c>
      <c r="S1435" t="s">
        <v>46</v>
      </c>
      <c r="T1435" s="8"/>
    </row>
    <row r="1436" spans="1:20" x14ac:dyDescent="0.3">
      <c r="A1436">
        <v>8736</v>
      </c>
      <c r="B1436">
        <v>6040</v>
      </c>
      <c r="C1436">
        <v>1831</v>
      </c>
      <c r="D1436">
        <v>14073</v>
      </c>
      <c r="E1436">
        <f>VLOOKUP(D1436,[1]products!$A$2:$B$2832,2,0)</f>
        <v>6.2267801199999999</v>
      </c>
      <c r="F1436">
        <v>23587</v>
      </c>
      <c r="G1436" t="s">
        <v>12</v>
      </c>
      <c r="H1436" s="2">
        <v>45071.220266203702</v>
      </c>
      <c r="I1436" s="2">
        <v>45071.220266203702</v>
      </c>
      <c r="J1436" s="2">
        <v>45071.220266203702</v>
      </c>
      <c r="K1436" s="2" t="s">
        <v>11</v>
      </c>
      <c r="L1436" s="9">
        <f>YEAR(Table1[[#This Row],[ordered_at]])</f>
        <v>2023</v>
      </c>
      <c r="M1436" s="9" t="str">
        <f>TEXT(Table1[[#This Row],[ordered_at]],"MMM")</f>
        <v>May</v>
      </c>
      <c r="N1436">
        <f>VLOOKUP(D1436,[1]products!$A$2:$F$2832,6,0)</f>
        <v>11.260000229999999</v>
      </c>
      <c r="O1436" s="1">
        <f>Table1[[#This Row],[sale_price]]-Table1[[#This Row],[cost_price]]</f>
        <v>5.0332201099999994</v>
      </c>
      <c r="P1436" s="4">
        <f>Table1[[#This Row],[PROFIT]]/Table1[[#This Row],[sale_price]]</f>
        <v>0.44700000063854345</v>
      </c>
      <c r="Q1436" t="str">
        <f>"Q"&amp;ROUNDUP(MONTH(Table1[[#This Row],[ordered_at]])/3,0)</f>
        <v>Q2</v>
      </c>
      <c r="R1436" t="s">
        <v>39</v>
      </c>
      <c r="S1436" t="s">
        <v>46</v>
      </c>
      <c r="T1436" s="8"/>
    </row>
    <row r="1437" spans="1:20" x14ac:dyDescent="0.3">
      <c r="A1437">
        <v>154092</v>
      </c>
      <c r="B1437">
        <v>106091</v>
      </c>
      <c r="C1437">
        <v>99152</v>
      </c>
      <c r="D1437">
        <v>5972</v>
      </c>
      <c r="E1437">
        <f>VLOOKUP(D1437,[1]products!$A$2:$B$2832,2,0)</f>
        <v>31.001809089999998</v>
      </c>
      <c r="F1437">
        <v>415969</v>
      </c>
      <c r="G1437" t="s">
        <v>14</v>
      </c>
      <c r="H1437" s="2">
        <v>45071.074548611112</v>
      </c>
      <c r="I1437" s="2" t="s">
        <v>11</v>
      </c>
      <c r="J1437" s="2" t="s">
        <v>11</v>
      </c>
      <c r="K1437" s="2" t="s">
        <v>11</v>
      </c>
      <c r="L1437" s="9">
        <f>YEAR(Table1[[#This Row],[ordered_at]])</f>
        <v>2023</v>
      </c>
      <c r="M1437" s="9" t="str">
        <f>TEXT(Table1[[#This Row],[ordered_at]],"MMM")</f>
        <v>May</v>
      </c>
      <c r="N1437">
        <f>VLOOKUP(D1437,[1]products!$A$2:$F$2832,6,0)</f>
        <v>73.989997860000003</v>
      </c>
      <c r="O1437" s="1">
        <f>Table1[[#This Row],[sale_price]]-Table1[[#This Row],[cost_price]]</f>
        <v>42.988188770000008</v>
      </c>
      <c r="P1437" s="4">
        <f>Table1[[#This Row],[PROFIT]]/Table1[[#This Row],[sale_price]]</f>
        <v>0.58100000018029474</v>
      </c>
      <c r="Q1437" t="str">
        <f>"Q"&amp;ROUNDUP(MONTH(Table1[[#This Row],[ordered_at]])/3,0)</f>
        <v>Q2</v>
      </c>
      <c r="R1437" t="s">
        <v>39</v>
      </c>
      <c r="S1437" t="s">
        <v>46</v>
      </c>
      <c r="T1437" s="8"/>
    </row>
    <row r="1438" spans="1:20" x14ac:dyDescent="0.3">
      <c r="A1438">
        <v>56032</v>
      </c>
      <c r="B1438">
        <v>38550</v>
      </c>
      <c r="C1438">
        <v>73288</v>
      </c>
      <c r="D1438">
        <v>28790</v>
      </c>
      <c r="E1438">
        <f>VLOOKUP(D1438,[1]products!$A$2:$B$2832,2,0)</f>
        <v>10.07600001</v>
      </c>
      <c r="F1438">
        <v>151199</v>
      </c>
      <c r="G1438" t="s">
        <v>14</v>
      </c>
      <c r="H1438" s="2">
        <v>45070.646562499998</v>
      </c>
      <c r="I1438" s="2" t="s">
        <v>11</v>
      </c>
      <c r="J1438" s="2" t="s">
        <v>11</v>
      </c>
      <c r="K1438" s="2" t="s">
        <v>11</v>
      </c>
      <c r="L1438" s="9">
        <f>YEAR(Table1[[#This Row],[ordered_at]])</f>
        <v>2023</v>
      </c>
      <c r="M1438" s="9" t="str">
        <f>TEXT(Table1[[#This Row],[ordered_at]],"MMM")</f>
        <v>May</v>
      </c>
      <c r="N1438">
        <f>VLOOKUP(D1438,[1]products!$A$2:$F$2832,6,0)</f>
        <v>22</v>
      </c>
      <c r="O1438" s="1">
        <f>Table1[[#This Row],[sale_price]]-Table1[[#This Row],[cost_price]]</f>
        <v>11.92399999</v>
      </c>
      <c r="P1438" s="4">
        <f>Table1[[#This Row],[PROFIT]]/Table1[[#This Row],[sale_price]]</f>
        <v>0.54199999954545452</v>
      </c>
      <c r="Q1438" t="str">
        <f>"Q"&amp;ROUNDUP(MONTH(Table1[[#This Row],[ordered_at]])/3,0)</f>
        <v>Q2</v>
      </c>
      <c r="R1438" t="s">
        <v>39</v>
      </c>
      <c r="S1438" t="s">
        <v>46</v>
      </c>
      <c r="T1438" s="8"/>
    </row>
    <row r="1439" spans="1:20" x14ac:dyDescent="0.3">
      <c r="A1439">
        <v>163930</v>
      </c>
      <c r="B1439">
        <v>112906</v>
      </c>
      <c r="C1439">
        <v>48968</v>
      </c>
      <c r="D1439">
        <v>5892</v>
      </c>
      <c r="E1439">
        <f>VLOOKUP(D1439,[1]products!$A$2:$B$2832,2,0)</f>
        <v>11.18627002</v>
      </c>
      <c r="F1439">
        <v>442542</v>
      </c>
      <c r="G1439" t="s">
        <v>13</v>
      </c>
      <c r="H1439" s="2">
        <v>45070.478310185186</v>
      </c>
      <c r="I1439" s="2">
        <v>45070.478310185186</v>
      </c>
      <c r="J1439" s="2" t="s">
        <v>11</v>
      </c>
      <c r="K1439" s="2" t="s">
        <v>11</v>
      </c>
      <c r="L1439" s="9">
        <f>YEAR(Table1[[#This Row],[ordered_at]])</f>
        <v>2023</v>
      </c>
      <c r="M1439" s="9" t="str">
        <f>TEXT(Table1[[#This Row],[ordered_at]],"MMM")</f>
        <v>May</v>
      </c>
      <c r="N1439">
        <f>VLOOKUP(D1439,[1]products!$A$2:$F$2832,6,0)</f>
        <v>29.989999770000001</v>
      </c>
      <c r="O1439" s="1">
        <f>Table1[[#This Row],[sale_price]]-Table1[[#This Row],[cost_price]]</f>
        <v>18.803729750000002</v>
      </c>
      <c r="P1439" s="4">
        <f>Table1[[#This Row],[PROFIT]]/Table1[[#This Row],[sale_price]]</f>
        <v>0.62699999647249083</v>
      </c>
      <c r="Q1439" t="str">
        <f>"Q"&amp;ROUNDUP(MONTH(Table1[[#This Row],[ordered_at]])/3,0)</f>
        <v>Q2</v>
      </c>
      <c r="R1439" t="s">
        <v>39</v>
      </c>
      <c r="S1439" t="s">
        <v>46</v>
      </c>
      <c r="T1439" s="8"/>
    </row>
    <row r="1440" spans="1:20" x14ac:dyDescent="0.3">
      <c r="A1440">
        <v>20512</v>
      </c>
      <c r="B1440">
        <v>14202</v>
      </c>
      <c r="C1440">
        <v>12834</v>
      </c>
      <c r="D1440">
        <v>9074</v>
      </c>
      <c r="E1440">
        <f>VLOOKUP(D1440,[1]products!$A$2:$B$2832,2,0)</f>
        <v>20.155200820000001</v>
      </c>
      <c r="F1440">
        <v>55338</v>
      </c>
      <c r="G1440" t="s">
        <v>10</v>
      </c>
      <c r="H1440" s="2">
        <v>45070.090995370374</v>
      </c>
      <c r="I1440" s="2" t="s">
        <v>11</v>
      </c>
      <c r="J1440" s="2" t="s">
        <v>11</v>
      </c>
      <c r="K1440" s="2" t="s">
        <v>11</v>
      </c>
      <c r="L1440" s="9">
        <f>YEAR(Table1[[#This Row],[ordered_at]])</f>
        <v>2023</v>
      </c>
      <c r="M1440" s="9" t="str">
        <f>TEXT(Table1[[#This Row],[ordered_at]],"MMM")</f>
        <v>May</v>
      </c>
      <c r="N1440">
        <f>VLOOKUP(D1442,[1]products!$A$2:$F$2832,6,0)</f>
        <v>14.989999770000001</v>
      </c>
      <c r="O1440" s="1">
        <f>Table1[[#This Row],[sale_price]]-Table1[[#This Row],[cost_price]]</f>
        <v>-5.1652010500000003</v>
      </c>
      <c r="P1440" s="4">
        <f>Table1[[#This Row],[PROFIT]]/Table1[[#This Row],[sale_price]]</f>
        <v>-0.34457645958989896</v>
      </c>
      <c r="Q1440" t="str">
        <f>"Q"&amp;ROUNDUP(MONTH(Table1[[#This Row],[ordered_at]])/3,0)</f>
        <v>Q2</v>
      </c>
      <c r="R1440" t="s">
        <v>20</v>
      </c>
      <c r="S1440" t="s">
        <v>46</v>
      </c>
      <c r="T1440" s="8"/>
    </row>
    <row r="1441" spans="1:20" x14ac:dyDescent="0.3">
      <c r="A1441">
        <v>129585</v>
      </c>
      <c r="B1441">
        <v>89240</v>
      </c>
      <c r="C1441">
        <v>55554</v>
      </c>
      <c r="D1441">
        <v>6110</v>
      </c>
      <c r="E1441">
        <f>VLOOKUP(D1441,[1]products!$A$2:$B$2832,2,0)</f>
        <v>12.82500001</v>
      </c>
      <c r="F1441">
        <v>349823</v>
      </c>
      <c r="G1441" t="s">
        <v>10</v>
      </c>
      <c r="H1441" s="2">
        <v>45069.968275462961</v>
      </c>
      <c r="I1441" s="2" t="s">
        <v>11</v>
      </c>
      <c r="J1441" s="2" t="s">
        <v>11</v>
      </c>
      <c r="K1441" s="2" t="s">
        <v>11</v>
      </c>
      <c r="L1441" s="9">
        <f>YEAR(Table1[[#This Row],[ordered_at]])</f>
        <v>2023</v>
      </c>
      <c r="M1441" s="9" t="str">
        <f>TEXT(Table1[[#This Row],[ordered_at]],"MMM")</f>
        <v>May</v>
      </c>
      <c r="N1441">
        <f>VLOOKUP(D1441,[1]products!$A$2:$F$2832,6,0)</f>
        <v>25</v>
      </c>
      <c r="O1441" s="1">
        <f>Table1[[#This Row],[sale_price]]-Table1[[#This Row],[cost_price]]</f>
        <v>12.17499999</v>
      </c>
      <c r="P1441" s="4">
        <f>Table1[[#This Row],[PROFIT]]/Table1[[#This Row],[sale_price]]</f>
        <v>0.48699999960000001</v>
      </c>
      <c r="Q1441" t="str">
        <f>"Q"&amp;ROUNDUP(MONTH(Table1[[#This Row],[ordered_at]])/3,0)</f>
        <v>Q2</v>
      </c>
      <c r="R1441" t="s">
        <v>20</v>
      </c>
      <c r="S1441" t="s">
        <v>46</v>
      </c>
      <c r="T1441" s="8"/>
    </row>
    <row r="1442" spans="1:20" x14ac:dyDescent="0.3">
      <c r="A1442">
        <v>154458</v>
      </c>
      <c r="B1442">
        <v>106348</v>
      </c>
      <c r="C1442">
        <v>40559</v>
      </c>
      <c r="D1442">
        <v>6148</v>
      </c>
      <c r="E1442">
        <f>VLOOKUP(D1442,[1]products!$A$2:$B$2832,2,0)</f>
        <v>6.1758799130000002</v>
      </c>
      <c r="F1442">
        <v>416959</v>
      </c>
      <c r="G1442" t="s">
        <v>10</v>
      </c>
      <c r="H1442" s="2">
        <v>45069.534502314818</v>
      </c>
      <c r="I1442" s="2" t="s">
        <v>11</v>
      </c>
      <c r="J1442" s="2" t="s">
        <v>11</v>
      </c>
      <c r="K1442" s="2" t="s">
        <v>11</v>
      </c>
      <c r="L1442" s="9">
        <f>YEAR(Table1[[#This Row],[ordered_at]])</f>
        <v>2023</v>
      </c>
      <c r="M1442" s="9" t="str">
        <f>TEXT(Table1[[#This Row],[ordered_at]],"MMM")</f>
        <v>May</v>
      </c>
      <c r="N1442">
        <f>VLOOKUP(D1442,[1]products!$A$2:$F$2832,6,0)</f>
        <v>14.989999770000001</v>
      </c>
      <c r="O1442" s="1">
        <f>Table1[[#This Row],[sale_price]]-Table1[[#This Row],[cost_price]]</f>
        <v>8.8141198570000014</v>
      </c>
      <c r="P1442" s="4">
        <f>Table1[[#This Row],[PROFIT]]/Table1[[#This Row],[sale_price]]</f>
        <v>0.58799999948232162</v>
      </c>
      <c r="Q1442" t="str">
        <f>"Q"&amp;ROUNDUP(MONTH(Table1[[#This Row],[ordered_at]])/3,0)</f>
        <v>Q2</v>
      </c>
      <c r="R1442" t="s">
        <v>24</v>
      </c>
      <c r="S1442" t="s">
        <v>47</v>
      </c>
      <c r="T1442" s="8"/>
    </row>
    <row r="1443" spans="1:20" x14ac:dyDescent="0.3">
      <c r="A1443">
        <v>5163</v>
      </c>
      <c r="B1443">
        <v>3569</v>
      </c>
      <c r="C1443">
        <v>40559</v>
      </c>
      <c r="D1443">
        <v>13862</v>
      </c>
      <c r="E1443">
        <f>VLOOKUP(D1443,[1]products!$A$2:$B$2832,2,0)</f>
        <v>25.714000469999998</v>
      </c>
      <c r="F1443">
        <v>13967</v>
      </c>
      <c r="G1443" t="s">
        <v>13</v>
      </c>
      <c r="H1443" s="2">
        <v>45069.488287037035</v>
      </c>
      <c r="I1443" s="2">
        <v>45069.488287037035</v>
      </c>
      <c r="J1443" s="2" t="s">
        <v>11</v>
      </c>
      <c r="K1443" s="2" t="s">
        <v>11</v>
      </c>
      <c r="L1443" s="9">
        <f>YEAR(Table1[[#This Row],[ordered_at]])</f>
        <v>2023</v>
      </c>
      <c r="M1443" s="9" t="str">
        <f>TEXT(Table1[[#This Row],[ordered_at]],"MMM")</f>
        <v>May</v>
      </c>
      <c r="N1443">
        <f>VLOOKUP(D1443,[1]products!$A$2:$F$2832,6,0)</f>
        <v>49.450000760000002</v>
      </c>
      <c r="O1443" s="1">
        <f>Table1[[#This Row],[sale_price]]-Table1[[#This Row],[cost_price]]</f>
        <v>23.736000290000003</v>
      </c>
      <c r="P1443" s="4">
        <f>Table1[[#This Row],[PROFIT]]/Table1[[#This Row],[sale_price]]</f>
        <v>0.47999999848736102</v>
      </c>
      <c r="Q1443" t="str">
        <f>"Q"&amp;ROUNDUP(MONTH(Table1[[#This Row],[ordered_at]])/3,0)</f>
        <v>Q2</v>
      </c>
      <c r="R1443" t="s">
        <v>21</v>
      </c>
      <c r="S1443" t="s">
        <v>47</v>
      </c>
      <c r="T1443" s="8"/>
    </row>
    <row r="1444" spans="1:20" x14ac:dyDescent="0.3">
      <c r="A1444">
        <v>96720</v>
      </c>
      <c r="B1444">
        <v>66552</v>
      </c>
      <c r="C1444">
        <v>40559</v>
      </c>
      <c r="D1444">
        <v>11315</v>
      </c>
      <c r="E1444">
        <f>VLOOKUP(D1444,[1]products!$A$2:$B$2832,2,0)</f>
        <v>12.44999999</v>
      </c>
      <c r="F1444">
        <v>260997</v>
      </c>
      <c r="G1444" t="s">
        <v>13</v>
      </c>
      <c r="H1444" s="2">
        <v>45069.407627314817</v>
      </c>
      <c r="I1444" s="2">
        <v>45069.407627314817</v>
      </c>
      <c r="J1444" s="2" t="s">
        <v>11</v>
      </c>
      <c r="K1444" s="2" t="s">
        <v>11</v>
      </c>
      <c r="L1444" s="9">
        <f>YEAR(Table1[[#This Row],[ordered_at]])</f>
        <v>2023</v>
      </c>
      <c r="M1444" s="9" t="str">
        <f>TEXT(Table1[[#This Row],[ordered_at]],"MMM")</f>
        <v>May</v>
      </c>
      <c r="N1444">
        <f>VLOOKUP(D1444,[1]products!$A$2:$F$2832,6,0)</f>
        <v>25</v>
      </c>
      <c r="O1444" s="1">
        <f>Table1[[#This Row],[sale_price]]-Table1[[#This Row],[cost_price]]</f>
        <v>12.55000001</v>
      </c>
      <c r="P1444" s="4">
        <f>Table1[[#This Row],[PROFIT]]/Table1[[#This Row],[sale_price]]</f>
        <v>0.50200000040000003</v>
      </c>
      <c r="Q1444" t="str">
        <f>"Q"&amp;ROUNDUP(MONTH(Table1[[#This Row],[ordered_at]])/3,0)</f>
        <v>Q2</v>
      </c>
      <c r="R1444" t="s">
        <v>39</v>
      </c>
      <c r="S1444" t="s">
        <v>46</v>
      </c>
      <c r="T1444" s="8"/>
    </row>
    <row r="1445" spans="1:20" x14ac:dyDescent="0.3">
      <c r="A1445">
        <v>110727</v>
      </c>
      <c r="B1445">
        <v>76302</v>
      </c>
      <c r="C1445">
        <v>40559</v>
      </c>
      <c r="D1445">
        <v>14167</v>
      </c>
      <c r="E1445">
        <f>VLOOKUP(D1445,[1]products!$A$2:$B$2832,2,0)</f>
        <v>14.31331975</v>
      </c>
      <c r="F1445">
        <v>298772</v>
      </c>
      <c r="G1445" t="s">
        <v>14</v>
      </c>
      <c r="H1445" s="2">
        <v>45069.168530092589</v>
      </c>
      <c r="I1445" s="2" t="s">
        <v>11</v>
      </c>
      <c r="J1445" s="2" t="s">
        <v>11</v>
      </c>
      <c r="K1445" s="2" t="s">
        <v>11</v>
      </c>
      <c r="L1445" s="9">
        <f>YEAR(Table1[[#This Row],[ordered_at]])</f>
        <v>2023</v>
      </c>
      <c r="M1445" s="9" t="str">
        <f>TEXT(Table1[[#This Row],[ordered_at]],"MMM")</f>
        <v>May</v>
      </c>
      <c r="N1445">
        <f>VLOOKUP(D1445,[1]products!$A$2:$F$2832,6,0)</f>
        <v>32.979999540000001</v>
      </c>
      <c r="O1445" s="1">
        <f>Table1[[#This Row],[sale_price]]-Table1[[#This Row],[cost_price]]</f>
        <v>18.666679790000003</v>
      </c>
      <c r="P1445" s="4">
        <f>Table1[[#This Row],[PROFIT]]/Table1[[#This Row],[sale_price]]</f>
        <v>0.56600000152698615</v>
      </c>
      <c r="Q1445" t="str">
        <f>"Q"&amp;ROUNDUP(MONTH(Table1[[#This Row],[ordered_at]])/3,0)</f>
        <v>Q2</v>
      </c>
      <c r="R1445" t="s">
        <v>21</v>
      </c>
      <c r="S1445" t="s">
        <v>46</v>
      </c>
      <c r="T1445" s="8"/>
    </row>
    <row r="1446" spans="1:20" x14ac:dyDescent="0.3">
      <c r="A1446">
        <v>178750</v>
      </c>
      <c r="B1446">
        <v>123122</v>
      </c>
      <c r="C1446">
        <v>40559</v>
      </c>
      <c r="D1446">
        <v>29065</v>
      </c>
      <c r="E1446">
        <f>VLOOKUP(D1446,[1]products!$A$2:$B$2832,2,0)</f>
        <v>17.105219779999999</v>
      </c>
      <c r="F1446">
        <v>482614</v>
      </c>
      <c r="G1446" t="s">
        <v>13</v>
      </c>
      <c r="H1446" s="2">
        <v>45069.079988425925</v>
      </c>
      <c r="I1446" s="2">
        <v>45069.079988425925</v>
      </c>
      <c r="J1446" s="2" t="s">
        <v>11</v>
      </c>
      <c r="K1446" s="2" t="s">
        <v>11</v>
      </c>
      <c r="L1446" s="9">
        <f>YEAR(Table1[[#This Row],[ordered_at]])</f>
        <v>2023</v>
      </c>
      <c r="M1446" s="9" t="str">
        <f>TEXT(Table1[[#This Row],[ordered_at]],"MMM")</f>
        <v>May</v>
      </c>
      <c r="N1446">
        <f>VLOOKUP(D1446,[1]products!$A$2:$F$2832,6,0)</f>
        <v>34.979999540000001</v>
      </c>
      <c r="O1446" s="1">
        <f>Table1[[#This Row],[sale_price]]-Table1[[#This Row],[cost_price]]</f>
        <v>17.874779760000003</v>
      </c>
      <c r="P1446" s="4">
        <f>Table1[[#This Row],[PROFIT]]/Table1[[#This Row],[sale_price]]</f>
        <v>0.51099999985877653</v>
      </c>
      <c r="Q1446" t="str">
        <f>"Q"&amp;ROUNDUP(MONTH(Table1[[#This Row],[ordered_at]])/3,0)</f>
        <v>Q2</v>
      </c>
      <c r="R1446" t="s">
        <v>21</v>
      </c>
      <c r="S1446" t="s">
        <v>46</v>
      </c>
      <c r="T1446" s="8"/>
    </row>
    <row r="1447" spans="1:20" x14ac:dyDescent="0.3">
      <c r="A1447">
        <v>106942</v>
      </c>
      <c r="B1447">
        <v>73681</v>
      </c>
      <c r="C1447">
        <v>82618</v>
      </c>
      <c r="D1447">
        <v>6139</v>
      </c>
      <c r="E1447">
        <f>VLOOKUP(D1447,[1]products!$A$2:$B$2832,2,0)</f>
        <v>5.5844098759999996</v>
      </c>
      <c r="F1447">
        <v>288527</v>
      </c>
      <c r="G1447" t="s">
        <v>15</v>
      </c>
      <c r="H1447" s="2">
        <v>45068.733726851853</v>
      </c>
      <c r="I1447" s="2">
        <v>45068.733726851853</v>
      </c>
      <c r="J1447" s="2">
        <v>45068.733726851853</v>
      </c>
      <c r="K1447" s="2">
        <v>45068.733726851853</v>
      </c>
      <c r="L1447" s="9">
        <f>YEAR(Table1[[#This Row],[ordered_at]])</f>
        <v>2023</v>
      </c>
      <c r="M1447" s="9" t="str">
        <f>TEXT(Table1[[#This Row],[ordered_at]],"MMM")</f>
        <v>May</v>
      </c>
      <c r="N1447">
        <f>VLOOKUP(D1447,[1]products!$A$2:$F$2832,6,0)</f>
        <v>9.9899997710000008</v>
      </c>
      <c r="O1447" s="1">
        <f>Table1[[#This Row],[sale_price]]-Table1[[#This Row],[cost_price]]</f>
        <v>4.4055898950000012</v>
      </c>
      <c r="P1447" s="4">
        <f>Table1[[#This Row],[PROFIT]]/Table1[[#This Row],[sale_price]]</f>
        <v>0.44099999959849856</v>
      </c>
      <c r="Q1447" t="str">
        <f>"Q"&amp;ROUNDUP(MONTH(Table1[[#This Row],[ordered_at]])/3,0)</f>
        <v>Q2</v>
      </c>
      <c r="R1447" t="s">
        <v>39</v>
      </c>
      <c r="S1447" t="s">
        <v>46</v>
      </c>
      <c r="T1447" s="8"/>
    </row>
    <row r="1448" spans="1:20" x14ac:dyDescent="0.3">
      <c r="A1448">
        <v>8734</v>
      </c>
      <c r="B1448">
        <v>6040</v>
      </c>
      <c r="C1448">
        <v>57490</v>
      </c>
      <c r="D1448">
        <v>9414</v>
      </c>
      <c r="E1448">
        <f>VLOOKUP(D1448,[1]products!$A$2:$B$2832,2,0)</f>
        <v>29.55535042</v>
      </c>
      <c r="F1448">
        <v>23582</v>
      </c>
      <c r="G1448" t="s">
        <v>12</v>
      </c>
      <c r="H1448" s="2">
        <v>45068.322662037041</v>
      </c>
      <c r="I1448" s="2">
        <v>45068.322662037041</v>
      </c>
      <c r="J1448" s="2">
        <v>45068.322662037041</v>
      </c>
      <c r="K1448" s="2" t="s">
        <v>11</v>
      </c>
      <c r="L1448" s="9">
        <f>YEAR(Table1[[#This Row],[ordered_at]])</f>
        <v>2023</v>
      </c>
      <c r="M1448" s="9" t="str">
        <f>TEXT(Table1[[#This Row],[ordered_at]],"MMM")</f>
        <v>May</v>
      </c>
      <c r="N1448">
        <f>VLOOKUP(D1448,[1]products!$A$2:$F$2832,6,0)</f>
        <v>59.950000760000002</v>
      </c>
      <c r="O1448" s="1">
        <f>Table1[[#This Row],[sale_price]]-Table1[[#This Row],[cost_price]]</f>
        <v>30.394650340000002</v>
      </c>
      <c r="P1448" s="4">
        <f>Table1[[#This Row],[PROFIT]]/Table1[[#This Row],[sale_price]]</f>
        <v>0.50699999924403671</v>
      </c>
      <c r="Q1448" t="str">
        <f>"Q"&amp;ROUNDUP(MONTH(Table1[[#This Row],[ordered_at]])/3,0)</f>
        <v>Q2</v>
      </c>
      <c r="R1448" t="s">
        <v>39</v>
      </c>
      <c r="S1448" t="s">
        <v>46</v>
      </c>
      <c r="T1448" s="8"/>
    </row>
    <row r="1449" spans="1:20" x14ac:dyDescent="0.3">
      <c r="A1449">
        <v>3165</v>
      </c>
      <c r="B1449">
        <v>2179</v>
      </c>
      <c r="C1449">
        <v>16358</v>
      </c>
      <c r="D1449">
        <v>506</v>
      </c>
      <c r="E1449">
        <f>VLOOKUP(D1449,[1]products!$A$2:$B$2832,2,0)</f>
        <v>9.4877997789999995</v>
      </c>
      <c r="F1449">
        <v>8529</v>
      </c>
      <c r="G1449" t="s">
        <v>12</v>
      </c>
      <c r="H1449" s="2">
        <v>45067.683888888889</v>
      </c>
      <c r="I1449" s="2">
        <v>45067.683888888889</v>
      </c>
      <c r="J1449" s="2">
        <v>45067.683888888889</v>
      </c>
      <c r="K1449" s="2" t="s">
        <v>11</v>
      </c>
      <c r="L1449" s="9">
        <f>YEAR(Table1[[#This Row],[ordered_at]])</f>
        <v>2023</v>
      </c>
      <c r="M1449" s="9" t="str">
        <f>TEXT(Table1[[#This Row],[ordered_at]],"MMM")</f>
        <v>May</v>
      </c>
      <c r="N1449">
        <f>VLOOKUP(D1449,[1]products!$A$2:$F$2832,6,0)</f>
        <v>18.899999619999999</v>
      </c>
      <c r="O1449" s="1">
        <f>Table1[[#This Row],[sale_price]]-Table1[[#This Row],[cost_price]]</f>
        <v>9.4121998409999996</v>
      </c>
      <c r="P1449" s="4">
        <f>Table1[[#This Row],[PROFIT]]/Table1[[#This Row],[sale_price]]</f>
        <v>0.49800000160000002</v>
      </c>
      <c r="Q1449" t="str">
        <f>"Q"&amp;ROUNDUP(MONTH(Table1[[#This Row],[ordered_at]])/3,0)</f>
        <v>Q2</v>
      </c>
      <c r="R1449" t="s">
        <v>19</v>
      </c>
      <c r="S1449" t="s">
        <v>47</v>
      </c>
      <c r="T1449" s="8"/>
    </row>
    <row r="1450" spans="1:20" x14ac:dyDescent="0.3">
      <c r="A1450">
        <v>101351</v>
      </c>
      <c r="B1450">
        <v>69782</v>
      </c>
      <c r="C1450">
        <v>2185</v>
      </c>
      <c r="D1450">
        <v>5930</v>
      </c>
      <c r="E1450">
        <f>VLOOKUP(D1450,[1]products!$A$2:$B$2832,2,0)</f>
        <v>26.617800460000002</v>
      </c>
      <c r="F1450">
        <v>273413</v>
      </c>
      <c r="G1450" t="s">
        <v>12</v>
      </c>
      <c r="H1450" s="2">
        <v>45067.59306712963</v>
      </c>
      <c r="I1450" s="2">
        <v>45067.59306712963</v>
      </c>
      <c r="J1450" s="2">
        <v>45067.59306712963</v>
      </c>
      <c r="K1450" s="2" t="s">
        <v>11</v>
      </c>
      <c r="L1450" s="9">
        <f>YEAR(Table1[[#This Row],[ordered_at]])</f>
        <v>2023</v>
      </c>
      <c r="M1450" s="9" t="str">
        <f>TEXT(Table1[[#This Row],[ordered_at]],"MMM")</f>
        <v>May</v>
      </c>
      <c r="N1450">
        <f>VLOOKUP(D1450,[1]products!$A$2:$F$2832,6,0)</f>
        <v>59.950000760000002</v>
      </c>
      <c r="O1450" s="1">
        <f>Table1[[#This Row],[sale_price]]-Table1[[#This Row],[cost_price]]</f>
        <v>33.332200299999997</v>
      </c>
      <c r="P1450" s="4">
        <f>Table1[[#This Row],[PROFIT]]/Table1[[#This Row],[sale_price]]</f>
        <v>0.5559999979556296</v>
      </c>
      <c r="Q1450" t="str">
        <f>"Q"&amp;ROUNDUP(MONTH(Table1[[#This Row],[ordered_at]])/3,0)</f>
        <v>Q2</v>
      </c>
      <c r="R1450" t="s">
        <v>31</v>
      </c>
      <c r="S1450" t="s">
        <v>46</v>
      </c>
      <c r="T1450" s="8"/>
    </row>
    <row r="1451" spans="1:20" x14ac:dyDescent="0.3">
      <c r="A1451">
        <v>115133</v>
      </c>
      <c r="B1451">
        <v>79315</v>
      </c>
      <c r="C1451">
        <v>78492</v>
      </c>
      <c r="D1451">
        <v>29071</v>
      </c>
      <c r="E1451">
        <f>VLOOKUP(D1451,[1]products!$A$2:$B$2832,2,0)</f>
        <v>39.575909080000002</v>
      </c>
      <c r="F1451">
        <v>310717</v>
      </c>
      <c r="G1451" t="s">
        <v>14</v>
      </c>
      <c r="H1451" s="2">
        <v>45067.416006944448</v>
      </c>
      <c r="I1451" s="2" t="s">
        <v>11</v>
      </c>
      <c r="J1451" s="2" t="s">
        <v>11</v>
      </c>
      <c r="K1451" s="2" t="s">
        <v>11</v>
      </c>
      <c r="L1451" s="9">
        <f>YEAR(Table1[[#This Row],[ordered_at]])</f>
        <v>2023</v>
      </c>
      <c r="M1451" s="9" t="str">
        <f>TEXT(Table1[[#This Row],[ordered_at]],"MMM")</f>
        <v>May</v>
      </c>
      <c r="N1451">
        <f>VLOOKUP(D1451,[1]products!$A$2:$F$2832,6,0)</f>
        <v>83.66999817</v>
      </c>
      <c r="O1451" s="1">
        <f>Table1[[#This Row],[sale_price]]-Table1[[#This Row],[cost_price]]</f>
        <v>44.094089089999997</v>
      </c>
      <c r="P1451" s="4">
        <f>Table1[[#This Row],[PROFIT]]/Table1[[#This Row],[sale_price]]</f>
        <v>0.52700000065029284</v>
      </c>
      <c r="Q1451" t="str">
        <f>"Q"&amp;ROUNDUP(MONTH(Table1[[#This Row],[ordered_at]])/3,0)</f>
        <v>Q2</v>
      </c>
      <c r="R1451" t="s">
        <v>31</v>
      </c>
      <c r="S1451" t="s">
        <v>46</v>
      </c>
      <c r="T1451" s="8"/>
    </row>
    <row r="1452" spans="1:20" x14ac:dyDescent="0.3">
      <c r="A1452">
        <v>62571</v>
      </c>
      <c r="B1452">
        <v>43069</v>
      </c>
      <c r="C1452">
        <v>44689</v>
      </c>
      <c r="D1452">
        <v>28747</v>
      </c>
      <c r="E1452">
        <f>VLOOKUP(D1452,[1]products!$A$2:$B$2832,2,0)</f>
        <v>55.36999995</v>
      </c>
      <c r="F1452">
        <v>168814</v>
      </c>
      <c r="G1452" t="s">
        <v>14</v>
      </c>
      <c r="H1452" s="2">
        <v>45066.342037037037</v>
      </c>
      <c r="I1452" s="2" t="s">
        <v>11</v>
      </c>
      <c r="J1452" s="2" t="s">
        <v>11</v>
      </c>
      <c r="K1452" s="2" t="s">
        <v>11</v>
      </c>
      <c r="L1452" s="9">
        <f>YEAR(Table1[[#This Row],[ordered_at]])</f>
        <v>2023</v>
      </c>
      <c r="M1452" s="9" t="str">
        <f>TEXT(Table1[[#This Row],[ordered_at]],"MMM")</f>
        <v>May</v>
      </c>
      <c r="N1452">
        <f>VLOOKUP(D1452,[1]products!$A$2:$F$2832,6,0)</f>
        <v>98</v>
      </c>
      <c r="O1452" s="1">
        <f>Table1[[#This Row],[sale_price]]-Table1[[#This Row],[cost_price]]</f>
        <v>42.63000005</v>
      </c>
      <c r="P1452" s="4">
        <f>Table1[[#This Row],[PROFIT]]/Table1[[#This Row],[sale_price]]</f>
        <v>0.4350000005102041</v>
      </c>
      <c r="Q1452" t="str">
        <f>"Q"&amp;ROUNDUP(MONTH(Table1[[#This Row],[ordered_at]])/3,0)</f>
        <v>Q2</v>
      </c>
      <c r="R1452" t="s">
        <v>21</v>
      </c>
      <c r="S1452" t="s">
        <v>46</v>
      </c>
      <c r="T1452" s="8"/>
    </row>
    <row r="1453" spans="1:20" x14ac:dyDescent="0.3">
      <c r="A1453">
        <v>50337</v>
      </c>
      <c r="B1453">
        <v>34630</v>
      </c>
      <c r="C1453">
        <v>11106</v>
      </c>
      <c r="D1453">
        <v>28714</v>
      </c>
      <c r="E1453">
        <f>VLOOKUP(D1453,[1]products!$A$2:$B$2832,2,0)</f>
        <v>10.925000069999999</v>
      </c>
      <c r="F1453">
        <v>135797</v>
      </c>
      <c r="G1453" t="s">
        <v>14</v>
      </c>
      <c r="H1453" s="2">
        <v>45066.059120370373</v>
      </c>
      <c r="I1453" s="2" t="s">
        <v>11</v>
      </c>
      <c r="J1453" s="2" t="s">
        <v>11</v>
      </c>
      <c r="K1453" s="2" t="s">
        <v>11</v>
      </c>
      <c r="L1453" s="9">
        <f>YEAR(Table1[[#This Row],[ordered_at]])</f>
        <v>2023</v>
      </c>
      <c r="M1453" s="9" t="str">
        <f>TEXT(Table1[[#This Row],[ordered_at]],"MMM")</f>
        <v>May</v>
      </c>
      <c r="N1453">
        <f>VLOOKUP(D1453,[1]products!$A$2:$F$2832,6,0)</f>
        <v>25</v>
      </c>
      <c r="O1453" s="1">
        <f>Table1[[#This Row],[sale_price]]-Table1[[#This Row],[cost_price]]</f>
        <v>14.074999930000001</v>
      </c>
      <c r="P1453" s="4">
        <f>Table1[[#This Row],[PROFIT]]/Table1[[#This Row],[sale_price]]</f>
        <v>0.56299999720000005</v>
      </c>
      <c r="Q1453" t="str">
        <f>"Q"&amp;ROUNDUP(MONTH(Table1[[#This Row],[ordered_at]])/3,0)</f>
        <v>Q2</v>
      </c>
      <c r="R1453" t="s">
        <v>42</v>
      </c>
      <c r="S1453" t="s">
        <v>46</v>
      </c>
      <c r="T1453" s="8"/>
    </row>
    <row r="1454" spans="1:20" x14ac:dyDescent="0.3">
      <c r="A1454">
        <v>66069</v>
      </c>
      <c r="B1454">
        <v>45455</v>
      </c>
      <c r="C1454">
        <v>98058</v>
      </c>
      <c r="D1454">
        <v>13988</v>
      </c>
      <c r="E1454">
        <f>VLOOKUP(D1454,[1]products!$A$2:$B$2832,2,0)</f>
        <v>6.9781798940000002</v>
      </c>
      <c r="F1454">
        <v>178285</v>
      </c>
      <c r="G1454" t="s">
        <v>12</v>
      </c>
      <c r="H1454" s="2">
        <v>45066.032361111109</v>
      </c>
      <c r="I1454" s="2">
        <v>45066.032361111109</v>
      </c>
      <c r="J1454" s="2">
        <v>45066.032361111109</v>
      </c>
      <c r="K1454" s="2" t="s">
        <v>11</v>
      </c>
      <c r="L1454" s="9">
        <f>YEAR(Table1[[#This Row],[ordered_at]])</f>
        <v>2023</v>
      </c>
      <c r="M1454" s="9" t="str">
        <f>TEXT(Table1[[#This Row],[ordered_at]],"MMM")</f>
        <v>May</v>
      </c>
      <c r="N1454">
        <f>VLOOKUP(D1454,[1]products!$A$2:$F$2832,6,0)</f>
        <v>11.989999770000001</v>
      </c>
      <c r="O1454" s="1">
        <f>Table1[[#This Row],[sale_price]]-Table1[[#This Row],[cost_price]]</f>
        <v>5.0118198760000006</v>
      </c>
      <c r="P1454" s="4">
        <f>Table1[[#This Row],[PROFIT]]/Table1[[#This Row],[sale_price]]</f>
        <v>0.41799999767639695</v>
      </c>
      <c r="Q1454" t="str">
        <f>"Q"&amp;ROUNDUP(MONTH(Table1[[#This Row],[ordered_at]])/3,0)</f>
        <v>Q2</v>
      </c>
      <c r="R1454" t="s">
        <v>37</v>
      </c>
      <c r="S1454" t="s">
        <v>47</v>
      </c>
      <c r="T1454" s="8"/>
    </row>
    <row r="1455" spans="1:20" x14ac:dyDescent="0.3">
      <c r="A1455">
        <v>166755</v>
      </c>
      <c r="B1455">
        <v>114864</v>
      </c>
      <c r="C1455">
        <v>21072</v>
      </c>
      <c r="D1455">
        <v>15704</v>
      </c>
      <c r="E1455">
        <f>VLOOKUP(D1455,[1]products!$A$2:$B$2832,2,0)</f>
        <v>6.0675998260000004</v>
      </c>
      <c r="F1455">
        <v>450153</v>
      </c>
      <c r="G1455" t="s">
        <v>13</v>
      </c>
      <c r="H1455" s="2">
        <v>45065.623611111114</v>
      </c>
      <c r="I1455" s="2">
        <v>45065.623611111114</v>
      </c>
      <c r="J1455" s="2" t="s">
        <v>11</v>
      </c>
      <c r="K1455" s="2" t="s">
        <v>11</v>
      </c>
      <c r="L1455" s="9">
        <f>YEAR(Table1[[#This Row],[ordered_at]])</f>
        <v>2023</v>
      </c>
      <c r="M1455" s="9" t="str">
        <f>TEXT(Table1[[#This Row],[ordered_at]],"MMM")</f>
        <v>May</v>
      </c>
      <c r="N1455">
        <f>VLOOKUP(D1455,[1]products!$A$2:$F$2832,6,0)</f>
        <v>15.399999619999999</v>
      </c>
      <c r="O1455" s="1">
        <f>Table1[[#This Row],[sale_price]]-Table1[[#This Row],[cost_price]]</f>
        <v>9.3323997939999987</v>
      </c>
      <c r="P1455" s="4">
        <f>Table1[[#This Row],[PROFIT]]/Table1[[#This Row],[sale_price]]</f>
        <v>0.60600000157662337</v>
      </c>
      <c r="Q1455" t="str">
        <f>"Q"&amp;ROUNDUP(MONTH(Table1[[#This Row],[ordered_at]])/3,0)</f>
        <v>Q2</v>
      </c>
      <c r="R1455" t="s">
        <v>40</v>
      </c>
      <c r="S1455" t="s">
        <v>47</v>
      </c>
      <c r="T1455" s="8"/>
    </row>
    <row r="1456" spans="1:20" x14ac:dyDescent="0.3">
      <c r="A1456">
        <v>110705</v>
      </c>
      <c r="B1456">
        <v>76286</v>
      </c>
      <c r="C1456">
        <v>40338</v>
      </c>
      <c r="D1456">
        <v>15395</v>
      </c>
      <c r="E1456">
        <f>VLOOKUP(D1456,[1]products!$A$2:$B$2832,2,0)</f>
        <v>39.658078809999999</v>
      </c>
      <c r="F1456">
        <v>298712</v>
      </c>
      <c r="G1456" t="s">
        <v>13</v>
      </c>
      <c r="H1456" s="2">
        <v>45065.579155092593</v>
      </c>
      <c r="I1456" s="2">
        <v>45065.579155092593</v>
      </c>
      <c r="J1456" s="2" t="s">
        <v>11</v>
      </c>
      <c r="K1456" s="2" t="s">
        <v>11</v>
      </c>
      <c r="L1456" s="9">
        <f>YEAR(Table1[[#This Row],[ordered_at]])</f>
        <v>2023</v>
      </c>
      <c r="M1456" s="9" t="str">
        <f>TEXT(Table1[[#This Row],[ordered_at]],"MMM")</f>
        <v>May</v>
      </c>
      <c r="N1456">
        <f>VLOOKUP(D1456,[1]products!$A$2:$F$2832,6,0)</f>
        <v>66.989997860000003</v>
      </c>
      <c r="O1456" s="1">
        <f>Table1[[#This Row],[sale_price]]-Table1[[#This Row],[cost_price]]</f>
        <v>27.331919050000003</v>
      </c>
      <c r="P1456" s="4">
        <f>Table1[[#This Row],[PROFIT]]/Table1[[#This Row],[sale_price]]</f>
        <v>0.40799999885236604</v>
      </c>
      <c r="Q1456" t="str">
        <f>"Q"&amp;ROUNDUP(MONTH(Table1[[#This Row],[ordered_at]])/3,0)</f>
        <v>Q2</v>
      </c>
      <c r="R1456" t="s">
        <v>23</v>
      </c>
      <c r="S1456" t="s">
        <v>46</v>
      </c>
      <c r="T1456" s="8"/>
    </row>
    <row r="1457" spans="1:20" x14ac:dyDescent="0.3">
      <c r="A1457">
        <v>17082</v>
      </c>
      <c r="B1457">
        <v>11820</v>
      </c>
      <c r="C1457">
        <v>31521</v>
      </c>
      <c r="D1457">
        <v>28577</v>
      </c>
      <c r="E1457">
        <f>VLOOKUP(D1457,[1]products!$A$2:$B$2832,2,0)</f>
        <v>20.049270920000001</v>
      </c>
      <c r="F1457">
        <v>46131</v>
      </c>
      <c r="G1457" t="s">
        <v>13</v>
      </c>
      <c r="H1457" s="2">
        <v>45065.528182870374</v>
      </c>
      <c r="I1457" s="2">
        <v>45065.528182870374</v>
      </c>
      <c r="J1457" s="2" t="s">
        <v>11</v>
      </c>
      <c r="K1457" s="2" t="s">
        <v>11</v>
      </c>
      <c r="L1457" s="9">
        <f>YEAR(Table1[[#This Row],[ordered_at]])</f>
        <v>2023</v>
      </c>
      <c r="M1457" s="9" t="str">
        <f>TEXT(Table1[[#This Row],[ordered_at]],"MMM")</f>
        <v>May</v>
      </c>
      <c r="N1457">
        <f>VLOOKUP(D1457,[1]products!$A$2:$F$2832,6,0)</f>
        <v>34.990001679999999</v>
      </c>
      <c r="O1457" s="1">
        <f>Table1[[#This Row],[sale_price]]-Table1[[#This Row],[cost_price]]</f>
        <v>14.940730759999997</v>
      </c>
      <c r="P1457" s="4">
        <f>Table1[[#This Row],[PROFIT]]/Table1[[#This Row],[sale_price]]</f>
        <v>0.4270000012186338</v>
      </c>
      <c r="Q1457" t="str">
        <f>"Q"&amp;ROUNDUP(MONTH(Table1[[#This Row],[ordered_at]])/3,0)</f>
        <v>Q2</v>
      </c>
      <c r="R1457" t="s">
        <v>27</v>
      </c>
      <c r="S1457" t="s">
        <v>46</v>
      </c>
      <c r="T1457" s="8"/>
    </row>
    <row r="1458" spans="1:20" x14ac:dyDescent="0.3">
      <c r="A1458">
        <v>173824</v>
      </c>
      <c r="B1458">
        <v>119683</v>
      </c>
      <c r="C1458">
        <v>98931</v>
      </c>
      <c r="D1458">
        <v>28406</v>
      </c>
      <c r="E1458">
        <f>VLOOKUP(D1458,[1]products!$A$2:$B$2832,2,0)</f>
        <v>19.860240529999999</v>
      </c>
      <c r="F1458">
        <v>469295</v>
      </c>
      <c r="G1458" t="s">
        <v>10</v>
      </c>
      <c r="H1458" s="2">
        <v>45064.411412037036</v>
      </c>
      <c r="I1458" s="2" t="s">
        <v>11</v>
      </c>
      <c r="J1458" s="2" t="s">
        <v>11</v>
      </c>
      <c r="K1458" s="2" t="s">
        <v>11</v>
      </c>
      <c r="L1458" s="9">
        <f>YEAR(Table1[[#This Row],[ordered_at]])</f>
        <v>2023</v>
      </c>
      <c r="M1458" s="9" t="str">
        <f>TEXT(Table1[[#This Row],[ordered_at]],"MMM")</f>
        <v>May</v>
      </c>
      <c r="N1458">
        <f>VLOOKUP(D1458,[1]products!$A$2:$F$2832,6,0)</f>
        <v>39.880001069999999</v>
      </c>
      <c r="O1458" s="1">
        <f>Table1[[#This Row],[sale_price]]-Table1[[#This Row],[cost_price]]</f>
        <v>20.01976054</v>
      </c>
      <c r="P1458" s="4">
        <f>Table1[[#This Row],[PROFIT]]/Table1[[#This Row],[sale_price]]</f>
        <v>0.50200000007171519</v>
      </c>
      <c r="Q1458" t="str">
        <f>"Q"&amp;ROUNDUP(MONTH(Table1[[#This Row],[ordered_at]])/3,0)</f>
        <v>Q2</v>
      </c>
      <c r="R1458" t="s">
        <v>27</v>
      </c>
      <c r="S1458" t="s">
        <v>46</v>
      </c>
      <c r="T1458" s="8"/>
    </row>
    <row r="1459" spans="1:20" x14ac:dyDescent="0.3">
      <c r="A1459">
        <v>136669</v>
      </c>
      <c r="B1459">
        <v>94087</v>
      </c>
      <c r="C1459">
        <v>15041</v>
      </c>
      <c r="D1459">
        <v>28357</v>
      </c>
      <c r="E1459">
        <f>VLOOKUP(D1459,[1]products!$A$2:$B$2832,2,0)</f>
        <v>88.130873140000006</v>
      </c>
      <c r="F1459">
        <v>368911</v>
      </c>
      <c r="G1459" t="s">
        <v>13</v>
      </c>
      <c r="H1459" s="2">
        <v>45064.252662037034</v>
      </c>
      <c r="I1459" s="2">
        <v>45064.252662037034</v>
      </c>
      <c r="J1459" s="2" t="s">
        <v>11</v>
      </c>
      <c r="K1459" s="2" t="s">
        <v>11</v>
      </c>
      <c r="L1459" s="9">
        <f>YEAR(Table1[[#This Row],[ordered_at]])</f>
        <v>2023</v>
      </c>
      <c r="M1459" s="9" t="str">
        <f>TEXT(Table1[[#This Row],[ordered_at]],"MMM")</f>
        <v>May</v>
      </c>
      <c r="N1459">
        <f>VLOOKUP(D1459,[1]products!$A$2:$F$2832,6,0)</f>
        <v>147.13000489999999</v>
      </c>
      <c r="O1459" s="1">
        <f>Table1[[#This Row],[sale_price]]-Table1[[#This Row],[cost_price]]</f>
        <v>58.999131759999983</v>
      </c>
      <c r="P1459" s="4">
        <f>Table1[[#This Row],[PROFIT]]/Table1[[#This Row],[sale_price]]</f>
        <v>0.40099999860735402</v>
      </c>
      <c r="Q1459" t="str">
        <f>"Q"&amp;ROUNDUP(MONTH(Table1[[#This Row],[ordered_at]])/3,0)</f>
        <v>Q2</v>
      </c>
      <c r="R1459" t="s">
        <v>27</v>
      </c>
      <c r="S1459" t="s">
        <v>46</v>
      </c>
      <c r="T1459" s="8"/>
    </row>
    <row r="1460" spans="1:20" x14ac:dyDescent="0.3">
      <c r="A1460">
        <v>139502</v>
      </c>
      <c r="B1460">
        <v>96028</v>
      </c>
      <c r="C1460">
        <v>61430</v>
      </c>
      <c r="D1460">
        <v>17004</v>
      </c>
      <c r="E1460">
        <f>VLOOKUP(D1460,[1]products!$A$2:$B$2832,2,0)</f>
        <v>24.01854084</v>
      </c>
      <c r="F1460">
        <v>376545</v>
      </c>
      <c r="G1460" t="s">
        <v>14</v>
      </c>
      <c r="H1460" s="2">
        <v>45063.974641203706</v>
      </c>
      <c r="I1460" s="2" t="s">
        <v>11</v>
      </c>
      <c r="J1460" s="2" t="s">
        <v>11</v>
      </c>
      <c r="K1460" s="2" t="s">
        <v>11</v>
      </c>
      <c r="L1460" s="9">
        <f>YEAR(Table1[[#This Row],[ordered_at]])</f>
        <v>2023</v>
      </c>
      <c r="M1460" s="9" t="str">
        <f>TEXT(Table1[[#This Row],[ordered_at]],"MMM")</f>
        <v>May</v>
      </c>
      <c r="N1460">
        <f>VLOOKUP(D1460,[1]products!$A$2:$F$2832,6,0)</f>
        <v>43.990001679999999</v>
      </c>
      <c r="O1460" s="1">
        <f>Table1[[#This Row],[sale_price]]-Table1[[#This Row],[cost_price]]</f>
        <v>19.971460839999999</v>
      </c>
      <c r="P1460" s="4">
        <f>Table1[[#This Row],[PROFIT]]/Table1[[#This Row],[sale_price]]</f>
        <v>0.45400000175676281</v>
      </c>
      <c r="Q1460" t="str">
        <f>"Q"&amp;ROUNDUP(MONTH(Table1[[#This Row],[ordered_at]])/3,0)</f>
        <v>Q2</v>
      </c>
      <c r="R1460" t="s">
        <v>25</v>
      </c>
      <c r="S1460" t="s">
        <v>46</v>
      </c>
      <c r="T1460" s="8"/>
    </row>
    <row r="1461" spans="1:20" x14ac:dyDescent="0.3">
      <c r="A1461">
        <v>170310</v>
      </c>
      <c r="B1461">
        <v>117292</v>
      </c>
      <c r="C1461">
        <v>59544</v>
      </c>
      <c r="D1461">
        <v>25323</v>
      </c>
      <c r="E1461">
        <f>VLOOKUP(D1461,[1]products!$A$2:$B$2832,2,0)</f>
        <v>69.361999890000007</v>
      </c>
      <c r="F1461">
        <v>459789</v>
      </c>
      <c r="G1461" t="s">
        <v>10</v>
      </c>
      <c r="H1461" s="2">
        <v>45063.684270833335</v>
      </c>
      <c r="I1461" s="2" t="s">
        <v>11</v>
      </c>
      <c r="J1461" s="2" t="s">
        <v>11</v>
      </c>
      <c r="K1461" s="2" t="s">
        <v>11</v>
      </c>
      <c r="L1461" s="9">
        <f>YEAR(Table1[[#This Row],[ordered_at]])</f>
        <v>2023</v>
      </c>
      <c r="M1461" s="9" t="str">
        <f>TEXT(Table1[[#This Row],[ordered_at]],"MMM")</f>
        <v>May</v>
      </c>
      <c r="N1461">
        <f>VLOOKUP(D1461,[1]products!$A$2:$F$2832,6,0)</f>
        <v>158</v>
      </c>
      <c r="O1461" s="1">
        <f>Table1[[#This Row],[sale_price]]-Table1[[#This Row],[cost_price]]</f>
        <v>88.638000109999993</v>
      </c>
      <c r="P1461" s="4">
        <f>Table1[[#This Row],[PROFIT]]/Table1[[#This Row],[sale_price]]</f>
        <v>0.56100000069620248</v>
      </c>
      <c r="Q1461" t="str">
        <f>"Q"&amp;ROUNDUP(MONTH(Table1[[#This Row],[ordered_at]])/3,0)</f>
        <v>Q2</v>
      </c>
      <c r="R1461" t="s">
        <v>33</v>
      </c>
      <c r="S1461" t="s">
        <v>46</v>
      </c>
      <c r="T1461" s="8"/>
    </row>
    <row r="1462" spans="1:20" x14ac:dyDescent="0.3">
      <c r="A1462">
        <v>68358</v>
      </c>
      <c r="B1462">
        <v>47028</v>
      </c>
      <c r="C1462">
        <v>62333</v>
      </c>
      <c r="D1462">
        <v>15499</v>
      </c>
      <c r="E1462">
        <f>VLOOKUP(D1462,[1]products!$A$2:$B$2832,2,0)</f>
        <v>16.644449860000002</v>
      </c>
      <c r="F1462">
        <v>184460</v>
      </c>
      <c r="G1462" t="s">
        <v>10</v>
      </c>
      <c r="H1462" s="2">
        <v>45063.46465277778</v>
      </c>
      <c r="I1462" s="2" t="s">
        <v>11</v>
      </c>
      <c r="J1462" s="2" t="s">
        <v>11</v>
      </c>
      <c r="K1462" s="2" t="s">
        <v>11</v>
      </c>
      <c r="L1462" s="9">
        <f>YEAR(Table1[[#This Row],[ordered_at]])</f>
        <v>2023</v>
      </c>
      <c r="M1462" s="9" t="str">
        <f>TEXT(Table1[[#This Row],[ordered_at]],"MMM")</f>
        <v>May</v>
      </c>
      <c r="N1462">
        <f>VLOOKUP(D1462,[1]products!$A$2:$F$2832,6,0)</f>
        <v>29.989999770000001</v>
      </c>
      <c r="O1462" s="1">
        <f>Table1[[#This Row],[sale_price]]-Table1[[#This Row],[cost_price]]</f>
        <v>13.345549909999999</v>
      </c>
      <c r="P1462" s="4">
        <f>Table1[[#This Row],[PROFIT]]/Table1[[#This Row],[sale_price]]</f>
        <v>0.44500000041180388</v>
      </c>
      <c r="Q1462" t="str">
        <f>"Q"&amp;ROUNDUP(MONTH(Table1[[#This Row],[ordered_at]])/3,0)</f>
        <v>Q2</v>
      </c>
      <c r="R1462" t="s">
        <v>31</v>
      </c>
      <c r="S1462" t="s">
        <v>46</v>
      </c>
      <c r="T1462" s="8"/>
    </row>
    <row r="1463" spans="1:20" x14ac:dyDescent="0.3">
      <c r="A1463">
        <v>113947</v>
      </c>
      <c r="B1463">
        <v>78502</v>
      </c>
      <c r="C1463">
        <v>84934</v>
      </c>
      <c r="D1463">
        <v>6262</v>
      </c>
      <c r="E1463">
        <f>VLOOKUP(D1463,[1]products!$A$2:$B$2832,2,0)</f>
        <v>4.159049875</v>
      </c>
      <c r="F1463">
        <v>307497</v>
      </c>
      <c r="G1463" t="s">
        <v>12</v>
      </c>
      <c r="H1463" s="2">
        <v>45063.147824074076</v>
      </c>
      <c r="I1463" s="2">
        <v>45063.147824074076</v>
      </c>
      <c r="J1463" s="2">
        <v>45063.147824074076</v>
      </c>
      <c r="K1463" s="2" t="s">
        <v>11</v>
      </c>
      <c r="L1463" s="9">
        <f>YEAR(Table1[[#This Row],[ordered_at]])</f>
        <v>2023</v>
      </c>
      <c r="M1463" s="9" t="str">
        <f>TEXT(Table1[[#This Row],[ordered_at]],"MMM")</f>
        <v>May</v>
      </c>
      <c r="N1463">
        <f>VLOOKUP(D1463,[1]products!$A$2:$F$2832,6,0)</f>
        <v>6.9899997709999999</v>
      </c>
      <c r="O1463" s="1">
        <f>Table1[[#This Row],[sale_price]]-Table1[[#This Row],[cost_price]]</f>
        <v>2.8309498959999999</v>
      </c>
      <c r="P1463" s="4">
        <f>Table1[[#This Row],[PROFIT]]/Table1[[#This Row],[sale_price]]</f>
        <v>0.40499999838984257</v>
      </c>
      <c r="Q1463" t="str">
        <f>"Q"&amp;ROUNDUP(MONTH(Table1[[#This Row],[ordered_at]])/3,0)</f>
        <v>Q2</v>
      </c>
      <c r="R1463" t="s">
        <v>31</v>
      </c>
      <c r="S1463" t="s">
        <v>46</v>
      </c>
      <c r="T1463" s="8"/>
    </row>
    <row r="1464" spans="1:20" x14ac:dyDescent="0.3">
      <c r="A1464">
        <v>112694</v>
      </c>
      <c r="B1464">
        <v>77664</v>
      </c>
      <c r="C1464">
        <v>73432</v>
      </c>
      <c r="D1464">
        <v>13733</v>
      </c>
      <c r="E1464">
        <f>VLOOKUP(D1464,[1]products!$A$2:$B$2832,2,0)</f>
        <v>14.586880580000001</v>
      </c>
      <c r="F1464">
        <v>304054</v>
      </c>
      <c r="G1464" t="s">
        <v>13</v>
      </c>
      <c r="H1464" s="2">
        <v>45062.957407407404</v>
      </c>
      <c r="I1464" s="2">
        <v>45062.957407407404</v>
      </c>
      <c r="J1464" s="2" t="s">
        <v>11</v>
      </c>
      <c r="K1464" s="2" t="s">
        <v>11</v>
      </c>
      <c r="L1464" s="9">
        <f>YEAR(Table1[[#This Row],[ordered_at]])</f>
        <v>2023</v>
      </c>
      <c r="M1464" s="9" t="str">
        <f>TEXT(Table1[[#This Row],[ordered_at]],"MMM")</f>
        <v>May</v>
      </c>
      <c r="N1464">
        <f>VLOOKUP(D1464,[1]products!$A$2:$F$2832,6,0)</f>
        <v>32.560001370000002</v>
      </c>
      <c r="O1464" s="1">
        <f>Table1[[#This Row],[sale_price]]-Table1[[#This Row],[cost_price]]</f>
        <v>17.973120790000003</v>
      </c>
      <c r="P1464" s="4">
        <f>Table1[[#This Row],[PROFIT]]/Table1[[#This Row],[sale_price]]</f>
        <v>0.55200000103685509</v>
      </c>
      <c r="Q1464" t="str">
        <f>"Q"&amp;ROUNDUP(MONTH(Table1[[#This Row],[ordered_at]])/3,0)</f>
        <v>Q2</v>
      </c>
      <c r="R1464" t="s">
        <v>31</v>
      </c>
      <c r="S1464" t="s">
        <v>46</v>
      </c>
      <c r="T1464" s="8"/>
    </row>
    <row r="1465" spans="1:20" x14ac:dyDescent="0.3">
      <c r="A1465">
        <v>97834</v>
      </c>
      <c r="B1465">
        <v>67337</v>
      </c>
      <c r="C1465">
        <v>63955</v>
      </c>
      <c r="D1465">
        <v>28780</v>
      </c>
      <c r="E1465">
        <f>VLOOKUP(D1465,[1]products!$A$2:$B$2832,2,0)</f>
        <v>8.7850000020000003</v>
      </c>
      <c r="F1465">
        <v>263962</v>
      </c>
      <c r="G1465" t="s">
        <v>14</v>
      </c>
      <c r="H1465" s="2">
        <v>45062.598981481482</v>
      </c>
      <c r="I1465" s="2" t="s">
        <v>11</v>
      </c>
      <c r="J1465" s="2" t="s">
        <v>11</v>
      </c>
      <c r="K1465" s="2" t="s">
        <v>11</v>
      </c>
      <c r="L1465" s="9">
        <f>YEAR(Table1[[#This Row],[ordered_at]])</f>
        <v>2023</v>
      </c>
      <c r="M1465" s="9" t="str">
        <f>TEXT(Table1[[#This Row],[ordered_at]],"MMM")</f>
        <v>May</v>
      </c>
      <c r="N1465">
        <f>VLOOKUP(D1465,[1]products!$A$2:$F$2832,6,0)</f>
        <v>17.5</v>
      </c>
      <c r="O1465" s="1">
        <f>Table1[[#This Row],[sale_price]]-Table1[[#This Row],[cost_price]]</f>
        <v>8.7149999979999997</v>
      </c>
      <c r="P1465" s="4">
        <f>Table1[[#This Row],[PROFIT]]/Table1[[#This Row],[sale_price]]</f>
        <v>0.49799999988571425</v>
      </c>
      <c r="Q1465" t="str">
        <f>"Q"&amp;ROUNDUP(MONTH(Table1[[#This Row],[ordered_at]])/3,0)</f>
        <v>Q2</v>
      </c>
      <c r="R1465" t="s">
        <v>31</v>
      </c>
      <c r="S1465" t="s">
        <v>46</v>
      </c>
      <c r="T1465" s="8"/>
    </row>
    <row r="1466" spans="1:20" x14ac:dyDescent="0.3">
      <c r="A1466">
        <v>171582</v>
      </c>
      <c r="B1466">
        <v>118140</v>
      </c>
      <c r="C1466">
        <v>24933</v>
      </c>
      <c r="D1466">
        <v>25006</v>
      </c>
      <c r="E1466">
        <f>VLOOKUP(D1466,[1]products!$A$2:$B$2832,2,0)</f>
        <v>43.34999998</v>
      </c>
      <c r="F1466">
        <v>463248</v>
      </c>
      <c r="G1466" t="s">
        <v>12</v>
      </c>
      <c r="H1466" s="2">
        <v>45061.52144675926</v>
      </c>
      <c r="I1466" s="2">
        <v>45061.52144675926</v>
      </c>
      <c r="J1466" s="2">
        <v>45061.52144675926</v>
      </c>
      <c r="K1466" s="2" t="s">
        <v>11</v>
      </c>
      <c r="L1466" s="9">
        <f>YEAR(Table1[[#This Row],[ordered_at]])</f>
        <v>2023</v>
      </c>
      <c r="M1466" s="9" t="str">
        <f>TEXT(Table1[[#This Row],[ordered_at]],"MMM")</f>
        <v>May</v>
      </c>
      <c r="N1466">
        <f>VLOOKUP(D1466,[1]products!$A$2:$F$2832,6,0)</f>
        <v>75</v>
      </c>
      <c r="O1466" s="1">
        <f>Table1[[#This Row],[sale_price]]-Table1[[#This Row],[cost_price]]</f>
        <v>31.65000002</v>
      </c>
      <c r="P1466" s="4">
        <f>Table1[[#This Row],[PROFIT]]/Table1[[#This Row],[sale_price]]</f>
        <v>0.42200000026666667</v>
      </c>
      <c r="Q1466" t="str">
        <f>"Q"&amp;ROUNDUP(MONTH(Table1[[#This Row],[ordered_at]])/3,0)</f>
        <v>Q2</v>
      </c>
      <c r="R1466" t="s">
        <v>40</v>
      </c>
      <c r="S1466" t="s">
        <v>46</v>
      </c>
      <c r="T1466" s="8"/>
    </row>
    <row r="1467" spans="1:20" x14ac:dyDescent="0.3">
      <c r="A1467">
        <v>60687</v>
      </c>
      <c r="B1467">
        <v>41808</v>
      </c>
      <c r="C1467">
        <v>7715</v>
      </c>
      <c r="D1467">
        <v>14252</v>
      </c>
      <c r="E1467">
        <f>VLOOKUP(D1467,[1]products!$A$2:$B$2832,2,0)</f>
        <v>16.718000079999999</v>
      </c>
      <c r="F1467">
        <v>163768</v>
      </c>
      <c r="G1467" t="s">
        <v>10</v>
      </c>
      <c r="H1467" s="2">
        <v>45061.520439814813</v>
      </c>
      <c r="I1467" s="2" t="s">
        <v>11</v>
      </c>
      <c r="J1467" s="2" t="s">
        <v>11</v>
      </c>
      <c r="K1467" s="2" t="s">
        <v>11</v>
      </c>
      <c r="L1467" s="9">
        <f>YEAR(Table1[[#This Row],[ordered_at]])</f>
        <v>2023</v>
      </c>
      <c r="M1467" s="9" t="str">
        <f>TEXT(Table1[[#This Row],[ordered_at]],"MMM")</f>
        <v>May</v>
      </c>
      <c r="N1467">
        <f>VLOOKUP(D1467,[1]products!$A$2:$F$2832,6,0)</f>
        <v>26</v>
      </c>
      <c r="O1467" s="1">
        <f>Table1[[#This Row],[sale_price]]-Table1[[#This Row],[cost_price]]</f>
        <v>9.2819999200000005</v>
      </c>
      <c r="P1467" s="4">
        <f>Table1[[#This Row],[PROFIT]]/Table1[[#This Row],[sale_price]]</f>
        <v>0.35699999692307693</v>
      </c>
      <c r="Q1467" t="str">
        <f>"Q"&amp;ROUNDUP(MONTH(Table1[[#This Row],[ordered_at]])/3,0)</f>
        <v>Q2</v>
      </c>
      <c r="R1467" t="s">
        <v>31</v>
      </c>
      <c r="S1467" t="s">
        <v>47</v>
      </c>
      <c r="T1467" s="8"/>
    </row>
    <row r="1468" spans="1:20" x14ac:dyDescent="0.3">
      <c r="A1468">
        <v>133272</v>
      </c>
      <c r="B1468">
        <v>91725</v>
      </c>
      <c r="C1468">
        <v>47414</v>
      </c>
      <c r="D1468">
        <v>5732</v>
      </c>
      <c r="E1468">
        <f>VLOOKUP(D1468,[1]products!$A$2:$B$2832,2,0)</f>
        <v>16.501679729999999</v>
      </c>
      <c r="F1468">
        <v>359799</v>
      </c>
      <c r="G1468" t="s">
        <v>15</v>
      </c>
      <c r="H1468" s="2">
        <v>45061.12809027778</v>
      </c>
      <c r="I1468" s="2">
        <v>45061.12809027778</v>
      </c>
      <c r="J1468" s="2">
        <v>45061.12809027778</v>
      </c>
      <c r="K1468" s="2">
        <v>45061.12809027778</v>
      </c>
      <c r="L1468" s="9">
        <f>YEAR(Table1[[#This Row],[ordered_at]])</f>
        <v>2023</v>
      </c>
      <c r="M1468" s="9" t="str">
        <f>TEXT(Table1[[#This Row],[ordered_at]],"MMM")</f>
        <v>May</v>
      </c>
      <c r="N1468">
        <f>VLOOKUP(D1468,[1]products!$A$2:$F$2832,6,0)</f>
        <v>31.979999540000001</v>
      </c>
      <c r="O1468" s="1">
        <f>Table1[[#This Row],[sale_price]]-Table1[[#This Row],[cost_price]]</f>
        <v>15.478319810000002</v>
      </c>
      <c r="P1468" s="4">
        <f>Table1[[#This Row],[PROFIT]]/Table1[[#This Row],[sale_price]]</f>
        <v>0.48400000102063795</v>
      </c>
      <c r="Q1468" t="str">
        <f>"Q"&amp;ROUNDUP(MONTH(Table1[[#This Row],[ordered_at]])/3,0)</f>
        <v>Q2</v>
      </c>
      <c r="R1468" t="s">
        <v>31</v>
      </c>
      <c r="S1468" t="s">
        <v>47</v>
      </c>
      <c r="T1468" s="8"/>
    </row>
    <row r="1469" spans="1:20" x14ac:dyDescent="0.3">
      <c r="A1469">
        <v>49378</v>
      </c>
      <c r="B1469">
        <v>33965</v>
      </c>
      <c r="C1469">
        <v>87728</v>
      </c>
      <c r="D1469">
        <v>14298</v>
      </c>
      <c r="E1469">
        <f>VLOOKUP(D1469,[1]products!$A$2:$B$2832,2,0)</f>
        <v>65.095581240000001</v>
      </c>
      <c r="F1469">
        <v>133187</v>
      </c>
      <c r="G1469" t="s">
        <v>15</v>
      </c>
      <c r="H1469" s="2">
        <v>45061.098622685182</v>
      </c>
      <c r="I1469" s="2">
        <v>45061.098622685182</v>
      </c>
      <c r="J1469" s="2">
        <v>45061.098622685182</v>
      </c>
      <c r="K1469" s="2">
        <v>45061.098622685182</v>
      </c>
      <c r="L1469" s="9">
        <f>YEAR(Table1[[#This Row],[ordered_at]])</f>
        <v>2023</v>
      </c>
      <c r="M1469" s="9" t="str">
        <f>TEXT(Table1[[#This Row],[ordered_at]],"MMM")</f>
        <v>May</v>
      </c>
      <c r="N1469">
        <f>VLOOKUP(D1469,[1]products!$A$2:$F$2832,6,0)</f>
        <v>159.9400024</v>
      </c>
      <c r="O1469" s="1">
        <f>Table1[[#This Row],[sale_price]]-Table1[[#This Row],[cost_price]]</f>
        <v>94.844421159999996</v>
      </c>
      <c r="P1469" s="4">
        <f>Table1[[#This Row],[PROFIT]]/Table1[[#This Row],[sale_price]]</f>
        <v>0.59299999835438288</v>
      </c>
      <c r="Q1469" t="str">
        <f>"Q"&amp;ROUNDUP(MONTH(Table1[[#This Row],[ordered_at]])/3,0)</f>
        <v>Q2</v>
      </c>
      <c r="R1469" t="s">
        <v>31</v>
      </c>
      <c r="S1469" t="s">
        <v>47</v>
      </c>
      <c r="T1469" s="8"/>
    </row>
    <row r="1470" spans="1:20" x14ac:dyDescent="0.3">
      <c r="A1470">
        <v>135177</v>
      </c>
      <c r="B1470">
        <v>93026</v>
      </c>
      <c r="C1470">
        <v>58353</v>
      </c>
      <c r="D1470">
        <v>24856</v>
      </c>
      <c r="E1470">
        <f>VLOOKUP(D1470,[1]products!$A$2:$B$2832,2,0)</f>
        <v>23.946600289999999</v>
      </c>
      <c r="F1470">
        <v>364930</v>
      </c>
      <c r="G1470" t="s">
        <v>14</v>
      </c>
      <c r="H1470" s="2">
        <v>45060.652696759258</v>
      </c>
      <c r="I1470" s="2" t="s">
        <v>11</v>
      </c>
      <c r="J1470" s="2" t="s">
        <v>11</v>
      </c>
      <c r="K1470" s="2" t="s">
        <v>11</v>
      </c>
      <c r="L1470" s="9">
        <f>YEAR(Table1[[#This Row],[ordered_at]])</f>
        <v>2023</v>
      </c>
      <c r="M1470" s="9" t="str">
        <f>TEXT(Table1[[#This Row],[ordered_at]],"MMM")</f>
        <v>May</v>
      </c>
      <c r="N1470">
        <f>VLOOKUP(D1470,[1]products!$A$2:$F$2832,6,0)</f>
        <v>55.950000760000002</v>
      </c>
      <c r="O1470" s="1">
        <f>Table1[[#This Row],[sale_price]]-Table1[[#This Row],[cost_price]]</f>
        <v>32.003400470000003</v>
      </c>
      <c r="P1470" s="4">
        <f>Table1[[#This Row],[PROFIT]]/Table1[[#This Row],[sale_price]]</f>
        <v>0.572000000630563</v>
      </c>
      <c r="Q1470" t="str">
        <f>"Q"&amp;ROUNDUP(MONTH(Table1[[#This Row],[ordered_at]])/3,0)</f>
        <v>Q2</v>
      </c>
      <c r="R1470" t="s">
        <v>31</v>
      </c>
      <c r="S1470" t="s">
        <v>47</v>
      </c>
      <c r="T1470" s="8"/>
    </row>
    <row r="1471" spans="1:20" x14ac:dyDescent="0.3">
      <c r="A1471">
        <v>88937</v>
      </c>
      <c r="B1471">
        <v>61183</v>
      </c>
      <c r="C1471">
        <v>97819</v>
      </c>
      <c r="D1471">
        <v>28462</v>
      </c>
      <c r="E1471">
        <f>VLOOKUP(D1471,[1]products!$A$2:$B$2832,2,0)</f>
        <v>24.010000009999999</v>
      </c>
      <c r="F1471">
        <v>240046</v>
      </c>
      <c r="G1471" t="s">
        <v>10</v>
      </c>
      <c r="H1471" s="2">
        <v>45060.639467592591</v>
      </c>
      <c r="I1471" s="2" t="s">
        <v>11</v>
      </c>
      <c r="J1471" s="2" t="s">
        <v>11</v>
      </c>
      <c r="K1471" s="2" t="s">
        <v>11</v>
      </c>
      <c r="L1471" s="9">
        <f>YEAR(Table1[[#This Row],[ordered_at]])</f>
        <v>2023</v>
      </c>
      <c r="M1471" s="9" t="str">
        <f>TEXT(Table1[[#This Row],[ordered_at]],"MMM")</f>
        <v>May</v>
      </c>
      <c r="N1471">
        <f>VLOOKUP(D1471,[1]products!$A$2:$F$2832,6,0)</f>
        <v>49</v>
      </c>
      <c r="O1471" s="1">
        <f>Table1[[#This Row],[sale_price]]-Table1[[#This Row],[cost_price]]</f>
        <v>24.989999990000001</v>
      </c>
      <c r="P1471" s="4">
        <f>Table1[[#This Row],[PROFIT]]/Table1[[#This Row],[sale_price]]</f>
        <v>0.50999999979591837</v>
      </c>
      <c r="Q1471" t="str">
        <f>"Q"&amp;ROUNDUP(MONTH(Table1[[#This Row],[ordered_at]])/3,0)</f>
        <v>Q2</v>
      </c>
      <c r="R1471" t="s">
        <v>31</v>
      </c>
      <c r="S1471" t="s">
        <v>47</v>
      </c>
      <c r="T1471" s="8"/>
    </row>
    <row r="1472" spans="1:20" x14ac:dyDescent="0.3">
      <c r="A1472">
        <v>81977</v>
      </c>
      <c r="B1472">
        <v>56381</v>
      </c>
      <c r="C1472">
        <v>87459</v>
      </c>
      <c r="D1472">
        <v>12613</v>
      </c>
      <c r="E1472">
        <f>VLOOKUP(D1472,[1]products!$A$2:$B$2832,2,0)</f>
        <v>29.035999990000001</v>
      </c>
      <c r="F1472">
        <v>221232</v>
      </c>
      <c r="G1472" t="s">
        <v>10</v>
      </c>
      <c r="H1472" s="2">
        <v>45060.633043981485</v>
      </c>
      <c r="I1472" s="2" t="s">
        <v>11</v>
      </c>
      <c r="J1472" s="2" t="s">
        <v>11</v>
      </c>
      <c r="K1472" s="2" t="s">
        <v>11</v>
      </c>
      <c r="L1472" s="9">
        <f>YEAR(Table1[[#This Row],[ordered_at]])</f>
        <v>2023</v>
      </c>
      <c r="M1472" s="9" t="str">
        <f>TEXT(Table1[[#This Row],[ordered_at]],"MMM")</f>
        <v>May</v>
      </c>
      <c r="N1472">
        <f>VLOOKUP(D1472,[1]products!$A$2:$F$2832,6,0)</f>
        <v>59.5</v>
      </c>
      <c r="O1472" s="1">
        <f>Table1[[#This Row],[sale_price]]-Table1[[#This Row],[cost_price]]</f>
        <v>30.464000009999999</v>
      </c>
      <c r="P1472" s="4">
        <f>Table1[[#This Row],[PROFIT]]/Table1[[#This Row],[sale_price]]</f>
        <v>0.51200000016806724</v>
      </c>
      <c r="Q1472" t="str">
        <f>"Q"&amp;ROUNDUP(MONTH(Table1[[#This Row],[ordered_at]])/3,0)</f>
        <v>Q2</v>
      </c>
      <c r="R1472" t="s">
        <v>31</v>
      </c>
      <c r="S1472" t="s">
        <v>47</v>
      </c>
      <c r="T1472" s="8"/>
    </row>
    <row r="1473" spans="1:20" x14ac:dyDescent="0.3">
      <c r="A1473">
        <v>74602</v>
      </c>
      <c r="B1473">
        <v>51353</v>
      </c>
      <c r="C1473">
        <v>93948</v>
      </c>
      <c r="D1473">
        <v>28457</v>
      </c>
      <c r="E1473">
        <f>VLOOKUP(D1473,[1]products!$A$2:$B$2832,2,0)</f>
        <v>33.617500020000001</v>
      </c>
      <c r="F1473">
        <v>201282</v>
      </c>
      <c r="G1473" t="s">
        <v>13</v>
      </c>
      <c r="H1473" s="2">
        <v>45060.556585648148</v>
      </c>
      <c r="I1473" s="2">
        <v>45060.556585648148</v>
      </c>
      <c r="J1473" s="2" t="s">
        <v>11</v>
      </c>
      <c r="K1473" s="2" t="s">
        <v>11</v>
      </c>
      <c r="L1473" s="9">
        <f>YEAR(Table1[[#This Row],[ordered_at]])</f>
        <v>2023</v>
      </c>
      <c r="M1473" s="9" t="str">
        <f>TEXT(Table1[[#This Row],[ordered_at]],"MMM")</f>
        <v>May</v>
      </c>
      <c r="N1473">
        <f>VLOOKUP(D1473,[1]products!$A$2:$F$2832,6,0)</f>
        <v>59.5</v>
      </c>
      <c r="O1473" s="1">
        <f>Table1[[#This Row],[sale_price]]-Table1[[#This Row],[cost_price]]</f>
        <v>25.882499979999999</v>
      </c>
      <c r="P1473" s="4">
        <f>Table1[[#This Row],[PROFIT]]/Table1[[#This Row],[sale_price]]</f>
        <v>0.43499999966386554</v>
      </c>
      <c r="Q1473" t="str">
        <f>"Q"&amp;ROUNDUP(MONTH(Table1[[#This Row],[ordered_at]])/3,0)</f>
        <v>Q2</v>
      </c>
      <c r="R1473" t="s">
        <v>31</v>
      </c>
      <c r="S1473" t="s">
        <v>47</v>
      </c>
      <c r="T1473" s="8"/>
    </row>
    <row r="1474" spans="1:20" x14ac:dyDescent="0.3">
      <c r="A1474">
        <v>30097</v>
      </c>
      <c r="B1474">
        <v>20809</v>
      </c>
      <c r="C1474">
        <v>24713</v>
      </c>
      <c r="D1474">
        <v>13840</v>
      </c>
      <c r="E1474">
        <f>VLOOKUP(D1474,[1]products!$A$2:$B$2832,2,0)</f>
        <v>26.977500410000001</v>
      </c>
      <c r="F1474">
        <v>81094</v>
      </c>
      <c r="G1474" t="s">
        <v>14</v>
      </c>
      <c r="H1474" s="2">
        <v>45059.705266203702</v>
      </c>
      <c r="I1474" s="2" t="s">
        <v>11</v>
      </c>
      <c r="J1474" s="2" t="s">
        <v>11</v>
      </c>
      <c r="K1474" s="2" t="s">
        <v>11</v>
      </c>
      <c r="L1474" s="9">
        <f>YEAR(Table1[[#This Row],[ordered_at]])</f>
        <v>2023</v>
      </c>
      <c r="M1474" s="9" t="str">
        <f>TEXT(Table1[[#This Row],[ordered_at]],"MMM")</f>
        <v>May</v>
      </c>
      <c r="N1474">
        <f>VLOOKUP(D1474,[1]products!$A$2:$F$2832,6,0)</f>
        <v>59.950000760000002</v>
      </c>
      <c r="O1474" s="1">
        <f>Table1[[#This Row],[sale_price]]-Table1[[#This Row],[cost_price]]</f>
        <v>32.972500350000004</v>
      </c>
      <c r="P1474" s="4">
        <f>Table1[[#This Row],[PROFIT]]/Table1[[#This Row],[sale_price]]</f>
        <v>0.54999999886572148</v>
      </c>
      <c r="Q1474" t="str">
        <f>"Q"&amp;ROUNDUP(MONTH(Table1[[#This Row],[ordered_at]])/3,0)</f>
        <v>Q2</v>
      </c>
      <c r="R1474" t="s">
        <v>31</v>
      </c>
      <c r="S1474" t="s">
        <v>47</v>
      </c>
      <c r="T1474" s="8"/>
    </row>
    <row r="1475" spans="1:20" x14ac:dyDescent="0.3">
      <c r="A1475">
        <v>37261</v>
      </c>
      <c r="B1475">
        <v>25660</v>
      </c>
      <c r="C1475">
        <v>84683</v>
      </c>
      <c r="D1475">
        <v>26142</v>
      </c>
      <c r="E1475">
        <f>VLOOKUP(D1475,[1]products!$A$2:$B$2832,2,0)</f>
        <v>124.7999999</v>
      </c>
      <c r="F1475">
        <v>100528</v>
      </c>
      <c r="G1475" t="s">
        <v>12</v>
      </c>
      <c r="H1475" s="2">
        <v>45059.629629629628</v>
      </c>
      <c r="I1475" s="2">
        <v>45059.629629629628</v>
      </c>
      <c r="J1475" s="2">
        <v>45059.629629629628</v>
      </c>
      <c r="K1475" s="2" t="s">
        <v>11</v>
      </c>
      <c r="L1475" s="9">
        <f>YEAR(Table1[[#This Row],[ordered_at]])</f>
        <v>2023</v>
      </c>
      <c r="M1475" s="9" t="str">
        <f>TEXT(Table1[[#This Row],[ordered_at]],"MMM")</f>
        <v>May</v>
      </c>
      <c r="N1475">
        <f>VLOOKUP(D1475,[1]products!$A$2:$F$2832,6,0)</f>
        <v>240</v>
      </c>
      <c r="O1475" s="1">
        <f>Table1[[#This Row],[sale_price]]-Table1[[#This Row],[cost_price]]</f>
        <v>115.2000001</v>
      </c>
      <c r="P1475" s="4">
        <f>Table1[[#This Row],[PROFIT]]/Table1[[#This Row],[sale_price]]</f>
        <v>0.48000000041666663</v>
      </c>
      <c r="Q1475" t="str">
        <f>"Q"&amp;ROUNDUP(MONTH(Table1[[#This Row],[ordered_at]])/3,0)</f>
        <v>Q2</v>
      </c>
      <c r="R1475" t="s">
        <v>31</v>
      </c>
      <c r="S1475" t="s">
        <v>47</v>
      </c>
      <c r="T1475" s="8"/>
    </row>
    <row r="1476" spans="1:20" x14ac:dyDescent="0.3">
      <c r="A1476">
        <v>141728</v>
      </c>
      <c r="B1476">
        <v>97555</v>
      </c>
      <c r="C1476">
        <v>7108</v>
      </c>
      <c r="D1476">
        <v>13923</v>
      </c>
      <c r="E1476">
        <f>VLOOKUP(D1476,[1]products!$A$2:$B$2832,2,0)</f>
        <v>23.1617107</v>
      </c>
      <c r="F1476">
        <v>382616</v>
      </c>
      <c r="G1476" t="s">
        <v>14</v>
      </c>
      <c r="H1476" s="2">
        <v>45059.479849537034</v>
      </c>
      <c r="I1476" s="2" t="s">
        <v>11</v>
      </c>
      <c r="J1476" s="2" t="s">
        <v>11</v>
      </c>
      <c r="K1476" s="2" t="s">
        <v>11</v>
      </c>
      <c r="L1476" s="9">
        <f>YEAR(Table1[[#This Row],[ordered_at]])</f>
        <v>2023</v>
      </c>
      <c r="M1476" s="9" t="str">
        <f>TEXT(Table1[[#This Row],[ordered_at]],"MMM")</f>
        <v>May</v>
      </c>
      <c r="N1476">
        <f>VLOOKUP(D1476,[1]products!$A$2:$F$2832,6,0)</f>
        <v>53.990001679999999</v>
      </c>
      <c r="O1476" s="1">
        <f>Table1[[#This Row],[sale_price]]-Table1[[#This Row],[cost_price]]</f>
        <v>30.828290979999998</v>
      </c>
      <c r="P1476" s="4">
        <f>Table1[[#This Row],[PROFIT]]/Table1[[#This Row],[sale_price]]</f>
        <v>0.57100000038377474</v>
      </c>
      <c r="Q1476" t="str">
        <f>"Q"&amp;ROUNDUP(MONTH(Table1[[#This Row],[ordered_at]])/3,0)</f>
        <v>Q2</v>
      </c>
      <c r="R1476" t="s">
        <v>31</v>
      </c>
      <c r="S1476" t="s">
        <v>47</v>
      </c>
      <c r="T1476" s="8"/>
    </row>
    <row r="1477" spans="1:20" x14ac:dyDescent="0.3">
      <c r="A1477">
        <v>103958</v>
      </c>
      <c r="B1477">
        <v>71599</v>
      </c>
      <c r="C1477">
        <v>70968</v>
      </c>
      <c r="D1477">
        <v>28983</v>
      </c>
      <c r="E1477">
        <f>VLOOKUP(D1477,[1]products!$A$2:$B$2832,2,0)</f>
        <v>32.886000099999997</v>
      </c>
      <c r="F1477">
        <v>280487</v>
      </c>
      <c r="G1477" t="s">
        <v>13</v>
      </c>
      <c r="H1477" s="2">
        <v>45058.437858796293</v>
      </c>
      <c r="I1477" s="2">
        <v>45058.437858796293</v>
      </c>
      <c r="J1477" s="2" t="s">
        <v>11</v>
      </c>
      <c r="K1477" s="2" t="s">
        <v>11</v>
      </c>
      <c r="L1477" s="9">
        <f>YEAR(Table1[[#This Row],[ordered_at]])</f>
        <v>2023</v>
      </c>
      <c r="M1477" s="9" t="str">
        <f>TEXT(Table1[[#This Row],[ordered_at]],"MMM")</f>
        <v>May</v>
      </c>
      <c r="N1477">
        <f>VLOOKUP(D1477,[1]products!$A$2:$F$2832,6,0)</f>
        <v>58</v>
      </c>
      <c r="O1477" s="1">
        <f>Table1[[#This Row],[sale_price]]-Table1[[#This Row],[cost_price]]</f>
        <v>25.113999900000003</v>
      </c>
      <c r="P1477" s="4">
        <f>Table1[[#This Row],[PROFIT]]/Table1[[#This Row],[sale_price]]</f>
        <v>0.43299999827586211</v>
      </c>
      <c r="Q1477" t="str">
        <f>"Q"&amp;ROUNDUP(MONTH(Table1[[#This Row],[ordered_at]])/3,0)</f>
        <v>Q2</v>
      </c>
      <c r="R1477" t="s">
        <v>31</v>
      </c>
      <c r="S1477" t="s">
        <v>47</v>
      </c>
      <c r="T1477" s="8"/>
    </row>
    <row r="1478" spans="1:20" x14ac:dyDescent="0.3">
      <c r="A1478">
        <v>76943</v>
      </c>
      <c r="B1478">
        <v>52934</v>
      </c>
      <c r="C1478">
        <v>11834</v>
      </c>
      <c r="D1478">
        <v>7012</v>
      </c>
      <c r="E1478">
        <f>VLOOKUP(D1478,[1]products!$A$2:$B$2832,2,0)</f>
        <v>13.37553986</v>
      </c>
      <c r="F1478">
        <v>207632</v>
      </c>
      <c r="G1478" t="s">
        <v>14</v>
      </c>
      <c r="H1478" s="2">
        <v>45058.369039351855</v>
      </c>
      <c r="I1478" s="2" t="s">
        <v>11</v>
      </c>
      <c r="J1478" s="2" t="s">
        <v>11</v>
      </c>
      <c r="K1478" s="2" t="s">
        <v>11</v>
      </c>
      <c r="L1478" s="9">
        <f>YEAR(Table1[[#This Row],[ordered_at]])</f>
        <v>2023</v>
      </c>
      <c r="M1478" s="9" t="str">
        <f>TEXT(Table1[[#This Row],[ordered_at]],"MMM")</f>
        <v>May</v>
      </c>
      <c r="N1478">
        <f>VLOOKUP(D1478,[1]products!$A$2:$F$2832,6,0)</f>
        <v>29.989999770000001</v>
      </c>
      <c r="O1478" s="1">
        <f>Table1[[#This Row],[sale_price]]-Table1[[#This Row],[cost_price]]</f>
        <v>16.614459910000001</v>
      </c>
      <c r="P1478" s="4">
        <f>Table1[[#This Row],[PROFIT]]/Table1[[#This Row],[sale_price]]</f>
        <v>0.55400000124774929</v>
      </c>
      <c r="Q1478" t="str">
        <f>"Q"&amp;ROUNDUP(MONTH(Table1[[#This Row],[ordered_at]])/3,0)</f>
        <v>Q2</v>
      </c>
      <c r="R1478" t="s">
        <v>31</v>
      </c>
      <c r="S1478" t="s">
        <v>47</v>
      </c>
      <c r="T1478" s="8"/>
    </row>
    <row r="1479" spans="1:20" x14ac:dyDescent="0.3">
      <c r="A1479">
        <v>177658</v>
      </c>
      <c r="B1479">
        <v>122372</v>
      </c>
      <c r="C1479">
        <v>25215</v>
      </c>
      <c r="D1479">
        <v>13870</v>
      </c>
      <c r="E1479">
        <f>VLOOKUP(D1479,[1]products!$A$2:$B$2832,2,0)</f>
        <v>28.271999820000001</v>
      </c>
      <c r="F1479">
        <v>479679</v>
      </c>
      <c r="G1479" t="s">
        <v>13</v>
      </c>
      <c r="H1479" s="2">
        <v>45058.152916666666</v>
      </c>
      <c r="I1479" s="2">
        <v>45058.152916666666</v>
      </c>
      <c r="J1479" s="2" t="s">
        <v>11</v>
      </c>
      <c r="K1479" s="2" t="s">
        <v>11</v>
      </c>
      <c r="L1479" s="9">
        <f>YEAR(Table1[[#This Row],[ordered_at]])</f>
        <v>2023</v>
      </c>
      <c r="M1479" s="9" t="str">
        <f>TEXT(Table1[[#This Row],[ordered_at]],"MMM")</f>
        <v>May</v>
      </c>
      <c r="N1479">
        <f>VLOOKUP(D1479,[1]products!$A$2:$F$2832,6,0)</f>
        <v>76</v>
      </c>
      <c r="O1479" s="1">
        <f>Table1[[#This Row],[sale_price]]-Table1[[#This Row],[cost_price]]</f>
        <v>47.728000179999995</v>
      </c>
      <c r="P1479" s="4">
        <f>Table1[[#This Row],[PROFIT]]/Table1[[#This Row],[sale_price]]</f>
        <v>0.62800000236842102</v>
      </c>
      <c r="Q1479" t="str">
        <f>"Q"&amp;ROUNDUP(MONTH(Table1[[#This Row],[ordered_at]])/3,0)</f>
        <v>Q2</v>
      </c>
      <c r="R1479" t="s">
        <v>22</v>
      </c>
      <c r="S1479" t="s">
        <v>47</v>
      </c>
      <c r="T1479" s="8"/>
    </row>
    <row r="1480" spans="1:20" x14ac:dyDescent="0.3">
      <c r="A1480">
        <v>155105</v>
      </c>
      <c r="B1480">
        <v>106808</v>
      </c>
      <c r="C1480">
        <v>89507</v>
      </c>
      <c r="D1480">
        <v>28411</v>
      </c>
      <c r="E1480">
        <f>VLOOKUP(D1480,[1]products!$A$2:$B$2832,2,0)</f>
        <v>14.31404962</v>
      </c>
      <c r="F1480">
        <v>418701</v>
      </c>
      <c r="G1480" t="s">
        <v>14</v>
      </c>
      <c r="H1480" s="2">
        <v>45057.370138888888</v>
      </c>
      <c r="I1480" s="2" t="s">
        <v>11</v>
      </c>
      <c r="J1480" s="2" t="s">
        <v>11</v>
      </c>
      <c r="K1480" s="2" t="s">
        <v>11</v>
      </c>
      <c r="L1480" s="9">
        <f>YEAR(Table1[[#This Row],[ordered_at]])</f>
        <v>2023</v>
      </c>
      <c r="M1480" s="9" t="str">
        <f>TEXT(Table1[[#This Row],[ordered_at]],"MMM")</f>
        <v>May</v>
      </c>
      <c r="N1480">
        <f>VLOOKUP(D1480,[1]products!$A$2:$F$2832,6,0)</f>
        <v>31.049999239999998</v>
      </c>
      <c r="O1480" s="1">
        <f>Table1[[#This Row],[sale_price]]-Table1[[#This Row],[cost_price]]</f>
        <v>16.73594962</v>
      </c>
      <c r="P1480" s="4">
        <f>Table1[[#This Row],[PROFIT]]/Table1[[#This Row],[sale_price]]</f>
        <v>0.53900000095458944</v>
      </c>
      <c r="Q1480" t="str">
        <f>"Q"&amp;ROUNDUP(MONTH(Table1[[#This Row],[ordered_at]])/3,0)</f>
        <v>Q2</v>
      </c>
      <c r="R1480" t="s">
        <v>22</v>
      </c>
      <c r="S1480" t="s">
        <v>47</v>
      </c>
      <c r="T1480" s="8"/>
    </row>
    <row r="1481" spans="1:20" x14ac:dyDescent="0.3">
      <c r="A1481">
        <v>92233</v>
      </c>
      <c r="B1481">
        <v>63458</v>
      </c>
      <c r="C1481">
        <v>20503</v>
      </c>
      <c r="D1481">
        <v>12539</v>
      </c>
      <c r="E1481">
        <f>VLOOKUP(D1481,[1]products!$A$2:$B$2832,2,0)</f>
        <v>40.494999919999998</v>
      </c>
      <c r="F1481">
        <v>248940</v>
      </c>
      <c r="G1481" t="s">
        <v>14</v>
      </c>
      <c r="H1481" s="2">
        <v>45057.298530092594</v>
      </c>
      <c r="I1481" s="2" t="s">
        <v>11</v>
      </c>
      <c r="J1481" s="2" t="s">
        <v>11</v>
      </c>
      <c r="K1481" s="2" t="s">
        <v>11</v>
      </c>
      <c r="L1481" s="9">
        <f>YEAR(Table1[[#This Row],[ordered_at]])</f>
        <v>2023</v>
      </c>
      <c r="M1481" s="9" t="str">
        <f>TEXT(Table1[[#This Row],[ordered_at]],"MMM")</f>
        <v>May</v>
      </c>
      <c r="N1481">
        <f>VLOOKUP(D1481,[1]products!$A$2:$F$2832,6,0)</f>
        <v>89</v>
      </c>
      <c r="O1481" s="1">
        <f>Table1[[#This Row],[sale_price]]-Table1[[#This Row],[cost_price]]</f>
        <v>48.505000080000002</v>
      </c>
      <c r="P1481" s="4">
        <f>Table1[[#This Row],[PROFIT]]/Table1[[#This Row],[sale_price]]</f>
        <v>0.54500000089887646</v>
      </c>
      <c r="Q1481" t="str">
        <f>"Q"&amp;ROUNDUP(MONTH(Table1[[#This Row],[ordered_at]])/3,0)</f>
        <v>Q2</v>
      </c>
      <c r="R1481" t="s">
        <v>40</v>
      </c>
      <c r="S1481" t="s">
        <v>47</v>
      </c>
      <c r="T1481" s="8"/>
    </row>
    <row r="1482" spans="1:20" x14ac:dyDescent="0.3">
      <c r="A1482">
        <v>131258</v>
      </c>
      <c r="B1482">
        <v>90366</v>
      </c>
      <c r="C1482">
        <v>41999</v>
      </c>
      <c r="D1482">
        <v>14042</v>
      </c>
      <c r="E1482">
        <f>VLOOKUP(D1482,[1]products!$A$2:$B$2832,2,0)</f>
        <v>7.4400000129999997</v>
      </c>
      <c r="F1482">
        <v>354352</v>
      </c>
      <c r="G1482" t="s">
        <v>12</v>
      </c>
      <c r="H1482" s="2">
        <v>45057.199548611112</v>
      </c>
      <c r="I1482" s="2">
        <v>45057.199548611112</v>
      </c>
      <c r="J1482" s="2">
        <v>45057.199548611112</v>
      </c>
      <c r="K1482" s="2" t="s">
        <v>11</v>
      </c>
      <c r="L1482" s="9">
        <f>YEAR(Table1[[#This Row],[ordered_at]])</f>
        <v>2023</v>
      </c>
      <c r="M1482" s="9" t="str">
        <f>TEXT(Table1[[#This Row],[ordered_at]],"MMM")</f>
        <v>May</v>
      </c>
      <c r="N1482">
        <f>VLOOKUP(D1482,[1]products!$A$2:$F$2832,6,0)</f>
        <v>12</v>
      </c>
      <c r="O1482" s="1">
        <f>Table1[[#This Row],[sale_price]]-Table1[[#This Row],[cost_price]]</f>
        <v>4.5599999870000003</v>
      </c>
      <c r="P1482" s="4">
        <f>Table1[[#This Row],[PROFIT]]/Table1[[#This Row],[sale_price]]</f>
        <v>0.37999999891666669</v>
      </c>
      <c r="Q1482" t="str">
        <f>"Q"&amp;ROUNDUP(MONTH(Table1[[#This Row],[ordered_at]])/3,0)</f>
        <v>Q2</v>
      </c>
      <c r="R1482" t="s">
        <v>40</v>
      </c>
      <c r="S1482" t="s">
        <v>47</v>
      </c>
      <c r="T1482" s="8"/>
    </row>
    <row r="1483" spans="1:20" x14ac:dyDescent="0.3">
      <c r="A1483">
        <v>145443</v>
      </c>
      <c r="B1483">
        <v>100147</v>
      </c>
      <c r="C1483">
        <v>27769</v>
      </c>
      <c r="D1483">
        <v>628</v>
      </c>
      <c r="E1483">
        <f>VLOOKUP(D1483,[1]products!$A$2:$B$2832,2,0)</f>
        <v>9.7250000570000008</v>
      </c>
      <c r="F1483">
        <v>392674</v>
      </c>
      <c r="G1483" t="s">
        <v>10</v>
      </c>
      <c r="H1483" s="2">
        <v>45056.531631944446</v>
      </c>
      <c r="I1483" s="2" t="s">
        <v>11</v>
      </c>
      <c r="J1483" s="2" t="s">
        <v>11</v>
      </c>
      <c r="K1483" s="2" t="s">
        <v>11</v>
      </c>
      <c r="L1483" s="9">
        <f>YEAR(Table1[[#This Row],[ordered_at]])</f>
        <v>2023</v>
      </c>
      <c r="M1483" s="9" t="str">
        <f>TEXT(Table1[[#This Row],[ordered_at]],"MMM")</f>
        <v>May</v>
      </c>
      <c r="N1483">
        <f>VLOOKUP(D1483,[1]products!$A$2:$F$2832,6,0)</f>
        <v>25</v>
      </c>
      <c r="O1483" s="1">
        <f>Table1[[#This Row],[sale_price]]-Table1[[#This Row],[cost_price]]</f>
        <v>15.274999942999999</v>
      </c>
      <c r="P1483" s="4">
        <f>Table1[[#This Row],[PROFIT]]/Table1[[#This Row],[sale_price]]</f>
        <v>0.61099999772000002</v>
      </c>
      <c r="Q1483" t="str">
        <f>"Q"&amp;ROUNDUP(MONTH(Table1[[#This Row],[ordered_at]])/3,0)</f>
        <v>Q2</v>
      </c>
      <c r="R1483" t="s">
        <v>40</v>
      </c>
      <c r="S1483" t="s">
        <v>47</v>
      </c>
      <c r="T1483" s="8"/>
    </row>
    <row r="1484" spans="1:20" x14ac:dyDescent="0.3">
      <c r="A1484">
        <v>43706</v>
      </c>
      <c r="B1484">
        <v>30079</v>
      </c>
      <c r="C1484">
        <v>16078</v>
      </c>
      <c r="D1484">
        <v>15926</v>
      </c>
      <c r="E1484">
        <f>VLOOKUP(D1484,[1]products!$A$2:$B$2832,2,0)</f>
        <v>13.759200420000001</v>
      </c>
      <c r="F1484">
        <v>117876</v>
      </c>
      <c r="G1484" t="s">
        <v>13</v>
      </c>
      <c r="H1484" s="2">
        <v>45056.400833333333</v>
      </c>
      <c r="I1484" s="2">
        <v>45056.400833333333</v>
      </c>
      <c r="J1484" s="2" t="s">
        <v>11</v>
      </c>
      <c r="K1484" s="2" t="s">
        <v>11</v>
      </c>
      <c r="L1484" s="9">
        <f>YEAR(Table1[[#This Row],[ordered_at]])</f>
        <v>2023</v>
      </c>
      <c r="M1484" s="9" t="str">
        <f>TEXT(Table1[[#This Row],[ordered_at]],"MMM")</f>
        <v>May</v>
      </c>
      <c r="N1484">
        <f>VLOOKUP(D1484,[1]products!$A$2:$F$2832,6,0)</f>
        <v>25.200000760000002</v>
      </c>
      <c r="O1484" s="1">
        <f>Table1[[#This Row],[sale_price]]-Table1[[#This Row],[cost_price]]</f>
        <v>11.440800340000001</v>
      </c>
      <c r="P1484" s="4">
        <f>Table1[[#This Row],[PROFIT]]/Table1[[#This Row],[sale_price]]</f>
        <v>0.4539999998</v>
      </c>
      <c r="Q1484" t="str">
        <f>"Q"&amp;ROUNDUP(MONTH(Table1[[#This Row],[ordered_at]])/3,0)</f>
        <v>Q2</v>
      </c>
      <c r="R1484" t="s">
        <v>40</v>
      </c>
      <c r="S1484" t="s">
        <v>47</v>
      </c>
      <c r="T1484" s="8"/>
    </row>
    <row r="1485" spans="1:20" x14ac:dyDescent="0.3">
      <c r="A1485">
        <v>101957</v>
      </c>
      <c r="B1485">
        <v>70203</v>
      </c>
      <c r="C1485">
        <v>12430</v>
      </c>
      <c r="D1485">
        <v>6110</v>
      </c>
      <c r="E1485">
        <f>VLOOKUP(D1485,[1]products!$A$2:$B$2832,2,0)</f>
        <v>12.82500001</v>
      </c>
      <c r="F1485">
        <v>275029</v>
      </c>
      <c r="G1485" t="s">
        <v>14</v>
      </c>
      <c r="H1485" s="2">
        <v>45056.367662037039</v>
      </c>
      <c r="I1485" s="2" t="s">
        <v>11</v>
      </c>
      <c r="J1485" s="2" t="s">
        <v>11</v>
      </c>
      <c r="K1485" s="2" t="s">
        <v>11</v>
      </c>
      <c r="L1485" s="9">
        <f>YEAR(Table1[[#This Row],[ordered_at]])</f>
        <v>2023</v>
      </c>
      <c r="M1485" s="9" t="str">
        <f>TEXT(Table1[[#This Row],[ordered_at]],"MMM")</f>
        <v>May</v>
      </c>
      <c r="N1485">
        <f>VLOOKUP(D1485,[1]products!$A$2:$F$2832,6,0)</f>
        <v>25</v>
      </c>
      <c r="O1485" s="1">
        <f>Table1[[#This Row],[sale_price]]-Table1[[#This Row],[cost_price]]</f>
        <v>12.17499999</v>
      </c>
      <c r="P1485" s="4">
        <f>Table1[[#This Row],[PROFIT]]/Table1[[#This Row],[sale_price]]</f>
        <v>0.48699999960000001</v>
      </c>
      <c r="Q1485" t="str">
        <f>"Q"&amp;ROUNDUP(MONTH(Table1[[#This Row],[ordered_at]])/3,0)</f>
        <v>Q2</v>
      </c>
      <c r="R1485" t="s">
        <v>40</v>
      </c>
      <c r="S1485" t="s">
        <v>47</v>
      </c>
      <c r="T1485" s="8"/>
    </row>
    <row r="1486" spans="1:20" x14ac:dyDescent="0.3">
      <c r="A1486">
        <v>69221</v>
      </c>
      <c r="B1486">
        <v>47588</v>
      </c>
      <c r="C1486">
        <v>30302</v>
      </c>
      <c r="D1486">
        <v>28715</v>
      </c>
      <c r="E1486">
        <f>VLOOKUP(D1486,[1]products!$A$2:$B$2832,2,0)</f>
        <v>18.265040509999999</v>
      </c>
      <c r="F1486">
        <v>186753</v>
      </c>
      <c r="G1486" t="s">
        <v>14</v>
      </c>
      <c r="H1486" s="2">
        <v>45056.298113425924</v>
      </c>
      <c r="I1486" s="2" t="s">
        <v>11</v>
      </c>
      <c r="J1486" s="2" t="s">
        <v>11</v>
      </c>
      <c r="K1486" s="2" t="s">
        <v>11</v>
      </c>
      <c r="L1486" s="9">
        <f>YEAR(Table1[[#This Row],[ordered_at]])</f>
        <v>2023</v>
      </c>
      <c r="M1486" s="9" t="str">
        <f>TEXT(Table1[[#This Row],[ordered_at]],"MMM")</f>
        <v>May</v>
      </c>
      <c r="N1486">
        <f>VLOOKUP(D1486,[1]products!$A$2:$F$2832,6,0)</f>
        <v>39.880001069999999</v>
      </c>
      <c r="O1486" s="1">
        <f>Table1[[#This Row],[sale_price]]-Table1[[#This Row],[cost_price]]</f>
        <v>21.61496056</v>
      </c>
      <c r="P1486" s="4">
        <f>Table1[[#This Row],[PROFIT]]/Table1[[#This Row],[sale_price]]</f>
        <v>0.5419999995</v>
      </c>
      <c r="Q1486" t="str">
        <f>"Q"&amp;ROUNDUP(MONTH(Table1[[#This Row],[ordered_at]])/3,0)</f>
        <v>Q2</v>
      </c>
      <c r="R1486" t="s">
        <v>40</v>
      </c>
      <c r="S1486" t="s">
        <v>47</v>
      </c>
      <c r="T1486" s="8"/>
    </row>
    <row r="1487" spans="1:20" x14ac:dyDescent="0.3">
      <c r="A1487">
        <v>152614</v>
      </c>
      <c r="B1487">
        <v>105091</v>
      </c>
      <c r="C1487">
        <v>78935</v>
      </c>
      <c r="D1487">
        <v>28411</v>
      </c>
      <c r="E1487">
        <f>VLOOKUP(D1487,[1]products!$A$2:$B$2832,2,0)</f>
        <v>14.31404962</v>
      </c>
      <c r="F1487">
        <v>411992</v>
      </c>
      <c r="G1487" t="s">
        <v>14</v>
      </c>
      <c r="H1487" s="2">
        <v>45056.201643518521</v>
      </c>
      <c r="I1487" s="2" t="s">
        <v>11</v>
      </c>
      <c r="J1487" s="2" t="s">
        <v>11</v>
      </c>
      <c r="K1487" s="2" t="s">
        <v>11</v>
      </c>
      <c r="L1487" s="9">
        <f>YEAR(Table1[[#This Row],[ordered_at]])</f>
        <v>2023</v>
      </c>
      <c r="M1487" s="9" t="str">
        <f>TEXT(Table1[[#This Row],[ordered_at]],"MMM")</f>
        <v>May</v>
      </c>
      <c r="N1487">
        <f>VLOOKUP(D1487,[1]products!$A$2:$F$2832,6,0)</f>
        <v>31.049999239999998</v>
      </c>
      <c r="O1487" s="1">
        <f>Table1[[#This Row],[sale_price]]-Table1[[#This Row],[cost_price]]</f>
        <v>16.73594962</v>
      </c>
      <c r="P1487" s="4">
        <f>Table1[[#This Row],[PROFIT]]/Table1[[#This Row],[sale_price]]</f>
        <v>0.53900000095458944</v>
      </c>
      <c r="Q1487" t="str">
        <f>"Q"&amp;ROUNDUP(MONTH(Table1[[#This Row],[ordered_at]])/3,0)</f>
        <v>Q2</v>
      </c>
      <c r="R1487" t="s">
        <v>40</v>
      </c>
      <c r="S1487" t="s">
        <v>47</v>
      </c>
      <c r="T1487" s="8"/>
    </row>
    <row r="1488" spans="1:20" x14ac:dyDescent="0.3">
      <c r="A1488">
        <v>38002</v>
      </c>
      <c r="B1488">
        <v>26170</v>
      </c>
      <c r="C1488">
        <v>15665</v>
      </c>
      <c r="D1488">
        <v>6148</v>
      </c>
      <c r="E1488">
        <f>VLOOKUP(D1488,[1]products!$A$2:$B$2832,2,0)</f>
        <v>6.1758799130000002</v>
      </c>
      <c r="F1488">
        <v>102521</v>
      </c>
      <c r="G1488" t="s">
        <v>10</v>
      </c>
      <c r="H1488" s="2">
        <v>45056.039618055554</v>
      </c>
      <c r="I1488" s="2" t="s">
        <v>11</v>
      </c>
      <c r="J1488" s="2" t="s">
        <v>11</v>
      </c>
      <c r="K1488" s="2" t="s">
        <v>11</v>
      </c>
      <c r="L1488" s="9">
        <f>YEAR(Table1[[#This Row],[ordered_at]])</f>
        <v>2023</v>
      </c>
      <c r="M1488" s="9" t="str">
        <f>TEXT(Table1[[#This Row],[ordered_at]],"MMM")</f>
        <v>May</v>
      </c>
      <c r="N1488">
        <f>VLOOKUP(D1488,[1]products!$A$2:$F$2832,6,0)</f>
        <v>14.989999770000001</v>
      </c>
      <c r="O1488" s="1">
        <f>Table1[[#This Row],[sale_price]]-Table1[[#This Row],[cost_price]]</f>
        <v>8.8141198570000014</v>
      </c>
      <c r="P1488" s="4">
        <f>Table1[[#This Row],[PROFIT]]/Table1[[#This Row],[sale_price]]</f>
        <v>0.58799999948232162</v>
      </c>
      <c r="Q1488" t="str">
        <f>"Q"&amp;ROUNDUP(MONTH(Table1[[#This Row],[ordered_at]])/3,0)</f>
        <v>Q2</v>
      </c>
      <c r="R1488" t="s">
        <v>40</v>
      </c>
      <c r="S1488" t="s">
        <v>47</v>
      </c>
      <c r="T1488" s="8"/>
    </row>
    <row r="1489" spans="1:20" x14ac:dyDescent="0.3">
      <c r="A1489">
        <v>20579</v>
      </c>
      <c r="B1489">
        <v>14255</v>
      </c>
      <c r="C1489">
        <v>81992</v>
      </c>
      <c r="D1489">
        <v>9219</v>
      </c>
      <c r="E1489">
        <f>VLOOKUP(D1489,[1]products!$A$2:$B$2832,2,0)</f>
        <v>37.181398629999997</v>
      </c>
      <c r="F1489">
        <v>55529</v>
      </c>
      <c r="G1489" t="s">
        <v>12</v>
      </c>
      <c r="H1489" s="2">
        <v>45055.951111111113</v>
      </c>
      <c r="I1489" s="2">
        <v>45055.951111111113</v>
      </c>
      <c r="J1489" s="2">
        <v>45055.951111111113</v>
      </c>
      <c r="K1489" s="2" t="s">
        <v>11</v>
      </c>
      <c r="L1489" s="9">
        <f>YEAR(Table1[[#This Row],[ordered_at]])</f>
        <v>2023</v>
      </c>
      <c r="M1489" s="9" t="str">
        <f>TEXT(Table1[[#This Row],[ordered_at]],"MMM")</f>
        <v>May</v>
      </c>
      <c r="N1489">
        <f>VLOOKUP(D1489,[1]products!$A$2:$F$2832,6,0)</f>
        <v>99.949996949999999</v>
      </c>
      <c r="O1489" s="1">
        <f>Table1[[#This Row],[sale_price]]-Table1[[#This Row],[cost_price]]</f>
        <v>62.768598320000002</v>
      </c>
      <c r="P1489" s="4">
        <f>Table1[[#This Row],[PROFIT]]/Table1[[#This Row],[sale_price]]</f>
        <v>0.62800000235517772</v>
      </c>
      <c r="Q1489" t="str">
        <f>"Q"&amp;ROUNDUP(MONTH(Table1[[#This Row],[ordered_at]])/3,0)</f>
        <v>Q2</v>
      </c>
      <c r="R1489" t="s">
        <v>21</v>
      </c>
      <c r="S1489" t="s">
        <v>46</v>
      </c>
      <c r="T1489" s="8"/>
    </row>
    <row r="1490" spans="1:20" x14ac:dyDescent="0.3">
      <c r="A1490">
        <v>9233</v>
      </c>
      <c r="B1490">
        <v>6388</v>
      </c>
      <c r="C1490">
        <v>84054</v>
      </c>
      <c r="D1490">
        <v>12350</v>
      </c>
      <c r="E1490">
        <f>VLOOKUP(D1490,[1]products!$A$2:$B$2832,2,0)</f>
        <v>73.278448499999996</v>
      </c>
      <c r="F1490">
        <v>24922</v>
      </c>
      <c r="G1490" t="s">
        <v>13</v>
      </c>
      <c r="H1490" s="2">
        <v>45055.314942129633</v>
      </c>
      <c r="I1490" s="2">
        <v>45055.314942129633</v>
      </c>
      <c r="J1490" s="2" t="s">
        <v>11</v>
      </c>
      <c r="K1490" s="2" t="s">
        <v>11</v>
      </c>
      <c r="L1490" s="9">
        <f>YEAR(Table1[[#This Row],[ordered_at]])</f>
        <v>2023</v>
      </c>
      <c r="M1490" s="9" t="str">
        <f>TEXT(Table1[[#This Row],[ordered_at]],"MMM")</f>
        <v>May</v>
      </c>
      <c r="N1490">
        <f>VLOOKUP(D1490,[1]products!$A$2:$F$2832,6,0)</f>
        <v>135.4499969</v>
      </c>
      <c r="O1490" s="1">
        <f>Table1[[#This Row],[sale_price]]-Table1[[#This Row],[cost_price]]</f>
        <v>62.171548400000006</v>
      </c>
      <c r="P1490" s="4">
        <f>Table1[[#This Row],[PROFIT]]/Table1[[#This Row],[sale_price]]</f>
        <v>0.45899999869250646</v>
      </c>
      <c r="Q1490" t="str">
        <f>"Q"&amp;ROUNDUP(MONTH(Table1[[#This Row],[ordered_at]])/3,0)</f>
        <v>Q2</v>
      </c>
      <c r="R1490" t="s">
        <v>19</v>
      </c>
      <c r="S1490" t="s">
        <v>46</v>
      </c>
      <c r="T1490" s="8"/>
    </row>
    <row r="1491" spans="1:20" x14ac:dyDescent="0.3">
      <c r="A1491">
        <v>16082</v>
      </c>
      <c r="B1491">
        <v>11128</v>
      </c>
      <c r="C1491">
        <v>41746</v>
      </c>
      <c r="D1491">
        <v>5745</v>
      </c>
      <c r="E1491">
        <f>VLOOKUP(D1491,[1]products!$A$2:$B$2832,2,0)</f>
        <v>7.1817998000000003</v>
      </c>
      <c r="F1491">
        <v>43424</v>
      </c>
      <c r="G1491" t="s">
        <v>15</v>
      </c>
      <c r="H1491" s="2">
        <v>45055.285092592596</v>
      </c>
      <c r="I1491" s="2">
        <v>45055.285092592596</v>
      </c>
      <c r="J1491" s="2">
        <v>45055.285092592596</v>
      </c>
      <c r="K1491" s="2">
        <v>45055.285092592596</v>
      </c>
      <c r="L1491" s="9">
        <f>YEAR(Table1[[#This Row],[ordered_at]])</f>
        <v>2023</v>
      </c>
      <c r="M1491" s="9" t="str">
        <f>TEXT(Table1[[#This Row],[ordered_at]],"MMM")</f>
        <v>May</v>
      </c>
      <c r="N1491">
        <f>VLOOKUP(D1491,[1]products!$A$2:$F$2832,6,0)</f>
        <v>14.899999619999999</v>
      </c>
      <c r="O1491" s="1">
        <f>Table1[[#This Row],[sale_price]]-Table1[[#This Row],[cost_price]]</f>
        <v>7.7181998199999988</v>
      </c>
      <c r="P1491" s="4">
        <f>Table1[[#This Row],[PROFIT]]/Table1[[#This Row],[sale_price]]</f>
        <v>0.51800000113020128</v>
      </c>
      <c r="Q1491" t="str">
        <f>"Q"&amp;ROUNDUP(MONTH(Table1[[#This Row],[ordered_at]])/3,0)</f>
        <v>Q2</v>
      </c>
      <c r="R1491" t="s">
        <v>19</v>
      </c>
      <c r="S1491" t="s">
        <v>46</v>
      </c>
      <c r="T1491" s="8"/>
    </row>
    <row r="1492" spans="1:20" x14ac:dyDescent="0.3">
      <c r="A1492">
        <v>154690</v>
      </c>
      <c r="B1492">
        <v>106513</v>
      </c>
      <c r="C1492">
        <v>61449</v>
      </c>
      <c r="D1492">
        <v>25276</v>
      </c>
      <c r="E1492">
        <f>VLOOKUP(D1492,[1]products!$A$2:$B$2832,2,0)</f>
        <v>11.78606986</v>
      </c>
      <c r="F1492">
        <v>417567</v>
      </c>
      <c r="G1492" t="s">
        <v>12</v>
      </c>
      <c r="H1492" s="2">
        <v>45055.222777777781</v>
      </c>
      <c r="I1492" s="2">
        <v>45055.222777777781</v>
      </c>
      <c r="J1492" s="2">
        <v>45055.222777777781</v>
      </c>
      <c r="K1492" s="2" t="s">
        <v>11</v>
      </c>
      <c r="L1492" s="9">
        <f>YEAR(Table1[[#This Row],[ordered_at]])</f>
        <v>2023</v>
      </c>
      <c r="M1492" s="9" t="str">
        <f>TEXT(Table1[[#This Row],[ordered_at]],"MMM")</f>
        <v>May</v>
      </c>
      <c r="N1492">
        <f>VLOOKUP(D1492,[1]products!$A$2:$F$2832,6,0)</f>
        <v>29.989999770000001</v>
      </c>
      <c r="O1492" s="1">
        <f>Table1[[#This Row],[sale_price]]-Table1[[#This Row],[cost_price]]</f>
        <v>18.203929909999999</v>
      </c>
      <c r="P1492" s="4">
        <f>Table1[[#This Row],[PROFIT]]/Table1[[#This Row],[sale_price]]</f>
        <v>0.60700000165421808</v>
      </c>
      <c r="Q1492" t="str">
        <f>"Q"&amp;ROUNDUP(MONTH(Table1[[#This Row],[ordered_at]])/3,0)</f>
        <v>Q2</v>
      </c>
      <c r="R1492" t="s">
        <v>19</v>
      </c>
      <c r="S1492" t="s">
        <v>46</v>
      </c>
      <c r="T1492" s="8"/>
    </row>
    <row r="1493" spans="1:20" x14ac:dyDescent="0.3">
      <c r="A1493">
        <v>81840</v>
      </c>
      <c r="B1493">
        <v>56290</v>
      </c>
      <c r="C1493">
        <v>93193</v>
      </c>
      <c r="D1493">
        <v>6536</v>
      </c>
      <c r="E1493">
        <f>VLOOKUP(D1493,[1]products!$A$2:$B$2832,2,0)</f>
        <v>12.09999998</v>
      </c>
      <c r="F1493">
        <v>220870</v>
      </c>
      <c r="G1493" t="s">
        <v>14</v>
      </c>
      <c r="H1493" s="2">
        <v>45055.128298611111</v>
      </c>
      <c r="I1493" s="2" t="s">
        <v>11</v>
      </c>
      <c r="J1493" s="2" t="s">
        <v>11</v>
      </c>
      <c r="K1493" s="2" t="s">
        <v>11</v>
      </c>
      <c r="L1493" s="9">
        <f>YEAR(Table1[[#This Row],[ordered_at]])</f>
        <v>2023</v>
      </c>
      <c r="M1493" s="9" t="str">
        <f>TEXT(Table1[[#This Row],[ordered_at]],"MMM")</f>
        <v>May</v>
      </c>
      <c r="N1493">
        <f>VLOOKUP(D1493,[1]products!$A$2:$F$2832,6,0)</f>
        <v>25</v>
      </c>
      <c r="O1493" s="1">
        <f>Table1[[#This Row],[sale_price]]-Table1[[#This Row],[cost_price]]</f>
        <v>12.90000002</v>
      </c>
      <c r="P1493" s="4">
        <f>Table1[[#This Row],[PROFIT]]/Table1[[#This Row],[sale_price]]</f>
        <v>0.51600000079999997</v>
      </c>
      <c r="Q1493" t="str">
        <f>"Q"&amp;ROUNDUP(MONTH(Table1[[#This Row],[ordered_at]])/3,0)</f>
        <v>Q2</v>
      </c>
      <c r="R1493" t="s">
        <v>19</v>
      </c>
      <c r="S1493" t="s">
        <v>46</v>
      </c>
      <c r="T1493" s="8"/>
    </row>
    <row r="1494" spans="1:20" x14ac:dyDescent="0.3">
      <c r="A1494">
        <v>37041</v>
      </c>
      <c r="B1494">
        <v>25508</v>
      </c>
      <c r="C1494">
        <v>40795</v>
      </c>
      <c r="D1494">
        <v>28747</v>
      </c>
      <c r="E1494">
        <f>VLOOKUP(D1494,[1]products!$A$2:$B$2832,2,0)</f>
        <v>55.36999995</v>
      </c>
      <c r="F1494">
        <v>99942</v>
      </c>
      <c r="G1494" t="s">
        <v>12</v>
      </c>
      <c r="H1494" s="2">
        <v>45054.965069444443</v>
      </c>
      <c r="I1494" s="2">
        <v>45054.965069444443</v>
      </c>
      <c r="J1494" s="2">
        <v>45054.965069444443</v>
      </c>
      <c r="K1494" s="2" t="s">
        <v>11</v>
      </c>
      <c r="L1494" s="9">
        <f>YEAR(Table1[[#This Row],[ordered_at]])</f>
        <v>2023</v>
      </c>
      <c r="M1494" s="9" t="str">
        <f>TEXT(Table1[[#This Row],[ordered_at]],"MMM")</f>
        <v>May</v>
      </c>
      <c r="N1494">
        <f>VLOOKUP(D1494,[1]products!$A$2:$F$2832,6,0)</f>
        <v>98</v>
      </c>
      <c r="O1494" s="1">
        <f>Table1[[#This Row],[sale_price]]-Table1[[#This Row],[cost_price]]</f>
        <v>42.63000005</v>
      </c>
      <c r="P1494" s="4">
        <f>Table1[[#This Row],[PROFIT]]/Table1[[#This Row],[sale_price]]</f>
        <v>0.4350000005102041</v>
      </c>
      <c r="Q1494" t="str">
        <f>"Q"&amp;ROUNDUP(MONTH(Table1[[#This Row],[ordered_at]])/3,0)</f>
        <v>Q2</v>
      </c>
      <c r="R1494" t="s">
        <v>19</v>
      </c>
      <c r="S1494" t="s">
        <v>46</v>
      </c>
      <c r="T1494" s="8"/>
    </row>
    <row r="1495" spans="1:20" x14ac:dyDescent="0.3">
      <c r="A1495">
        <v>171441</v>
      </c>
      <c r="B1495">
        <v>118047</v>
      </c>
      <c r="C1495">
        <v>54235</v>
      </c>
      <c r="D1495">
        <v>28589</v>
      </c>
      <c r="E1495">
        <f>VLOOKUP(D1495,[1]products!$A$2:$B$2832,2,0)</f>
        <v>16.436200169999999</v>
      </c>
      <c r="F1495">
        <v>462860</v>
      </c>
      <c r="G1495" t="s">
        <v>14</v>
      </c>
      <c r="H1495" s="2">
        <v>45054.488009259258</v>
      </c>
      <c r="I1495" s="2" t="s">
        <v>11</v>
      </c>
      <c r="J1495" s="2" t="s">
        <v>11</v>
      </c>
      <c r="K1495" s="2" t="s">
        <v>11</v>
      </c>
      <c r="L1495" s="9">
        <f>YEAR(Table1[[#This Row],[ordered_at]])</f>
        <v>2023</v>
      </c>
      <c r="M1495" s="9" t="str">
        <f>TEXT(Table1[[#This Row],[ordered_at]],"MMM")</f>
        <v>May</v>
      </c>
      <c r="N1495">
        <f>VLOOKUP(D1495,[1]products!$A$2:$F$2832,6,0)</f>
        <v>26.510000229999999</v>
      </c>
      <c r="O1495" s="1">
        <f>Table1[[#This Row],[sale_price]]-Table1[[#This Row],[cost_price]]</f>
        <v>10.07380006</v>
      </c>
      <c r="P1495" s="4">
        <f>Table1[[#This Row],[PROFIT]]/Table1[[#This Row],[sale_price]]</f>
        <v>0.37999999896642778</v>
      </c>
      <c r="Q1495" t="str">
        <f>"Q"&amp;ROUNDUP(MONTH(Table1[[#This Row],[ordered_at]])/3,0)</f>
        <v>Q2</v>
      </c>
      <c r="R1495" t="s">
        <v>19</v>
      </c>
      <c r="S1495" t="s">
        <v>46</v>
      </c>
      <c r="T1495" s="8"/>
    </row>
    <row r="1496" spans="1:20" x14ac:dyDescent="0.3">
      <c r="A1496">
        <v>60090</v>
      </c>
      <c r="B1496">
        <v>41378</v>
      </c>
      <c r="C1496">
        <v>62405</v>
      </c>
      <c r="D1496">
        <v>15531</v>
      </c>
      <c r="E1496">
        <f>VLOOKUP(D1496,[1]products!$A$2:$B$2832,2,0)</f>
        <v>8.9355298360000006</v>
      </c>
      <c r="F1496">
        <v>162172</v>
      </c>
      <c r="G1496" t="s">
        <v>10</v>
      </c>
      <c r="H1496" s="2">
        <v>45054.384479166663</v>
      </c>
      <c r="I1496" s="2" t="s">
        <v>11</v>
      </c>
      <c r="J1496" s="2" t="s">
        <v>11</v>
      </c>
      <c r="K1496" s="2" t="s">
        <v>11</v>
      </c>
      <c r="L1496" s="9">
        <f>YEAR(Table1[[#This Row],[ordered_at]])</f>
        <v>2023</v>
      </c>
      <c r="M1496" s="9" t="str">
        <f>TEXT(Table1[[#This Row],[ordered_at]],"MMM")</f>
        <v>May</v>
      </c>
      <c r="N1496">
        <f>VLOOKUP(D1496,[1]products!$A$2:$F$2832,6,0)</f>
        <v>19.989999770000001</v>
      </c>
      <c r="O1496" s="1">
        <f>Table1[[#This Row],[sale_price]]-Table1[[#This Row],[cost_price]]</f>
        <v>11.054469934</v>
      </c>
      <c r="P1496" s="4">
        <f>Table1[[#This Row],[PROFIT]]/Table1[[#This Row],[sale_price]]</f>
        <v>0.55300000306103059</v>
      </c>
      <c r="Q1496" t="str">
        <f>"Q"&amp;ROUNDUP(MONTH(Table1[[#This Row],[ordered_at]])/3,0)</f>
        <v>Q2</v>
      </c>
      <c r="R1496" t="s">
        <v>19</v>
      </c>
      <c r="S1496" t="s">
        <v>46</v>
      </c>
      <c r="T1496" s="8"/>
    </row>
    <row r="1497" spans="1:20" x14ac:dyDescent="0.3">
      <c r="A1497">
        <v>60701</v>
      </c>
      <c r="B1497">
        <v>41820</v>
      </c>
      <c r="C1497">
        <v>77441</v>
      </c>
      <c r="D1497">
        <v>13769</v>
      </c>
      <c r="E1497">
        <f>VLOOKUP(D1497,[1]products!$A$2:$B$2832,2,0)</f>
        <v>56.430000049999997</v>
      </c>
      <c r="F1497">
        <v>163803</v>
      </c>
      <c r="G1497" t="s">
        <v>14</v>
      </c>
      <c r="H1497" s="2">
        <v>45053.959652777776</v>
      </c>
      <c r="I1497" s="2" t="s">
        <v>11</v>
      </c>
      <c r="J1497" s="2" t="s">
        <v>11</v>
      </c>
      <c r="K1497" s="2" t="s">
        <v>11</v>
      </c>
      <c r="L1497" s="9">
        <f>YEAR(Table1[[#This Row],[ordered_at]])</f>
        <v>2023</v>
      </c>
      <c r="M1497" s="9" t="str">
        <f>TEXT(Table1[[#This Row],[ordered_at]],"MMM")</f>
        <v>May</v>
      </c>
      <c r="N1497">
        <f>VLOOKUP(D1497,[1]products!$A$2:$F$2832,6,0)</f>
        <v>95</v>
      </c>
      <c r="O1497" s="1">
        <f>Table1[[#This Row],[sale_price]]-Table1[[#This Row],[cost_price]]</f>
        <v>38.569999950000003</v>
      </c>
      <c r="P1497" s="4">
        <f>Table1[[#This Row],[PROFIT]]/Table1[[#This Row],[sale_price]]</f>
        <v>0.40599999947368426</v>
      </c>
      <c r="Q1497" t="str">
        <f>"Q"&amp;ROUNDUP(MONTH(Table1[[#This Row],[ordered_at]])/3,0)</f>
        <v>Q2</v>
      </c>
      <c r="R1497" t="s">
        <v>19</v>
      </c>
      <c r="S1497" t="s">
        <v>46</v>
      </c>
      <c r="T1497" s="8"/>
    </row>
    <row r="1498" spans="1:20" x14ac:dyDescent="0.3">
      <c r="A1498">
        <v>135800</v>
      </c>
      <c r="B1498">
        <v>93468</v>
      </c>
      <c r="C1498">
        <v>97156</v>
      </c>
      <c r="D1498">
        <v>25558</v>
      </c>
      <c r="E1498">
        <f>VLOOKUP(D1498,[1]products!$A$2:$B$2832,2,0)</f>
        <v>21.319999970000001</v>
      </c>
      <c r="F1498">
        <v>366602</v>
      </c>
      <c r="G1498" t="s">
        <v>13</v>
      </c>
      <c r="H1498" s="2">
        <v>45053.900011574071</v>
      </c>
      <c r="I1498" s="2">
        <v>45053.900011574071</v>
      </c>
      <c r="J1498" s="2" t="s">
        <v>11</v>
      </c>
      <c r="K1498" s="2" t="s">
        <v>11</v>
      </c>
      <c r="L1498" s="9">
        <f>YEAR(Table1[[#This Row],[ordered_at]])</f>
        <v>2023</v>
      </c>
      <c r="M1498" s="9" t="str">
        <f>TEXT(Table1[[#This Row],[ordered_at]],"MMM")</f>
        <v>May</v>
      </c>
      <c r="N1498">
        <f>VLOOKUP(D1498,[1]products!$A$2:$F$2832,6,0)</f>
        <v>40</v>
      </c>
      <c r="O1498" s="1">
        <f>Table1[[#This Row],[sale_price]]-Table1[[#This Row],[cost_price]]</f>
        <v>18.680000029999999</v>
      </c>
      <c r="P1498" s="4">
        <f>Table1[[#This Row],[PROFIT]]/Table1[[#This Row],[sale_price]]</f>
        <v>0.46700000074999998</v>
      </c>
      <c r="Q1498" t="str">
        <f>"Q"&amp;ROUNDUP(MONTH(Table1[[#This Row],[ordered_at]])/3,0)</f>
        <v>Q2</v>
      </c>
      <c r="R1498" t="s">
        <v>19</v>
      </c>
      <c r="S1498" t="s">
        <v>46</v>
      </c>
      <c r="T1498" s="8"/>
    </row>
    <row r="1499" spans="1:20" x14ac:dyDescent="0.3">
      <c r="A1499">
        <v>164944</v>
      </c>
      <c r="B1499">
        <v>113624</v>
      </c>
      <c r="C1499">
        <v>13882</v>
      </c>
      <c r="D1499">
        <v>28613</v>
      </c>
      <c r="E1499">
        <f>VLOOKUP(D1499,[1]products!$A$2:$B$2832,2,0)</f>
        <v>14.594159879999999</v>
      </c>
      <c r="F1499">
        <v>445272</v>
      </c>
      <c r="G1499" t="s">
        <v>13</v>
      </c>
      <c r="H1499" s="2">
        <v>45053.429270833331</v>
      </c>
      <c r="I1499" s="2">
        <v>45053.429270833331</v>
      </c>
      <c r="J1499" s="2" t="s">
        <v>11</v>
      </c>
      <c r="K1499" s="2" t="s">
        <v>11</v>
      </c>
      <c r="L1499" s="9">
        <f>YEAR(Table1[[#This Row],[ordered_at]])</f>
        <v>2023</v>
      </c>
      <c r="M1499" s="9" t="str">
        <f>TEXT(Table1[[#This Row],[ordered_at]],"MMM")</f>
        <v>May</v>
      </c>
      <c r="N1499">
        <f>VLOOKUP(D1499,[1]products!$A$2:$F$2832,6,0)</f>
        <v>24.989999770000001</v>
      </c>
      <c r="O1499" s="1">
        <f>Table1[[#This Row],[sale_price]]-Table1[[#This Row],[cost_price]]</f>
        <v>10.395839890000001</v>
      </c>
      <c r="P1499" s="4">
        <f>Table1[[#This Row],[PROFIT]]/Table1[[#This Row],[sale_price]]</f>
        <v>0.4159999994269708</v>
      </c>
      <c r="Q1499" t="str">
        <f>"Q"&amp;ROUNDUP(MONTH(Table1[[#This Row],[ordered_at]])/3,0)</f>
        <v>Q2</v>
      </c>
      <c r="R1499" t="s">
        <v>19</v>
      </c>
      <c r="S1499" t="s">
        <v>46</v>
      </c>
      <c r="T1499" s="8"/>
    </row>
    <row r="1500" spans="1:20" x14ac:dyDescent="0.3">
      <c r="A1500">
        <v>152013</v>
      </c>
      <c r="B1500">
        <v>104663</v>
      </c>
      <c r="C1500">
        <v>457</v>
      </c>
      <c r="D1500">
        <v>14235</v>
      </c>
      <c r="E1500">
        <f>VLOOKUP(D1500,[1]products!$A$2:$B$2832,2,0)</f>
        <v>2.518749991</v>
      </c>
      <c r="F1500">
        <v>410368</v>
      </c>
      <c r="G1500" t="s">
        <v>10</v>
      </c>
      <c r="H1500" s="2">
        <v>45053.256018518521</v>
      </c>
      <c r="I1500" s="2" t="s">
        <v>11</v>
      </c>
      <c r="J1500" s="2" t="s">
        <v>11</v>
      </c>
      <c r="K1500" s="2" t="s">
        <v>11</v>
      </c>
      <c r="L1500" s="9">
        <f>YEAR(Table1[[#This Row],[ordered_at]])</f>
        <v>2023</v>
      </c>
      <c r="M1500" s="9" t="str">
        <f>TEXT(Table1[[#This Row],[ordered_at]],"MMM")</f>
        <v>May</v>
      </c>
      <c r="N1500">
        <f>VLOOKUP(D1500,[1]products!$A$2:$F$2832,6,0)</f>
        <v>6.25</v>
      </c>
      <c r="O1500" s="1">
        <f>Table1[[#This Row],[sale_price]]-Table1[[#This Row],[cost_price]]</f>
        <v>3.731250009</v>
      </c>
      <c r="P1500" s="4">
        <f>Table1[[#This Row],[PROFIT]]/Table1[[#This Row],[sale_price]]</f>
        <v>0.59700000143999998</v>
      </c>
      <c r="Q1500" t="str">
        <f>"Q"&amp;ROUNDUP(MONTH(Table1[[#This Row],[ordered_at]])/3,0)</f>
        <v>Q2</v>
      </c>
      <c r="R1500" t="s">
        <v>19</v>
      </c>
      <c r="S1500" t="s">
        <v>46</v>
      </c>
      <c r="T1500" s="8"/>
    </row>
    <row r="1501" spans="1:20" x14ac:dyDescent="0.3">
      <c r="A1501">
        <v>67626</v>
      </c>
      <c r="B1501">
        <v>46521</v>
      </c>
      <c r="C1501">
        <v>27523</v>
      </c>
      <c r="D1501">
        <v>13604</v>
      </c>
      <c r="E1501">
        <f>VLOOKUP(D1501,[1]products!$A$2:$B$2832,2,0)</f>
        <v>86.400000079999998</v>
      </c>
      <c r="F1501">
        <v>182488</v>
      </c>
      <c r="G1501" t="s">
        <v>13</v>
      </c>
      <c r="H1501" s="2">
        <v>45053.073831018519</v>
      </c>
      <c r="I1501" s="2">
        <v>45053.073831018519</v>
      </c>
      <c r="J1501" s="2" t="s">
        <v>11</v>
      </c>
      <c r="K1501" s="2" t="s">
        <v>11</v>
      </c>
      <c r="L1501" s="9">
        <f>YEAR(Table1[[#This Row],[ordered_at]])</f>
        <v>2023</v>
      </c>
      <c r="M1501" s="9" t="str">
        <f>TEXT(Table1[[#This Row],[ordered_at]],"MMM")</f>
        <v>May</v>
      </c>
      <c r="N1501">
        <f>VLOOKUP(D1501,[1]products!$A$2:$F$2832,6,0)</f>
        <v>180</v>
      </c>
      <c r="O1501" s="1">
        <f>Table1[[#This Row],[sale_price]]-Table1[[#This Row],[cost_price]]</f>
        <v>93.599999920000002</v>
      </c>
      <c r="P1501" s="4">
        <f>Table1[[#This Row],[PROFIT]]/Table1[[#This Row],[sale_price]]</f>
        <v>0.51999999955555554</v>
      </c>
      <c r="Q1501" t="str">
        <f>"Q"&amp;ROUNDUP(MONTH(Table1[[#This Row],[ordered_at]])/3,0)</f>
        <v>Q2</v>
      </c>
      <c r="R1501" t="s">
        <v>19</v>
      </c>
      <c r="S1501" t="s">
        <v>46</v>
      </c>
      <c r="T1501" s="8"/>
    </row>
    <row r="1502" spans="1:20" x14ac:dyDescent="0.3">
      <c r="A1502">
        <v>113458</v>
      </c>
      <c r="B1502">
        <v>78179</v>
      </c>
      <c r="C1502">
        <v>91435</v>
      </c>
      <c r="D1502">
        <v>24994</v>
      </c>
      <c r="E1502">
        <f>VLOOKUP(D1502,[1]products!$A$2:$B$2832,2,0)</f>
        <v>27.344530840000001</v>
      </c>
      <c r="F1502">
        <v>306139</v>
      </c>
      <c r="G1502" t="s">
        <v>14</v>
      </c>
      <c r="H1502" s="2">
        <v>45053.06045138889</v>
      </c>
      <c r="I1502" s="2" t="s">
        <v>11</v>
      </c>
      <c r="J1502" s="2" t="s">
        <v>11</v>
      </c>
      <c r="K1502" s="2" t="s">
        <v>11</v>
      </c>
      <c r="L1502" s="9">
        <f>YEAR(Table1[[#This Row],[ordered_at]])</f>
        <v>2023</v>
      </c>
      <c r="M1502" s="9" t="str">
        <f>TEXT(Table1[[#This Row],[ordered_at]],"MMM")</f>
        <v>May</v>
      </c>
      <c r="N1502">
        <f>VLOOKUP(D1502,[1]products!$A$2:$F$2832,6,0)</f>
        <v>49.990001679999999</v>
      </c>
      <c r="O1502" s="1">
        <f>Table1[[#This Row],[sale_price]]-Table1[[#This Row],[cost_price]]</f>
        <v>22.645470839999998</v>
      </c>
      <c r="P1502" s="4">
        <f>Table1[[#This Row],[PROFIT]]/Table1[[#This Row],[sale_price]]</f>
        <v>0.45300000157951581</v>
      </c>
      <c r="Q1502" t="str">
        <f>"Q"&amp;ROUNDUP(MONTH(Table1[[#This Row],[ordered_at]])/3,0)</f>
        <v>Q2</v>
      </c>
      <c r="R1502" t="s">
        <v>19</v>
      </c>
      <c r="S1502" t="s">
        <v>46</v>
      </c>
      <c r="T1502" s="8"/>
    </row>
    <row r="1503" spans="1:20" x14ac:dyDescent="0.3">
      <c r="A1503">
        <v>109872</v>
      </c>
      <c r="B1503">
        <v>75704</v>
      </c>
      <c r="C1503">
        <v>76943</v>
      </c>
      <c r="D1503">
        <v>15600</v>
      </c>
      <c r="E1503">
        <f>VLOOKUP(D1503,[1]products!$A$2:$B$2832,2,0)</f>
        <v>28.38240128</v>
      </c>
      <c r="F1503">
        <v>296466</v>
      </c>
      <c r="G1503" t="s">
        <v>14</v>
      </c>
      <c r="H1503" s="2">
        <v>45053.02784722222</v>
      </c>
      <c r="I1503" s="2" t="s">
        <v>11</v>
      </c>
      <c r="J1503" s="2" t="s">
        <v>11</v>
      </c>
      <c r="K1503" s="2" t="s">
        <v>11</v>
      </c>
      <c r="L1503" s="9">
        <f>YEAR(Table1[[#This Row],[ordered_at]])</f>
        <v>2023</v>
      </c>
      <c r="M1503" s="9" t="str">
        <f>TEXT(Table1[[#This Row],[ordered_at]],"MMM")</f>
        <v>May</v>
      </c>
      <c r="N1503">
        <f>VLOOKUP(D1503,[1]products!$A$2:$F$2832,6,0)</f>
        <v>64.800003050000001</v>
      </c>
      <c r="O1503" s="1">
        <f>Table1[[#This Row],[sale_price]]-Table1[[#This Row],[cost_price]]</f>
        <v>36.417601770000005</v>
      </c>
      <c r="P1503" s="4">
        <f>Table1[[#This Row],[PROFIT]]/Table1[[#This Row],[sale_price]]</f>
        <v>0.56200000086265434</v>
      </c>
      <c r="Q1503" t="str">
        <f>"Q"&amp;ROUNDUP(MONTH(Table1[[#This Row],[ordered_at]])/3,0)</f>
        <v>Q2</v>
      </c>
      <c r="R1503" t="s">
        <v>19</v>
      </c>
      <c r="S1503" t="s">
        <v>46</v>
      </c>
      <c r="T1503" s="8"/>
    </row>
    <row r="1504" spans="1:20" x14ac:dyDescent="0.3">
      <c r="A1504">
        <v>50452</v>
      </c>
      <c r="B1504">
        <v>34711</v>
      </c>
      <c r="C1504">
        <v>81671</v>
      </c>
      <c r="D1504">
        <v>12660</v>
      </c>
      <c r="E1504">
        <f>VLOOKUP(D1504,[1]products!$A$2:$B$2832,2,0)</f>
        <v>11.31550019</v>
      </c>
      <c r="F1504">
        <v>136113</v>
      </c>
      <c r="G1504" t="s">
        <v>13</v>
      </c>
      <c r="H1504" s="2">
        <v>45053.023356481484</v>
      </c>
      <c r="I1504" s="2">
        <v>45053.023356481484</v>
      </c>
      <c r="J1504" s="2" t="s">
        <v>11</v>
      </c>
      <c r="K1504" s="2" t="s">
        <v>11</v>
      </c>
      <c r="L1504" s="9">
        <f>YEAR(Table1[[#This Row],[ordered_at]])</f>
        <v>2023</v>
      </c>
      <c r="M1504" s="9" t="str">
        <f>TEXT(Table1[[#This Row],[ordered_at]],"MMM")</f>
        <v>May</v>
      </c>
      <c r="N1504">
        <f>VLOOKUP(D1504,[1]products!$A$2:$F$2832,6,0)</f>
        <v>21.350000380000001</v>
      </c>
      <c r="O1504" s="1">
        <f>Table1[[#This Row],[sale_price]]-Table1[[#This Row],[cost_price]]</f>
        <v>10.034500190000001</v>
      </c>
      <c r="P1504" s="4">
        <f>Table1[[#This Row],[PROFIT]]/Table1[[#This Row],[sale_price]]</f>
        <v>0.47000000053395785</v>
      </c>
      <c r="Q1504" t="str">
        <f>"Q"&amp;ROUNDUP(MONTH(Table1[[#This Row],[ordered_at]])/3,0)</f>
        <v>Q2</v>
      </c>
      <c r="R1504" t="s">
        <v>19</v>
      </c>
      <c r="S1504" t="s">
        <v>46</v>
      </c>
      <c r="T1504" s="8"/>
    </row>
    <row r="1505" spans="1:20" x14ac:dyDescent="0.3">
      <c r="A1505">
        <v>66971</v>
      </c>
      <c r="B1505">
        <v>46080</v>
      </c>
      <c r="C1505">
        <v>47092</v>
      </c>
      <c r="D1505">
        <v>13652</v>
      </c>
      <c r="E1505">
        <f>VLOOKUP(D1505,[1]products!$A$2:$B$2832,2,0)</f>
        <v>28.883999979999999</v>
      </c>
      <c r="F1505">
        <v>180734</v>
      </c>
      <c r="G1505" t="s">
        <v>14</v>
      </c>
      <c r="H1505" s="2">
        <v>45052.629525462966</v>
      </c>
      <c r="I1505" s="2" t="s">
        <v>11</v>
      </c>
      <c r="J1505" s="2" t="s">
        <v>11</v>
      </c>
      <c r="K1505" s="2" t="s">
        <v>11</v>
      </c>
      <c r="L1505" s="9">
        <f>YEAR(Table1[[#This Row],[ordered_at]])</f>
        <v>2023</v>
      </c>
      <c r="M1505" s="9" t="str">
        <f>TEXT(Table1[[#This Row],[ordered_at]],"MMM")</f>
        <v>May</v>
      </c>
      <c r="N1505">
        <f>VLOOKUP(D1505,[1]products!$A$2:$F$2832,6,0)</f>
        <v>58</v>
      </c>
      <c r="O1505" s="1">
        <f>Table1[[#This Row],[sale_price]]-Table1[[#This Row],[cost_price]]</f>
        <v>29.116000020000001</v>
      </c>
      <c r="P1505" s="4">
        <f>Table1[[#This Row],[PROFIT]]/Table1[[#This Row],[sale_price]]</f>
        <v>0.50200000034482761</v>
      </c>
      <c r="Q1505" t="str">
        <f>"Q"&amp;ROUNDUP(MONTH(Table1[[#This Row],[ordered_at]])/3,0)</f>
        <v>Q2</v>
      </c>
      <c r="R1505" t="s">
        <v>19</v>
      </c>
      <c r="S1505" t="s">
        <v>46</v>
      </c>
      <c r="T1505" s="8"/>
    </row>
    <row r="1506" spans="1:20" x14ac:dyDescent="0.3">
      <c r="A1506">
        <v>3657</v>
      </c>
      <c r="B1506">
        <v>2525</v>
      </c>
      <c r="C1506">
        <v>29450</v>
      </c>
      <c r="D1506">
        <v>12567</v>
      </c>
      <c r="E1506">
        <f>VLOOKUP(D1506,[1]products!$A$2:$B$2832,2,0)</f>
        <v>32.549999970000002</v>
      </c>
      <c r="F1506">
        <v>9872</v>
      </c>
      <c r="G1506" t="s">
        <v>14</v>
      </c>
      <c r="H1506" s="2">
        <v>45052.150104166663</v>
      </c>
      <c r="I1506" s="2" t="s">
        <v>11</v>
      </c>
      <c r="J1506" s="2" t="s">
        <v>11</v>
      </c>
      <c r="K1506" s="2" t="s">
        <v>11</v>
      </c>
      <c r="L1506" s="9">
        <f>YEAR(Table1[[#This Row],[ordered_at]])</f>
        <v>2023</v>
      </c>
      <c r="M1506" s="9" t="str">
        <f>TEXT(Table1[[#This Row],[ordered_at]],"MMM")</f>
        <v>May</v>
      </c>
      <c r="N1506">
        <f>VLOOKUP(D1506,[1]products!$A$2:$F$2832,6,0)</f>
        <v>62</v>
      </c>
      <c r="O1506" s="1">
        <f>Table1[[#This Row],[sale_price]]-Table1[[#This Row],[cost_price]]</f>
        <v>29.450000029999998</v>
      </c>
      <c r="P1506" s="4">
        <f>Table1[[#This Row],[PROFIT]]/Table1[[#This Row],[sale_price]]</f>
        <v>0.47500000048387092</v>
      </c>
      <c r="Q1506" t="str">
        <f>"Q"&amp;ROUNDUP(MONTH(Table1[[#This Row],[ordered_at]])/3,0)</f>
        <v>Q2</v>
      </c>
      <c r="R1506" t="s">
        <v>19</v>
      </c>
      <c r="S1506" t="s">
        <v>46</v>
      </c>
      <c r="T1506" s="8"/>
    </row>
    <row r="1507" spans="1:20" x14ac:dyDescent="0.3">
      <c r="A1507">
        <v>157696</v>
      </c>
      <c r="B1507">
        <v>108579</v>
      </c>
      <c r="C1507">
        <v>29450</v>
      </c>
      <c r="D1507">
        <v>28690</v>
      </c>
      <c r="E1507">
        <f>VLOOKUP(D1507,[1]products!$A$2:$B$2832,2,0)</f>
        <v>50.50799988</v>
      </c>
      <c r="F1507">
        <v>425722</v>
      </c>
      <c r="G1507" t="s">
        <v>13</v>
      </c>
      <c r="H1507" s="2">
        <v>45052.059178240743</v>
      </c>
      <c r="I1507" s="2">
        <v>45052.059178240743</v>
      </c>
      <c r="J1507" s="2" t="s">
        <v>11</v>
      </c>
      <c r="K1507" s="2" t="s">
        <v>11</v>
      </c>
      <c r="L1507" s="9">
        <f>YEAR(Table1[[#This Row],[ordered_at]])</f>
        <v>2023</v>
      </c>
      <c r="M1507" s="9" t="str">
        <f>TEXT(Table1[[#This Row],[ordered_at]],"MMM")</f>
        <v>May</v>
      </c>
      <c r="N1507">
        <f>VLOOKUP(D1507,[1]products!$A$2:$F$2832,6,0)</f>
        <v>92</v>
      </c>
      <c r="O1507" s="1">
        <f>Table1[[#This Row],[sale_price]]-Table1[[#This Row],[cost_price]]</f>
        <v>41.49200012</v>
      </c>
      <c r="P1507" s="4">
        <f>Table1[[#This Row],[PROFIT]]/Table1[[#This Row],[sale_price]]</f>
        <v>0.45100000130434781</v>
      </c>
      <c r="Q1507" t="str">
        <f>"Q"&amp;ROUNDUP(MONTH(Table1[[#This Row],[ordered_at]])/3,0)</f>
        <v>Q2</v>
      </c>
      <c r="R1507" t="s">
        <v>19</v>
      </c>
      <c r="S1507" t="s">
        <v>46</v>
      </c>
      <c r="T1507" s="8"/>
    </row>
    <row r="1508" spans="1:20" x14ac:dyDescent="0.3">
      <c r="A1508">
        <v>5509</v>
      </c>
      <c r="B1508">
        <v>3817</v>
      </c>
      <c r="C1508">
        <v>29450</v>
      </c>
      <c r="D1508">
        <v>13603</v>
      </c>
      <c r="E1508">
        <f>VLOOKUP(D1508,[1]products!$A$2:$B$2832,2,0)</f>
        <v>6.7158298690000002</v>
      </c>
      <c r="F1508">
        <v>14951</v>
      </c>
      <c r="G1508" t="s">
        <v>14</v>
      </c>
      <c r="H1508" s="2">
        <v>45051.995185185187</v>
      </c>
      <c r="I1508" s="2" t="s">
        <v>11</v>
      </c>
      <c r="J1508" s="2" t="s">
        <v>11</v>
      </c>
      <c r="K1508" s="2" t="s">
        <v>11</v>
      </c>
      <c r="L1508" s="9">
        <f>YEAR(Table1[[#This Row],[ordered_at]])</f>
        <v>2023</v>
      </c>
      <c r="M1508" s="9" t="str">
        <f>TEXT(Table1[[#This Row],[ordered_at]],"MMM")</f>
        <v>May</v>
      </c>
      <c r="N1508">
        <f>VLOOKUP(D1508,[1]products!$A$2:$F$2832,6,0)</f>
        <v>12.989999770000001</v>
      </c>
      <c r="O1508" s="1">
        <f>Table1[[#This Row],[sale_price]]-Table1[[#This Row],[cost_price]]</f>
        <v>6.2741699010000005</v>
      </c>
      <c r="P1508" s="4">
        <f>Table1[[#This Row],[PROFIT]]/Table1[[#This Row],[sale_price]]</f>
        <v>0.48300000093071599</v>
      </c>
      <c r="Q1508" t="str">
        <f>"Q"&amp;ROUNDUP(MONTH(Table1[[#This Row],[ordered_at]])/3,0)</f>
        <v>Q2</v>
      </c>
      <c r="R1508" t="s">
        <v>19</v>
      </c>
      <c r="S1508" t="s">
        <v>46</v>
      </c>
      <c r="T1508" s="8"/>
    </row>
    <row r="1509" spans="1:20" x14ac:dyDescent="0.3">
      <c r="A1509">
        <v>114547</v>
      </c>
      <c r="B1509">
        <v>78904</v>
      </c>
      <c r="C1509">
        <v>29450</v>
      </c>
      <c r="D1509">
        <v>28992</v>
      </c>
      <c r="E1509">
        <f>VLOOKUP(D1509,[1]products!$A$2:$B$2832,2,0)</f>
        <v>25.898400389999999</v>
      </c>
      <c r="F1509">
        <v>309136</v>
      </c>
      <c r="G1509" t="s">
        <v>10</v>
      </c>
      <c r="H1509" s="2">
        <v>45051.218634259261</v>
      </c>
      <c r="I1509" s="2" t="s">
        <v>11</v>
      </c>
      <c r="J1509" s="2" t="s">
        <v>11</v>
      </c>
      <c r="K1509" s="2" t="s">
        <v>11</v>
      </c>
      <c r="L1509" s="9">
        <f>YEAR(Table1[[#This Row],[ordered_at]])</f>
        <v>2023</v>
      </c>
      <c r="M1509" s="9" t="str">
        <f>TEXT(Table1[[#This Row],[ordered_at]],"MMM")</f>
        <v>May</v>
      </c>
      <c r="N1509">
        <f>VLOOKUP(D1509,[1]products!$A$2:$F$2832,6,0)</f>
        <v>59.950000760000002</v>
      </c>
      <c r="O1509" s="1">
        <f>Table1[[#This Row],[sale_price]]-Table1[[#This Row],[cost_price]]</f>
        <v>34.051600370000003</v>
      </c>
      <c r="P1509" s="4">
        <f>Table1[[#This Row],[PROFIT]]/Table1[[#This Row],[sale_price]]</f>
        <v>0.56799999897114262</v>
      </c>
      <c r="Q1509" t="str">
        <f>"Q"&amp;ROUNDUP(MONTH(Table1[[#This Row],[ordered_at]])/3,0)</f>
        <v>Q2</v>
      </c>
      <c r="R1509" t="s">
        <v>19</v>
      </c>
      <c r="S1509" t="s">
        <v>46</v>
      </c>
      <c r="T1509" s="8"/>
    </row>
    <row r="1510" spans="1:20" x14ac:dyDescent="0.3">
      <c r="A1510">
        <v>4170</v>
      </c>
      <c r="B1510">
        <v>2889</v>
      </c>
      <c r="C1510">
        <v>22114</v>
      </c>
      <c r="D1510">
        <v>5745</v>
      </c>
      <c r="E1510">
        <f>VLOOKUP(D1510,[1]products!$A$2:$B$2832,2,0)</f>
        <v>7.1817998000000003</v>
      </c>
      <c r="F1510">
        <v>11267</v>
      </c>
      <c r="G1510" t="s">
        <v>12</v>
      </c>
      <c r="H1510" s="2">
        <v>45050.310717592591</v>
      </c>
      <c r="I1510" s="2">
        <v>45050.310717592591</v>
      </c>
      <c r="J1510" s="2">
        <v>45050.310717592591</v>
      </c>
      <c r="K1510" s="2" t="s">
        <v>11</v>
      </c>
      <c r="L1510" s="9">
        <f>YEAR(Table1[[#This Row],[ordered_at]])</f>
        <v>2023</v>
      </c>
      <c r="M1510" s="9" t="str">
        <f>TEXT(Table1[[#This Row],[ordered_at]],"MMM")</f>
        <v>May</v>
      </c>
      <c r="N1510">
        <f>VLOOKUP(D1510,[1]products!$A$2:$F$2832,6,0)</f>
        <v>14.899999619999999</v>
      </c>
      <c r="O1510" s="1">
        <f>Table1[[#This Row],[sale_price]]-Table1[[#This Row],[cost_price]]</f>
        <v>7.7181998199999988</v>
      </c>
      <c r="P1510" s="4">
        <f>Table1[[#This Row],[PROFIT]]/Table1[[#This Row],[sale_price]]</f>
        <v>0.51800000113020128</v>
      </c>
      <c r="Q1510" t="str">
        <f>"Q"&amp;ROUNDUP(MONTH(Table1[[#This Row],[ordered_at]])/3,0)</f>
        <v>Q2</v>
      </c>
      <c r="R1510" t="s">
        <v>19</v>
      </c>
      <c r="S1510" t="s">
        <v>46</v>
      </c>
      <c r="T1510" s="8"/>
    </row>
    <row r="1511" spans="1:20" x14ac:dyDescent="0.3">
      <c r="A1511">
        <v>9733</v>
      </c>
      <c r="B1511">
        <v>6720</v>
      </c>
      <c r="C1511">
        <v>32720</v>
      </c>
      <c r="D1511">
        <v>11782</v>
      </c>
      <c r="E1511">
        <f>VLOOKUP(D1511,[1]products!$A$2:$B$2832,2,0)</f>
        <v>40.77899987</v>
      </c>
      <c r="F1511">
        <v>26254</v>
      </c>
      <c r="G1511" t="s">
        <v>13</v>
      </c>
      <c r="H1511" s="2">
        <v>45050.104062500002</v>
      </c>
      <c r="I1511" s="2">
        <v>45050.104062500002</v>
      </c>
      <c r="J1511" s="2" t="s">
        <v>11</v>
      </c>
      <c r="K1511" s="2" t="s">
        <v>11</v>
      </c>
      <c r="L1511" s="9">
        <f>YEAR(Table1[[#This Row],[ordered_at]])</f>
        <v>2023</v>
      </c>
      <c r="M1511" s="9" t="str">
        <f>TEXT(Table1[[#This Row],[ordered_at]],"MMM")</f>
        <v>May</v>
      </c>
      <c r="N1511">
        <f>VLOOKUP(D1511,[1]products!$A$2:$F$2832,6,0)</f>
        <v>69</v>
      </c>
      <c r="O1511" s="1">
        <f>Table1[[#This Row],[sale_price]]-Table1[[#This Row],[cost_price]]</f>
        <v>28.22100013</v>
      </c>
      <c r="P1511" s="4">
        <f>Table1[[#This Row],[PROFIT]]/Table1[[#This Row],[sale_price]]</f>
        <v>0.409000001884058</v>
      </c>
      <c r="Q1511" t="str">
        <f>"Q"&amp;ROUNDUP(MONTH(Table1[[#This Row],[ordered_at]])/3,0)</f>
        <v>Q2</v>
      </c>
      <c r="R1511" t="s">
        <v>20</v>
      </c>
      <c r="S1511" t="s">
        <v>46</v>
      </c>
      <c r="T1511" s="8"/>
    </row>
    <row r="1512" spans="1:20" x14ac:dyDescent="0.3">
      <c r="A1512">
        <v>50106</v>
      </c>
      <c r="B1512">
        <v>34465</v>
      </c>
      <c r="C1512">
        <v>59130</v>
      </c>
      <c r="D1512">
        <v>25923</v>
      </c>
      <c r="E1512">
        <f>VLOOKUP(D1512,[1]products!$A$2:$B$2832,2,0)</f>
        <v>13.161600050000001</v>
      </c>
      <c r="F1512">
        <v>135152</v>
      </c>
      <c r="G1512" t="s">
        <v>13</v>
      </c>
      <c r="H1512" s="2">
        <v>45049.714004629626</v>
      </c>
      <c r="I1512" s="2">
        <v>45049.714004629626</v>
      </c>
      <c r="J1512" s="2" t="s">
        <v>11</v>
      </c>
      <c r="K1512" s="2" t="s">
        <v>11</v>
      </c>
      <c r="L1512" s="9">
        <f>YEAR(Table1[[#This Row],[ordered_at]])</f>
        <v>2023</v>
      </c>
      <c r="M1512" s="9" t="str">
        <f>TEXT(Table1[[#This Row],[ordered_at]],"MMM")</f>
        <v>May</v>
      </c>
      <c r="N1512">
        <f>VLOOKUP(D1512,[1]products!$A$2:$F$2832,6,0)</f>
        <v>27.420000080000001</v>
      </c>
      <c r="O1512" s="1">
        <f>Table1[[#This Row],[sale_price]]-Table1[[#This Row],[cost_price]]</f>
        <v>14.258400030000001</v>
      </c>
      <c r="P1512" s="4">
        <f>Table1[[#This Row],[PROFIT]]/Table1[[#This Row],[sale_price]]</f>
        <v>0.51999999957695109</v>
      </c>
      <c r="Q1512" t="str">
        <f>"Q"&amp;ROUNDUP(MONTH(Table1[[#This Row],[ordered_at]])/3,0)</f>
        <v>Q2</v>
      </c>
      <c r="R1512" t="s">
        <v>20</v>
      </c>
      <c r="S1512" t="s">
        <v>46</v>
      </c>
      <c r="T1512" s="8"/>
    </row>
    <row r="1513" spans="1:20" x14ac:dyDescent="0.3">
      <c r="A1513">
        <v>28991</v>
      </c>
      <c r="B1513">
        <v>20036</v>
      </c>
      <c r="C1513">
        <v>87277</v>
      </c>
      <c r="D1513">
        <v>9299</v>
      </c>
      <c r="E1513">
        <f>VLOOKUP(D1513,[1]products!$A$2:$B$2832,2,0)</f>
        <v>40.053000019999999</v>
      </c>
      <c r="F1513">
        <v>78160</v>
      </c>
      <c r="G1513" t="s">
        <v>12</v>
      </c>
      <c r="H1513" s="2">
        <v>45049.280671296299</v>
      </c>
      <c r="I1513" s="2">
        <v>45049.280671296299</v>
      </c>
      <c r="J1513" s="2">
        <v>45049.280671296299</v>
      </c>
      <c r="K1513" s="2" t="s">
        <v>11</v>
      </c>
      <c r="L1513" s="9">
        <f>YEAR(Table1[[#This Row],[ordered_at]])</f>
        <v>2023</v>
      </c>
      <c r="M1513" s="9" t="str">
        <f>TEXT(Table1[[#This Row],[ordered_at]],"MMM")</f>
        <v>May</v>
      </c>
      <c r="N1513">
        <f>VLOOKUP(D1513,[1]products!$A$2:$F$2832,6,0)</f>
        <v>79</v>
      </c>
      <c r="O1513" s="1">
        <f>Table1[[#This Row],[sale_price]]-Table1[[#This Row],[cost_price]]</f>
        <v>38.946999980000001</v>
      </c>
      <c r="P1513" s="4">
        <f>Table1[[#This Row],[PROFIT]]/Table1[[#This Row],[sale_price]]</f>
        <v>0.49299999974683545</v>
      </c>
      <c r="Q1513" t="str">
        <f>"Q"&amp;ROUNDUP(MONTH(Table1[[#This Row],[ordered_at]])/3,0)</f>
        <v>Q2</v>
      </c>
      <c r="R1513" t="s">
        <v>19</v>
      </c>
      <c r="S1513" t="s">
        <v>47</v>
      </c>
      <c r="T1513" s="8"/>
    </row>
    <row r="1514" spans="1:20" x14ac:dyDescent="0.3">
      <c r="A1514">
        <v>102969</v>
      </c>
      <c r="B1514">
        <v>70905</v>
      </c>
      <c r="C1514">
        <v>30324</v>
      </c>
      <c r="D1514">
        <v>12559</v>
      </c>
      <c r="E1514">
        <f>VLOOKUP(D1514,[1]products!$A$2:$B$2832,2,0)</f>
        <v>24.940299620000001</v>
      </c>
      <c r="F1514">
        <v>277785</v>
      </c>
      <c r="G1514" t="s">
        <v>12</v>
      </c>
      <c r="H1514" s="2">
        <v>45049.167199074072</v>
      </c>
      <c r="I1514" s="2">
        <v>45049.167199074072</v>
      </c>
      <c r="J1514" s="2">
        <v>45049.167199074072</v>
      </c>
      <c r="K1514" s="2" t="s">
        <v>11</v>
      </c>
      <c r="L1514" s="9">
        <f>YEAR(Table1[[#This Row],[ordered_at]])</f>
        <v>2023</v>
      </c>
      <c r="M1514" s="9" t="str">
        <f>TEXT(Table1[[#This Row],[ordered_at]],"MMM")</f>
        <v>May</v>
      </c>
      <c r="N1514">
        <f>VLOOKUP(D1514,[1]products!$A$2:$F$2832,6,0)</f>
        <v>55.299999239999998</v>
      </c>
      <c r="O1514" s="1">
        <f>Table1[[#This Row],[sale_price]]-Table1[[#This Row],[cost_price]]</f>
        <v>30.359699619999997</v>
      </c>
      <c r="P1514" s="4">
        <f>Table1[[#This Row],[PROFIT]]/Table1[[#This Row],[sale_price]]</f>
        <v>0.5490000006734177</v>
      </c>
      <c r="Q1514" t="str">
        <f>"Q"&amp;ROUNDUP(MONTH(Table1[[#This Row],[ordered_at]])/3,0)</f>
        <v>Q2</v>
      </c>
      <c r="R1514" t="s">
        <v>19</v>
      </c>
      <c r="S1514" t="s">
        <v>47</v>
      </c>
      <c r="T1514" s="8"/>
    </row>
    <row r="1515" spans="1:20" x14ac:dyDescent="0.3">
      <c r="A1515">
        <v>36073</v>
      </c>
      <c r="B1515">
        <v>24829</v>
      </c>
      <c r="C1515">
        <v>57665</v>
      </c>
      <c r="D1515">
        <v>15805</v>
      </c>
      <c r="E1515">
        <f>VLOOKUP(D1515,[1]products!$A$2:$B$2832,2,0)</f>
        <v>18.040990699999998</v>
      </c>
      <c r="F1515">
        <v>97329</v>
      </c>
      <c r="G1515" t="s">
        <v>10</v>
      </c>
      <c r="H1515" s="2">
        <v>45048.204074074078</v>
      </c>
      <c r="I1515" s="2" t="s">
        <v>11</v>
      </c>
      <c r="J1515" s="2" t="s">
        <v>11</v>
      </c>
      <c r="K1515" s="2" t="s">
        <v>11</v>
      </c>
      <c r="L1515" s="9">
        <f>YEAR(Table1[[#This Row],[ordered_at]])</f>
        <v>2023</v>
      </c>
      <c r="M1515" s="9" t="str">
        <f>TEXT(Table1[[#This Row],[ordered_at]],"MMM")</f>
        <v>May</v>
      </c>
      <c r="N1515">
        <f>VLOOKUP(D1515,[1]products!$A$2:$F$2832,6,0)</f>
        <v>44.990001679999999</v>
      </c>
      <c r="O1515" s="1">
        <f>Table1[[#This Row],[sale_price]]-Table1[[#This Row],[cost_price]]</f>
        <v>26.949010980000001</v>
      </c>
      <c r="P1515" s="4">
        <f>Table1[[#This Row],[PROFIT]]/Table1[[#This Row],[sale_price]]</f>
        <v>0.59899999941498117</v>
      </c>
      <c r="Q1515" t="str">
        <f>"Q"&amp;ROUNDUP(MONTH(Table1[[#This Row],[ordered_at]])/3,0)</f>
        <v>Q2</v>
      </c>
      <c r="R1515" t="s">
        <v>19</v>
      </c>
      <c r="S1515" t="s">
        <v>47</v>
      </c>
      <c r="T1515" s="8"/>
    </row>
    <row r="1516" spans="1:20" x14ac:dyDescent="0.3">
      <c r="A1516">
        <v>165989</v>
      </c>
      <c r="B1516">
        <v>114338</v>
      </c>
      <c r="C1516">
        <v>18597</v>
      </c>
      <c r="D1516">
        <v>28885</v>
      </c>
      <c r="E1516">
        <f>VLOOKUP(D1516,[1]products!$A$2:$B$2832,2,0)</f>
        <v>30.024000040000001</v>
      </c>
      <c r="F1516">
        <v>448113</v>
      </c>
      <c r="G1516" t="s">
        <v>13</v>
      </c>
      <c r="H1516" s="2">
        <v>45048.128206018519</v>
      </c>
      <c r="I1516" s="2">
        <v>45048.128206018519</v>
      </c>
      <c r="J1516" s="2" t="s">
        <v>11</v>
      </c>
      <c r="K1516" s="2" t="s">
        <v>11</v>
      </c>
      <c r="L1516" s="9">
        <f>YEAR(Table1[[#This Row],[ordered_at]])</f>
        <v>2023</v>
      </c>
      <c r="M1516" s="9" t="str">
        <f>TEXT(Table1[[#This Row],[ordered_at]],"MMM")</f>
        <v>May</v>
      </c>
      <c r="N1516">
        <f>VLOOKUP(D1516,[1]products!$A$2:$F$2832,6,0)</f>
        <v>54</v>
      </c>
      <c r="O1516" s="1">
        <f>Table1[[#This Row],[sale_price]]-Table1[[#This Row],[cost_price]]</f>
        <v>23.975999959999999</v>
      </c>
      <c r="P1516" s="4">
        <f>Table1[[#This Row],[PROFIT]]/Table1[[#This Row],[sale_price]]</f>
        <v>0.44399999925925926</v>
      </c>
      <c r="Q1516" t="str">
        <f>"Q"&amp;ROUNDUP(MONTH(Table1[[#This Row],[ordered_at]])/3,0)</f>
        <v>Q2</v>
      </c>
      <c r="R1516" t="s">
        <v>19</v>
      </c>
      <c r="S1516" t="s">
        <v>47</v>
      </c>
      <c r="T1516" s="8"/>
    </row>
    <row r="1517" spans="1:20" x14ac:dyDescent="0.3">
      <c r="A1517">
        <v>5511</v>
      </c>
      <c r="B1517">
        <v>3817</v>
      </c>
      <c r="C1517">
        <v>50832</v>
      </c>
      <c r="D1517">
        <v>13696</v>
      </c>
      <c r="E1517">
        <f>VLOOKUP(D1517,[1]products!$A$2:$B$2832,2,0)</f>
        <v>19.305999920000001</v>
      </c>
      <c r="F1517">
        <v>14956</v>
      </c>
      <c r="G1517" t="s">
        <v>14</v>
      </c>
      <c r="H1517" s="2">
        <v>45048.078726851854</v>
      </c>
      <c r="I1517" s="2" t="s">
        <v>11</v>
      </c>
      <c r="J1517" s="2" t="s">
        <v>11</v>
      </c>
      <c r="K1517" s="2" t="s">
        <v>11</v>
      </c>
      <c r="L1517" s="9">
        <f>YEAR(Table1[[#This Row],[ordered_at]])</f>
        <v>2023</v>
      </c>
      <c r="M1517" s="9" t="str">
        <f>TEXT(Table1[[#This Row],[ordered_at]],"MMM")</f>
        <v>May</v>
      </c>
      <c r="N1517">
        <f>VLOOKUP(D1517,[1]products!$A$2:$F$2832,6,0)</f>
        <v>49</v>
      </c>
      <c r="O1517" s="1">
        <f>Table1[[#This Row],[sale_price]]-Table1[[#This Row],[cost_price]]</f>
        <v>29.694000079999999</v>
      </c>
      <c r="P1517" s="4">
        <f>Table1[[#This Row],[PROFIT]]/Table1[[#This Row],[sale_price]]</f>
        <v>0.606000001632653</v>
      </c>
      <c r="Q1517" t="str">
        <f>"Q"&amp;ROUNDUP(MONTH(Table1[[#This Row],[ordered_at]])/3,0)</f>
        <v>Q2</v>
      </c>
      <c r="R1517" t="s">
        <v>19</v>
      </c>
      <c r="S1517" t="s">
        <v>47</v>
      </c>
      <c r="T1517" s="8"/>
    </row>
    <row r="1518" spans="1:20" x14ac:dyDescent="0.3">
      <c r="A1518">
        <v>111884</v>
      </c>
      <c r="B1518">
        <v>77106</v>
      </c>
      <c r="C1518">
        <v>41582</v>
      </c>
      <c r="D1518">
        <v>9227</v>
      </c>
      <c r="E1518">
        <f>VLOOKUP(D1518,[1]products!$A$2:$B$2832,2,0)</f>
        <v>17.670000030000001</v>
      </c>
      <c r="F1518">
        <v>301889</v>
      </c>
      <c r="G1518" t="s">
        <v>15</v>
      </c>
      <c r="H1518" s="2">
        <v>45047.547465277778</v>
      </c>
      <c r="I1518" s="2">
        <v>45047.547465277778</v>
      </c>
      <c r="J1518" s="2">
        <v>45047.547465277778</v>
      </c>
      <c r="K1518" s="2">
        <v>45047.547465277778</v>
      </c>
      <c r="L1518" s="9">
        <f>YEAR(Table1[[#This Row],[ordered_at]])</f>
        <v>2023</v>
      </c>
      <c r="M1518" s="9" t="str">
        <f>TEXT(Table1[[#This Row],[ordered_at]],"MMM")</f>
        <v>May</v>
      </c>
      <c r="N1518">
        <f>VLOOKUP(D1518,[1]products!$A$2:$F$2832,6,0)</f>
        <v>38</v>
      </c>
      <c r="O1518" s="1">
        <f>Table1[[#This Row],[sale_price]]-Table1[[#This Row],[cost_price]]</f>
        <v>20.329999969999999</v>
      </c>
      <c r="P1518" s="4">
        <f>Table1[[#This Row],[PROFIT]]/Table1[[#This Row],[sale_price]]</f>
        <v>0.53499999921052632</v>
      </c>
      <c r="Q1518" t="str">
        <f>"Q"&amp;ROUNDUP(MONTH(Table1[[#This Row],[ordered_at]])/3,0)</f>
        <v>Q2</v>
      </c>
      <c r="R1518" t="s">
        <v>19</v>
      </c>
      <c r="S1518" t="s">
        <v>47</v>
      </c>
      <c r="T1518" s="8"/>
    </row>
    <row r="1519" spans="1:20" x14ac:dyDescent="0.3">
      <c r="A1519">
        <v>27198</v>
      </c>
      <c r="B1519">
        <v>18806</v>
      </c>
      <c r="C1519">
        <v>83468</v>
      </c>
      <c r="D1519">
        <v>5955</v>
      </c>
      <c r="E1519">
        <f>VLOOKUP(D1519,[1]products!$A$2:$B$2832,2,0)</f>
        <v>25.47591976</v>
      </c>
      <c r="F1519">
        <v>73337</v>
      </c>
      <c r="G1519" t="s">
        <v>13</v>
      </c>
      <c r="H1519" s="2">
        <v>45047.032210648147</v>
      </c>
      <c r="I1519" s="2">
        <v>45047.032210648147</v>
      </c>
      <c r="J1519" s="2" t="s">
        <v>11</v>
      </c>
      <c r="K1519" s="2" t="s">
        <v>11</v>
      </c>
      <c r="L1519" s="9">
        <f>YEAR(Table1[[#This Row],[ordered_at]])</f>
        <v>2023</v>
      </c>
      <c r="M1519" s="9" t="str">
        <f>TEXT(Table1[[#This Row],[ordered_at]],"MMM")</f>
        <v>May</v>
      </c>
      <c r="N1519">
        <f>VLOOKUP(D1519,[1]products!$A$2:$F$2832,6,0)</f>
        <v>45.819999690000003</v>
      </c>
      <c r="O1519" s="1">
        <f>Table1[[#This Row],[sale_price]]-Table1[[#This Row],[cost_price]]</f>
        <v>20.344079930000003</v>
      </c>
      <c r="P1519" s="4">
        <f>Table1[[#This Row],[PROFIT]]/Table1[[#This Row],[sale_price]]</f>
        <v>0.44400000147621133</v>
      </c>
      <c r="Q1519" t="str">
        <f>"Q"&amp;ROUNDUP(MONTH(Table1[[#This Row],[ordered_at]])/3,0)</f>
        <v>Q2</v>
      </c>
      <c r="R1519" t="s">
        <v>19</v>
      </c>
      <c r="S1519" t="s">
        <v>47</v>
      </c>
      <c r="T1519" s="8"/>
    </row>
    <row r="1520" spans="1:20" x14ac:dyDescent="0.3">
      <c r="A1520">
        <v>37424</v>
      </c>
      <c r="B1520">
        <v>25781</v>
      </c>
      <c r="C1520">
        <v>50429</v>
      </c>
      <c r="D1520">
        <v>6085</v>
      </c>
      <c r="E1520">
        <f>VLOOKUP(D1520,[1]products!$A$2:$B$2832,2,0)</f>
        <v>23.594100910000002</v>
      </c>
      <c r="F1520">
        <v>100964</v>
      </c>
      <c r="G1520" t="s">
        <v>15</v>
      </c>
      <c r="H1520" s="2">
        <v>45046.292118055557</v>
      </c>
      <c r="I1520" s="2">
        <v>45046.292118055557</v>
      </c>
      <c r="J1520" s="2">
        <v>45046.292118055557</v>
      </c>
      <c r="K1520" s="2">
        <v>45046.292118055557</v>
      </c>
      <c r="L1520" s="9">
        <f>YEAR(Table1[[#This Row],[ordered_at]])</f>
        <v>2023</v>
      </c>
      <c r="M1520" s="9" t="str">
        <f>TEXT(Table1[[#This Row],[ordered_at]],"MMM")</f>
        <v>Apr</v>
      </c>
      <c r="N1520">
        <f>VLOOKUP(D1520,[1]products!$A$2:$F$2832,6,0)</f>
        <v>39.990001679999999</v>
      </c>
      <c r="O1520" s="1">
        <f>Table1[[#This Row],[sale_price]]-Table1[[#This Row],[cost_price]]</f>
        <v>16.395900769999997</v>
      </c>
      <c r="P1520" s="4">
        <f>Table1[[#This Row],[PROFIT]]/Table1[[#This Row],[sale_price]]</f>
        <v>0.41000000203050746</v>
      </c>
      <c r="Q1520" t="str">
        <f>"Q"&amp;ROUNDUP(MONTH(Table1[[#This Row],[ordered_at]])/3,0)</f>
        <v>Q2</v>
      </c>
      <c r="R1520" t="s">
        <v>19</v>
      </c>
      <c r="S1520" t="s">
        <v>47</v>
      </c>
      <c r="T1520" s="8"/>
    </row>
    <row r="1521" spans="1:20" x14ac:dyDescent="0.3">
      <c r="A1521">
        <v>148171</v>
      </c>
      <c r="B1521">
        <v>102024</v>
      </c>
      <c r="C1521">
        <v>62903</v>
      </c>
      <c r="D1521">
        <v>9347</v>
      </c>
      <c r="E1521">
        <f>VLOOKUP(D1521,[1]products!$A$2:$B$2832,2,0)</f>
        <v>55.12999988</v>
      </c>
      <c r="F1521">
        <v>400037</v>
      </c>
      <c r="G1521" t="s">
        <v>12</v>
      </c>
      <c r="H1521" s="2">
        <v>45046.273969907408</v>
      </c>
      <c r="I1521" s="2">
        <v>45046.273969907408</v>
      </c>
      <c r="J1521" s="2">
        <v>45046.273969907408</v>
      </c>
      <c r="K1521" s="2" t="s">
        <v>11</v>
      </c>
      <c r="L1521" s="9">
        <f>YEAR(Table1[[#This Row],[ordered_at]])</f>
        <v>2023</v>
      </c>
      <c r="M1521" s="9" t="str">
        <f>TEXT(Table1[[#This Row],[ordered_at]],"MMM")</f>
        <v>Apr</v>
      </c>
      <c r="N1521">
        <f>VLOOKUP(D1521,[1]products!$A$2:$F$2832,6,0)</f>
        <v>149</v>
      </c>
      <c r="O1521" s="1">
        <f>Table1[[#This Row],[sale_price]]-Table1[[#This Row],[cost_price]]</f>
        <v>93.87000012</v>
      </c>
      <c r="P1521" s="4">
        <f>Table1[[#This Row],[PROFIT]]/Table1[[#This Row],[sale_price]]</f>
        <v>0.63000000080536911</v>
      </c>
      <c r="Q1521" t="str">
        <f>"Q"&amp;ROUNDUP(MONTH(Table1[[#This Row],[ordered_at]])/3,0)</f>
        <v>Q2</v>
      </c>
      <c r="R1521" t="s">
        <v>19</v>
      </c>
      <c r="S1521" t="s">
        <v>47</v>
      </c>
      <c r="T1521" s="8"/>
    </row>
    <row r="1522" spans="1:20" x14ac:dyDescent="0.3">
      <c r="A1522">
        <v>19016</v>
      </c>
      <c r="B1522">
        <v>13158</v>
      </c>
      <c r="C1522">
        <v>78918</v>
      </c>
      <c r="D1522">
        <v>11782</v>
      </c>
      <c r="E1522">
        <f>VLOOKUP(D1522,[1]products!$A$2:$B$2832,2,0)</f>
        <v>40.77899987</v>
      </c>
      <c r="F1522">
        <v>51343</v>
      </c>
      <c r="G1522" t="s">
        <v>12</v>
      </c>
      <c r="H1522" s="2">
        <v>45046.207013888888</v>
      </c>
      <c r="I1522" s="2">
        <v>45046.207013888888</v>
      </c>
      <c r="J1522" s="2">
        <v>45046.207013888888</v>
      </c>
      <c r="K1522" s="2" t="s">
        <v>11</v>
      </c>
      <c r="L1522" s="9">
        <f>YEAR(Table1[[#This Row],[ordered_at]])</f>
        <v>2023</v>
      </c>
      <c r="M1522" s="9" t="str">
        <f>TEXT(Table1[[#This Row],[ordered_at]],"MMM")</f>
        <v>Apr</v>
      </c>
      <c r="N1522">
        <f>VLOOKUP(D1522,[1]products!$A$2:$F$2832,6,0)</f>
        <v>69</v>
      </c>
      <c r="O1522" s="1">
        <f>Table1[[#This Row],[sale_price]]-Table1[[#This Row],[cost_price]]</f>
        <v>28.22100013</v>
      </c>
      <c r="P1522" s="4">
        <f>Table1[[#This Row],[PROFIT]]/Table1[[#This Row],[sale_price]]</f>
        <v>0.409000001884058</v>
      </c>
      <c r="Q1522" t="str">
        <f>"Q"&amp;ROUNDUP(MONTH(Table1[[#This Row],[ordered_at]])/3,0)</f>
        <v>Q2</v>
      </c>
      <c r="R1522" t="s">
        <v>19</v>
      </c>
      <c r="S1522" t="s">
        <v>47</v>
      </c>
      <c r="T1522" s="8"/>
    </row>
    <row r="1523" spans="1:20" x14ac:dyDescent="0.3">
      <c r="A1523">
        <v>52149</v>
      </c>
      <c r="B1523">
        <v>35846</v>
      </c>
      <c r="C1523">
        <v>42973</v>
      </c>
      <c r="D1523">
        <v>15547</v>
      </c>
      <c r="E1523">
        <f>VLOOKUP(D1523,[1]products!$A$2:$B$2832,2,0)</f>
        <v>29.890000010000001</v>
      </c>
      <c r="F1523">
        <v>140707</v>
      </c>
      <c r="G1523" t="s">
        <v>10</v>
      </c>
      <c r="H1523" s="2">
        <v>45045.638784722221</v>
      </c>
      <c r="I1523" s="2" t="s">
        <v>11</v>
      </c>
      <c r="J1523" s="2" t="s">
        <v>11</v>
      </c>
      <c r="K1523" s="2" t="s">
        <v>11</v>
      </c>
      <c r="L1523" s="9">
        <f>YEAR(Table1[[#This Row],[ordered_at]])</f>
        <v>2023</v>
      </c>
      <c r="M1523" s="9" t="str">
        <f>TEXT(Table1[[#This Row],[ordered_at]],"MMM")</f>
        <v>Apr</v>
      </c>
      <c r="N1523">
        <f>VLOOKUP(D1523,[1]products!$A$2:$F$2832,6,0)</f>
        <v>61</v>
      </c>
      <c r="O1523" s="1">
        <f>Table1[[#This Row],[sale_price]]-Table1[[#This Row],[cost_price]]</f>
        <v>31.109999989999999</v>
      </c>
      <c r="P1523" s="4">
        <f>Table1[[#This Row],[PROFIT]]/Table1[[#This Row],[sale_price]]</f>
        <v>0.50999999983606559</v>
      </c>
      <c r="Q1523" t="str">
        <f>"Q"&amp;ROUNDUP(MONTH(Table1[[#This Row],[ordered_at]])/3,0)</f>
        <v>Q2</v>
      </c>
      <c r="R1523" t="s">
        <v>19</v>
      </c>
      <c r="S1523" t="s">
        <v>47</v>
      </c>
      <c r="T1523" s="8"/>
    </row>
    <row r="1524" spans="1:20" x14ac:dyDescent="0.3">
      <c r="A1524">
        <v>115641</v>
      </c>
      <c r="B1524">
        <v>79667</v>
      </c>
      <c r="C1524">
        <v>10828</v>
      </c>
      <c r="D1524">
        <v>13606</v>
      </c>
      <c r="E1524">
        <f>VLOOKUP(D1524,[1]products!$A$2:$B$2832,2,0)</f>
        <v>37.7541011</v>
      </c>
      <c r="F1524">
        <v>312091</v>
      </c>
      <c r="G1524" t="s">
        <v>12</v>
      </c>
      <c r="H1524" s="2">
        <v>45045.503113425926</v>
      </c>
      <c r="I1524" s="2">
        <v>45045.503113425926</v>
      </c>
      <c r="J1524" s="2">
        <v>45045.503113425926</v>
      </c>
      <c r="K1524" s="2" t="s">
        <v>11</v>
      </c>
      <c r="L1524" s="9">
        <f>YEAR(Table1[[#This Row],[ordered_at]])</f>
        <v>2023</v>
      </c>
      <c r="M1524" s="9" t="str">
        <f>TEXT(Table1[[#This Row],[ordered_at]],"MMM")</f>
        <v>Apr</v>
      </c>
      <c r="N1524">
        <f>VLOOKUP(D1524,[1]products!$A$2:$F$2832,6,0)</f>
        <v>63.990001679999999</v>
      </c>
      <c r="O1524" s="1">
        <f>Table1[[#This Row],[sale_price]]-Table1[[#This Row],[cost_price]]</f>
        <v>26.235900579999999</v>
      </c>
      <c r="P1524" s="4">
        <f>Table1[[#This Row],[PROFIT]]/Table1[[#This Row],[sale_price]]</f>
        <v>0.40999999829973438</v>
      </c>
      <c r="Q1524" t="str">
        <f>"Q"&amp;ROUNDUP(MONTH(Table1[[#This Row],[ordered_at]])/3,0)</f>
        <v>Q2</v>
      </c>
      <c r="R1524" t="s">
        <v>19</v>
      </c>
      <c r="S1524" t="s">
        <v>47</v>
      </c>
      <c r="T1524" s="8"/>
    </row>
    <row r="1525" spans="1:20" x14ac:dyDescent="0.3">
      <c r="A1525">
        <v>116627</v>
      </c>
      <c r="B1525">
        <v>80335</v>
      </c>
      <c r="C1525">
        <v>80826</v>
      </c>
      <c r="D1525">
        <v>15926</v>
      </c>
      <c r="E1525">
        <f>VLOOKUP(D1525,[1]products!$A$2:$B$2832,2,0)</f>
        <v>13.759200420000001</v>
      </c>
      <c r="F1525">
        <v>314729</v>
      </c>
      <c r="G1525" t="s">
        <v>14</v>
      </c>
      <c r="H1525" s="2">
        <v>45045.473599537036</v>
      </c>
      <c r="I1525" s="2" t="s">
        <v>11</v>
      </c>
      <c r="J1525" s="2" t="s">
        <v>11</v>
      </c>
      <c r="K1525" s="2" t="s">
        <v>11</v>
      </c>
      <c r="L1525" s="9">
        <f>YEAR(Table1[[#This Row],[ordered_at]])</f>
        <v>2023</v>
      </c>
      <c r="M1525" s="9" t="str">
        <f>TEXT(Table1[[#This Row],[ordered_at]],"MMM")</f>
        <v>Apr</v>
      </c>
      <c r="N1525">
        <f>VLOOKUP(D1525,[1]products!$A$2:$F$2832,6,0)</f>
        <v>25.200000760000002</v>
      </c>
      <c r="O1525" s="1">
        <f>Table1[[#This Row],[sale_price]]-Table1[[#This Row],[cost_price]]</f>
        <v>11.440800340000001</v>
      </c>
      <c r="P1525" s="4">
        <f>Table1[[#This Row],[PROFIT]]/Table1[[#This Row],[sale_price]]</f>
        <v>0.4539999998</v>
      </c>
      <c r="Q1525" t="str">
        <f>"Q"&amp;ROUNDUP(MONTH(Table1[[#This Row],[ordered_at]])/3,0)</f>
        <v>Q2</v>
      </c>
      <c r="R1525" t="s">
        <v>39</v>
      </c>
      <c r="S1525" t="s">
        <v>46</v>
      </c>
      <c r="T1525" s="8"/>
    </row>
    <row r="1526" spans="1:20" x14ac:dyDescent="0.3">
      <c r="A1526">
        <v>150402</v>
      </c>
      <c r="B1526">
        <v>103576</v>
      </c>
      <c r="C1526">
        <v>18709</v>
      </c>
      <c r="D1526">
        <v>12690</v>
      </c>
      <c r="E1526">
        <f>VLOOKUP(D1526,[1]products!$A$2:$B$2832,2,0)</f>
        <v>23.543999840000001</v>
      </c>
      <c r="F1526">
        <v>406049</v>
      </c>
      <c r="G1526" t="s">
        <v>13</v>
      </c>
      <c r="H1526" s="2">
        <v>45045.424363425926</v>
      </c>
      <c r="I1526" s="2">
        <v>45045.424363425926</v>
      </c>
      <c r="J1526" s="2" t="s">
        <v>11</v>
      </c>
      <c r="K1526" s="2" t="s">
        <v>11</v>
      </c>
      <c r="L1526" s="9">
        <f>YEAR(Table1[[#This Row],[ordered_at]])</f>
        <v>2023</v>
      </c>
      <c r="M1526" s="9" t="str">
        <f>TEXT(Table1[[#This Row],[ordered_at]],"MMM")</f>
        <v>Apr</v>
      </c>
      <c r="N1526">
        <f>VLOOKUP(D1526,[1]products!$A$2:$F$2832,6,0)</f>
        <v>54</v>
      </c>
      <c r="O1526" s="1">
        <f>Table1[[#This Row],[sale_price]]-Table1[[#This Row],[cost_price]]</f>
        <v>30.456000159999999</v>
      </c>
      <c r="P1526" s="4">
        <f>Table1[[#This Row],[PROFIT]]/Table1[[#This Row],[sale_price]]</f>
        <v>0.56400000296296293</v>
      </c>
      <c r="Q1526" t="str">
        <f>"Q"&amp;ROUNDUP(MONTH(Table1[[#This Row],[ordered_at]])/3,0)</f>
        <v>Q2</v>
      </c>
      <c r="R1526" t="s">
        <v>21</v>
      </c>
      <c r="S1526" t="s">
        <v>46</v>
      </c>
      <c r="T1526" s="8"/>
    </row>
    <row r="1527" spans="1:20" x14ac:dyDescent="0.3">
      <c r="A1527">
        <v>11853</v>
      </c>
      <c r="B1527">
        <v>8191</v>
      </c>
      <c r="C1527">
        <v>32959</v>
      </c>
      <c r="D1527">
        <v>13973</v>
      </c>
      <c r="E1527">
        <f>VLOOKUP(D1527,[1]products!$A$2:$B$2832,2,0)</f>
        <v>10.39999999</v>
      </c>
      <c r="F1527">
        <v>31947</v>
      </c>
      <c r="G1527" t="s">
        <v>13</v>
      </c>
      <c r="H1527" s="2">
        <v>45045.223969907405</v>
      </c>
      <c r="I1527" s="2">
        <v>45045.223969907405</v>
      </c>
      <c r="J1527" s="2" t="s">
        <v>11</v>
      </c>
      <c r="K1527" s="2" t="s">
        <v>11</v>
      </c>
      <c r="L1527" s="9">
        <f>YEAR(Table1[[#This Row],[ordered_at]])</f>
        <v>2023</v>
      </c>
      <c r="M1527" s="9" t="str">
        <f>TEXT(Table1[[#This Row],[ordered_at]],"MMM")</f>
        <v>Apr</v>
      </c>
      <c r="N1527">
        <f>VLOOKUP(D1527,[1]products!$A$2:$F$2832,6,0)</f>
        <v>20</v>
      </c>
      <c r="O1527" s="1">
        <f>Table1[[#This Row],[sale_price]]-Table1[[#This Row],[cost_price]]</f>
        <v>9.6000000100000005</v>
      </c>
      <c r="P1527" s="4">
        <f>Table1[[#This Row],[PROFIT]]/Table1[[#This Row],[sale_price]]</f>
        <v>0.48000000050000002</v>
      </c>
      <c r="Q1527" t="str">
        <f>"Q"&amp;ROUNDUP(MONTH(Table1[[#This Row],[ordered_at]])/3,0)</f>
        <v>Q2</v>
      </c>
      <c r="R1527" t="s">
        <v>21</v>
      </c>
      <c r="S1527" t="s">
        <v>46</v>
      </c>
      <c r="T1527" s="8"/>
    </row>
    <row r="1528" spans="1:20" x14ac:dyDescent="0.3">
      <c r="A1528">
        <v>63125</v>
      </c>
      <c r="B1528">
        <v>43461</v>
      </c>
      <c r="C1528">
        <v>26400</v>
      </c>
      <c r="D1528">
        <v>13797</v>
      </c>
      <c r="E1528">
        <f>VLOOKUP(D1528,[1]products!$A$2:$B$2832,2,0)</f>
        <v>27.540001220000001</v>
      </c>
      <c r="F1528">
        <v>170306</v>
      </c>
      <c r="G1528" t="s">
        <v>13</v>
      </c>
      <c r="H1528" s="2">
        <v>45045.016956018517</v>
      </c>
      <c r="I1528" s="2">
        <v>45045.016956018517</v>
      </c>
      <c r="J1528" s="2" t="s">
        <v>11</v>
      </c>
      <c r="K1528" s="2" t="s">
        <v>11</v>
      </c>
      <c r="L1528" s="9">
        <f>YEAR(Table1[[#This Row],[ordered_at]])</f>
        <v>2023</v>
      </c>
      <c r="M1528" s="9" t="str">
        <f>TEXT(Table1[[#This Row],[ordered_at]],"MMM")</f>
        <v>Apr</v>
      </c>
      <c r="N1528">
        <f>VLOOKUP(D1528,[1]products!$A$2:$F$2832,6,0)</f>
        <v>64.800003050000001</v>
      </c>
      <c r="O1528" s="1">
        <f>Table1[[#This Row],[sale_price]]-Table1[[#This Row],[cost_price]]</f>
        <v>37.26000183</v>
      </c>
      <c r="P1528" s="4">
        <f>Table1[[#This Row],[PROFIT]]/Table1[[#This Row],[sale_price]]</f>
        <v>0.57500000117669747</v>
      </c>
      <c r="Q1528" t="str">
        <f>"Q"&amp;ROUNDUP(MONTH(Table1[[#This Row],[ordered_at]])/3,0)</f>
        <v>Q2</v>
      </c>
      <c r="R1528" t="s">
        <v>21</v>
      </c>
      <c r="S1528" t="s">
        <v>46</v>
      </c>
      <c r="T1528" s="8"/>
    </row>
    <row r="1529" spans="1:20" x14ac:dyDescent="0.3">
      <c r="A1529">
        <v>147174</v>
      </c>
      <c r="B1529">
        <v>101348</v>
      </c>
      <c r="C1529">
        <v>54300</v>
      </c>
      <c r="D1529">
        <v>12580</v>
      </c>
      <c r="E1529">
        <f>VLOOKUP(D1529,[1]products!$A$2:$B$2832,2,0)</f>
        <v>12.688000000000001</v>
      </c>
      <c r="F1529">
        <v>397336</v>
      </c>
      <c r="G1529" t="s">
        <v>15</v>
      </c>
      <c r="H1529" s="2">
        <v>45043.743506944447</v>
      </c>
      <c r="I1529" s="2">
        <v>45043.743506944447</v>
      </c>
      <c r="J1529" s="2">
        <v>45043.743506944447</v>
      </c>
      <c r="K1529" s="2">
        <v>45043.743506944447</v>
      </c>
      <c r="L1529" s="9">
        <f>YEAR(Table1[[#This Row],[ordered_at]])</f>
        <v>2023</v>
      </c>
      <c r="M1529" s="9" t="str">
        <f>TEXT(Table1[[#This Row],[ordered_at]],"MMM")</f>
        <v>Apr</v>
      </c>
      <c r="N1529">
        <f>VLOOKUP(D1529,[1]products!$A$2:$F$2832,6,0)</f>
        <v>26</v>
      </c>
      <c r="O1529" s="1">
        <f>Table1[[#This Row],[sale_price]]-Table1[[#This Row],[cost_price]]</f>
        <v>13.311999999999999</v>
      </c>
      <c r="P1529" s="4">
        <f>Table1[[#This Row],[PROFIT]]/Table1[[#This Row],[sale_price]]</f>
        <v>0.51200000000000001</v>
      </c>
      <c r="Q1529" t="str">
        <f>"Q"&amp;ROUNDUP(MONTH(Table1[[#This Row],[ordered_at]])/3,0)</f>
        <v>Q2</v>
      </c>
      <c r="R1529" t="s">
        <v>39</v>
      </c>
      <c r="S1529" t="s">
        <v>46</v>
      </c>
      <c r="T1529" s="8"/>
    </row>
    <row r="1530" spans="1:20" x14ac:dyDescent="0.3">
      <c r="A1530">
        <v>78949</v>
      </c>
      <c r="B1530">
        <v>54328</v>
      </c>
      <c r="C1530">
        <v>7926</v>
      </c>
      <c r="D1530">
        <v>25205</v>
      </c>
      <c r="E1530">
        <f>VLOOKUP(D1530,[1]products!$A$2:$B$2832,2,0)</f>
        <v>11.03639972</v>
      </c>
      <c r="F1530">
        <v>213038</v>
      </c>
      <c r="G1530" t="s">
        <v>14</v>
      </c>
      <c r="H1530" s="2">
        <v>45043.719756944447</v>
      </c>
      <c r="I1530" s="2" t="s">
        <v>11</v>
      </c>
      <c r="J1530" s="2" t="s">
        <v>11</v>
      </c>
      <c r="K1530" s="2" t="s">
        <v>11</v>
      </c>
      <c r="L1530" s="9">
        <f>YEAR(Table1[[#This Row],[ordered_at]])</f>
        <v>2023</v>
      </c>
      <c r="M1530" s="9" t="str">
        <f>TEXT(Table1[[#This Row],[ordered_at]],"MMM")</f>
        <v>Apr</v>
      </c>
      <c r="N1530">
        <f>VLOOKUP(D1530,[1]products!$A$2:$F$2832,6,0)</f>
        <v>21.63999939</v>
      </c>
      <c r="O1530" s="1">
        <f>Table1[[#This Row],[sale_price]]-Table1[[#This Row],[cost_price]]</f>
        <v>10.603599669999999</v>
      </c>
      <c r="P1530" s="4">
        <f>Table1[[#This Row],[PROFIT]]/Table1[[#This Row],[sale_price]]</f>
        <v>0.48999999856284654</v>
      </c>
      <c r="Q1530" t="str">
        <f>"Q"&amp;ROUNDUP(MONTH(Table1[[#This Row],[ordered_at]])/3,0)</f>
        <v>Q2</v>
      </c>
      <c r="R1530" t="s">
        <v>31</v>
      </c>
      <c r="S1530" t="s">
        <v>46</v>
      </c>
      <c r="T1530" s="8"/>
    </row>
    <row r="1531" spans="1:20" x14ac:dyDescent="0.3">
      <c r="A1531">
        <v>83284</v>
      </c>
      <c r="B1531">
        <v>57306</v>
      </c>
      <c r="C1531">
        <v>51556</v>
      </c>
      <c r="D1531">
        <v>26020</v>
      </c>
      <c r="E1531">
        <f>VLOOKUP(D1531,[1]products!$A$2:$B$2832,2,0)</f>
        <v>7.8680000379999999</v>
      </c>
      <c r="F1531">
        <v>224737</v>
      </c>
      <c r="G1531" t="s">
        <v>10</v>
      </c>
      <c r="H1531" s="2">
        <v>45043.606469907405</v>
      </c>
      <c r="I1531" s="2" t="s">
        <v>11</v>
      </c>
      <c r="J1531" s="2" t="s">
        <v>11</v>
      </c>
      <c r="K1531" s="2" t="s">
        <v>11</v>
      </c>
      <c r="L1531" s="9">
        <f>YEAR(Table1[[#This Row],[ordered_at]])</f>
        <v>2023</v>
      </c>
      <c r="M1531" s="9" t="str">
        <f>TEXT(Table1[[#This Row],[ordered_at]],"MMM")</f>
        <v>Apr</v>
      </c>
      <c r="N1531">
        <f>VLOOKUP(D1531,[1]products!$A$2:$F$2832,6,0)</f>
        <v>14</v>
      </c>
      <c r="O1531" s="1">
        <f>Table1[[#This Row],[sale_price]]-Table1[[#This Row],[cost_price]]</f>
        <v>6.1319999620000001</v>
      </c>
      <c r="P1531" s="4">
        <f>Table1[[#This Row],[PROFIT]]/Table1[[#This Row],[sale_price]]</f>
        <v>0.43799999728571432</v>
      </c>
      <c r="Q1531" t="str">
        <f>"Q"&amp;ROUNDUP(MONTH(Table1[[#This Row],[ordered_at]])/3,0)</f>
        <v>Q2</v>
      </c>
      <c r="R1531" t="s">
        <v>27</v>
      </c>
      <c r="S1531" t="s">
        <v>46</v>
      </c>
      <c r="T1531" s="8"/>
    </row>
    <row r="1532" spans="1:20" x14ac:dyDescent="0.3">
      <c r="A1532">
        <v>138000</v>
      </c>
      <c r="B1532">
        <v>94993</v>
      </c>
      <c r="C1532">
        <v>76630</v>
      </c>
      <c r="D1532">
        <v>29064</v>
      </c>
      <c r="E1532">
        <f>VLOOKUP(D1532,[1]products!$A$2:$B$2832,2,0)</f>
        <v>22.824000120000001</v>
      </c>
      <c r="F1532">
        <v>372503</v>
      </c>
      <c r="G1532" t="s">
        <v>13</v>
      </c>
      <c r="H1532" s="2">
        <v>45043.431932870371</v>
      </c>
      <c r="I1532" s="2">
        <v>45043.431932870371</v>
      </c>
      <c r="J1532" s="2" t="s">
        <v>11</v>
      </c>
      <c r="K1532" s="2" t="s">
        <v>11</v>
      </c>
      <c r="L1532" s="9">
        <f>YEAR(Table1[[#This Row],[ordered_at]])</f>
        <v>2023</v>
      </c>
      <c r="M1532" s="9" t="str">
        <f>TEXT(Table1[[#This Row],[ordered_at]],"MMM")</f>
        <v>Apr</v>
      </c>
      <c r="N1532">
        <f>VLOOKUP(D1532,[1]products!$A$2:$F$2832,6,0)</f>
        <v>36</v>
      </c>
      <c r="O1532" s="1">
        <f>Table1[[#This Row],[sale_price]]-Table1[[#This Row],[cost_price]]</f>
        <v>13.175999879999999</v>
      </c>
      <c r="P1532" s="4">
        <f>Table1[[#This Row],[PROFIT]]/Table1[[#This Row],[sale_price]]</f>
        <v>0.36599999666666666</v>
      </c>
      <c r="Q1532" t="str">
        <f>"Q"&amp;ROUNDUP(MONTH(Table1[[#This Row],[ordered_at]])/3,0)</f>
        <v>Q2</v>
      </c>
      <c r="R1532" t="s">
        <v>27</v>
      </c>
      <c r="S1532" t="s">
        <v>46</v>
      </c>
      <c r="T1532" s="8"/>
    </row>
    <row r="1533" spans="1:20" x14ac:dyDescent="0.3">
      <c r="A1533">
        <v>56134</v>
      </c>
      <c r="B1533">
        <v>38632</v>
      </c>
      <c r="C1533">
        <v>54612</v>
      </c>
      <c r="D1533">
        <v>6156</v>
      </c>
      <c r="E1533">
        <f>VLOOKUP(D1533,[1]products!$A$2:$B$2832,2,0)</f>
        <v>39.303000169999997</v>
      </c>
      <c r="F1533">
        <v>151480</v>
      </c>
      <c r="G1533" t="s">
        <v>13</v>
      </c>
      <c r="H1533" s="2">
        <v>45043.326550925929</v>
      </c>
      <c r="I1533" s="2">
        <v>45043.326550925929</v>
      </c>
      <c r="J1533" s="2" t="s">
        <v>11</v>
      </c>
      <c r="K1533" s="2" t="s">
        <v>11</v>
      </c>
      <c r="L1533" s="9">
        <f>YEAR(Table1[[#This Row],[ordered_at]])</f>
        <v>2023</v>
      </c>
      <c r="M1533" s="9" t="str">
        <f>TEXT(Table1[[#This Row],[ordered_at]],"MMM")</f>
        <v>Apr</v>
      </c>
      <c r="N1533">
        <f>VLOOKUP(D1533,[1]products!$A$2:$F$2832,6,0)</f>
        <v>99</v>
      </c>
      <c r="O1533" s="1">
        <f>Table1[[#This Row],[sale_price]]-Table1[[#This Row],[cost_price]]</f>
        <v>59.696999830000003</v>
      </c>
      <c r="P1533" s="4">
        <f>Table1[[#This Row],[PROFIT]]/Table1[[#This Row],[sale_price]]</f>
        <v>0.60299999828282835</v>
      </c>
      <c r="Q1533" t="str">
        <f>"Q"&amp;ROUNDUP(MONTH(Table1[[#This Row],[ordered_at]])/3,0)</f>
        <v>Q2</v>
      </c>
      <c r="R1533" t="s">
        <v>27</v>
      </c>
      <c r="S1533" t="s">
        <v>46</v>
      </c>
      <c r="T1533" s="8"/>
    </row>
    <row r="1534" spans="1:20" x14ac:dyDescent="0.3">
      <c r="A1534">
        <v>163019</v>
      </c>
      <c r="B1534">
        <v>112277</v>
      </c>
      <c r="C1534">
        <v>88385</v>
      </c>
      <c r="D1534">
        <v>13629</v>
      </c>
      <c r="E1534">
        <f>VLOOKUP(D1534,[1]products!$A$2:$B$2832,2,0)</f>
        <v>20.946700440000001</v>
      </c>
      <c r="F1534">
        <v>440084</v>
      </c>
      <c r="G1534" t="s">
        <v>14</v>
      </c>
      <c r="H1534" s="2">
        <v>45043.065983796296</v>
      </c>
      <c r="I1534" s="2" t="s">
        <v>11</v>
      </c>
      <c r="J1534" s="2" t="s">
        <v>11</v>
      </c>
      <c r="K1534" s="2" t="s">
        <v>11</v>
      </c>
      <c r="L1534" s="9">
        <f>YEAR(Table1[[#This Row],[ordered_at]])</f>
        <v>2023</v>
      </c>
      <c r="M1534" s="9" t="str">
        <f>TEXT(Table1[[#This Row],[ordered_at]],"MMM")</f>
        <v>Apr</v>
      </c>
      <c r="N1534">
        <f>VLOOKUP(D1534,[1]products!$A$2:$F$2832,6,0)</f>
        <v>44.950000760000002</v>
      </c>
      <c r="O1534" s="1">
        <f>Table1[[#This Row],[sale_price]]-Table1[[#This Row],[cost_price]]</f>
        <v>24.003300320000001</v>
      </c>
      <c r="P1534" s="4">
        <f>Table1[[#This Row],[PROFIT]]/Table1[[#This Row],[sale_price]]</f>
        <v>0.53399999809032261</v>
      </c>
      <c r="Q1534" t="str">
        <f>"Q"&amp;ROUNDUP(MONTH(Table1[[#This Row],[ordered_at]])/3,0)</f>
        <v>Q2</v>
      </c>
      <c r="R1534" t="s">
        <v>22</v>
      </c>
      <c r="S1534" t="s">
        <v>46</v>
      </c>
      <c r="T1534" s="8"/>
    </row>
    <row r="1535" spans="1:20" x14ac:dyDescent="0.3">
      <c r="A1535">
        <v>30938</v>
      </c>
      <c r="B1535">
        <v>21359</v>
      </c>
      <c r="C1535">
        <v>2678</v>
      </c>
      <c r="D1535">
        <v>15844</v>
      </c>
      <c r="E1535">
        <f>VLOOKUP(D1535,[1]products!$A$2:$B$2832,2,0)</f>
        <v>14.64399998</v>
      </c>
      <c r="F1535">
        <v>83369</v>
      </c>
      <c r="G1535" t="s">
        <v>15</v>
      </c>
      <c r="H1535" s="2">
        <v>45043.007523148146</v>
      </c>
      <c r="I1535" s="2">
        <v>45043.007523148146</v>
      </c>
      <c r="J1535" s="2">
        <v>45043.007523148146</v>
      </c>
      <c r="K1535" s="2">
        <v>45043.007523148146</v>
      </c>
      <c r="L1535" s="9">
        <f>YEAR(Table1[[#This Row],[ordered_at]])</f>
        <v>2023</v>
      </c>
      <c r="M1535" s="9" t="str">
        <f>TEXT(Table1[[#This Row],[ordered_at]],"MMM")</f>
        <v>Apr</v>
      </c>
      <c r="N1535">
        <f>VLOOKUP(D1535,[1]products!$A$2:$F$2832,6,0)</f>
        <v>28</v>
      </c>
      <c r="O1535" s="1">
        <f>Table1[[#This Row],[sale_price]]-Table1[[#This Row],[cost_price]]</f>
        <v>13.35600002</v>
      </c>
      <c r="P1535" s="4">
        <f>Table1[[#This Row],[PROFIT]]/Table1[[#This Row],[sale_price]]</f>
        <v>0.47700000071428572</v>
      </c>
      <c r="Q1535" t="str">
        <f>"Q"&amp;ROUNDUP(MONTH(Table1[[#This Row],[ordered_at]])/3,0)</f>
        <v>Q2</v>
      </c>
      <c r="R1535" t="s">
        <v>22</v>
      </c>
      <c r="S1535" t="s">
        <v>46</v>
      </c>
      <c r="T1535" s="8"/>
    </row>
    <row r="1536" spans="1:20" x14ac:dyDescent="0.3">
      <c r="A1536">
        <v>27236</v>
      </c>
      <c r="B1536">
        <v>18828</v>
      </c>
      <c r="C1536">
        <v>78976</v>
      </c>
      <c r="D1536">
        <v>12612</v>
      </c>
      <c r="E1536">
        <f>VLOOKUP(D1536,[1]products!$A$2:$B$2832,2,0)</f>
        <v>18.63369969</v>
      </c>
      <c r="F1536">
        <v>73434</v>
      </c>
      <c r="G1536" t="s">
        <v>13</v>
      </c>
      <c r="H1536" s="2">
        <v>45042.987928240742</v>
      </c>
      <c r="I1536" s="2">
        <v>45042.987928240742</v>
      </c>
      <c r="J1536" s="2" t="s">
        <v>11</v>
      </c>
      <c r="K1536" s="2" t="s">
        <v>11</v>
      </c>
      <c r="L1536" s="9">
        <f>YEAR(Table1[[#This Row],[ordered_at]])</f>
        <v>2023</v>
      </c>
      <c r="M1536" s="9" t="str">
        <f>TEXT(Table1[[#This Row],[ordered_at]],"MMM")</f>
        <v>Apr</v>
      </c>
      <c r="N1536">
        <f>VLOOKUP(D1536,[1]products!$A$2:$F$2832,6,0)</f>
        <v>32.979999540000001</v>
      </c>
      <c r="O1536" s="1">
        <f>Table1[[#This Row],[sale_price]]-Table1[[#This Row],[cost_price]]</f>
        <v>14.346299850000001</v>
      </c>
      <c r="P1536" s="4">
        <f>Table1[[#This Row],[PROFIT]]/Table1[[#This Row],[sale_price]]</f>
        <v>0.43500000151910251</v>
      </c>
      <c r="Q1536" t="str">
        <f>"Q"&amp;ROUNDUP(MONTH(Table1[[#This Row],[ordered_at]])/3,0)</f>
        <v>Q2</v>
      </c>
      <c r="R1536" t="s">
        <v>22</v>
      </c>
      <c r="S1536" t="s">
        <v>46</v>
      </c>
      <c r="T1536" s="8"/>
    </row>
    <row r="1537" spans="1:20" x14ac:dyDescent="0.3">
      <c r="A1537">
        <v>164476</v>
      </c>
      <c r="B1537">
        <v>113299</v>
      </c>
      <c r="C1537">
        <v>63881</v>
      </c>
      <c r="D1537">
        <v>14676</v>
      </c>
      <c r="E1537">
        <f>VLOOKUP(D1537,[1]products!$A$2:$B$2832,2,0)</f>
        <v>21.40199994</v>
      </c>
      <c r="F1537">
        <v>444013</v>
      </c>
      <c r="G1537" t="s">
        <v>12</v>
      </c>
      <c r="H1537" s="2">
        <v>45042.981435185182</v>
      </c>
      <c r="I1537" s="2">
        <v>45042.981435185182</v>
      </c>
      <c r="J1537" s="2">
        <v>45042.981435185182</v>
      </c>
      <c r="K1537" s="2" t="s">
        <v>11</v>
      </c>
      <c r="L1537" s="9">
        <f>YEAR(Table1[[#This Row],[ordered_at]])</f>
        <v>2023</v>
      </c>
      <c r="M1537" s="9" t="str">
        <f>TEXT(Table1[[#This Row],[ordered_at]],"MMM")</f>
        <v>Apr</v>
      </c>
      <c r="N1537">
        <f>VLOOKUP(D1537,[1]products!$A$2:$F$2832,6,0)</f>
        <v>58</v>
      </c>
      <c r="O1537" s="1">
        <f>Table1[[#This Row],[sale_price]]-Table1[[#This Row],[cost_price]]</f>
        <v>36.598000060000004</v>
      </c>
      <c r="P1537" s="4">
        <f>Table1[[#This Row],[PROFIT]]/Table1[[#This Row],[sale_price]]</f>
        <v>0.63100000103448284</v>
      </c>
      <c r="Q1537" t="str">
        <f>"Q"&amp;ROUNDUP(MONTH(Table1[[#This Row],[ordered_at]])/3,0)</f>
        <v>Q2</v>
      </c>
      <c r="R1537" t="s">
        <v>22</v>
      </c>
      <c r="S1537" t="s">
        <v>46</v>
      </c>
      <c r="T1537" s="8"/>
    </row>
    <row r="1538" spans="1:20" x14ac:dyDescent="0.3">
      <c r="A1538">
        <v>102063</v>
      </c>
      <c r="B1538">
        <v>70270</v>
      </c>
      <c r="C1538">
        <v>54741</v>
      </c>
      <c r="D1538">
        <v>18229</v>
      </c>
      <c r="E1538">
        <f>VLOOKUP(D1538,[1]products!$A$2:$B$2832,2,0)</f>
        <v>97.415999920000004</v>
      </c>
      <c r="F1538">
        <v>275314</v>
      </c>
      <c r="G1538" t="s">
        <v>12</v>
      </c>
      <c r="H1538" s="2">
        <v>45042.640057870369</v>
      </c>
      <c r="I1538" s="2">
        <v>45042.640057870369</v>
      </c>
      <c r="J1538" s="2">
        <v>45042.640057870369</v>
      </c>
      <c r="K1538" s="2" t="s">
        <v>11</v>
      </c>
      <c r="L1538" s="9">
        <f>YEAR(Table1[[#This Row],[ordered_at]])</f>
        <v>2023</v>
      </c>
      <c r="M1538" s="9" t="str">
        <f>TEXT(Table1[[#This Row],[ordered_at]],"MMM")</f>
        <v>Apr</v>
      </c>
      <c r="N1538">
        <f>VLOOKUP(D1538,[1]products!$A$2:$F$2832,6,0)</f>
        <v>198</v>
      </c>
      <c r="O1538" s="1">
        <f>Table1[[#This Row],[sale_price]]-Table1[[#This Row],[cost_price]]</f>
        <v>100.58400008</v>
      </c>
      <c r="P1538" s="4">
        <f>Table1[[#This Row],[PROFIT]]/Table1[[#This Row],[sale_price]]</f>
        <v>0.50800000040404036</v>
      </c>
      <c r="Q1538" t="str">
        <f>"Q"&amp;ROUNDUP(MONTH(Table1[[#This Row],[ordered_at]])/3,0)</f>
        <v>Q2</v>
      </c>
      <c r="R1538" t="s">
        <v>22</v>
      </c>
      <c r="S1538" t="s">
        <v>46</v>
      </c>
      <c r="T1538" s="8"/>
    </row>
    <row r="1539" spans="1:20" x14ac:dyDescent="0.3">
      <c r="A1539">
        <v>10441</v>
      </c>
      <c r="B1539">
        <v>7198</v>
      </c>
      <c r="C1539">
        <v>84315</v>
      </c>
      <c r="D1539">
        <v>15926</v>
      </c>
      <c r="E1539">
        <f>VLOOKUP(D1539,[1]products!$A$2:$B$2832,2,0)</f>
        <v>13.759200420000001</v>
      </c>
      <c r="F1539">
        <v>28157</v>
      </c>
      <c r="G1539" t="s">
        <v>13</v>
      </c>
      <c r="H1539" s="2">
        <v>45042.11954861111</v>
      </c>
      <c r="I1539" s="2">
        <v>45042.11954861111</v>
      </c>
      <c r="J1539" s="2" t="s">
        <v>11</v>
      </c>
      <c r="K1539" s="2" t="s">
        <v>11</v>
      </c>
      <c r="L1539" s="9">
        <f>YEAR(Table1[[#This Row],[ordered_at]])</f>
        <v>2023</v>
      </c>
      <c r="M1539" s="9" t="str">
        <f>TEXT(Table1[[#This Row],[ordered_at]],"MMM")</f>
        <v>Apr</v>
      </c>
      <c r="N1539">
        <f>VLOOKUP(D1539,[1]products!$A$2:$F$2832,6,0)</f>
        <v>25.200000760000002</v>
      </c>
      <c r="O1539" s="1">
        <f>Table1[[#This Row],[sale_price]]-Table1[[#This Row],[cost_price]]</f>
        <v>11.440800340000001</v>
      </c>
      <c r="P1539" s="4">
        <f>Table1[[#This Row],[PROFIT]]/Table1[[#This Row],[sale_price]]</f>
        <v>0.4539999998</v>
      </c>
      <c r="Q1539" t="str">
        <f>"Q"&amp;ROUNDUP(MONTH(Table1[[#This Row],[ordered_at]])/3,0)</f>
        <v>Q2</v>
      </c>
      <c r="R1539" t="s">
        <v>22</v>
      </c>
      <c r="S1539" t="s">
        <v>46</v>
      </c>
      <c r="T1539" s="8"/>
    </row>
    <row r="1540" spans="1:20" x14ac:dyDescent="0.3">
      <c r="A1540">
        <v>96033</v>
      </c>
      <c r="B1540">
        <v>66061</v>
      </c>
      <c r="C1540">
        <v>53602</v>
      </c>
      <c r="D1540">
        <v>13791</v>
      </c>
      <c r="E1540">
        <f>VLOOKUP(D1540,[1]products!$A$2:$B$2832,2,0)</f>
        <v>30.87750003</v>
      </c>
      <c r="F1540">
        <v>259192</v>
      </c>
      <c r="G1540" t="s">
        <v>10</v>
      </c>
      <c r="H1540" s="2">
        <v>45041.670185185183</v>
      </c>
      <c r="I1540" s="2" t="s">
        <v>11</v>
      </c>
      <c r="J1540" s="2" t="s">
        <v>11</v>
      </c>
      <c r="K1540" s="2" t="s">
        <v>11</v>
      </c>
      <c r="L1540" s="9">
        <f>YEAR(Table1[[#This Row],[ordered_at]])</f>
        <v>2023</v>
      </c>
      <c r="M1540" s="9" t="str">
        <f>TEXT(Table1[[#This Row],[ordered_at]],"MMM")</f>
        <v>Apr</v>
      </c>
      <c r="N1540">
        <f>VLOOKUP(D1540,[1]products!$A$2:$F$2832,6,0)</f>
        <v>57.5</v>
      </c>
      <c r="O1540" s="1">
        <f>Table1[[#This Row],[sale_price]]-Table1[[#This Row],[cost_price]]</f>
        <v>26.62249997</v>
      </c>
      <c r="P1540" s="4">
        <f>Table1[[#This Row],[PROFIT]]/Table1[[#This Row],[sale_price]]</f>
        <v>0.46299999947826087</v>
      </c>
      <c r="Q1540" t="str">
        <f>"Q"&amp;ROUNDUP(MONTH(Table1[[#This Row],[ordered_at]])/3,0)</f>
        <v>Q2</v>
      </c>
      <c r="R1540" t="s">
        <v>31</v>
      </c>
      <c r="S1540" t="s">
        <v>47</v>
      </c>
      <c r="T1540" s="8"/>
    </row>
    <row r="1541" spans="1:20" x14ac:dyDescent="0.3">
      <c r="A1541">
        <v>114661</v>
      </c>
      <c r="B1541">
        <v>78982</v>
      </c>
      <c r="C1541">
        <v>38828</v>
      </c>
      <c r="D1541">
        <v>13928</v>
      </c>
      <c r="E1541">
        <f>VLOOKUP(D1541,[1]products!$A$2:$B$2832,2,0)</f>
        <v>21.224099160000002</v>
      </c>
      <c r="F1541">
        <v>309446</v>
      </c>
      <c r="G1541" t="s">
        <v>13</v>
      </c>
      <c r="H1541" s="2">
        <v>45041.550405092596</v>
      </c>
      <c r="I1541" s="2">
        <v>45041.550405092596</v>
      </c>
      <c r="J1541" s="2" t="s">
        <v>11</v>
      </c>
      <c r="K1541" s="2" t="s">
        <v>11</v>
      </c>
      <c r="L1541" s="9">
        <f>YEAR(Table1[[#This Row],[ordered_at]])</f>
        <v>2023</v>
      </c>
      <c r="M1541" s="9" t="str">
        <f>TEXT(Table1[[#This Row],[ordered_at]],"MMM")</f>
        <v>Apr</v>
      </c>
      <c r="N1541">
        <f>VLOOKUP(D1541,[1]products!$A$2:$F$2832,6,0)</f>
        <v>40.349998470000003</v>
      </c>
      <c r="O1541" s="1">
        <f>Table1[[#This Row],[sale_price]]-Table1[[#This Row],[cost_price]]</f>
        <v>19.125899310000001</v>
      </c>
      <c r="P1541" s="4">
        <f>Table1[[#This Row],[PROFIT]]/Table1[[#This Row],[sale_price]]</f>
        <v>0.47400000087286248</v>
      </c>
      <c r="Q1541" t="str">
        <f>"Q"&amp;ROUNDUP(MONTH(Table1[[#This Row],[ordered_at]])/3,0)</f>
        <v>Q2</v>
      </c>
      <c r="R1541" t="s">
        <v>31</v>
      </c>
      <c r="S1541" t="s">
        <v>47</v>
      </c>
      <c r="T1541" s="8"/>
    </row>
    <row r="1542" spans="1:20" x14ac:dyDescent="0.3">
      <c r="A1542">
        <v>38276</v>
      </c>
      <c r="B1542">
        <v>26360</v>
      </c>
      <c r="C1542">
        <v>75062</v>
      </c>
      <c r="D1542">
        <v>9419</v>
      </c>
      <c r="E1542">
        <f>VLOOKUP(D1542,[1]products!$A$2:$B$2832,2,0)</f>
        <v>3.9003999340000002</v>
      </c>
      <c r="F1542">
        <v>103267</v>
      </c>
      <c r="G1542" t="s">
        <v>13</v>
      </c>
      <c r="H1542" s="2">
        <v>45041.025706018518</v>
      </c>
      <c r="I1542" s="2">
        <v>45041.025706018518</v>
      </c>
      <c r="J1542" s="2" t="s">
        <v>11</v>
      </c>
      <c r="K1542" s="2" t="s">
        <v>11</v>
      </c>
      <c r="L1542" s="9">
        <f>YEAR(Table1[[#This Row],[ordered_at]])</f>
        <v>2023</v>
      </c>
      <c r="M1542" s="9" t="str">
        <f>TEXT(Table1[[#This Row],[ordered_at]],"MMM")</f>
        <v>Apr</v>
      </c>
      <c r="N1542">
        <f>VLOOKUP(D1542,[1]products!$A$2:$F$2832,6,0)</f>
        <v>9.9499998089999995</v>
      </c>
      <c r="O1542" s="1">
        <f>Table1[[#This Row],[sale_price]]-Table1[[#This Row],[cost_price]]</f>
        <v>6.0495998749999993</v>
      </c>
      <c r="P1542" s="4">
        <f>Table1[[#This Row],[PROFIT]]/Table1[[#This Row],[sale_price]]</f>
        <v>0.60799999910834168</v>
      </c>
      <c r="Q1542" t="str">
        <f>"Q"&amp;ROUNDUP(MONTH(Table1[[#This Row],[ordered_at]])/3,0)</f>
        <v>Q2</v>
      </c>
      <c r="R1542" t="s">
        <v>22</v>
      </c>
      <c r="S1542" t="s">
        <v>47</v>
      </c>
      <c r="T1542" s="8"/>
    </row>
    <row r="1543" spans="1:20" x14ac:dyDescent="0.3">
      <c r="A1543">
        <v>63568</v>
      </c>
      <c r="B1543">
        <v>43768</v>
      </c>
      <c r="C1543">
        <v>94664</v>
      </c>
      <c r="D1543">
        <v>12664</v>
      </c>
      <c r="E1543">
        <f>VLOOKUP(D1543,[1]products!$A$2:$B$2832,2,0)</f>
        <v>11.03199996</v>
      </c>
      <c r="F1543">
        <v>171503</v>
      </c>
      <c r="G1543" t="s">
        <v>13</v>
      </c>
      <c r="H1543" s="2">
        <v>45040.711168981485</v>
      </c>
      <c r="I1543" s="2">
        <v>45040.711168981485</v>
      </c>
      <c r="J1543" s="2" t="s">
        <v>11</v>
      </c>
      <c r="K1543" s="2" t="s">
        <v>11</v>
      </c>
      <c r="L1543" s="9">
        <f>YEAR(Table1[[#This Row],[ordered_at]])</f>
        <v>2023</v>
      </c>
      <c r="M1543" s="9" t="str">
        <f>TEXT(Table1[[#This Row],[ordered_at]],"MMM")</f>
        <v>Apr</v>
      </c>
      <c r="N1543">
        <f>VLOOKUP(D1543,[1]products!$A$2:$F$2832,6,0)</f>
        <v>28</v>
      </c>
      <c r="O1543" s="1">
        <f>Table1[[#This Row],[sale_price]]-Table1[[#This Row],[cost_price]]</f>
        <v>16.96800004</v>
      </c>
      <c r="P1543" s="4">
        <f>Table1[[#This Row],[PROFIT]]/Table1[[#This Row],[sale_price]]</f>
        <v>0.60600000142857147</v>
      </c>
      <c r="Q1543" t="str">
        <f>"Q"&amp;ROUNDUP(MONTH(Table1[[#This Row],[ordered_at]])/3,0)</f>
        <v>Q2</v>
      </c>
      <c r="R1543" t="s">
        <v>22</v>
      </c>
      <c r="S1543" t="s">
        <v>47</v>
      </c>
      <c r="T1543" s="8"/>
    </row>
    <row r="1544" spans="1:20" x14ac:dyDescent="0.3">
      <c r="A1544">
        <v>106775</v>
      </c>
      <c r="B1544">
        <v>73559</v>
      </c>
      <c r="C1544">
        <v>82074</v>
      </c>
      <c r="D1544">
        <v>28951</v>
      </c>
      <c r="E1544">
        <f>VLOOKUP(D1544,[1]products!$A$2:$B$2832,2,0)</f>
        <v>21.201390910000001</v>
      </c>
      <c r="F1544">
        <v>288076</v>
      </c>
      <c r="G1544" t="s">
        <v>15</v>
      </c>
      <c r="H1544" s="2">
        <v>45040.088750000003</v>
      </c>
      <c r="I1544" s="2">
        <v>45040.088750000003</v>
      </c>
      <c r="J1544" s="2">
        <v>45040.088750000003</v>
      </c>
      <c r="K1544" s="2">
        <v>45040.088750000003</v>
      </c>
      <c r="L1544" s="9">
        <f>YEAR(Table1[[#This Row],[ordered_at]])</f>
        <v>2023</v>
      </c>
      <c r="M1544" s="9" t="str">
        <f>TEXT(Table1[[#This Row],[ordered_at]],"MMM")</f>
        <v>Apr</v>
      </c>
      <c r="N1544">
        <f>VLOOKUP(D1544,[1]products!$A$2:$F$2832,6,0)</f>
        <v>45.990001679999999</v>
      </c>
      <c r="O1544" s="1">
        <f>Table1[[#This Row],[sale_price]]-Table1[[#This Row],[cost_price]]</f>
        <v>24.788610769999998</v>
      </c>
      <c r="P1544" s="4">
        <f>Table1[[#This Row],[PROFIT]]/Table1[[#This Row],[sale_price]]</f>
        <v>0.53899999705327251</v>
      </c>
      <c r="Q1544" t="str">
        <f>"Q"&amp;ROUNDUP(MONTH(Table1[[#This Row],[ordered_at]])/3,0)</f>
        <v>Q2</v>
      </c>
      <c r="R1544" t="s">
        <v>22</v>
      </c>
      <c r="S1544" t="s">
        <v>47</v>
      </c>
      <c r="T1544" s="8"/>
    </row>
    <row r="1545" spans="1:20" x14ac:dyDescent="0.3">
      <c r="A1545">
        <v>18846</v>
      </c>
      <c r="B1545">
        <v>13031</v>
      </c>
      <c r="C1545">
        <v>58132</v>
      </c>
      <c r="D1545">
        <v>24572</v>
      </c>
      <c r="E1545">
        <f>VLOOKUP(D1545,[1]products!$A$2:$B$2832,2,0)</f>
        <v>42.829288290000001</v>
      </c>
      <c r="F1545">
        <v>50874</v>
      </c>
      <c r="G1545" t="s">
        <v>13</v>
      </c>
      <c r="H1545" s="2">
        <v>45040.035590277781</v>
      </c>
      <c r="I1545" s="2">
        <v>45040.035590277781</v>
      </c>
      <c r="J1545" s="2" t="s">
        <v>11</v>
      </c>
      <c r="K1545" s="2" t="s">
        <v>11</v>
      </c>
      <c r="L1545" s="9">
        <f>YEAR(Table1[[#This Row],[ordered_at]])</f>
        <v>2023</v>
      </c>
      <c r="M1545" s="9" t="str">
        <f>TEXT(Table1[[#This Row],[ordered_at]],"MMM")</f>
        <v>Apr</v>
      </c>
      <c r="N1545">
        <f>VLOOKUP(D1545,[1]products!$A$2:$F$2832,6,0)</f>
        <v>81.269996640000002</v>
      </c>
      <c r="O1545" s="1">
        <f>Table1[[#This Row],[sale_price]]-Table1[[#This Row],[cost_price]]</f>
        <v>38.440708350000001</v>
      </c>
      <c r="P1545" s="4">
        <f>Table1[[#This Row],[PROFIT]]/Table1[[#This Row],[sale_price]]</f>
        <v>0.47299999925286079</v>
      </c>
      <c r="Q1545" t="str">
        <f>"Q"&amp;ROUNDUP(MONTH(Table1[[#This Row],[ordered_at]])/3,0)</f>
        <v>Q2</v>
      </c>
      <c r="R1545" t="s">
        <v>22</v>
      </c>
      <c r="S1545" t="s">
        <v>47</v>
      </c>
      <c r="T1545" s="8"/>
    </row>
    <row r="1546" spans="1:20" x14ac:dyDescent="0.3">
      <c r="A1546">
        <v>3115</v>
      </c>
      <c r="B1546">
        <v>2146</v>
      </c>
      <c r="C1546">
        <v>87696</v>
      </c>
      <c r="D1546">
        <v>9252</v>
      </c>
      <c r="E1546">
        <f>VLOOKUP(D1546,[1]products!$A$2:$B$2832,2,0)</f>
        <v>27.4021005</v>
      </c>
      <c r="F1546">
        <v>8393</v>
      </c>
      <c r="G1546" t="s">
        <v>13</v>
      </c>
      <c r="H1546" s="2">
        <v>45039.456875000003</v>
      </c>
      <c r="I1546" s="2">
        <v>45039.456875000003</v>
      </c>
      <c r="J1546" s="2" t="s">
        <v>11</v>
      </c>
      <c r="K1546" s="2" t="s">
        <v>11</v>
      </c>
      <c r="L1546" s="9">
        <f>YEAR(Table1[[#This Row],[ordered_at]])</f>
        <v>2023</v>
      </c>
      <c r="M1546" s="9" t="str">
        <f>TEXT(Table1[[#This Row],[ordered_at]],"MMM")</f>
        <v>Apr</v>
      </c>
      <c r="N1546">
        <f>VLOOKUP(D1546,[1]products!$A$2:$F$2832,6,0)</f>
        <v>42.950000760000002</v>
      </c>
      <c r="O1546" s="1">
        <f>Table1[[#This Row],[sale_price]]-Table1[[#This Row],[cost_price]]</f>
        <v>15.547900260000002</v>
      </c>
      <c r="P1546" s="4">
        <f>Table1[[#This Row],[PROFIT]]/Table1[[#This Row],[sale_price]]</f>
        <v>0.36199999964796281</v>
      </c>
      <c r="Q1546" t="str">
        <f>"Q"&amp;ROUNDUP(MONTH(Table1[[#This Row],[ordered_at]])/3,0)</f>
        <v>Q2</v>
      </c>
      <c r="R1546" t="s">
        <v>22</v>
      </c>
      <c r="S1546" t="s">
        <v>47</v>
      </c>
      <c r="T1546" s="8"/>
    </row>
    <row r="1547" spans="1:20" x14ac:dyDescent="0.3">
      <c r="A1547">
        <v>8660</v>
      </c>
      <c r="B1547">
        <v>5986</v>
      </c>
      <c r="C1547">
        <v>83606</v>
      </c>
      <c r="D1547">
        <v>9303</v>
      </c>
      <c r="E1547">
        <f>VLOOKUP(D1547,[1]products!$A$2:$B$2832,2,0)</f>
        <v>7.4899999890000002</v>
      </c>
      <c r="F1547">
        <v>23378</v>
      </c>
      <c r="G1547" t="s">
        <v>14</v>
      </c>
      <c r="H1547" s="2">
        <v>45039.26525462963</v>
      </c>
      <c r="I1547" s="2" t="s">
        <v>11</v>
      </c>
      <c r="J1547" s="2" t="s">
        <v>11</v>
      </c>
      <c r="K1547" s="2" t="s">
        <v>11</v>
      </c>
      <c r="L1547" s="9">
        <f>YEAR(Table1[[#This Row],[ordered_at]])</f>
        <v>2023</v>
      </c>
      <c r="M1547" s="9" t="str">
        <f>TEXT(Table1[[#This Row],[ordered_at]],"MMM")</f>
        <v>Apr</v>
      </c>
      <c r="N1547">
        <f>VLOOKUP(D1547,[1]products!$A$2:$F$2832,6,0)</f>
        <v>14</v>
      </c>
      <c r="O1547" s="1">
        <f>Table1[[#This Row],[sale_price]]-Table1[[#This Row],[cost_price]]</f>
        <v>6.5100000109999998</v>
      </c>
      <c r="P1547" s="4">
        <f>Table1[[#This Row],[PROFIT]]/Table1[[#This Row],[sale_price]]</f>
        <v>0.4650000007857143</v>
      </c>
      <c r="Q1547" t="str">
        <f>"Q"&amp;ROUNDUP(MONTH(Table1[[#This Row],[ordered_at]])/3,0)</f>
        <v>Q2</v>
      </c>
      <c r="R1547" t="s">
        <v>22</v>
      </c>
      <c r="S1547" t="s">
        <v>47</v>
      </c>
      <c r="T1547" s="8"/>
    </row>
    <row r="1548" spans="1:20" x14ac:dyDescent="0.3">
      <c r="A1548">
        <v>60026</v>
      </c>
      <c r="B1548">
        <v>41340</v>
      </c>
      <c r="C1548">
        <v>77043</v>
      </c>
      <c r="D1548">
        <v>12646</v>
      </c>
      <c r="E1548">
        <f>VLOOKUP(D1548,[1]products!$A$2:$B$2832,2,0)</f>
        <v>13.78944003</v>
      </c>
      <c r="F1548">
        <v>162005</v>
      </c>
      <c r="G1548" t="s">
        <v>14</v>
      </c>
      <c r="H1548" s="2">
        <v>45038.679444444446</v>
      </c>
      <c r="I1548" s="2" t="s">
        <v>11</v>
      </c>
      <c r="J1548" s="2" t="s">
        <v>11</v>
      </c>
      <c r="K1548" s="2" t="s">
        <v>11</v>
      </c>
      <c r="L1548" s="9">
        <f>YEAR(Table1[[#This Row],[ordered_at]])</f>
        <v>2023</v>
      </c>
      <c r="M1548" s="9" t="str">
        <f>TEXT(Table1[[#This Row],[ordered_at]],"MMM")</f>
        <v>Apr</v>
      </c>
      <c r="N1548">
        <f>VLOOKUP(D1548,[1]products!$A$2:$F$2832,6,0)</f>
        <v>31.920000080000001</v>
      </c>
      <c r="O1548" s="1">
        <f>Table1[[#This Row],[sale_price]]-Table1[[#This Row],[cost_price]]</f>
        <v>18.13056005</v>
      </c>
      <c r="P1548" s="4">
        <f>Table1[[#This Row],[PROFIT]]/Table1[[#This Row],[sale_price]]</f>
        <v>0.56800000014285712</v>
      </c>
      <c r="Q1548" t="str">
        <f>"Q"&amp;ROUNDUP(MONTH(Table1[[#This Row],[ordered_at]])/3,0)</f>
        <v>Q2</v>
      </c>
      <c r="R1548" t="s">
        <v>22</v>
      </c>
      <c r="S1548" t="s">
        <v>47</v>
      </c>
      <c r="T1548" s="8"/>
    </row>
    <row r="1549" spans="1:20" x14ac:dyDescent="0.3">
      <c r="A1549">
        <v>16160</v>
      </c>
      <c r="B1549">
        <v>11178</v>
      </c>
      <c r="C1549">
        <v>76243</v>
      </c>
      <c r="D1549">
        <v>12554</v>
      </c>
      <c r="E1549">
        <f>VLOOKUP(D1549,[1]products!$A$2:$B$2832,2,0)</f>
        <v>29.422348719999999</v>
      </c>
      <c r="F1549">
        <v>43637</v>
      </c>
      <c r="G1549" t="s">
        <v>12</v>
      </c>
      <c r="H1549" s="2">
        <v>45038.249884259261</v>
      </c>
      <c r="I1549" s="2">
        <v>45038.249884259261</v>
      </c>
      <c r="J1549" s="2">
        <v>45038.249884259261</v>
      </c>
      <c r="K1549" s="2" t="s">
        <v>11</v>
      </c>
      <c r="L1549" s="9">
        <f>YEAR(Table1[[#This Row],[ordered_at]])</f>
        <v>2023</v>
      </c>
      <c r="M1549" s="9" t="str">
        <f>TEXT(Table1[[#This Row],[ordered_at]],"MMM")</f>
        <v>Apr</v>
      </c>
      <c r="N1549">
        <f>VLOOKUP(D1549,[1]products!$A$2:$F$2832,6,0)</f>
        <v>64.949996949999999</v>
      </c>
      <c r="O1549" s="1">
        <f>Table1[[#This Row],[sale_price]]-Table1[[#This Row],[cost_price]]</f>
        <v>35.527648229999997</v>
      </c>
      <c r="P1549" s="4">
        <f>Table1[[#This Row],[PROFIT]]/Table1[[#This Row],[sale_price]]</f>
        <v>0.54699999843494984</v>
      </c>
      <c r="Q1549" t="str">
        <f>"Q"&amp;ROUNDUP(MONTH(Table1[[#This Row],[ordered_at]])/3,0)</f>
        <v>Q2</v>
      </c>
      <c r="R1549" t="s">
        <v>22</v>
      </c>
      <c r="S1549" t="s">
        <v>47</v>
      </c>
      <c r="T1549" s="8"/>
    </row>
    <row r="1550" spans="1:20" x14ac:dyDescent="0.3">
      <c r="A1550">
        <v>69211</v>
      </c>
      <c r="B1550">
        <v>47582</v>
      </c>
      <c r="C1550">
        <v>71100</v>
      </c>
      <c r="D1550">
        <v>5930</v>
      </c>
      <c r="E1550">
        <f>VLOOKUP(D1550,[1]products!$A$2:$B$2832,2,0)</f>
        <v>26.617800460000002</v>
      </c>
      <c r="F1550">
        <v>186725</v>
      </c>
      <c r="G1550" t="s">
        <v>12</v>
      </c>
      <c r="H1550" s="2">
        <v>45037.965277777781</v>
      </c>
      <c r="I1550" s="2">
        <v>45037.965277777781</v>
      </c>
      <c r="J1550" s="2">
        <v>45037.965277777781</v>
      </c>
      <c r="K1550" s="2" t="s">
        <v>11</v>
      </c>
      <c r="L1550" s="9">
        <f>YEAR(Table1[[#This Row],[ordered_at]])</f>
        <v>2023</v>
      </c>
      <c r="M1550" s="9" t="str">
        <f>TEXT(Table1[[#This Row],[ordered_at]],"MMM")</f>
        <v>Apr</v>
      </c>
      <c r="N1550">
        <f>VLOOKUP(D1550,[1]products!$A$2:$F$2832,6,0)</f>
        <v>59.950000760000002</v>
      </c>
      <c r="O1550" s="1">
        <f>Table1[[#This Row],[sale_price]]-Table1[[#This Row],[cost_price]]</f>
        <v>33.332200299999997</v>
      </c>
      <c r="P1550" s="4">
        <f>Table1[[#This Row],[PROFIT]]/Table1[[#This Row],[sale_price]]</f>
        <v>0.5559999979556296</v>
      </c>
      <c r="Q1550" t="str">
        <f>"Q"&amp;ROUNDUP(MONTH(Table1[[#This Row],[ordered_at]])/3,0)</f>
        <v>Q2</v>
      </c>
      <c r="R1550" t="s">
        <v>22</v>
      </c>
      <c r="S1550" t="s">
        <v>47</v>
      </c>
      <c r="T1550" s="8"/>
    </row>
    <row r="1551" spans="1:20" x14ac:dyDescent="0.3">
      <c r="A1551">
        <v>43908</v>
      </c>
      <c r="B1551">
        <v>30217</v>
      </c>
      <c r="C1551">
        <v>77478</v>
      </c>
      <c r="D1551">
        <v>12625</v>
      </c>
      <c r="E1551">
        <f>VLOOKUP(D1551,[1]products!$A$2:$B$2832,2,0)</f>
        <v>12.39930028</v>
      </c>
      <c r="F1551">
        <v>118433</v>
      </c>
      <c r="G1551" t="s">
        <v>13</v>
      </c>
      <c r="H1551" s="2">
        <v>45037.721215277779</v>
      </c>
      <c r="I1551" s="2">
        <v>45037.721215277779</v>
      </c>
      <c r="J1551" s="2" t="s">
        <v>11</v>
      </c>
      <c r="K1551" s="2" t="s">
        <v>11</v>
      </c>
      <c r="L1551" s="9">
        <f>YEAR(Table1[[#This Row],[ordered_at]])</f>
        <v>2023</v>
      </c>
      <c r="M1551" s="9" t="str">
        <f>TEXT(Table1[[#This Row],[ordered_at]],"MMM")</f>
        <v>Apr</v>
      </c>
      <c r="N1551">
        <f>VLOOKUP(D1551,[1]products!$A$2:$F$2832,6,0)</f>
        <v>29.950000760000002</v>
      </c>
      <c r="O1551" s="1">
        <f>Table1[[#This Row],[sale_price]]-Table1[[#This Row],[cost_price]]</f>
        <v>17.550700480000003</v>
      </c>
      <c r="P1551" s="4">
        <f>Table1[[#This Row],[PROFIT]]/Table1[[#This Row],[sale_price]]</f>
        <v>0.58600000115659434</v>
      </c>
      <c r="Q1551" t="str">
        <f>"Q"&amp;ROUNDUP(MONTH(Table1[[#This Row],[ordered_at]])/3,0)</f>
        <v>Q2</v>
      </c>
      <c r="R1551" t="s">
        <v>22</v>
      </c>
      <c r="S1551" t="s">
        <v>47</v>
      </c>
      <c r="T1551" s="8"/>
    </row>
    <row r="1552" spans="1:20" x14ac:dyDescent="0.3">
      <c r="A1552">
        <v>80856</v>
      </c>
      <c r="B1552">
        <v>55635</v>
      </c>
      <c r="C1552">
        <v>73270</v>
      </c>
      <c r="D1552">
        <v>15349</v>
      </c>
      <c r="E1552">
        <f>VLOOKUP(D1552,[1]products!$A$2:$B$2832,2,0)</f>
        <v>19.171920759999999</v>
      </c>
      <c r="F1552">
        <v>218219</v>
      </c>
      <c r="G1552" t="s">
        <v>10</v>
      </c>
      <c r="H1552" s="2">
        <v>45037.678518518522</v>
      </c>
      <c r="I1552" s="2" t="s">
        <v>11</v>
      </c>
      <c r="J1552" s="2" t="s">
        <v>11</v>
      </c>
      <c r="K1552" s="2" t="s">
        <v>11</v>
      </c>
      <c r="L1552" s="9">
        <f>YEAR(Table1[[#This Row],[ordered_at]])</f>
        <v>2023</v>
      </c>
      <c r="M1552" s="9" t="str">
        <f>TEXT(Table1[[#This Row],[ordered_at]],"MMM")</f>
        <v>Apr</v>
      </c>
      <c r="N1552">
        <f>VLOOKUP(D1552,[1]products!$A$2:$F$2832,6,0)</f>
        <v>46.990001679999999</v>
      </c>
      <c r="O1552" s="1">
        <f>Table1[[#This Row],[sale_price]]-Table1[[#This Row],[cost_price]]</f>
        <v>27.81808092</v>
      </c>
      <c r="P1552" s="4">
        <f>Table1[[#This Row],[PROFIT]]/Table1[[#This Row],[sale_price]]</f>
        <v>0.59199999841327944</v>
      </c>
      <c r="Q1552" t="str">
        <f>"Q"&amp;ROUNDUP(MONTH(Table1[[#This Row],[ordered_at]])/3,0)</f>
        <v>Q2</v>
      </c>
      <c r="R1552" t="s">
        <v>22</v>
      </c>
      <c r="S1552" t="s">
        <v>47</v>
      </c>
      <c r="T1552" s="8"/>
    </row>
    <row r="1553" spans="1:20" x14ac:dyDescent="0.3">
      <c r="A1553">
        <v>166576</v>
      </c>
      <c r="B1553">
        <v>114731</v>
      </c>
      <c r="C1553">
        <v>6389</v>
      </c>
      <c r="D1553">
        <v>3049</v>
      </c>
      <c r="E1553">
        <f>VLOOKUP(D1553,[1]products!$A$2:$B$2832,2,0)</f>
        <v>2.083760045</v>
      </c>
      <c r="F1553">
        <v>449685</v>
      </c>
      <c r="G1553" t="s">
        <v>15</v>
      </c>
      <c r="H1553" s="2">
        <v>45037.346678240741</v>
      </c>
      <c r="I1553" s="2">
        <v>45037.346678240741</v>
      </c>
      <c r="J1553" s="2">
        <v>45037.346678240741</v>
      </c>
      <c r="K1553" s="2">
        <v>45037.346678240741</v>
      </c>
      <c r="L1553" s="9">
        <f>YEAR(Table1[[#This Row],[ordered_at]])</f>
        <v>2023</v>
      </c>
      <c r="M1553" s="9" t="str">
        <f>TEXT(Table1[[#This Row],[ordered_at]],"MMM")</f>
        <v>Apr</v>
      </c>
      <c r="N1553">
        <f>VLOOKUP(D1553,[1]products!$A$2:$F$2832,6,0)</f>
        <v>4.8800001139999996</v>
      </c>
      <c r="O1553" s="1">
        <f>Table1[[#This Row],[sale_price]]-Table1[[#This Row],[cost_price]]</f>
        <v>2.7962400689999996</v>
      </c>
      <c r="P1553" s="4">
        <f>Table1[[#This Row],[PROFIT]]/Table1[[#This Row],[sale_price]]</f>
        <v>0.57300000075368851</v>
      </c>
      <c r="Q1553" t="str">
        <f>"Q"&amp;ROUNDUP(MONTH(Table1[[#This Row],[ordered_at]])/3,0)</f>
        <v>Q2</v>
      </c>
      <c r="R1553" t="s">
        <v>24</v>
      </c>
      <c r="S1553" t="s">
        <v>47</v>
      </c>
      <c r="T1553" s="8"/>
    </row>
    <row r="1554" spans="1:20" x14ac:dyDescent="0.3">
      <c r="A1554">
        <v>166792</v>
      </c>
      <c r="B1554">
        <v>114886</v>
      </c>
      <c r="C1554">
        <v>39934</v>
      </c>
      <c r="D1554">
        <v>28595</v>
      </c>
      <c r="E1554">
        <f>VLOOKUP(D1554,[1]products!$A$2:$B$2832,2,0)</f>
        <v>36.125000059999998</v>
      </c>
      <c r="F1554">
        <v>450256</v>
      </c>
      <c r="G1554" t="s">
        <v>14</v>
      </c>
      <c r="H1554" s="2">
        <v>45037.269490740742</v>
      </c>
      <c r="I1554" s="2" t="s">
        <v>11</v>
      </c>
      <c r="J1554" s="2" t="s">
        <v>11</v>
      </c>
      <c r="K1554" s="2" t="s">
        <v>11</v>
      </c>
      <c r="L1554" s="9">
        <f>YEAR(Table1[[#This Row],[ordered_at]])</f>
        <v>2023</v>
      </c>
      <c r="M1554" s="9" t="str">
        <f>TEXT(Table1[[#This Row],[ordered_at]],"MMM")</f>
        <v>Apr</v>
      </c>
      <c r="N1554">
        <f>VLOOKUP(D1554,[1]products!$A$2:$F$2832,6,0)</f>
        <v>85</v>
      </c>
      <c r="O1554" s="1">
        <f>Table1[[#This Row],[sale_price]]-Table1[[#This Row],[cost_price]]</f>
        <v>48.874999940000002</v>
      </c>
      <c r="P1554" s="4">
        <f>Table1[[#This Row],[PROFIT]]/Table1[[#This Row],[sale_price]]</f>
        <v>0.57499999929411771</v>
      </c>
      <c r="Q1554" t="str">
        <f>"Q"&amp;ROUNDUP(MONTH(Table1[[#This Row],[ordered_at]])/3,0)</f>
        <v>Q2</v>
      </c>
      <c r="R1554" t="s">
        <v>19</v>
      </c>
      <c r="S1554" t="s">
        <v>46</v>
      </c>
      <c r="T1554" s="8"/>
    </row>
    <row r="1555" spans="1:20" x14ac:dyDescent="0.3">
      <c r="A1555">
        <v>109313</v>
      </c>
      <c r="B1555">
        <v>75323</v>
      </c>
      <c r="C1555">
        <v>97379</v>
      </c>
      <c r="D1555">
        <v>13943</v>
      </c>
      <c r="E1555">
        <f>VLOOKUP(D1555,[1]products!$A$2:$B$2832,2,0)</f>
        <v>14.25000002</v>
      </c>
      <c r="F1555">
        <v>294950</v>
      </c>
      <c r="G1555" t="s">
        <v>14</v>
      </c>
      <c r="H1555" s="2">
        <v>45036.733182870368</v>
      </c>
      <c r="I1555" s="2" t="s">
        <v>11</v>
      </c>
      <c r="J1555" s="2" t="s">
        <v>11</v>
      </c>
      <c r="K1555" s="2" t="s">
        <v>11</v>
      </c>
      <c r="L1555" s="9">
        <f>YEAR(Table1[[#This Row],[ordered_at]])</f>
        <v>2023</v>
      </c>
      <c r="M1555" s="9" t="str">
        <f>TEXT(Table1[[#This Row],[ordered_at]],"MMM")</f>
        <v>Apr</v>
      </c>
      <c r="N1555">
        <f>VLOOKUP(D1555,[1]products!$A$2:$F$2832,6,0)</f>
        <v>30</v>
      </c>
      <c r="O1555" s="1">
        <f>Table1[[#This Row],[sale_price]]-Table1[[#This Row],[cost_price]]</f>
        <v>15.74999998</v>
      </c>
      <c r="P1555" s="4">
        <f>Table1[[#This Row],[PROFIT]]/Table1[[#This Row],[sale_price]]</f>
        <v>0.5249999993333333</v>
      </c>
      <c r="Q1555" t="str">
        <f>"Q"&amp;ROUNDUP(MONTH(Table1[[#This Row],[ordered_at]])/3,0)</f>
        <v>Q2</v>
      </c>
      <c r="R1555" t="s">
        <v>19</v>
      </c>
      <c r="S1555" t="s">
        <v>46</v>
      </c>
      <c r="T1555" s="8"/>
    </row>
    <row r="1556" spans="1:20" x14ac:dyDescent="0.3">
      <c r="A1556">
        <v>73140</v>
      </c>
      <c r="B1556">
        <v>50328</v>
      </c>
      <c r="C1556">
        <v>97102</v>
      </c>
      <c r="D1556">
        <v>5760</v>
      </c>
      <c r="E1556">
        <f>VLOOKUP(D1556,[1]products!$A$2:$B$2832,2,0)</f>
        <v>6.3412298839999997</v>
      </c>
      <c r="F1556">
        <v>197372</v>
      </c>
      <c r="G1556" t="s">
        <v>12</v>
      </c>
      <c r="H1556" s="2">
        <v>45036.024363425924</v>
      </c>
      <c r="I1556" s="2">
        <v>45036.024363425924</v>
      </c>
      <c r="J1556" s="2">
        <v>45036.024363425924</v>
      </c>
      <c r="K1556" s="2" t="s">
        <v>11</v>
      </c>
      <c r="L1556" s="9">
        <f>YEAR(Table1[[#This Row],[ordered_at]])</f>
        <v>2023</v>
      </c>
      <c r="M1556" s="9" t="str">
        <f>TEXT(Table1[[#This Row],[ordered_at]],"MMM")</f>
        <v>Apr</v>
      </c>
      <c r="N1556">
        <f>VLOOKUP(D1556,[1]products!$A$2:$F$2832,6,0)</f>
        <v>10.989999770000001</v>
      </c>
      <c r="O1556" s="1">
        <f>Table1[[#This Row],[sale_price]]-Table1[[#This Row],[cost_price]]</f>
        <v>4.6487698860000011</v>
      </c>
      <c r="P1556" s="4">
        <f>Table1[[#This Row],[PROFIT]]/Table1[[#This Row],[sale_price]]</f>
        <v>0.42299999847952691</v>
      </c>
      <c r="Q1556" t="str">
        <f>"Q"&amp;ROUNDUP(MONTH(Table1[[#This Row],[ordered_at]])/3,0)</f>
        <v>Q2</v>
      </c>
      <c r="R1556" t="s">
        <v>19</v>
      </c>
      <c r="S1556" t="s">
        <v>47</v>
      </c>
      <c r="T1556" s="8"/>
    </row>
    <row r="1557" spans="1:20" x14ac:dyDescent="0.3">
      <c r="A1557">
        <v>23230</v>
      </c>
      <c r="B1557">
        <v>16066</v>
      </c>
      <c r="C1557">
        <v>88707</v>
      </c>
      <c r="D1557">
        <v>14118</v>
      </c>
      <c r="E1557">
        <f>VLOOKUP(D1557,[1]products!$A$2:$B$2832,2,0)</f>
        <v>16.824900849999999</v>
      </c>
      <c r="F1557">
        <v>62688</v>
      </c>
      <c r="G1557" t="s">
        <v>12</v>
      </c>
      <c r="H1557" s="2">
        <v>45035.955520833333</v>
      </c>
      <c r="I1557" s="2">
        <v>45035.955520833333</v>
      </c>
      <c r="J1557" s="2">
        <v>45035.955520833333</v>
      </c>
      <c r="K1557" s="2" t="s">
        <v>11</v>
      </c>
      <c r="L1557" s="9">
        <f>YEAR(Table1[[#This Row],[ordered_at]])</f>
        <v>2023</v>
      </c>
      <c r="M1557" s="9" t="str">
        <f>TEXT(Table1[[#This Row],[ordered_at]],"MMM")</f>
        <v>Apr</v>
      </c>
      <c r="N1557">
        <f>VLOOKUP(D1557,[1]products!$A$2:$F$2832,6,0)</f>
        <v>32.990001679999999</v>
      </c>
      <c r="O1557" s="1">
        <f>Table1[[#This Row],[sale_price]]-Table1[[#This Row],[cost_price]]</f>
        <v>16.16510083</v>
      </c>
      <c r="P1557" s="4">
        <f>Table1[[#This Row],[PROFIT]]/Table1[[#This Row],[sale_price]]</f>
        <v>0.49000000020612305</v>
      </c>
      <c r="Q1557" t="str">
        <f>"Q"&amp;ROUNDUP(MONTH(Table1[[#This Row],[ordered_at]])/3,0)</f>
        <v>Q2</v>
      </c>
      <c r="R1557" t="s">
        <v>19</v>
      </c>
      <c r="S1557" t="s">
        <v>47</v>
      </c>
      <c r="T1557" s="8"/>
    </row>
    <row r="1558" spans="1:20" x14ac:dyDescent="0.3">
      <c r="A1558">
        <v>169127</v>
      </c>
      <c r="B1558">
        <v>116493</v>
      </c>
      <c r="C1558">
        <v>28051</v>
      </c>
      <c r="D1558">
        <v>6243</v>
      </c>
      <c r="E1558">
        <f>VLOOKUP(D1558,[1]products!$A$2:$B$2832,2,0)</f>
        <v>44.292148320000003</v>
      </c>
      <c r="F1558">
        <v>456622</v>
      </c>
      <c r="G1558" t="s">
        <v>12</v>
      </c>
      <c r="H1558" s="2">
        <v>45035.948888888888</v>
      </c>
      <c r="I1558" s="2">
        <v>45035.948888888888</v>
      </c>
      <c r="J1558" s="2">
        <v>45035.948888888888</v>
      </c>
      <c r="K1558" s="2" t="s">
        <v>11</v>
      </c>
      <c r="L1558" s="9">
        <f>YEAR(Table1[[#This Row],[ordered_at]])</f>
        <v>2023</v>
      </c>
      <c r="M1558" s="9" t="str">
        <f>TEXT(Table1[[#This Row],[ordered_at]],"MMM")</f>
        <v>Apr</v>
      </c>
      <c r="N1558">
        <f>VLOOKUP(D1558,[1]products!$A$2:$F$2832,6,0)</f>
        <v>81.269996640000002</v>
      </c>
      <c r="O1558" s="1">
        <f>Table1[[#This Row],[sale_price]]-Table1[[#This Row],[cost_price]]</f>
        <v>36.97784832</v>
      </c>
      <c r="P1558" s="4">
        <f>Table1[[#This Row],[PROFIT]]/Table1[[#This Row],[sale_price]]</f>
        <v>0.45499999813953479</v>
      </c>
      <c r="Q1558" t="str">
        <f>"Q"&amp;ROUNDUP(MONTH(Table1[[#This Row],[ordered_at]])/3,0)</f>
        <v>Q2</v>
      </c>
      <c r="R1558" t="s">
        <v>28</v>
      </c>
      <c r="S1558" t="s">
        <v>46</v>
      </c>
      <c r="T1558" s="8"/>
    </row>
    <row r="1559" spans="1:20" x14ac:dyDescent="0.3">
      <c r="A1559">
        <v>151441</v>
      </c>
      <c r="B1559">
        <v>104282</v>
      </c>
      <c r="C1559">
        <v>17367</v>
      </c>
      <c r="D1559">
        <v>7012</v>
      </c>
      <c r="E1559">
        <f>VLOOKUP(D1559,[1]products!$A$2:$B$2832,2,0)</f>
        <v>13.37553986</v>
      </c>
      <c r="F1559">
        <v>408849</v>
      </c>
      <c r="G1559" t="s">
        <v>15</v>
      </c>
      <c r="H1559" s="2">
        <v>45035.222430555557</v>
      </c>
      <c r="I1559" s="2">
        <v>45035.222430555557</v>
      </c>
      <c r="J1559" s="2">
        <v>45035.222430555557</v>
      </c>
      <c r="K1559" s="2">
        <v>45035.222430555557</v>
      </c>
      <c r="L1559" s="9">
        <f>YEAR(Table1[[#This Row],[ordered_at]])</f>
        <v>2023</v>
      </c>
      <c r="M1559" s="9" t="str">
        <f>TEXT(Table1[[#This Row],[ordered_at]],"MMM")</f>
        <v>Apr</v>
      </c>
      <c r="N1559">
        <f>VLOOKUP(D1559,[1]products!$A$2:$F$2832,6,0)</f>
        <v>29.989999770000001</v>
      </c>
      <c r="O1559" s="1">
        <f>Table1[[#This Row],[sale_price]]-Table1[[#This Row],[cost_price]]</f>
        <v>16.614459910000001</v>
      </c>
      <c r="P1559" s="4">
        <f>Table1[[#This Row],[PROFIT]]/Table1[[#This Row],[sale_price]]</f>
        <v>0.55400000124774929</v>
      </c>
      <c r="Q1559" t="str">
        <f>"Q"&amp;ROUNDUP(MONTH(Table1[[#This Row],[ordered_at]])/3,0)</f>
        <v>Q2</v>
      </c>
      <c r="R1559" t="s">
        <v>28</v>
      </c>
      <c r="S1559" t="s">
        <v>46</v>
      </c>
      <c r="T1559" s="8"/>
    </row>
    <row r="1560" spans="1:20" x14ac:dyDescent="0.3">
      <c r="A1560">
        <v>67918</v>
      </c>
      <c r="B1560">
        <v>46724</v>
      </c>
      <c r="C1560">
        <v>79029</v>
      </c>
      <c r="D1560">
        <v>9299</v>
      </c>
      <c r="E1560">
        <f>VLOOKUP(D1560,[1]products!$A$2:$B$2832,2,0)</f>
        <v>40.053000019999999</v>
      </c>
      <c r="F1560">
        <v>183267</v>
      </c>
      <c r="G1560" t="s">
        <v>14</v>
      </c>
      <c r="H1560" s="2">
        <v>45035.187106481484</v>
      </c>
      <c r="I1560" s="2" t="s">
        <v>11</v>
      </c>
      <c r="J1560" s="2" t="s">
        <v>11</v>
      </c>
      <c r="K1560" s="2" t="s">
        <v>11</v>
      </c>
      <c r="L1560" s="9">
        <f>YEAR(Table1[[#This Row],[ordered_at]])</f>
        <v>2023</v>
      </c>
      <c r="M1560" s="9" t="str">
        <f>TEXT(Table1[[#This Row],[ordered_at]],"MMM")</f>
        <v>Apr</v>
      </c>
      <c r="N1560">
        <f>VLOOKUP(D1560,[1]products!$A$2:$F$2832,6,0)</f>
        <v>79</v>
      </c>
      <c r="O1560" s="1">
        <f>Table1[[#This Row],[sale_price]]-Table1[[#This Row],[cost_price]]</f>
        <v>38.946999980000001</v>
      </c>
      <c r="P1560" s="4">
        <f>Table1[[#This Row],[PROFIT]]/Table1[[#This Row],[sale_price]]</f>
        <v>0.49299999974683545</v>
      </c>
      <c r="Q1560" t="str">
        <f>"Q"&amp;ROUNDUP(MONTH(Table1[[#This Row],[ordered_at]])/3,0)</f>
        <v>Q2</v>
      </c>
      <c r="R1560" t="s">
        <v>28</v>
      </c>
      <c r="S1560" t="s">
        <v>46</v>
      </c>
      <c r="T1560" s="8"/>
    </row>
    <row r="1561" spans="1:20" x14ac:dyDescent="0.3">
      <c r="A1561">
        <v>43828</v>
      </c>
      <c r="B1561">
        <v>30162</v>
      </c>
      <c r="C1561">
        <v>60588</v>
      </c>
      <c r="D1561">
        <v>9505</v>
      </c>
      <c r="E1561">
        <f>VLOOKUP(D1561,[1]products!$A$2:$B$2832,2,0)</f>
        <v>52.331999949999997</v>
      </c>
      <c r="F1561">
        <v>118215</v>
      </c>
      <c r="G1561" t="s">
        <v>10</v>
      </c>
      <c r="H1561" s="2">
        <v>45034.620486111111</v>
      </c>
      <c r="I1561" s="2" t="s">
        <v>11</v>
      </c>
      <c r="J1561" s="2" t="s">
        <v>11</v>
      </c>
      <c r="K1561" s="2" t="s">
        <v>11</v>
      </c>
      <c r="L1561" s="9">
        <f>YEAR(Table1[[#This Row],[ordered_at]])</f>
        <v>2023</v>
      </c>
      <c r="M1561" s="9" t="str">
        <f>TEXT(Table1[[#This Row],[ordered_at]],"MMM")</f>
        <v>Apr</v>
      </c>
      <c r="N1561">
        <f>VLOOKUP(D1561,[1]products!$A$2:$F$2832,6,0)</f>
        <v>98</v>
      </c>
      <c r="O1561" s="1">
        <f>Table1[[#This Row],[sale_price]]-Table1[[#This Row],[cost_price]]</f>
        <v>45.668000050000003</v>
      </c>
      <c r="P1561" s="4">
        <f>Table1[[#This Row],[PROFIT]]/Table1[[#This Row],[sale_price]]</f>
        <v>0.46600000051020413</v>
      </c>
      <c r="Q1561" t="str">
        <f>"Q"&amp;ROUNDUP(MONTH(Table1[[#This Row],[ordered_at]])/3,0)</f>
        <v>Q2</v>
      </c>
      <c r="R1561" t="s">
        <v>40</v>
      </c>
      <c r="S1561" t="s">
        <v>47</v>
      </c>
      <c r="T1561" s="8"/>
    </row>
    <row r="1562" spans="1:20" x14ac:dyDescent="0.3">
      <c r="A1562">
        <v>104924</v>
      </c>
      <c r="B1562">
        <v>72282</v>
      </c>
      <c r="C1562">
        <v>6199</v>
      </c>
      <c r="D1562">
        <v>13659</v>
      </c>
      <c r="E1562">
        <f>VLOOKUP(D1562,[1]products!$A$2:$B$2832,2,0)</f>
        <v>27.872100530000001</v>
      </c>
      <c r="F1562">
        <v>283091</v>
      </c>
      <c r="G1562" t="s">
        <v>12</v>
      </c>
      <c r="H1562" s="2">
        <v>45034.045763888891</v>
      </c>
      <c r="I1562" s="2">
        <v>45034.045763888891</v>
      </c>
      <c r="J1562" s="2">
        <v>45034.045763888891</v>
      </c>
      <c r="K1562" s="2" t="s">
        <v>11</v>
      </c>
      <c r="L1562" s="9">
        <f>YEAR(Table1[[#This Row],[ordered_at]])</f>
        <v>2023</v>
      </c>
      <c r="M1562" s="9" t="str">
        <f>TEXT(Table1[[#This Row],[ordered_at]],"MMM")</f>
        <v>Apr</v>
      </c>
      <c r="N1562">
        <f>VLOOKUP(D1562,[1]products!$A$2:$F$2832,6,0)</f>
        <v>49.950000760000002</v>
      </c>
      <c r="O1562" s="1">
        <f>Table1[[#This Row],[sale_price]]-Table1[[#This Row],[cost_price]]</f>
        <v>22.077900230000001</v>
      </c>
      <c r="P1562" s="4">
        <f>Table1[[#This Row],[PROFIT]]/Table1[[#This Row],[sale_price]]</f>
        <v>0.44199999787947952</v>
      </c>
      <c r="Q1562" t="str">
        <f>"Q"&amp;ROUNDUP(MONTH(Table1[[#This Row],[ordered_at]])/3,0)</f>
        <v>Q2</v>
      </c>
      <c r="R1562" t="s">
        <v>40</v>
      </c>
      <c r="S1562" t="s">
        <v>47</v>
      </c>
      <c r="T1562" s="8"/>
    </row>
    <row r="1563" spans="1:20" x14ac:dyDescent="0.3">
      <c r="A1563">
        <v>171777</v>
      </c>
      <c r="B1563">
        <v>118274</v>
      </c>
      <c r="C1563">
        <v>58806</v>
      </c>
      <c r="D1563">
        <v>16763</v>
      </c>
      <c r="E1563">
        <f>VLOOKUP(D1563,[1]products!$A$2:$B$2832,2,0)</f>
        <v>9.9394799690000006</v>
      </c>
      <c r="F1563">
        <v>463773</v>
      </c>
      <c r="G1563" t="s">
        <v>14</v>
      </c>
      <c r="H1563" s="2">
        <v>45033.646192129629</v>
      </c>
      <c r="I1563" s="2" t="s">
        <v>11</v>
      </c>
      <c r="J1563" s="2" t="s">
        <v>11</v>
      </c>
      <c r="K1563" s="2" t="s">
        <v>11</v>
      </c>
      <c r="L1563" s="9">
        <f>YEAR(Table1[[#This Row],[ordered_at]])</f>
        <v>2023</v>
      </c>
      <c r="M1563" s="9" t="str">
        <f>TEXT(Table1[[#This Row],[ordered_at]],"MMM")</f>
        <v>Apr</v>
      </c>
      <c r="N1563">
        <f>VLOOKUP(D1563,[1]products!$A$2:$F$2832,6,0)</f>
        <v>21.989999770000001</v>
      </c>
      <c r="O1563" s="1">
        <f>Table1[[#This Row],[sale_price]]-Table1[[#This Row],[cost_price]]</f>
        <v>12.050519801</v>
      </c>
      <c r="P1563" s="4">
        <f>Table1[[#This Row],[PROFIT]]/Table1[[#This Row],[sale_price]]</f>
        <v>0.54799999668212818</v>
      </c>
      <c r="Q1563" t="str">
        <f>"Q"&amp;ROUNDUP(MONTH(Table1[[#This Row],[ordered_at]])/3,0)</f>
        <v>Q2</v>
      </c>
      <c r="R1563" t="s">
        <v>40</v>
      </c>
      <c r="S1563" t="s">
        <v>47</v>
      </c>
      <c r="T1563" s="8"/>
    </row>
    <row r="1564" spans="1:20" x14ac:dyDescent="0.3">
      <c r="A1564">
        <v>72909</v>
      </c>
      <c r="B1564">
        <v>50159</v>
      </c>
      <c r="C1564">
        <v>3809</v>
      </c>
      <c r="D1564">
        <v>15232</v>
      </c>
      <c r="E1564">
        <f>VLOOKUP(D1564,[1]products!$A$2:$B$2832,2,0)</f>
        <v>115.72000009999999</v>
      </c>
      <c r="F1564">
        <v>196735</v>
      </c>
      <c r="G1564" t="s">
        <v>14</v>
      </c>
      <c r="H1564" s="2">
        <v>45033.577465277776</v>
      </c>
      <c r="I1564" s="2" t="s">
        <v>11</v>
      </c>
      <c r="J1564" s="2" t="s">
        <v>11</v>
      </c>
      <c r="K1564" s="2" t="s">
        <v>11</v>
      </c>
      <c r="L1564" s="9">
        <f>YEAR(Table1[[#This Row],[ordered_at]])</f>
        <v>2023</v>
      </c>
      <c r="M1564" s="9" t="str">
        <f>TEXT(Table1[[#This Row],[ordered_at]],"MMM")</f>
        <v>Apr</v>
      </c>
      <c r="N1564">
        <f>VLOOKUP(D1564,[1]products!$A$2:$F$2832,6,0)</f>
        <v>220</v>
      </c>
      <c r="O1564" s="1">
        <f>Table1[[#This Row],[sale_price]]-Table1[[#This Row],[cost_price]]</f>
        <v>104.27999990000001</v>
      </c>
      <c r="P1564" s="4">
        <f>Table1[[#This Row],[PROFIT]]/Table1[[#This Row],[sale_price]]</f>
        <v>0.47399999954545458</v>
      </c>
      <c r="Q1564" t="str">
        <f>"Q"&amp;ROUNDUP(MONTH(Table1[[#This Row],[ordered_at]])/3,0)</f>
        <v>Q2</v>
      </c>
      <c r="R1564" t="s">
        <v>40</v>
      </c>
      <c r="S1564" t="s">
        <v>47</v>
      </c>
      <c r="T1564" s="8"/>
    </row>
    <row r="1565" spans="1:20" x14ac:dyDescent="0.3">
      <c r="A1565">
        <v>47474</v>
      </c>
      <c r="B1565">
        <v>32670</v>
      </c>
      <c r="C1565">
        <v>30279</v>
      </c>
      <c r="D1565">
        <v>18229</v>
      </c>
      <c r="E1565">
        <f>VLOOKUP(D1565,[1]products!$A$2:$B$2832,2,0)</f>
        <v>97.415999920000004</v>
      </c>
      <c r="F1565">
        <v>128083</v>
      </c>
      <c r="G1565" t="s">
        <v>13</v>
      </c>
      <c r="H1565" s="2">
        <v>45033.03429398148</v>
      </c>
      <c r="I1565" s="2">
        <v>45033.03429398148</v>
      </c>
      <c r="J1565" s="2" t="s">
        <v>11</v>
      </c>
      <c r="K1565" s="2" t="s">
        <v>11</v>
      </c>
      <c r="L1565" s="9">
        <f>YEAR(Table1[[#This Row],[ordered_at]])</f>
        <v>2023</v>
      </c>
      <c r="M1565" s="9" t="str">
        <f>TEXT(Table1[[#This Row],[ordered_at]],"MMM")</f>
        <v>Apr</v>
      </c>
      <c r="N1565">
        <f>VLOOKUP(D1565,[1]products!$A$2:$F$2832,6,0)</f>
        <v>198</v>
      </c>
      <c r="O1565" s="1">
        <f>Table1[[#This Row],[sale_price]]-Table1[[#This Row],[cost_price]]</f>
        <v>100.58400008</v>
      </c>
      <c r="P1565" s="4">
        <f>Table1[[#This Row],[PROFIT]]/Table1[[#This Row],[sale_price]]</f>
        <v>0.50800000040404036</v>
      </c>
      <c r="Q1565" t="str">
        <f>"Q"&amp;ROUNDUP(MONTH(Table1[[#This Row],[ordered_at]])/3,0)</f>
        <v>Q2</v>
      </c>
      <c r="R1565" t="s">
        <v>40</v>
      </c>
      <c r="S1565" t="s">
        <v>47</v>
      </c>
      <c r="T1565" s="8"/>
    </row>
    <row r="1566" spans="1:20" x14ac:dyDescent="0.3">
      <c r="A1566">
        <v>54731</v>
      </c>
      <c r="B1566">
        <v>37641</v>
      </c>
      <c r="C1566">
        <v>24448</v>
      </c>
      <c r="D1566">
        <v>7012</v>
      </c>
      <c r="E1566">
        <f>VLOOKUP(D1566,[1]products!$A$2:$B$2832,2,0)</f>
        <v>13.37553986</v>
      </c>
      <c r="F1566">
        <v>147681</v>
      </c>
      <c r="G1566" t="s">
        <v>13</v>
      </c>
      <c r="H1566" s="2">
        <v>45032.713807870372</v>
      </c>
      <c r="I1566" s="2">
        <v>45032.713807870372</v>
      </c>
      <c r="J1566" s="2" t="s">
        <v>11</v>
      </c>
      <c r="K1566" s="2" t="s">
        <v>11</v>
      </c>
      <c r="L1566" s="9">
        <f>YEAR(Table1[[#This Row],[ordered_at]])</f>
        <v>2023</v>
      </c>
      <c r="M1566" s="9" t="str">
        <f>TEXT(Table1[[#This Row],[ordered_at]],"MMM")</f>
        <v>Apr</v>
      </c>
      <c r="N1566">
        <f>VLOOKUP(D1566,[1]products!$A$2:$F$2832,6,0)</f>
        <v>29.989999770000001</v>
      </c>
      <c r="O1566" s="1">
        <f>Table1[[#This Row],[sale_price]]-Table1[[#This Row],[cost_price]]</f>
        <v>16.614459910000001</v>
      </c>
      <c r="P1566" s="4">
        <f>Table1[[#This Row],[PROFIT]]/Table1[[#This Row],[sale_price]]</f>
        <v>0.55400000124774929</v>
      </c>
      <c r="Q1566" t="str">
        <f>"Q"&amp;ROUNDUP(MONTH(Table1[[#This Row],[ordered_at]])/3,0)</f>
        <v>Q2</v>
      </c>
      <c r="R1566" t="s">
        <v>37</v>
      </c>
      <c r="S1566" t="s">
        <v>47</v>
      </c>
      <c r="T1566" s="8"/>
    </row>
    <row r="1567" spans="1:20" x14ac:dyDescent="0.3">
      <c r="A1567">
        <v>177816</v>
      </c>
      <c r="B1567">
        <v>122480</v>
      </c>
      <c r="C1567">
        <v>27309</v>
      </c>
      <c r="D1567">
        <v>15432</v>
      </c>
      <c r="E1567">
        <f>VLOOKUP(D1567,[1]products!$A$2:$B$2832,2,0)</f>
        <v>25.51499995</v>
      </c>
      <c r="F1567">
        <v>480097</v>
      </c>
      <c r="G1567" t="s">
        <v>12</v>
      </c>
      <c r="H1567" s="2">
        <v>45032.290555555555</v>
      </c>
      <c r="I1567" s="2">
        <v>45032.290555555555</v>
      </c>
      <c r="J1567" s="2">
        <v>45032.290555555555</v>
      </c>
      <c r="K1567" s="2" t="s">
        <v>11</v>
      </c>
      <c r="L1567" s="9">
        <f>YEAR(Table1[[#This Row],[ordered_at]])</f>
        <v>2023</v>
      </c>
      <c r="M1567" s="9" t="str">
        <f>TEXT(Table1[[#This Row],[ordered_at]],"MMM")</f>
        <v>Apr</v>
      </c>
      <c r="N1567">
        <f>VLOOKUP(D1567,[1]products!$A$2:$F$2832,6,0)</f>
        <v>45</v>
      </c>
      <c r="O1567" s="1">
        <f>Table1[[#This Row],[sale_price]]-Table1[[#This Row],[cost_price]]</f>
        <v>19.48500005</v>
      </c>
      <c r="P1567" s="4">
        <f>Table1[[#This Row],[PROFIT]]/Table1[[#This Row],[sale_price]]</f>
        <v>0.43300000111111109</v>
      </c>
      <c r="Q1567" t="str">
        <f>"Q"&amp;ROUNDUP(MONTH(Table1[[#This Row],[ordered_at]])/3,0)</f>
        <v>Q2</v>
      </c>
      <c r="R1567" t="s">
        <v>31</v>
      </c>
      <c r="S1567" t="s">
        <v>47</v>
      </c>
      <c r="T1567" s="8"/>
    </row>
    <row r="1568" spans="1:20" x14ac:dyDescent="0.3">
      <c r="A1568">
        <v>114327</v>
      </c>
      <c r="B1568">
        <v>78766</v>
      </c>
      <c r="C1568">
        <v>4581</v>
      </c>
      <c r="D1568">
        <v>6791</v>
      </c>
      <c r="E1568">
        <f>VLOOKUP(D1568,[1]products!$A$2:$B$2832,2,0)</f>
        <v>102.5639998</v>
      </c>
      <c r="F1568">
        <v>308522</v>
      </c>
      <c r="G1568" t="s">
        <v>13</v>
      </c>
      <c r="H1568" s="2">
        <v>45031.339479166665</v>
      </c>
      <c r="I1568" s="2">
        <v>45031.339479166665</v>
      </c>
      <c r="J1568" s="2" t="s">
        <v>11</v>
      </c>
      <c r="K1568" s="2" t="s">
        <v>11</v>
      </c>
      <c r="L1568" s="9">
        <f>YEAR(Table1[[#This Row],[ordered_at]])</f>
        <v>2023</v>
      </c>
      <c r="M1568" s="9" t="str">
        <f>TEXT(Table1[[#This Row],[ordered_at]],"MMM")</f>
        <v>Apr</v>
      </c>
      <c r="N1568">
        <f>VLOOKUP(D1568,[1]products!$A$2:$F$2832,6,0)</f>
        <v>198</v>
      </c>
      <c r="O1568" s="1">
        <f>Table1[[#This Row],[sale_price]]-Table1[[#This Row],[cost_price]]</f>
        <v>95.436000199999995</v>
      </c>
      <c r="P1568" s="4">
        <f>Table1[[#This Row],[PROFIT]]/Table1[[#This Row],[sale_price]]</f>
        <v>0.48200000101010099</v>
      </c>
      <c r="Q1568" t="str">
        <f>"Q"&amp;ROUNDUP(MONTH(Table1[[#This Row],[ordered_at]])/3,0)</f>
        <v>Q2</v>
      </c>
      <c r="R1568" t="s">
        <v>31</v>
      </c>
      <c r="S1568" t="s">
        <v>47</v>
      </c>
      <c r="T1568" s="8"/>
    </row>
    <row r="1569" spans="1:20" x14ac:dyDescent="0.3">
      <c r="A1569">
        <v>163699</v>
      </c>
      <c r="B1569">
        <v>112748</v>
      </c>
      <c r="C1569">
        <v>24943</v>
      </c>
      <c r="D1569">
        <v>28509</v>
      </c>
      <c r="E1569">
        <f>VLOOKUP(D1569,[1]products!$A$2:$B$2832,2,0)</f>
        <v>14.599999970000001</v>
      </c>
      <c r="F1569">
        <v>441923</v>
      </c>
      <c r="G1569" t="s">
        <v>14</v>
      </c>
      <c r="H1569" s="2">
        <v>45030.561076388891</v>
      </c>
      <c r="I1569" s="2" t="s">
        <v>11</v>
      </c>
      <c r="J1569" s="2" t="s">
        <v>11</v>
      </c>
      <c r="K1569" s="2" t="s">
        <v>11</v>
      </c>
      <c r="L1569" s="9">
        <f>YEAR(Table1[[#This Row],[ordered_at]])</f>
        <v>2023</v>
      </c>
      <c r="M1569" s="9" t="str">
        <f>TEXT(Table1[[#This Row],[ordered_at]],"MMM")</f>
        <v>Apr</v>
      </c>
      <c r="N1569">
        <f>VLOOKUP(D1569,[1]products!$A$2:$F$2832,6,0)</f>
        <v>25</v>
      </c>
      <c r="O1569" s="1">
        <f>Table1[[#This Row],[sale_price]]-Table1[[#This Row],[cost_price]]</f>
        <v>10.400000029999999</v>
      </c>
      <c r="P1569" s="4">
        <f>Table1[[#This Row],[PROFIT]]/Table1[[#This Row],[sale_price]]</f>
        <v>0.41600000119999997</v>
      </c>
      <c r="Q1569" t="str">
        <f>"Q"&amp;ROUNDUP(MONTH(Table1[[#This Row],[ordered_at]])/3,0)</f>
        <v>Q2</v>
      </c>
      <c r="R1569" t="s">
        <v>31</v>
      </c>
      <c r="S1569" t="s">
        <v>47</v>
      </c>
      <c r="T1569" s="8"/>
    </row>
    <row r="1570" spans="1:20" x14ac:dyDescent="0.3">
      <c r="A1570">
        <v>176207</v>
      </c>
      <c r="B1570">
        <v>121347</v>
      </c>
      <c r="C1570">
        <v>7508</v>
      </c>
      <c r="D1570">
        <v>16949</v>
      </c>
      <c r="E1570">
        <f>VLOOKUP(D1570,[1]products!$A$2:$B$2832,2,0)</f>
        <v>25.478750420000001</v>
      </c>
      <c r="F1570">
        <v>475718</v>
      </c>
      <c r="G1570" t="s">
        <v>14</v>
      </c>
      <c r="H1570" s="2">
        <v>45030.553136574075</v>
      </c>
      <c r="I1570" s="2" t="s">
        <v>11</v>
      </c>
      <c r="J1570" s="2" t="s">
        <v>11</v>
      </c>
      <c r="K1570" s="2" t="s">
        <v>11</v>
      </c>
      <c r="L1570" s="9">
        <f>YEAR(Table1[[#This Row],[ordered_at]])</f>
        <v>2023</v>
      </c>
      <c r="M1570" s="9" t="str">
        <f>TEXT(Table1[[#This Row],[ordered_at]],"MMM")</f>
        <v>Apr</v>
      </c>
      <c r="N1570">
        <f>VLOOKUP(D1570,[1]products!$A$2:$F$2832,6,0)</f>
        <v>59.950000760000002</v>
      </c>
      <c r="O1570" s="1">
        <f>Table1[[#This Row],[sale_price]]-Table1[[#This Row],[cost_price]]</f>
        <v>34.471250339999997</v>
      </c>
      <c r="P1570" s="4">
        <f>Table1[[#This Row],[PROFIT]]/Table1[[#This Row],[sale_price]]</f>
        <v>0.5749999983819849</v>
      </c>
      <c r="Q1570" t="str">
        <f>"Q"&amp;ROUNDUP(MONTH(Table1[[#This Row],[ordered_at]])/3,0)</f>
        <v>Q2</v>
      </c>
      <c r="R1570" t="s">
        <v>31</v>
      </c>
      <c r="S1570" t="s">
        <v>47</v>
      </c>
      <c r="T1570" s="8"/>
    </row>
    <row r="1571" spans="1:20" x14ac:dyDescent="0.3">
      <c r="A1571">
        <v>82989</v>
      </c>
      <c r="B1571">
        <v>57088</v>
      </c>
      <c r="C1571">
        <v>42868</v>
      </c>
      <c r="D1571">
        <v>9318</v>
      </c>
      <c r="E1571">
        <f>VLOOKUP(D1571,[1]products!$A$2:$B$2832,2,0)</f>
        <v>6.9302198869999998</v>
      </c>
      <c r="F1571">
        <v>223948</v>
      </c>
      <c r="G1571" t="s">
        <v>13</v>
      </c>
      <c r="H1571" s="2">
        <v>45030.37604166667</v>
      </c>
      <c r="I1571" s="2">
        <v>45030.37604166667</v>
      </c>
      <c r="J1571" s="2" t="s">
        <v>11</v>
      </c>
      <c r="K1571" s="2" t="s">
        <v>11</v>
      </c>
      <c r="L1571" s="9">
        <f>YEAR(Table1[[#This Row],[ordered_at]])</f>
        <v>2023</v>
      </c>
      <c r="M1571" s="9" t="str">
        <f>TEXT(Table1[[#This Row],[ordered_at]],"MMM")</f>
        <v>Apr</v>
      </c>
      <c r="N1571">
        <f>VLOOKUP(D1571,[1]products!$A$2:$F$2832,6,0)</f>
        <v>11.989999770000001</v>
      </c>
      <c r="O1571" s="1">
        <f>Table1[[#This Row],[sale_price]]-Table1[[#This Row],[cost_price]]</f>
        <v>5.0597798830000009</v>
      </c>
      <c r="P1571" s="4">
        <f>Table1[[#This Row],[PROFIT]]/Table1[[#This Row],[sale_price]]</f>
        <v>0.42199999833694746</v>
      </c>
      <c r="Q1571" t="str">
        <f>"Q"&amp;ROUNDUP(MONTH(Table1[[#This Row],[ordered_at]])/3,0)</f>
        <v>Q2</v>
      </c>
      <c r="R1571" t="s">
        <v>32</v>
      </c>
      <c r="S1571" t="s">
        <v>47</v>
      </c>
      <c r="T1571" s="8"/>
    </row>
    <row r="1572" spans="1:20" x14ac:dyDescent="0.3">
      <c r="A1572">
        <v>86074</v>
      </c>
      <c r="B1572">
        <v>59200</v>
      </c>
      <c r="C1572">
        <v>10050</v>
      </c>
      <c r="D1572">
        <v>28599</v>
      </c>
      <c r="E1572">
        <f>VLOOKUP(D1572,[1]products!$A$2:$B$2832,2,0)</f>
        <v>5.9898999010000002</v>
      </c>
      <c r="F1572">
        <v>232286</v>
      </c>
      <c r="G1572" t="s">
        <v>13</v>
      </c>
      <c r="H1572" s="2">
        <v>45030.05269675926</v>
      </c>
      <c r="I1572" s="2">
        <v>45030.05269675926</v>
      </c>
      <c r="J1572" s="2" t="s">
        <v>11</v>
      </c>
      <c r="K1572" s="2" t="s">
        <v>11</v>
      </c>
      <c r="L1572" s="9">
        <f>YEAR(Table1[[#This Row],[ordered_at]])</f>
        <v>2023</v>
      </c>
      <c r="M1572" s="9" t="str">
        <f>TEXT(Table1[[#This Row],[ordered_at]],"MMM")</f>
        <v>Apr</v>
      </c>
      <c r="N1572">
        <f>VLOOKUP(D1572,[1]products!$A$2:$F$2832,6,0)</f>
        <v>9.9499998089999995</v>
      </c>
      <c r="O1572" s="1">
        <f>Table1[[#This Row],[sale_price]]-Table1[[#This Row],[cost_price]]</f>
        <v>3.9600999079999992</v>
      </c>
      <c r="P1572" s="4">
        <f>Table1[[#This Row],[PROFIT]]/Table1[[#This Row],[sale_price]]</f>
        <v>0.39799999839376876</v>
      </c>
      <c r="Q1572" t="str">
        <f>"Q"&amp;ROUNDUP(MONTH(Table1[[#This Row],[ordered_at]])/3,0)</f>
        <v>Q2</v>
      </c>
      <c r="R1572" t="s">
        <v>32</v>
      </c>
      <c r="S1572" t="s">
        <v>47</v>
      </c>
      <c r="T1572" s="8"/>
    </row>
    <row r="1573" spans="1:20" x14ac:dyDescent="0.3">
      <c r="A1573">
        <v>5644</v>
      </c>
      <c r="B1573">
        <v>3911</v>
      </c>
      <c r="C1573">
        <v>62473</v>
      </c>
      <c r="D1573">
        <v>25205</v>
      </c>
      <c r="E1573">
        <f>VLOOKUP(D1573,[1]products!$A$2:$B$2832,2,0)</f>
        <v>11.03639972</v>
      </c>
      <c r="F1573">
        <v>15313</v>
      </c>
      <c r="G1573" t="s">
        <v>14</v>
      </c>
      <c r="H1573" s="2">
        <v>45030.022812499999</v>
      </c>
      <c r="I1573" s="2" t="s">
        <v>11</v>
      </c>
      <c r="J1573" s="2" t="s">
        <v>11</v>
      </c>
      <c r="K1573" s="2" t="s">
        <v>11</v>
      </c>
      <c r="L1573" s="9">
        <f>YEAR(Table1[[#This Row],[ordered_at]])</f>
        <v>2023</v>
      </c>
      <c r="M1573" s="9" t="str">
        <f>TEXT(Table1[[#This Row],[ordered_at]],"MMM")</f>
        <v>Apr</v>
      </c>
      <c r="N1573">
        <f>VLOOKUP(D1573,[1]products!$A$2:$F$2832,6,0)</f>
        <v>21.63999939</v>
      </c>
      <c r="O1573" s="1">
        <f>Table1[[#This Row],[sale_price]]-Table1[[#This Row],[cost_price]]</f>
        <v>10.603599669999999</v>
      </c>
      <c r="P1573" s="4">
        <f>Table1[[#This Row],[PROFIT]]/Table1[[#This Row],[sale_price]]</f>
        <v>0.48999999856284654</v>
      </c>
      <c r="Q1573" t="str">
        <f>"Q"&amp;ROUNDUP(MONTH(Table1[[#This Row],[ordered_at]])/3,0)</f>
        <v>Q2</v>
      </c>
      <c r="R1573" t="s">
        <v>33</v>
      </c>
      <c r="S1573" t="s">
        <v>47</v>
      </c>
      <c r="T1573" s="8"/>
    </row>
    <row r="1574" spans="1:20" x14ac:dyDescent="0.3">
      <c r="A1574">
        <v>48083</v>
      </c>
      <c r="B1574">
        <v>33079</v>
      </c>
      <c r="C1574">
        <v>44017</v>
      </c>
      <c r="D1574">
        <v>6129</v>
      </c>
      <c r="E1574">
        <f>VLOOKUP(D1574,[1]products!$A$2:$B$2832,2,0)</f>
        <v>8.4843398509999997</v>
      </c>
      <c r="F1574">
        <v>129721</v>
      </c>
      <c r="G1574" t="s">
        <v>13</v>
      </c>
      <c r="H1574" s="2">
        <v>45029.552407407406</v>
      </c>
      <c r="I1574" s="2">
        <v>45029.552407407406</v>
      </c>
      <c r="J1574" s="2" t="s">
        <v>11</v>
      </c>
      <c r="K1574" s="2" t="s">
        <v>11</v>
      </c>
      <c r="L1574" s="9">
        <f>YEAR(Table1[[#This Row],[ordered_at]])</f>
        <v>2023</v>
      </c>
      <c r="M1574" s="9" t="str">
        <f>TEXT(Table1[[#This Row],[ordered_at]],"MMM")</f>
        <v>Apr</v>
      </c>
      <c r="N1574">
        <f>VLOOKUP(D1576,[1]products!$A$2:$F$2832,6,0)</f>
        <v>11.989999770000001</v>
      </c>
      <c r="O1574" s="1">
        <f>Table1[[#This Row],[sale_price]]-Table1[[#This Row],[cost_price]]</f>
        <v>3.5056599190000011</v>
      </c>
      <c r="P1574" s="4">
        <f>Table1[[#This Row],[PROFIT]]/Table1[[#This Row],[sale_price]]</f>
        <v>0.29238198384052189</v>
      </c>
      <c r="Q1574" t="str">
        <f>"Q"&amp;ROUNDUP(MONTH(Table1[[#This Row],[ordered_at]])/3,0)</f>
        <v>Q2</v>
      </c>
      <c r="R1574" t="s">
        <v>33</v>
      </c>
      <c r="S1574" t="s">
        <v>47</v>
      </c>
      <c r="T1574" s="8"/>
    </row>
    <row r="1575" spans="1:20" x14ac:dyDescent="0.3">
      <c r="A1575">
        <v>87633</v>
      </c>
      <c r="B1575">
        <v>60282</v>
      </c>
      <c r="C1575">
        <v>58824</v>
      </c>
      <c r="D1575">
        <v>13566</v>
      </c>
      <c r="E1575">
        <f>VLOOKUP(D1575,[1]products!$A$2:$B$2832,2,0)</f>
        <v>14.15527992</v>
      </c>
      <c r="F1575">
        <v>236520</v>
      </c>
      <c r="G1575" t="s">
        <v>15</v>
      </c>
      <c r="H1575" s="2">
        <v>45029.467962962961</v>
      </c>
      <c r="I1575" s="2">
        <v>45029.467962962961</v>
      </c>
      <c r="J1575" s="2">
        <v>45029.467962962961</v>
      </c>
      <c r="K1575" s="2">
        <v>45029.467962962961</v>
      </c>
      <c r="L1575" s="9">
        <f>YEAR(Table1[[#This Row],[ordered_at]])</f>
        <v>2023</v>
      </c>
      <c r="M1575" s="9" t="str">
        <f>TEXT(Table1[[#This Row],[ordered_at]],"MMM")</f>
        <v>Apr</v>
      </c>
      <c r="N1575">
        <f>VLOOKUP(D1575,[1]products!$A$2:$F$2832,6,0)</f>
        <v>29.989999770000001</v>
      </c>
      <c r="O1575" s="1">
        <f>Table1[[#This Row],[sale_price]]-Table1[[#This Row],[cost_price]]</f>
        <v>15.834719850000001</v>
      </c>
      <c r="P1575" s="4">
        <f>Table1[[#This Row],[PROFIT]]/Table1[[#This Row],[sale_price]]</f>
        <v>0.52799999904768258</v>
      </c>
      <c r="Q1575" t="str">
        <f>"Q"&amp;ROUNDUP(MONTH(Table1[[#This Row],[ordered_at]])/3,0)</f>
        <v>Q2</v>
      </c>
      <c r="R1575" t="s">
        <v>21</v>
      </c>
      <c r="S1575" t="s">
        <v>47</v>
      </c>
      <c r="T1575" s="8"/>
    </row>
    <row r="1576" spans="1:20" x14ac:dyDescent="0.3">
      <c r="A1576">
        <v>105631</v>
      </c>
      <c r="B1576">
        <v>72763</v>
      </c>
      <c r="C1576">
        <v>73429</v>
      </c>
      <c r="D1576">
        <v>9318</v>
      </c>
      <c r="E1576">
        <f>VLOOKUP(D1576,[1]products!$A$2:$B$2832,2,0)</f>
        <v>6.9302198869999998</v>
      </c>
      <c r="F1576">
        <v>285011</v>
      </c>
      <c r="G1576" t="s">
        <v>13</v>
      </c>
      <c r="H1576" s="2">
        <v>45029.197824074072</v>
      </c>
      <c r="I1576" s="2">
        <v>45029.197824074072</v>
      </c>
      <c r="J1576" s="2" t="s">
        <v>11</v>
      </c>
      <c r="K1576" s="2" t="s">
        <v>11</v>
      </c>
      <c r="L1576" s="9">
        <f>YEAR(Table1[[#This Row],[ordered_at]])</f>
        <v>2023</v>
      </c>
      <c r="M1576" s="9" t="str">
        <f>TEXT(Table1[[#This Row],[ordered_at]],"MMM")</f>
        <v>Apr</v>
      </c>
      <c r="N1576">
        <f>VLOOKUP(D1576,[1]products!$A$2:$F$2832,6,0)</f>
        <v>11.989999770000001</v>
      </c>
      <c r="O1576" s="1">
        <f>Table1[[#This Row],[sale_price]]-Table1[[#This Row],[cost_price]]</f>
        <v>5.0597798830000009</v>
      </c>
      <c r="P1576" s="4">
        <f>Table1[[#This Row],[PROFIT]]/Table1[[#This Row],[sale_price]]</f>
        <v>0.42199999833694746</v>
      </c>
      <c r="Q1576" t="str">
        <f>"Q"&amp;ROUNDUP(MONTH(Table1[[#This Row],[ordered_at]])/3,0)</f>
        <v>Q2</v>
      </c>
      <c r="R1576" t="s">
        <v>21</v>
      </c>
      <c r="S1576" t="s">
        <v>47</v>
      </c>
      <c r="T1576" s="8"/>
    </row>
    <row r="1577" spans="1:20" x14ac:dyDescent="0.3">
      <c r="A1577">
        <v>170706</v>
      </c>
      <c r="B1577">
        <v>117548</v>
      </c>
      <c r="C1577">
        <v>49860</v>
      </c>
      <c r="D1577">
        <v>8960</v>
      </c>
      <c r="E1577">
        <f>VLOOKUP(D1577,[1]products!$A$2:$B$2832,2,0)</f>
        <v>11.97500001</v>
      </c>
      <c r="F1577">
        <v>460862</v>
      </c>
      <c r="G1577" t="s">
        <v>10</v>
      </c>
      <c r="H1577" s="2">
        <v>45029.119768518518</v>
      </c>
      <c r="I1577" s="2" t="s">
        <v>11</v>
      </c>
      <c r="J1577" s="2" t="s">
        <v>11</v>
      </c>
      <c r="K1577" s="2" t="s">
        <v>11</v>
      </c>
      <c r="L1577" s="9">
        <f>YEAR(Table1[[#This Row],[ordered_at]])</f>
        <v>2023</v>
      </c>
      <c r="M1577" s="9" t="str">
        <f>TEXT(Table1[[#This Row],[ordered_at]],"MMM")</f>
        <v>Apr</v>
      </c>
      <c r="N1577">
        <f>VLOOKUP(D1577,[1]products!$A$2:$F$2832,6,0)</f>
        <v>25</v>
      </c>
      <c r="O1577" s="1">
        <f>Table1[[#This Row],[sale_price]]-Table1[[#This Row],[cost_price]]</f>
        <v>13.02499999</v>
      </c>
      <c r="P1577" s="4">
        <f>Table1[[#This Row],[PROFIT]]/Table1[[#This Row],[sale_price]]</f>
        <v>0.52099999959999999</v>
      </c>
      <c r="Q1577" t="str">
        <f>"Q"&amp;ROUNDUP(MONTH(Table1[[#This Row],[ordered_at]])/3,0)</f>
        <v>Q2</v>
      </c>
      <c r="R1577" t="s">
        <v>21</v>
      </c>
      <c r="S1577" t="s">
        <v>47</v>
      </c>
      <c r="T1577" s="8"/>
    </row>
    <row r="1578" spans="1:20" x14ac:dyDescent="0.3">
      <c r="A1578">
        <v>70098</v>
      </c>
      <c r="B1578">
        <v>48199</v>
      </c>
      <c r="C1578">
        <v>37183</v>
      </c>
      <c r="D1578">
        <v>9161</v>
      </c>
      <c r="E1578">
        <f>VLOOKUP(D1578,[1]products!$A$2:$B$2832,2,0)</f>
        <v>85.741000049999997</v>
      </c>
      <c r="F1578">
        <v>189169</v>
      </c>
      <c r="G1578" t="s">
        <v>13</v>
      </c>
      <c r="H1578" s="2">
        <v>45028.103854166664</v>
      </c>
      <c r="I1578" s="2">
        <v>45028.103854166664</v>
      </c>
      <c r="J1578" s="2" t="s">
        <v>11</v>
      </c>
      <c r="K1578" s="2" t="s">
        <v>11</v>
      </c>
      <c r="L1578" s="9">
        <f>YEAR(Table1[[#This Row],[ordered_at]])</f>
        <v>2023</v>
      </c>
      <c r="M1578" s="9" t="str">
        <f>TEXT(Table1[[#This Row],[ordered_at]],"MMM")</f>
        <v>Apr</v>
      </c>
      <c r="N1578">
        <f>VLOOKUP(D1578,[1]products!$A$2:$F$2832,6,0)</f>
        <v>179</v>
      </c>
      <c r="O1578" s="1">
        <f>Table1[[#This Row],[sale_price]]-Table1[[#This Row],[cost_price]]</f>
        <v>93.258999950000003</v>
      </c>
      <c r="P1578" s="4">
        <f>Table1[[#This Row],[PROFIT]]/Table1[[#This Row],[sale_price]]</f>
        <v>0.52099999972067046</v>
      </c>
      <c r="Q1578" t="str">
        <f>"Q"&amp;ROUNDUP(MONTH(Table1[[#This Row],[ordered_at]])/3,0)</f>
        <v>Q2</v>
      </c>
      <c r="R1578" t="s">
        <v>31</v>
      </c>
      <c r="S1578" t="s">
        <v>47</v>
      </c>
      <c r="T1578" s="8"/>
    </row>
    <row r="1579" spans="1:20" x14ac:dyDescent="0.3">
      <c r="A1579">
        <v>108266</v>
      </c>
      <c r="B1579">
        <v>74607</v>
      </c>
      <c r="C1579">
        <v>77742</v>
      </c>
      <c r="D1579">
        <v>14116</v>
      </c>
      <c r="E1579">
        <f>VLOOKUP(D1579,[1]products!$A$2:$B$2832,2,0)</f>
        <v>17.668000030000002</v>
      </c>
      <c r="F1579">
        <v>292103</v>
      </c>
      <c r="G1579" t="s">
        <v>13</v>
      </c>
      <c r="H1579" s="2">
        <v>45028.063564814816</v>
      </c>
      <c r="I1579" s="2">
        <v>45028.063564814816</v>
      </c>
      <c r="J1579" s="2" t="s">
        <v>11</v>
      </c>
      <c r="K1579" s="2" t="s">
        <v>11</v>
      </c>
      <c r="L1579" s="9">
        <f>YEAR(Table1[[#This Row],[ordered_at]])</f>
        <v>2023</v>
      </c>
      <c r="M1579" s="9" t="str">
        <f>TEXT(Table1[[#This Row],[ordered_at]],"MMM")</f>
        <v>Apr</v>
      </c>
      <c r="N1579">
        <f>VLOOKUP(D1579,[1]products!$A$2:$F$2832,6,0)</f>
        <v>28</v>
      </c>
      <c r="O1579" s="1">
        <f>Table1[[#This Row],[sale_price]]-Table1[[#This Row],[cost_price]]</f>
        <v>10.331999969999998</v>
      </c>
      <c r="P1579" s="4">
        <f>Table1[[#This Row],[PROFIT]]/Table1[[#This Row],[sale_price]]</f>
        <v>0.36899999892857138</v>
      </c>
      <c r="Q1579" t="str">
        <f>"Q"&amp;ROUNDUP(MONTH(Table1[[#This Row],[ordered_at]])/3,0)</f>
        <v>Q2</v>
      </c>
      <c r="R1579" t="s">
        <v>22</v>
      </c>
      <c r="S1579" t="s">
        <v>47</v>
      </c>
      <c r="T1579" s="8"/>
    </row>
    <row r="1580" spans="1:20" x14ac:dyDescent="0.3">
      <c r="A1580">
        <v>101495</v>
      </c>
      <c r="B1580">
        <v>69883</v>
      </c>
      <c r="C1580">
        <v>28012</v>
      </c>
      <c r="D1580">
        <v>15580</v>
      </c>
      <c r="E1580">
        <f>VLOOKUP(D1580,[1]products!$A$2:$B$2832,2,0)</f>
        <v>15.595580099999999</v>
      </c>
      <c r="F1580">
        <v>273798</v>
      </c>
      <c r="G1580" t="s">
        <v>15</v>
      </c>
      <c r="H1580" s="2">
        <v>45028.004999999997</v>
      </c>
      <c r="I1580" s="2">
        <v>45028.004999999997</v>
      </c>
      <c r="J1580" s="2">
        <v>45028.004999999997</v>
      </c>
      <c r="K1580" s="2">
        <v>45028.004999999997</v>
      </c>
      <c r="L1580" s="9">
        <f>YEAR(Table1[[#This Row],[ordered_at]])</f>
        <v>2023</v>
      </c>
      <c r="M1580" s="9" t="str">
        <f>TEXT(Table1[[#This Row],[ordered_at]],"MMM")</f>
        <v>Apr</v>
      </c>
      <c r="N1580">
        <f>VLOOKUP(D1580,[1]products!$A$2:$F$2832,6,0)</f>
        <v>29.260000229999999</v>
      </c>
      <c r="O1580" s="1">
        <f>Table1[[#This Row],[sale_price]]-Table1[[#This Row],[cost_price]]</f>
        <v>13.66442013</v>
      </c>
      <c r="P1580" s="4">
        <f>Table1[[#This Row],[PROFIT]]/Table1[[#This Row],[sale_price]]</f>
        <v>0.46700000077204373</v>
      </c>
      <c r="Q1580" t="str">
        <f>"Q"&amp;ROUNDUP(MONTH(Table1[[#This Row],[ordered_at]])/3,0)</f>
        <v>Q2</v>
      </c>
      <c r="R1580" t="s">
        <v>22</v>
      </c>
      <c r="S1580" t="s">
        <v>47</v>
      </c>
      <c r="T1580" s="8"/>
    </row>
    <row r="1581" spans="1:20" x14ac:dyDescent="0.3">
      <c r="A1581">
        <v>69398</v>
      </c>
      <c r="B1581">
        <v>47720</v>
      </c>
      <c r="C1581">
        <v>68929</v>
      </c>
      <c r="D1581">
        <v>6243</v>
      </c>
      <c r="E1581">
        <f>VLOOKUP(D1581,[1]products!$A$2:$B$2832,2,0)</f>
        <v>44.292148320000003</v>
      </c>
      <c r="F1581">
        <v>187239</v>
      </c>
      <c r="G1581" t="s">
        <v>12</v>
      </c>
      <c r="H1581" s="2">
        <v>45027.423819444448</v>
      </c>
      <c r="I1581" s="2">
        <v>45027.423819444448</v>
      </c>
      <c r="J1581" s="2">
        <v>45027.423819444448</v>
      </c>
      <c r="K1581" s="2" t="s">
        <v>11</v>
      </c>
      <c r="L1581" s="9">
        <f>YEAR(Table1[[#This Row],[ordered_at]])</f>
        <v>2023</v>
      </c>
      <c r="M1581" s="9" t="str">
        <f>TEXT(Table1[[#This Row],[ordered_at]],"MMM")</f>
        <v>Apr</v>
      </c>
      <c r="N1581">
        <f>VLOOKUP(D1581,[1]products!$A$2:$F$2832,6,0)</f>
        <v>81.269996640000002</v>
      </c>
      <c r="O1581" s="1">
        <f>Table1[[#This Row],[sale_price]]-Table1[[#This Row],[cost_price]]</f>
        <v>36.97784832</v>
      </c>
      <c r="P1581" s="4">
        <f>Table1[[#This Row],[PROFIT]]/Table1[[#This Row],[sale_price]]</f>
        <v>0.45499999813953479</v>
      </c>
      <c r="Q1581" t="str">
        <f>"Q"&amp;ROUNDUP(MONTH(Table1[[#This Row],[ordered_at]])/3,0)</f>
        <v>Q2</v>
      </c>
      <c r="R1581" t="s">
        <v>24</v>
      </c>
      <c r="S1581" t="s">
        <v>47</v>
      </c>
      <c r="T1581" s="8"/>
    </row>
    <row r="1582" spans="1:20" x14ac:dyDescent="0.3">
      <c r="A1582">
        <v>73628</v>
      </c>
      <c r="B1582">
        <v>50664</v>
      </c>
      <c r="C1582">
        <v>13195</v>
      </c>
      <c r="D1582">
        <v>12565</v>
      </c>
      <c r="E1582">
        <f>VLOOKUP(D1582,[1]products!$A$2:$B$2832,2,0)</f>
        <v>14.5483004</v>
      </c>
      <c r="F1582">
        <v>198679</v>
      </c>
      <c r="G1582" t="s">
        <v>13</v>
      </c>
      <c r="H1582" s="2">
        <v>45027.31490740741</v>
      </c>
      <c r="I1582" s="2">
        <v>45027.31490740741</v>
      </c>
      <c r="J1582" s="2" t="s">
        <v>11</v>
      </c>
      <c r="K1582" s="2" t="s">
        <v>11</v>
      </c>
      <c r="L1582" s="9">
        <f>YEAR(Table1[[#This Row],[ordered_at]])</f>
        <v>2023</v>
      </c>
      <c r="M1582" s="9" t="str">
        <f>TEXT(Table1[[#This Row],[ordered_at]],"MMM")</f>
        <v>Apr</v>
      </c>
      <c r="N1582">
        <f>VLOOKUP(D1582,[1]products!$A$2:$F$2832,6,0)</f>
        <v>29.450000760000002</v>
      </c>
      <c r="O1582" s="1">
        <f>Table1[[#This Row],[sale_price]]-Table1[[#This Row],[cost_price]]</f>
        <v>14.901700360000001</v>
      </c>
      <c r="P1582" s="4">
        <f>Table1[[#This Row],[PROFIT]]/Table1[[#This Row],[sale_price]]</f>
        <v>0.50599999916604421</v>
      </c>
      <c r="Q1582" t="str">
        <f>"Q"&amp;ROUNDUP(MONTH(Table1[[#This Row],[ordered_at]])/3,0)</f>
        <v>Q2</v>
      </c>
      <c r="R1582" t="s">
        <v>19</v>
      </c>
      <c r="S1582" t="s">
        <v>46</v>
      </c>
      <c r="T1582" s="8"/>
    </row>
    <row r="1583" spans="1:20" x14ac:dyDescent="0.3">
      <c r="A1583">
        <v>165807</v>
      </c>
      <c r="B1583">
        <v>114205</v>
      </c>
      <c r="C1583">
        <v>32971</v>
      </c>
      <c r="D1583">
        <v>14216</v>
      </c>
      <c r="E1583">
        <f>VLOOKUP(D1583,[1]products!$A$2:$B$2832,2,0)</f>
        <v>23.68485085</v>
      </c>
      <c r="F1583">
        <v>447608</v>
      </c>
      <c r="G1583" t="s">
        <v>13</v>
      </c>
      <c r="H1583" s="2">
        <v>45026.870509259257</v>
      </c>
      <c r="I1583" s="2">
        <v>45026.870509259257</v>
      </c>
      <c r="J1583" s="2" t="s">
        <v>11</v>
      </c>
      <c r="K1583" s="2" t="s">
        <v>11</v>
      </c>
      <c r="L1583" s="9">
        <f>YEAR(Table1[[#This Row],[ordered_at]])</f>
        <v>2023</v>
      </c>
      <c r="M1583" s="9" t="str">
        <f>TEXT(Table1[[#This Row],[ordered_at]],"MMM")</f>
        <v>Apr</v>
      </c>
      <c r="N1583">
        <f>VLOOKUP(D1583,[1]products!$A$2:$F$2832,6,0)</f>
        <v>45.990001679999999</v>
      </c>
      <c r="O1583" s="1">
        <f>Table1[[#This Row],[sale_price]]-Table1[[#This Row],[cost_price]]</f>
        <v>22.305150829999999</v>
      </c>
      <c r="P1583" s="4">
        <f>Table1[[#This Row],[PROFIT]]/Table1[[#This Row],[sale_price]]</f>
        <v>0.48500000033050661</v>
      </c>
      <c r="Q1583" t="str">
        <f>"Q"&amp;ROUNDUP(MONTH(Table1[[#This Row],[ordered_at]])/3,0)</f>
        <v>Q2</v>
      </c>
      <c r="R1583" t="s">
        <v>32</v>
      </c>
      <c r="S1583" t="s">
        <v>46</v>
      </c>
      <c r="T1583" s="8"/>
    </row>
    <row r="1584" spans="1:20" x14ac:dyDescent="0.3">
      <c r="A1584">
        <v>68058</v>
      </c>
      <c r="B1584">
        <v>46826</v>
      </c>
      <c r="C1584">
        <v>89235</v>
      </c>
      <c r="D1584">
        <v>25006</v>
      </c>
      <c r="E1584">
        <f>VLOOKUP(D1584,[1]products!$A$2:$B$2832,2,0)</f>
        <v>43.34999998</v>
      </c>
      <c r="F1584">
        <v>183647</v>
      </c>
      <c r="G1584" t="s">
        <v>15</v>
      </c>
      <c r="H1584" s="2">
        <v>45026.397013888891</v>
      </c>
      <c r="I1584" s="2">
        <v>45026.397013888891</v>
      </c>
      <c r="J1584" s="2">
        <v>45026.397013888891</v>
      </c>
      <c r="K1584" s="2">
        <v>45026.397013888891</v>
      </c>
      <c r="L1584" s="9">
        <f>YEAR(Table1[[#This Row],[ordered_at]])</f>
        <v>2023</v>
      </c>
      <c r="M1584" s="9" t="str">
        <f>TEXT(Table1[[#This Row],[ordered_at]],"MMM")</f>
        <v>Apr</v>
      </c>
      <c r="N1584">
        <f>VLOOKUP(D1584,[1]products!$A$2:$F$2832,6,0)</f>
        <v>75</v>
      </c>
      <c r="O1584" s="1">
        <f>Table1[[#This Row],[sale_price]]-Table1[[#This Row],[cost_price]]</f>
        <v>31.65000002</v>
      </c>
      <c r="P1584" s="4">
        <f>Table1[[#This Row],[PROFIT]]/Table1[[#This Row],[sale_price]]</f>
        <v>0.42200000026666667</v>
      </c>
      <c r="Q1584" t="str">
        <f>"Q"&amp;ROUNDUP(MONTH(Table1[[#This Row],[ordered_at]])/3,0)</f>
        <v>Q2</v>
      </c>
      <c r="R1584" t="s">
        <v>32</v>
      </c>
      <c r="S1584" t="s">
        <v>46</v>
      </c>
      <c r="T1584" s="8"/>
    </row>
    <row r="1585" spans="1:20" x14ac:dyDescent="0.3">
      <c r="A1585">
        <v>135938</v>
      </c>
      <c r="B1585">
        <v>93570</v>
      </c>
      <c r="C1585">
        <v>49403</v>
      </c>
      <c r="D1585">
        <v>9347</v>
      </c>
      <c r="E1585">
        <f>VLOOKUP(D1585,[1]products!$A$2:$B$2832,2,0)</f>
        <v>55.12999988</v>
      </c>
      <c r="F1585">
        <v>366961</v>
      </c>
      <c r="G1585" t="s">
        <v>13</v>
      </c>
      <c r="H1585" s="2">
        <v>45026.017488425925</v>
      </c>
      <c r="I1585" s="2">
        <v>45026.017488425925</v>
      </c>
      <c r="J1585" s="2" t="s">
        <v>11</v>
      </c>
      <c r="K1585" s="2" t="s">
        <v>11</v>
      </c>
      <c r="L1585" s="9">
        <f>YEAR(Table1[[#This Row],[ordered_at]])</f>
        <v>2023</v>
      </c>
      <c r="M1585" s="9" t="str">
        <f>TEXT(Table1[[#This Row],[ordered_at]],"MMM")</f>
        <v>Apr</v>
      </c>
      <c r="N1585">
        <f>VLOOKUP(D1585,[1]products!$A$2:$F$2832,6,0)</f>
        <v>149</v>
      </c>
      <c r="O1585" s="1">
        <f>Table1[[#This Row],[sale_price]]-Table1[[#This Row],[cost_price]]</f>
        <v>93.87000012</v>
      </c>
      <c r="P1585" s="4">
        <f>Table1[[#This Row],[PROFIT]]/Table1[[#This Row],[sale_price]]</f>
        <v>0.63000000080536911</v>
      </c>
      <c r="Q1585" t="str">
        <f>"Q"&amp;ROUNDUP(MONTH(Table1[[#This Row],[ordered_at]])/3,0)</f>
        <v>Q2</v>
      </c>
      <c r="R1585" t="s">
        <v>27</v>
      </c>
      <c r="S1585" t="s">
        <v>46</v>
      </c>
      <c r="T1585" s="8"/>
    </row>
    <row r="1586" spans="1:20" x14ac:dyDescent="0.3">
      <c r="A1586">
        <v>38967</v>
      </c>
      <c r="B1586">
        <v>26845</v>
      </c>
      <c r="C1586">
        <v>17992</v>
      </c>
      <c r="D1586">
        <v>15958</v>
      </c>
      <c r="E1586">
        <f>VLOOKUP(D1586,[1]products!$A$2:$B$2832,2,0)</f>
        <v>81.488000159999999</v>
      </c>
      <c r="F1586">
        <v>105113</v>
      </c>
      <c r="G1586" t="s">
        <v>10</v>
      </c>
      <c r="H1586" s="2">
        <v>45025.57472222222</v>
      </c>
      <c r="I1586" s="2" t="s">
        <v>11</v>
      </c>
      <c r="J1586" s="2" t="s">
        <v>11</v>
      </c>
      <c r="K1586" s="2" t="s">
        <v>11</v>
      </c>
      <c r="L1586" s="9">
        <f>YEAR(Table1[[#This Row],[ordered_at]])</f>
        <v>2023</v>
      </c>
      <c r="M1586" s="9" t="str">
        <f>TEXT(Table1[[#This Row],[ordered_at]],"MMM")</f>
        <v>Apr</v>
      </c>
      <c r="N1586">
        <f>VLOOKUP(D1586,[1]products!$A$2:$F$2832,6,0)</f>
        <v>176</v>
      </c>
      <c r="O1586" s="1">
        <f>Table1[[#This Row],[sale_price]]-Table1[[#This Row],[cost_price]]</f>
        <v>94.511999840000001</v>
      </c>
      <c r="P1586" s="4">
        <f>Table1[[#This Row],[PROFIT]]/Table1[[#This Row],[sale_price]]</f>
        <v>0.53699999909090912</v>
      </c>
      <c r="Q1586" t="str">
        <f>"Q"&amp;ROUNDUP(MONTH(Table1[[#This Row],[ordered_at]])/3,0)</f>
        <v>Q2</v>
      </c>
      <c r="R1586" t="s">
        <v>27</v>
      </c>
      <c r="S1586" t="s">
        <v>46</v>
      </c>
      <c r="T1586" s="8"/>
    </row>
    <row r="1587" spans="1:20" x14ac:dyDescent="0.3">
      <c r="A1587">
        <v>75478</v>
      </c>
      <c r="B1587">
        <v>51947</v>
      </c>
      <c r="C1587">
        <v>42746</v>
      </c>
      <c r="D1587">
        <v>13706</v>
      </c>
      <c r="E1587">
        <f>VLOOKUP(D1587,[1]products!$A$2:$B$2832,2,0)</f>
        <v>12.935999989999999</v>
      </c>
      <c r="F1587">
        <v>203671</v>
      </c>
      <c r="G1587" t="s">
        <v>15</v>
      </c>
      <c r="H1587" s="2">
        <v>45025.354675925926</v>
      </c>
      <c r="I1587" s="2">
        <v>45025.354675925926</v>
      </c>
      <c r="J1587" s="2">
        <v>45025.354675925926</v>
      </c>
      <c r="K1587" s="2">
        <v>45025.354675925926</v>
      </c>
      <c r="L1587" s="9">
        <f>YEAR(Table1[[#This Row],[ordered_at]])</f>
        <v>2023</v>
      </c>
      <c r="M1587" s="9" t="str">
        <f>TEXT(Table1[[#This Row],[ordered_at]],"MMM")</f>
        <v>Apr</v>
      </c>
      <c r="N1587">
        <f>VLOOKUP(D1587,[1]products!$A$2:$F$2832,6,0)</f>
        <v>22</v>
      </c>
      <c r="O1587" s="1">
        <f>Table1[[#This Row],[sale_price]]-Table1[[#This Row],[cost_price]]</f>
        <v>9.0640000100000009</v>
      </c>
      <c r="P1587" s="4">
        <f>Table1[[#This Row],[PROFIT]]/Table1[[#This Row],[sale_price]]</f>
        <v>0.41200000045454549</v>
      </c>
      <c r="Q1587" t="str">
        <f>"Q"&amp;ROUNDUP(MONTH(Table1[[#This Row],[ordered_at]])/3,0)</f>
        <v>Q2</v>
      </c>
      <c r="R1587" t="s">
        <v>27</v>
      </c>
      <c r="S1587" t="s">
        <v>46</v>
      </c>
      <c r="T1587" s="8"/>
    </row>
    <row r="1588" spans="1:20" x14ac:dyDescent="0.3">
      <c r="A1588">
        <v>56461</v>
      </c>
      <c r="B1588">
        <v>38864</v>
      </c>
      <c r="C1588">
        <v>22077</v>
      </c>
      <c r="D1588">
        <v>13972</v>
      </c>
      <c r="E1588">
        <f>VLOOKUP(D1588,[1]products!$A$2:$B$2832,2,0)</f>
        <v>34.91399981</v>
      </c>
      <c r="F1588">
        <v>152361</v>
      </c>
      <c r="G1588" t="s">
        <v>12</v>
      </c>
      <c r="H1588" s="2">
        <v>45024.592060185183</v>
      </c>
      <c r="I1588" s="2">
        <v>45024.592060185183</v>
      </c>
      <c r="J1588" s="2">
        <v>45024.592060185183</v>
      </c>
      <c r="K1588" s="2" t="s">
        <v>11</v>
      </c>
      <c r="L1588" s="9">
        <f>YEAR(Table1[[#This Row],[ordered_at]])</f>
        <v>2023</v>
      </c>
      <c r="M1588" s="9" t="str">
        <f>TEXT(Table1[[#This Row],[ordered_at]],"MMM")</f>
        <v>Apr</v>
      </c>
      <c r="N1588">
        <f>VLOOKUP(D1588,[1]products!$A$2:$F$2832,6,0)</f>
        <v>69</v>
      </c>
      <c r="O1588" s="1">
        <f>Table1[[#This Row],[sale_price]]-Table1[[#This Row],[cost_price]]</f>
        <v>34.08600019</v>
      </c>
      <c r="P1588" s="4">
        <f>Table1[[#This Row],[PROFIT]]/Table1[[#This Row],[sale_price]]</f>
        <v>0.49400000275362321</v>
      </c>
      <c r="Q1588" t="str">
        <f>"Q"&amp;ROUNDUP(MONTH(Table1[[#This Row],[ordered_at]])/3,0)</f>
        <v>Q2</v>
      </c>
      <c r="R1588" t="s">
        <v>27</v>
      </c>
      <c r="S1588" t="s">
        <v>46</v>
      </c>
      <c r="T1588" s="8"/>
    </row>
    <row r="1589" spans="1:20" x14ac:dyDescent="0.3">
      <c r="A1589">
        <v>33624</v>
      </c>
      <c r="B1589">
        <v>23171</v>
      </c>
      <c r="C1589">
        <v>14802</v>
      </c>
      <c r="D1589">
        <v>28921</v>
      </c>
      <c r="E1589">
        <f>VLOOKUP(D1589,[1]products!$A$2:$B$2832,2,0)</f>
        <v>28.096198900000001</v>
      </c>
      <c r="F1589">
        <v>90697</v>
      </c>
      <c r="G1589" t="s">
        <v>12</v>
      </c>
      <c r="H1589" s="2">
        <v>45024.582094907404</v>
      </c>
      <c r="I1589" s="2">
        <v>45024.582094907404</v>
      </c>
      <c r="J1589" s="2">
        <v>45024.582094907404</v>
      </c>
      <c r="K1589" s="2" t="s">
        <v>11</v>
      </c>
      <c r="L1589" s="9">
        <f>YEAR(Table1[[#This Row],[ordered_at]])</f>
        <v>2023</v>
      </c>
      <c r="M1589" s="9" t="str">
        <f>TEXT(Table1[[#This Row],[ordered_at]],"MMM")</f>
        <v>Apr</v>
      </c>
      <c r="N1589">
        <f>VLOOKUP(D1589,[1]products!$A$2:$F$2832,6,0)</f>
        <v>70.949996949999999</v>
      </c>
      <c r="O1589" s="1">
        <f>Table1[[#This Row],[sale_price]]-Table1[[#This Row],[cost_price]]</f>
        <v>42.853798049999995</v>
      </c>
      <c r="P1589" s="4">
        <f>Table1[[#This Row],[PROFIT]]/Table1[[#This Row],[sale_price]]</f>
        <v>0.60399999848062003</v>
      </c>
      <c r="Q1589" t="str">
        <f>"Q"&amp;ROUNDUP(MONTH(Table1[[#This Row],[ordered_at]])/3,0)</f>
        <v>Q2</v>
      </c>
      <c r="R1589" t="s">
        <v>43</v>
      </c>
      <c r="S1589" t="s">
        <v>46</v>
      </c>
      <c r="T1589" s="8"/>
    </row>
    <row r="1590" spans="1:20" x14ac:dyDescent="0.3">
      <c r="A1590">
        <v>141344</v>
      </c>
      <c r="B1590">
        <v>97291</v>
      </c>
      <c r="C1590">
        <v>82192</v>
      </c>
      <c r="D1590">
        <v>9419</v>
      </c>
      <c r="E1590">
        <f>VLOOKUP(D1590,[1]products!$A$2:$B$2832,2,0)</f>
        <v>3.9003999340000002</v>
      </c>
      <c r="F1590">
        <v>381554</v>
      </c>
      <c r="G1590" t="s">
        <v>14</v>
      </c>
      <c r="H1590" s="2">
        <v>45024.501516203702</v>
      </c>
      <c r="I1590" s="2" t="s">
        <v>11</v>
      </c>
      <c r="J1590" s="2" t="s">
        <v>11</v>
      </c>
      <c r="K1590" s="2" t="s">
        <v>11</v>
      </c>
      <c r="L1590" s="9">
        <f>YEAR(Table1[[#This Row],[ordered_at]])</f>
        <v>2023</v>
      </c>
      <c r="M1590" s="9" t="str">
        <f>TEXT(Table1[[#This Row],[ordered_at]],"MMM")</f>
        <v>Apr</v>
      </c>
      <c r="N1590">
        <f>VLOOKUP(D1590,[1]products!$A$2:$F$2832,6,0)</f>
        <v>9.9499998089999995</v>
      </c>
      <c r="O1590" s="1">
        <f>Table1[[#This Row],[sale_price]]-Table1[[#This Row],[cost_price]]</f>
        <v>6.0495998749999993</v>
      </c>
      <c r="P1590" s="4">
        <f>Table1[[#This Row],[PROFIT]]/Table1[[#This Row],[sale_price]]</f>
        <v>0.60799999910834168</v>
      </c>
      <c r="Q1590" t="str">
        <f>"Q"&amp;ROUNDUP(MONTH(Table1[[#This Row],[ordered_at]])/3,0)</f>
        <v>Q2</v>
      </c>
      <c r="R1590" t="s">
        <v>26</v>
      </c>
      <c r="S1590" t="s">
        <v>46</v>
      </c>
      <c r="T1590" s="8"/>
    </row>
    <row r="1591" spans="1:20" x14ac:dyDescent="0.3">
      <c r="A1591">
        <v>36733</v>
      </c>
      <c r="B1591">
        <v>25287</v>
      </c>
      <c r="C1591">
        <v>92689</v>
      </c>
      <c r="D1591">
        <v>9347</v>
      </c>
      <c r="E1591">
        <f>VLOOKUP(D1591,[1]products!$A$2:$B$2832,2,0)</f>
        <v>55.12999988</v>
      </c>
      <c r="F1591">
        <v>99116</v>
      </c>
      <c r="G1591" t="s">
        <v>12</v>
      </c>
      <c r="H1591" s="2">
        <v>45024.248113425929</v>
      </c>
      <c r="I1591" s="2">
        <v>45024.248113425929</v>
      </c>
      <c r="J1591" s="2">
        <v>45024.248113425929</v>
      </c>
      <c r="K1591" s="2" t="s">
        <v>11</v>
      </c>
      <c r="L1591" s="9">
        <f>YEAR(Table1[[#This Row],[ordered_at]])</f>
        <v>2023</v>
      </c>
      <c r="M1591" s="9" t="str">
        <f>TEXT(Table1[[#This Row],[ordered_at]],"MMM")</f>
        <v>Apr</v>
      </c>
      <c r="N1591">
        <f>VLOOKUP(D1591,[1]products!$A$2:$F$2832,6,0)</f>
        <v>149</v>
      </c>
      <c r="O1591" s="1">
        <f>Table1[[#This Row],[sale_price]]-Table1[[#This Row],[cost_price]]</f>
        <v>93.87000012</v>
      </c>
      <c r="P1591" s="4">
        <f>Table1[[#This Row],[PROFIT]]/Table1[[#This Row],[sale_price]]</f>
        <v>0.63000000080536911</v>
      </c>
      <c r="Q1591" t="str">
        <f>"Q"&amp;ROUNDUP(MONTH(Table1[[#This Row],[ordered_at]])/3,0)</f>
        <v>Q2</v>
      </c>
      <c r="R1591" t="s">
        <v>33</v>
      </c>
      <c r="S1591" t="s">
        <v>46</v>
      </c>
      <c r="T1591" s="8"/>
    </row>
    <row r="1592" spans="1:20" x14ac:dyDescent="0.3">
      <c r="A1592">
        <v>132173</v>
      </c>
      <c r="B1592">
        <v>90978</v>
      </c>
      <c r="C1592">
        <v>53781</v>
      </c>
      <c r="D1592">
        <v>13797</v>
      </c>
      <c r="E1592">
        <f>VLOOKUP(D1592,[1]products!$A$2:$B$2832,2,0)</f>
        <v>27.540001220000001</v>
      </c>
      <c r="F1592">
        <v>356833</v>
      </c>
      <c r="G1592" t="s">
        <v>13</v>
      </c>
      <c r="H1592" s="2">
        <v>45023.268194444441</v>
      </c>
      <c r="I1592" s="2">
        <v>45023.268194444441</v>
      </c>
      <c r="J1592" s="2" t="s">
        <v>11</v>
      </c>
      <c r="K1592" s="2" t="s">
        <v>11</v>
      </c>
      <c r="L1592" s="9">
        <f>YEAR(Table1[[#This Row],[ordered_at]])</f>
        <v>2023</v>
      </c>
      <c r="M1592" s="9" t="str">
        <f>TEXT(Table1[[#This Row],[ordered_at]],"MMM")</f>
        <v>Apr</v>
      </c>
      <c r="N1592">
        <f>VLOOKUP(D1592,[1]products!$A$2:$F$2832,6,0)</f>
        <v>64.800003050000001</v>
      </c>
      <c r="O1592" s="1">
        <f>Table1[[#This Row],[sale_price]]-Table1[[#This Row],[cost_price]]</f>
        <v>37.26000183</v>
      </c>
      <c r="P1592" s="4">
        <f>Table1[[#This Row],[PROFIT]]/Table1[[#This Row],[sale_price]]</f>
        <v>0.57500000117669747</v>
      </c>
      <c r="Q1592" t="str">
        <f>"Q"&amp;ROUNDUP(MONTH(Table1[[#This Row],[ordered_at]])/3,0)</f>
        <v>Q2</v>
      </c>
      <c r="R1592" t="s">
        <v>33</v>
      </c>
      <c r="S1592" t="s">
        <v>46</v>
      </c>
      <c r="T1592" s="8"/>
    </row>
    <row r="1593" spans="1:20" x14ac:dyDescent="0.3">
      <c r="A1593">
        <v>97307</v>
      </c>
      <c r="B1593">
        <v>66954</v>
      </c>
      <c r="C1593">
        <v>31646</v>
      </c>
      <c r="D1593">
        <v>6106</v>
      </c>
      <c r="E1593">
        <f>VLOOKUP(D1593,[1]products!$A$2:$B$2832,2,0)</f>
        <v>11.937309900000001</v>
      </c>
      <c r="F1593">
        <v>262543</v>
      </c>
      <c r="G1593" t="s">
        <v>15</v>
      </c>
      <c r="H1593" s="2">
        <v>45023.030706018515</v>
      </c>
      <c r="I1593" s="2">
        <v>45023.030706018515</v>
      </c>
      <c r="J1593" s="2">
        <v>45023.030706018515</v>
      </c>
      <c r="K1593" s="2">
        <v>45023.030706018515</v>
      </c>
      <c r="L1593" s="9">
        <f>YEAR(Table1[[#This Row],[ordered_at]])</f>
        <v>2023</v>
      </c>
      <c r="M1593" s="9" t="str">
        <f>TEXT(Table1[[#This Row],[ordered_at]],"MMM")</f>
        <v>Apr</v>
      </c>
      <c r="N1593">
        <f>VLOOKUP(D1593,[1]products!$A$2:$F$2832,6,0)</f>
        <v>28.489999770000001</v>
      </c>
      <c r="O1593" s="1">
        <f>Table1[[#This Row],[sale_price]]-Table1[[#This Row],[cost_price]]</f>
        <v>16.552689870000002</v>
      </c>
      <c r="P1593" s="4">
        <f>Table1[[#This Row],[PROFIT]]/Table1[[#This Row],[sale_price]]</f>
        <v>0.58100000012741315</v>
      </c>
      <c r="Q1593" t="str">
        <f>"Q"&amp;ROUNDUP(MONTH(Table1[[#This Row],[ordered_at]])/3,0)</f>
        <v>Q2</v>
      </c>
      <c r="R1593" t="s">
        <v>33</v>
      </c>
      <c r="S1593" t="s">
        <v>46</v>
      </c>
      <c r="T1593" s="8"/>
    </row>
    <row r="1594" spans="1:20" x14ac:dyDescent="0.3">
      <c r="A1594">
        <v>106232</v>
      </c>
      <c r="B1594">
        <v>73175</v>
      </c>
      <c r="C1594">
        <v>73982</v>
      </c>
      <c r="D1594">
        <v>346</v>
      </c>
      <c r="E1594">
        <f>VLOOKUP(D1594,[1]products!$A$2:$B$2832,2,0)</f>
        <v>14.82576038</v>
      </c>
      <c r="F1594">
        <v>286648</v>
      </c>
      <c r="G1594" t="s">
        <v>14</v>
      </c>
      <c r="H1594" s="2">
        <v>45022.611990740741</v>
      </c>
      <c r="I1594" s="2" t="s">
        <v>11</v>
      </c>
      <c r="J1594" s="2" t="s">
        <v>11</v>
      </c>
      <c r="K1594" s="2" t="s">
        <v>11</v>
      </c>
      <c r="L1594" s="9">
        <f>YEAR(Table1[[#This Row],[ordered_at]])</f>
        <v>2023</v>
      </c>
      <c r="M1594" s="9" t="str">
        <f>TEXT(Table1[[#This Row],[ordered_at]],"MMM")</f>
        <v>Apr</v>
      </c>
      <c r="N1594">
        <f>VLOOKUP(D1594,[1]products!$A$2:$F$2832,6,0)</f>
        <v>36.880001069999999</v>
      </c>
      <c r="O1594" s="1">
        <f>Table1[[#This Row],[sale_price]]-Table1[[#This Row],[cost_price]]</f>
        <v>22.05424069</v>
      </c>
      <c r="P1594" s="4">
        <f>Table1[[#This Row],[PROFIT]]/Table1[[#This Row],[sale_price]]</f>
        <v>0.59800000135954445</v>
      </c>
      <c r="Q1594" t="str">
        <f>"Q"&amp;ROUNDUP(MONTH(Table1[[#This Row],[ordered_at]])/3,0)</f>
        <v>Q2</v>
      </c>
      <c r="R1594" t="s">
        <v>21</v>
      </c>
      <c r="S1594" t="s">
        <v>46</v>
      </c>
      <c r="T1594" s="8"/>
    </row>
    <row r="1595" spans="1:20" x14ac:dyDescent="0.3">
      <c r="A1595">
        <v>96643</v>
      </c>
      <c r="B1595">
        <v>66499</v>
      </c>
      <c r="C1595">
        <v>8406</v>
      </c>
      <c r="D1595">
        <v>25923</v>
      </c>
      <c r="E1595">
        <f>VLOOKUP(D1595,[1]products!$A$2:$B$2832,2,0)</f>
        <v>13.161600050000001</v>
      </c>
      <c r="F1595">
        <v>260790</v>
      </c>
      <c r="G1595" t="s">
        <v>10</v>
      </c>
      <c r="H1595" s="2">
        <v>45021.417175925926</v>
      </c>
      <c r="I1595" s="2" t="s">
        <v>11</v>
      </c>
      <c r="J1595" s="2" t="s">
        <v>11</v>
      </c>
      <c r="K1595" s="2" t="s">
        <v>11</v>
      </c>
      <c r="L1595" s="9">
        <f>YEAR(Table1[[#This Row],[ordered_at]])</f>
        <v>2023</v>
      </c>
      <c r="M1595" s="9" t="str">
        <f>TEXT(Table1[[#This Row],[ordered_at]],"MMM")</f>
        <v>Apr</v>
      </c>
      <c r="N1595">
        <f>VLOOKUP(D1595,[1]products!$A$2:$F$2832,6,0)</f>
        <v>27.420000080000001</v>
      </c>
      <c r="O1595" s="1">
        <f>Table1[[#This Row],[sale_price]]-Table1[[#This Row],[cost_price]]</f>
        <v>14.258400030000001</v>
      </c>
      <c r="P1595" s="4">
        <f>Table1[[#This Row],[PROFIT]]/Table1[[#This Row],[sale_price]]</f>
        <v>0.51999999957695109</v>
      </c>
      <c r="Q1595" t="str">
        <f>"Q"&amp;ROUNDUP(MONTH(Table1[[#This Row],[ordered_at]])/3,0)</f>
        <v>Q2</v>
      </c>
      <c r="R1595" t="s">
        <v>21</v>
      </c>
      <c r="S1595" t="s">
        <v>46</v>
      </c>
      <c r="T1595" s="8"/>
    </row>
    <row r="1596" spans="1:20" x14ac:dyDescent="0.3">
      <c r="A1596">
        <v>117981</v>
      </c>
      <c r="B1596">
        <v>81256</v>
      </c>
      <c r="C1596">
        <v>78434</v>
      </c>
      <c r="D1596">
        <v>12354</v>
      </c>
      <c r="E1596">
        <f>VLOOKUP(D1596,[1]products!$A$2:$B$2832,2,0)</f>
        <v>9.5250000250000006</v>
      </c>
      <c r="F1596">
        <v>318388</v>
      </c>
      <c r="G1596" t="s">
        <v>13</v>
      </c>
      <c r="H1596" s="2">
        <v>45021.372291666667</v>
      </c>
      <c r="I1596" s="2">
        <v>45021.372291666667</v>
      </c>
      <c r="J1596" s="2" t="s">
        <v>11</v>
      </c>
      <c r="K1596" s="2" t="s">
        <v>11</v>
      </c>
      <c r="L1596" s="9">
        <f>YEAR(Table1[[#This Row],[ordered_at]])</f>
        <v>2023</v>
      </c>
      <c r="M1596" s="9" t="str">
        <f>TEXT(Table1[[#This Row],[ordered_at]],"MMM")</f>
        <v>Apr</v>
      </c>
      <c r="N1596">
        <f>VLOOKUP(D1596,[1]products!$A$2:$F$2832,6,0)</f>
        <v>25</v>
      </c>
      <c r="O1596" s="1">
        <f>Table1[[#This Row],[sale_price]]-Table1[[#This Row],[cost_price]]</f>
        <v>15.474999974999999</v>
      </c>
      <c r="P1596" s="4">
        <f>Table1[[#This Row],[PROFIT]]/Table1[[#This Row],[sale_price]]</f>
        <v>0.61899999900000002</v>
      </c>
      <c r="Q1596" t="str">
        <f>"Q"&amp;ROUNDUP(MONTH(Table1[[#This Row],[ordered_at]])/3,0)</f>
        <v>Q2</v>
      </c>
      <c r="R1596" t="s">
        <v>27</v>
      </c>
      <c r="S1596" t="s">
        <v>47</v>
      </c>
      <c r="T1596" s="8"/>
    </row>
    <row r="1597" spans="1:20" x14ac:dyDescent="0.3">
      <c r="A1597">
        <v>111845</v>
      </c>
      <c r="B1597">
        <v>77076</v>
      </c>
      <c r="C1597">
        <v>98418</v>
      </c>
      <c r="D1597">
        <v>14064</v>
      </c>
      <c r="E1597">
        <f>VLOOKUP(D1597,[1]products!$A$2:$B$2832,2,0)</f>
        <v>23.43000005</v>
      </c>
      <c r="F1597">
        <v>301780</v>
      </c>
      <c r="G1597" t="s">
        <v>12</v>
      </c>
      <c r="H1597" s="2">
        <v>45021.323796296296</v>
      </c>
      <c r="I1597" s="2">
        <v>45021.323796296296</v>
      </c>
      <c r="J1597" s="2">
        <v>45021.323796296296</v>
      </c>
      <c r="K1597" s="2" t="s">
        <v>11</v>
      </c>
      <c r="L1597" s="9">
        <f>YEAR(Table1[[#This Row],[ordered_at]])</f>
        <v>2023</v>
      </c>
      <c r="M1597" s="9" t="str">
        <f>TEXT(Table1[[#This Row],[ordered_at]],"MMM")</f>
        <v>Apr</v>
      </c>
      <c r="N1597">
        <f>VLOOKUP(D1597,[1]products!$A$2:$F$2832,6,0)</f>
        <v>55</v>
      </c>
      <c r="O1597" s="1">
        <f>Table1[[#This Row],[sale_price]]-Table1[[#This Row],[cost_price]]</f>
        <v>31.56999995</v>
      </c>
      <c r="P1597" s="4">
        <f>Table1[[#This Row],[PROFIT]]/Table1[[#This Row],[sale_price]]</f>
        <v>0.57399999909090904</v>
      </c>
      <c r="Q1597" t="str">
        <f>"Q"&amp;ROUNDUP(MONTH(Table1[[#This Row],[ordered_at]])/3,0)</f>
        <v>Q2</v>
      </c>
      <c r="R1597" t="s">
        <v>34</v>
      </c>
      <c r="S1597" t="s">
        <v>47</v>
      </c>
      <c r="T1597" s="8"/>
    </row>
    <row r="1598" spans="1:20" x14ac:dyDescent="0.3">
      <c r="A1598">
        <v>160817</v>
      </c>
      <c r="B1598">
        <v>110763</v>
      </c>
      <c r="C1598">
        <v>52452</v>
      </c>
      <c r="D1598">
        <v>15844</v>
      </c>
      <c r="E1598">
        <f>VLOOKUP(D1598,[1]products!$A$2:$B$2832,2,0)</f>
        <v>14.64399998</v>
      </c>
      <c r="F1598">
        <v>434122</v>
      </c>
      <c r="G1598" t="s">
        <v>12</v>
      </c>
      <c r="H1598" s="2">
        <v>45021.2812962963</v>
      </c>
      <c r="I1598" s="2">
        <v>45021.2812962963</v>
      </c>
      <c r="J1598" s="2">
        <v>45021.2812962963</v>
      </c>
      <c r="K1598" s="2" t="s">
        <v>11</v>
      </c>
      <c r="L1598" s="9">
        <f>YEAR(Table1[[#This Row],[ordered_at]])</f>
        <v>2023</v>
      </c>
      <c r="M1598" s="9" t="str">
        <f>TEXT(Table1[[#This Row],[ordered_at]],"MMM")</f>
        <v>Apr</v>
      </c>
      <c r="N1598">
        <f>VLOOKUP(D1598,[1]products!$A$2:$F$2832,6,0)</f>
        <v>28</v>
      </c>
      <c r="O1598" s="1">
        <f>Table1[[#This Row],[sale_price]]-Table1[[#This Row],[cost_price]]</f>
        <v>13.35600002</v>
      </c>
      <c r="P1598" s="4">
        <f>Table1[[#This Row],[PROFIT]]/Table1[[#This Row],[sale_price]]</f>
        <v>0.47700000071428572</v>
      </c>
      <c r="Q1598" t="str">
        <f>"Q"&amp;ROUNDUP(MONTH(Table1[[#This Row],[ordered_at]])/3,0)</f>
        <v>Q2</v>
      </c>
      <c r="R1598" t="s">
        <v>38</v>
      </c>
      <c r="S1598" t="s">
        <v>47</v>
      </c>
      <c r="T1598" s="8"/>
    </row>
    <row r="1599" spans="1:20" x14ac:dyDescent="0.3">
      <c r="A1599">
        <v>167299</v>
      </c>
      <c r="B1599">
        <v>115230</v>
      </c>
      <c r="C1599">
        <v>5509</v>
      </c>
      <c r="D1599">
        <v>25558</v>
      </c>
      <c r="E1599">
        <f>VLOOKUP(D1599,[1]products!$A$2:$B$2832,2,0)</f>
        <v>21.319999970000001</v>
      </c>
      <c r="F1599">
        <v>451666</v>
      </c>
      <c r="G1599" t="s">
        <v>12</v>
      </c>
      <c r="H1599" s="2">
        <v>45021.278298611112</v>
      </c>
      <c r="I1599" s="2">
        <v>45021.278298611112</v>
      </c>
      <c r="J1599" s="2">
        <v>45021.278298611112</v>
      </c>
      <c r="K1599" s="2" t="s">
        <v>11</v>
      </c>
      <c r="L1599" s="9">
        <f>YEAR(Table1[[#This Row],[ordered_at]])</f>
        <v>2023</v>
      </c>
      <c r="M1599" s="9" t="str">
        <f>TEXT(Table1[[#This Row],[ordered_at]],"MMM")</f>
        <v>Apr</v>
      </c>
      <c r="N1599">
        <f>VLOOKUP(D1599,[1]products!$A$2:$F$2832,6,0)</f>
        <v>40</v>
      </c>
      <c r="O1599" s="1">
        <f>Table1[[#This Row],[sale_price]]-Table1[[#This Row],[cost_price]]</f>
        <v>18.680000029999999</v>
      </c>
      <c r="P1599" s="4">
        <f>Table1[[#This Row],[PROFIT]]/Table1[[#This Row],[sale_price]]</f>
        <v>0.46700000074999998</v>
      </c>
      <c r="Q1599" t="str">
        <f>"Q"&amp;ROUNDUP(MONTH(Table1[[#This Row],[ordered_at]])/3,0)</f>
        <v>Q2</v>
      </c>
      <c r="R1599" t="s">
        <v>38</v>
      </c>
      <c r="S1599" t="s">
        <v>47</v>
      </c>
      <c r="T1599" s="8"/>
    </row>
    <row r="1600" spans="1:20" x14ac:dyDescent="0.3">
      <c r="A1600">
        <v>34904</v>
      </c>
      <c r="B1600">
        <v>24030</v>
      </c>
      <c r="C1600">
        <v>84000</v>
      </c>
      <c r="D1600">
        <v>13789</v>
      </c>
      <c r="E1600">
        <f>VLOOKUP(D1600,[1]products!$A$2:$B$2832,2,0)</f>
        <v>21.504000040000001</v>
      </c>
      <c r="F1600">
        <v>94187</v>
      </c>
      <c r="G1600" t="s">
        <v>10</v>
      </c>
      <c r="H1600" s="2">
        <v>45021.250983796293</v>
      </c>
      <c r="I1600" s="2" t="s">
        <v>11</v>
      </c>
      <c r="J1600" s="2" t="s">
        <v>11</v>
      </c>
      <c r="K1600" s="2" t="s">
        <v>11</v>
      </c>
      <c r="L1600" s="9">
        <f>YEAR(Table1[[#This Row],[ordered_at]])</f>
        <v>2023</v>
      </c>
      <c r="M1600" s="9" t="str">
        <f>TEXT(Table1[[#This Row],[ordered_at]],"MMM")</f>
        <v>Apr</v>
      </c>
      <c r="N1600">
        <f>VLOOKUP(D1600,[1]products!$A$2:$F$2832,6,0)</f>
        <v>48</v>
      </c>
      <c r="O1600" s="1">
        <f>Table1[[#This Row],[sale_price]]-Table1[[#This Row],[cost_price]]</f>
        <v>26.495999959999999</v>
      </c>
      <c r="P1600" s="4">
        <f>Table1[[#This Row],[PROFIT]]/Table1[[#This Row],[sale_price]]</f>
        <v>0.55199999916666664</v>
      </c>
      <c r="Q1600" t="str">
        <f>"Q"&amp;ROUNDUP(MONTH(Table1[[#This Row],[ordered_at]])/3,0)</f>
        <v>Q2</v>
      </c>
      <c r="R1600" t="s">
        <v>33</v>
      </c>
      <c r="S1600" t="s">
        <v>47</v>
      </c>
      <c r="T1600" s="8"/>
    </row>
    <row r="1601" spans="1:20" x14ac:dyDescent="0.3">
      <c r="A1601">
        <v>164447</v>
      </c>
      <c r="B1601">
        <v>113278</v>
      </c>
      <c r="C1601">
        <v>57962</v>
      </c>
      <c r="D1601">
        <v>9318</v>
      </c>
      <c r="E1601">
        <f>VLOOKUP(D1601,[1]products!$A$2:$B$2832,2,0)</f>
        <v>6.9302198869999998</v>
      </c>
      <c r="F1601">
        <v>443927</v>
      </c>
      <c r="G1601" t="s">
        <v>14</v>
      </c>
      <c r="H1601" s="2">
        <v>45021.198391203703</v>
      </c>
      <c r="I1601" s="2" t="s">
        <v>11</v>
      </c>
      <c r="J1601" s="2" t="s">
        <v>11</v>
      </c>
      <c r="K1601" s="2" t="s">
        <v>11</v>
      </c>
      <c r="L1601" s="9">
        <f>YEAR(Table1[[#This Row],[ordered_at]])</f>
        <v>2023</v>
      </c>
      <c r="M1601" s="9" t="str">
        <f>TEXT(Table1[[#This Row],[ordered_at]],"MMM")</f>
        <v>Apr</v>
      </c>
      <c r="N1601">
        <f>VLOOKUP(D1601,[1]products!$A$2:$F$2832,6,0)</f>
        <v>11.989999770000001</v>
      </c>
      <c r="O1601" s="1">
        <f>Table1[[#This Row],[sale_price]]-Table1[[#This Row],[cost_price]]</f>
        <v>5.0597798830000009</v>
      </c>
      <c r="P1601" s="4">
        <f>Table1[[#This Row],[PROFIT]]/Table1[[#This Row],[sale_price]]</f>
        <v>0.42199999833694746</v>
      </c>
      <c r="Q1601" t="str">
        <f>"Q"&amp;ROUNDUP(MONTH(Table1[[#This Row],[ordered_at]])/3,0)</f>
        <v>Q2</v>
      </c>
      <c r="R1601" t="s">
        <v>33</v>
      </c>
      <c r="S1601" t="s">
        <v>47</v>
      </c>
      <c r="T1601" s="8"/>
    </row>
    <row r="1602" spans="1:20" x14ac:dyDescent="0.3">
      <c r="A1602">
        <v>19547</v>
      </c>
      <c r="B1602">
        <v>13528</v>
      </c>
      <c r="C1602">
        <v>54666</v>
      </c>
      <c r="D1602">
        <v>13979</v>
      </c>
      <c r="E1602">
        <f>VLOOKUP(D1602,[1]products!$A$2:$B$2832,2,0)</f>
        <v>15.73273977</v>
      </c>
      <c r="F1602">
        <v>52770</v>
      </c>
      <c r="G1602" t="s">
        <v>10</v>
      </c>
      <c r="H1602" s="2">
        <v>45020.711400462962</v>
      </c>
      <c r="I1602" s="2" t="s">
        <v>11</v>
      </c>
      <c r="J1602" s="2" t="s">
        <v>11</v>
      </c>
      <c r="K1602" s="2" t="s">
        <v>11</v>
      </c>
      <c r="L1602" s="9">
        <f>YEAR(Table1[[#This Row],[ordered_at]])</f>
        <v>2023</v>
      </c>
      <c r="M1602" s="9" t="str">
        <f>TEXT(Table1[[#This Row],[ordered_at]],"MMM")</f>
        <v>Apr</v>
      </c>
      <c r="N1602">
        <f>VLOOKUP(D1602,[1]products!$A$2:$F$2832,6,0)</f>
        <v>33.979999540000001</v>
      </c>
      <c r="O1602" s="1">
        <f>Table1[[#This Row],[sale_price]]-Table1[[#This Row],[cost_price]]</f>
        <v>18.247259769999999</v>
      </c>
      <c r="P1602" s="4">
        <f>Table1[[#This Row],[PROFIT]]/Table1[[#This Row],[sale_price]]</f>
        <v>0.53700000050088281</v>
      </c>
      <c r="Q1602" t="str">
        <f>"Q"&amp;ROUNDUP(MONTH(Table1[[#This Row],[ordered_at]])/3,0)</f>
        <v>Q2</v>
      </c>
      <c r="R1602" t="s">
        <v>33</v>
      </c>
      <c r="S1602" t="s">
        <v>47</v>
      </c>
      <c r="T1602" s="8"/>
    </row>
    <row r="1603" spans="1:20" x14ac:dyDescent="0.3">
      <c r="A1603">
        <v>149749</v>
      </c>
      <c r="B1603">
        <v>103121</v>
      </c>
      <c r="C1603">
        <v>25871</v>
      </c>
      <c r="D1603">
        <v>8979</v>
      </c>
      <c r="E1603">
        <f>VLOOKUP(D1603,[1]products!$A$2:$B$2832,2,0)</f>
        <v>21.739470789999999</v>
      </c>
      <c r="F1603">
        <v>404295</v>
      </c>
      <c r="G1603" t="s">
        <v>12</v>
      </c>
      <c r="H1603" s="2">
        <v>45020.443796296298</v>
      </c>
      <c r="I1603" s="2">
        <v>45020.443796296298</v>
      </c>
      <c r="J1603" s="2">
        <v>45020.443796296298</v>
      </c>
      <c r="K1603" s="2" t="s">
        <v>11</v>
      </c>
      <c r="L1603" s="9">
        <f>YEAR(Table1[[#This Row],[ordered_at]])</f>
        <v>2023</v>
      </c>
      <c r="M1603" s="9" t="str">
        <f>TEXT(Table1[[#This Row],[ordered_at]],"MMM")</f>
        <v>Apr</v>
      </c>
      <c r="N1603">
        <f>VLOOKUP(D1603,[1]products!$A$2:$F$2832,6,0)</f>
        <v>47.990001679999999</v>
      </c>
      <c r="O1603" s="1">
        <f>Table1[[#This Row],[sale_price]]-Table1[[#This Row],[cost_price]]</f>
        <v>26.25053089</v>
      </c>
      <c r="P1603" s="4">
        <f>Table1[[#This Row],[PROFIT]]/Table1[[#This Row],[sale_price]]</f>
        <v>0.54699999939654098</v>
      </c>
      <c r="Q1603" t="str">
        <f>"Q"&amp;ROUNDUP(MONTH(Table1[[#This Row],[ordered_at]])/3,0)</f>
        <v>Q2</v>
      </c>
      <c r="R1603" t="s">
        <v>33</v>
      </c>
      <c r="S1603" t="s">
        <v>47</v>
      </c>
      <c r="T1603" s="8"/>
    </row>
    <row r="1604" spans="1:20" x14ac:dyDescent="0.3">
      <c r="A1604">
        <v>170820</v>
      </c>
      <c r="B1604">
        <v>117624</v>
      </c>
      <c r="C1604">
        <v>67677</v>
      </c>
      <c r="D1604">
        <v>5972</v>
      </c>
      <c r="E1604">
        <f>VLOOKUP(D1604,[1]products!$A$2:$B$2832,2,0)</f>
        <v>31.001809089999998</v>
      </c>
      <c r="F1604">
        <v>461169</v>
      </c>
      <c r="G1604" t="s">
        <v>10</v>
      </c>
      <c r="H1604" s="2">
        <v>45020.324432870373</v>
      </c>
      <c r="I1604" s="2" t="s">
        <v>11</v>
      </c>
      <c r="J1604" s="2" t="s">
        <v>11</v>
      </c>
      <c r="K1604" s="2" t="s">
        <v>11</v>
      </c>
      <c r="L1604" s="9">
        <f>YEAR(Table1[[#This Row],[ordered_at]])</f>
        <v>2023</v>
      </c>
      <c r="M1604" s="9" t="str">
        <f>TEXT(Table1[[#This Row],[ordered_at]],"MMM")</f>
        <v>Apr</v>
      </c>
      <c r="N1604">
        <f>VLOOKUP(D1604,[1]products!$A$2:$F$2832,6,0)</f>
        <v>73.989997860000003</v>
      </c>
      <c r="O1604" s="1">
        <f>Table1[[#This Row],[sale_price]]-Table1[[#This Row],[cost_price]]</f>
        <v>42.988188770000008</v>
      </c>
      <c r="P1604" s="4">
        <f>Table1[[#This Row],[PROFIT]]/Table1[[#This Row],[sale_price]]</f>
        <v>0.58100000018029474</v>
      </c>
      <c r="Q1604" t="str">
        <f>"Q"&amp;ROUNDUP(MONTH(Table1[[#This Row],[ordered_at]])/3,0)</f>
        <v>Q2</v>
      </c>
      <c r="R1604" t="s">
        <v>33</v>
      </c>
      <c r="S1604" t="s">
        <v>47</v>
      </c>
      <c r="T1604" s="8"/>
    </row>
    <row r="1605" spans="1:20" x14ac:dyDescent="0.3">
      <c r="A1605">
        <v>148812</v>
      </c>
      <c r="B1605">
        <v>102489</v>
      </c>
      <c r="C1605">
        <v>65203</v>
      </c>
      <c r="D1605">
        <v>25558</v>
      </c>
      <c r="E1605">
        <f>VLOOKUP(D1605,[1]products!$A$2:$B$2832,2,0)</f>
        <v>21.319999970000001</v>
      </c>
      <c r="F1605">
        <v>401769</v>
      </c>
      <c r="G1605" t="s">
        <v>10</v>
      </c>
      <c r="H1605" s="2">
        <v>45019.775277777779</v>
      </c>
      <c r="I1605" s="2" t="s">
        <v>11</v>
      </c>
      <c r="J1605" s="2" t="s">
        <v>11</v>
      </c>
      <c r="K1605" s="2" t="s">
        <v>11</v>
      </c>
      <c r="L1605" s="9">
        <f>YEAR(Table1[[#This Row],[ordered_at]])</f>
        <v>2023</v>
      </c>
      <c r="M1605" s="9" t="str">
        <f>TEXT(Table1[[#This Row],[ordered_at]],"MMM")</f>
        <v>Apr</v>
      </c>
      <c r="N1605">
        <f>VLOOKUP(D1605,[1]products!$A$2:$F$2832,6,0)</f>
        <v>40</v>
      </c>
      <c r="O1605" s="1">
        <f>Table1[[#This Row],[sale_price]]-Table1[[#This Row],[cost_price]]</f>
        <v>18.680000029999999</v>
      </c>
      <c r="P1605" s="4">
        <f>Table1[[#This Row],[PROFIT]]/Table1[[#This Row],[sale_price]]</f>
        <v>0.46700000074999998</v>
      </c>
      <c r="Q1605" t="str">
        <f>"Q"&amp;ROUNDUP(MONTH(Table1[[#This Row],[ordered_at]])/3,0)</f>
        <v>Q2</v>
      </c>
      <c r="R1605" t="s">
        <v>33</v>
      </c>
      <c r="S1605" t="s">
        <v>47</v>
      </c>
      <c r="T1605" s="8"/>
    </row>
    <row r="1606" spans="1:20" x14ac:dyDescent="0.3">
      <c r="A1606">
        <v>140021</v>
      </c>
      <c r="B1606">
        <v>96389</v>
      </c>
      <c r="C1606">
        <v>18251</v>
      </c>
      <c r="D1606">
        <v>15830</v>
      </c>
      <c r="E1606">
        <f>VLOOKUP(D1606,[1]products!$A$2:$B$2832,2,0)</f>
        <v>11.11987987</v>
      </c>
      <c r="F1606">
        <v>377968</v>
      </c>
      <c r="G1606" t="s">
        <v>13</v>
      </c>
      <c r="H1606" s="2">
        <v>45019.680069444446</v>
      </c>
      <c r="I1606" s="2">
        <v>45019.680069444446</v>
      </c>
      <c r="J1606" s="2" t="s">
        <v>11</v>
      </c>
      <c r="K1606" s="2" t="s">
        <v>11</v>
      </c>
      <c r="L1606" s="9">
        <f>YEAR(Table1[[#This Row],[ordered_at]])</f>
        <v>2023</v>
      </c>
      <c r="M1606" s="9" t="str">
        <f>TEXT(Table1[[#This Row],[ordered_at]],"MMM")</f>
        <v>Apr</v>
      </c>
      <c r="N1606">
        <f>VLOOKUP(D1606,[1]products!$A$2:$F$2832,6,0)</f>
        <v>26.989999770000001</v>
      </c>
      <c r="O1606" s="1">
        <f>Table1[[#This Row],[sale_price]]-Table1[[#This Row],[cost_price]]</f>
        <v>15.870119900000001</v>
      </c>
      <c r="P1606" s="4">
        <f>Table1[[#This Row],[PROFIT]]/Table1[[#This Row],[sale_price]]</f>
        <v>0.58800000130566876</v>
      </c>
      <c r="Q1606" t="str">
        <f>"Q"&amp;ROUNDUP(MONTH(Table1[[#This Row],[ordered_at]])/3,0)</f>
        <v>Q2</v>
      </c>
      <c r="R1606" t="s">
        <v>33</v>
      </c>
      <c r="S1606" t="s">
        <v>47</v>
      </c>
      <c r="T1606" s="8"/>
    </row>
    <row r="1607" spans="1:20" x14ac:dyDescent="0.3">
      <c r="A1607">
        <v>76271</v>
      </c>
      <c r="B1607">
        <v>52495</v>
      </c>
      <c r="C1607">
        <v>4954</v>
      </c>
      <c r="D1607">
        <v>15836</v>
      </c>
      <c r="E1607">
        <f>VLOOKUP(D1607,[1]products!$A$2:$B$2832,2,0)</f>
        <v>38.610048759999998</v>
      </c>
      <c r="F1607">
        <v>205812</v>
      </c>
      <c r="G1607" t="s">
        <v>15</v>
      </c>
      <c r="H1607" s="2">
        <v>45019.284594907411</v>
      </c>
      <c r="I1607" s="2">
        <v>45019.284594907411</v>
      </c>
      <c r="J1607" s="2">
        <v>45019.284594907411</v>
      </c>
      <c r="K1607" s="2">
        <v>45019.284594907411</v>
      </c>
      <c r="L1607" s="9">
        <f>YEAR(Table1[[#This Row],[ordered_at]])</f>
        <v>2023</v>
      </c>
      <c r="M1607" s="9" t="str">
        <f>TEXT(Table1[[#This Row],[ordered_at]],"MMM")</f>
        <v>Apr</v>
      </c>
      <c r="N1607">
        <f>VLOOKUP(D1607,[1]products!$A$2:$F$2832,6,0)</f>
        <v>87.949996949999999</v>
      </c>
      <c r="O1607" s="1">
        <f>Table1[[#This Row],[sale_price]]-Table1[[#This Row],[cost_price]]</f>
        <v>49.339948190000001</v>
      </c>
      <c r="P1607" s="4">
        <f>Table1[[#This Row],[PROFIT]]/Table1[[#This Row],[sale_price]]</f>
        <v>0.56099999887492891</v>
      </c>
      <c r="Q1607" t="str">
        <f>"Q"&amp;ROUNDUP(MONTH(Table1[[#This Row],[ordered_at]])/3,0)</f>
        <v>Q2</v>
      </c>
      <c r="R1607" t="s">
        <v>33</v>
      </c>
      <c r="S1607" t="s">
        <v>47</v>
      </c>
      <c r="T1607" s="8"/>
    </row>
    <row r="1608" spans="1:20" x14ac:dyDescent="0.3">
      <c r="A1608">
        <v>2018</v>
      </c>
      <c r="B1608">
        <v>1373</v>
      </c>
      <c r="C1608">
        <v>93368</v>
      </c>
      <c r="D1608">
        <v>28418</v>
      </c>
      <c r="E1608">
        <f>VLOOKUP(D1608,[1]products!$A$2:$B$2832,2,0)</f>
        <v>10.75000004</v>
      </c>
      <c r="F1608">
        <v>5485</v>
      </c>
      <c r="G1608" t="s">
        <v>14</v>
      </c>
      <c r="H1608" s="2">
        <v>45019.121180555558</v>
      </c>
      <c r="I1608" s="2" t="s">
        <v>11</v>
      </c>
      <c r="J1608" s="2" t="s">
        <v>11</v>
      </c>
      <c r="K1608" s="2" t="s">
        <v>11</v>
      </c>
      <c r="L1608" s="9">
        <f>YEAR(Table1[[#This Row],[ordered_at]])</f>
        <v>2023</v>
      </c>
      <c r="M1608" s="9" t="str">
        <f>TEXT(Table1[[#This Row],[ordered_at]],"MMM")</f>
        <v>Apr</v>
      </c>
      <c r="N1608">
        <f>VLOOKUP(D1608,[1]products!$A$2:$F$2832,6,0)</f>
        <v>25</v>
      </c>
      <c r="O1608" s="1">
        <f>Table1[[#This Row],[sale_price]]-Table1[[#This Row],[cost_price]]</f>
        <v>14.24999996</v>
      </c>
      <c r="P1608" s="4">
        <f>Table1[[#This Row],[PROFIT]]/Table1[[#This Row],[sale_price]]</f>
        <v>0.56999999840000004</v>
      </c>
      <c r="Q1608" t="str">
        <f>"Q"&amp;ROUNDUP(MONTH(Table1[[#This Row],[ordered_at]])/3,0)</f>
        <v>Q2</v>
      </c>
      <c r="R1608" t="s">
        <v>33</v>
      </c>
      <c r="S1608" t="s">
        <v>47</v>
      </c>
      <c r="T1608" s="8"/>
    </row>
    <row r="1609" spans="1:20" x14ac:dyDescent="0.3">
      <c r="A1609">
        <v>20659</v>
      </c>
      <c r="B1609">
        <v>14313</v>
      </c>
      <c r="C1609">
        <v>35515</v>
      </c>
      <c r="D1609">
        <v>28657</v>
      </c>
      <c r="E1609">
        <f>VLOOKUP(D1609,[1]products!$A$2:$B$2832,2,0)</f>
        <v>15.15942005</v>
      </c>
      <c r="F1609">
        <v>55728</v>
      </c>
      <c r="G1609" t="s">
        <v>13</v>
      </c>
      <c r="H1609" s="2">
        <v>45018.606446759259</v>
      </c>
      <c r="I1609" s="2">
        <v>45018.606446759259</v>
      </c>
      <c r="J1609" s="2" t="s">
        <v>11</v>
      </c>
      <c r="K1609" s="2" t="s">
        <v>11</v>
      </c>
      <c r="L1609" s="9">
        <f>YEAR(Table1[[#This Row],[ordered_at]])</f>
        <v>2023</v>
      </c>
      <c r="M1609" s="9" t="str">
        <f>TEXT(Table1[[#This Row],[ordered_at]],"MMM")</f>
        <v>Apr</v>
      </c>
      <c r="N1609">
        <f>VLOOKUP(D1609,[1]products!$A$2:$F$2832,6,0)</f>
        <v>36.180000309999997</v>
      </c>
      <c r="O1609" s="1">
        <f>Table1[[#This Row],[sale_price]]-Table1[[#This Row],[cost_price]]</f>
        <v>21.020580259999996</v>
      </c>
      <c r="P1609" s="4">
        <f>Table1[[#This Row],[PROFIT]]/Table1[[#This Row],[sale_price]]</f>
        <v>0.58100000220812598</v>
      </c>
      <c r="Q1609" t="str">
        <f>"Q"&amp;ROUNDUP(MONTH(Table1[[#This Row],[ordered_at]])/3,0)</f>
        <v>Q2</v>
      </c>
      <c r="R1609" t="s">
        <v>33</v>
      </c>
      <c r="S1609" t="s">
        <v>47</v>
      </c>
      <c r="T1609" s="8"/>
    </row>
    <row r="1610" spans="1:20" x14ac:dyDescent="0.3">
      <c r="A1610">
        <v>101303</v>
      </c>
      <c r="B1610">
        <v>69746</v>
      </c>
      <c r="C1610">
        <v>18998</v>
      </c>
      <c r="D1610">
        <v>28537</v>
      </c>
      <c r="E1610">
        <f>VLOOKUP(D1610,[1]products!$A$2:$B$2832,2,0)</f>
        <v>15.04000008</v>
      </c>
      <c r="F1610">
        <v>273282</v>
      </c>
      <c r="G1610" t="s">
        <v>13</v>
      </c>
      <c r="H1610" s="2">
        <v>45018.295300925929</v>
      </c>
      <c r="I1610" s="2">
        <v>45018.295300925929</v>
      </c>
      <c r="J1610" s="2" t="s">
        <v>11</v>
      </c>
      <c r="K1610" s="2" t="s">
        <v>11</v>
      </c>
      <c r="L1610" s="9">
        <f>YEAR(Table1[[#This Row],[ordered_at]])</f>
        <v>2023</v>
      </c>
      <c r="M1610" s="9" t="str">
        <f>TEXT(Table1[[#This Row],[ordered_at]],"MMM")</f>
        <v>Apr</v>
      </c>
      <c r="N1610">
        <f>VLOOKUP(D1610,[1]products!$A$2:$F$2832,6,0)</f>
        <v>32</v>
      </c>
      <c r="O1610" s="1">
        <f>Table1[[#This Row],[sale_price]]-Table1[[#This Row],[cost_price]]</f>
        <v>16.959999920000001</v>
      </c>
      <c r="P1610" s="4">
        <f>Table1[[#This Row],[PROFIT]]/Table1[[#This Row],[sale_price]]</f>
        <v>0.52999999750000004</v>
      </c>
      <c r="Q1610" t="str">
        <f>"Q"&amp;ROUNDUP(MONTH(Table1[[#This Row],[ordered_at]])/3,0)</f>
        <v>Q2</v>
      </c>
      <c r="R1610" t="s">
        <v>33</v>
      </c>
      <c r="S1610" t="s">
        <v>47</v>
      </c>
      <c r="T1610" s="8"/>
    </row>
    <row r="1611" spans="1:20" x14ac:dyDescent="0.3">
      <c r="A1611">
        <v>91709</v>
      </c>
      <c r="B1611">
        <v>63100</v>
      </c>
      <c r="C1611">
        <v>63116</v>
      </c>
      <c r="D1611">
        <v>8892</v>
      </c>
      <c r="E1611">
        <f>VLOOKUP(D1611,[1]products!$A$2:$B$2832,2,0)</f>
        <v>29.45900035</v>
      </c>
      <c r="F1611">
        <v>247524</v>
      </c>
      <c r="G1611" t="s">
        <v>12</v>
      </c>
      <c r="H1611" s="2">
        <v>45018.018622685187</v>
      </c>
      <c r="I1611" s="2">
        <v>45018.018622685187</v>
      </c>
      <c r="J1611" s="2">
        <v>45018.018622685187</v>
      </c>
      <c r="K1611" s="2" t="s">
        <v>11</v>
      </c>
      <c r="L1611" s="9">
        <f>YEAR(Table1[[#This Row],[ordered_at]])</f>
        <v>2023</v>
      </c>
      <c r="M1611" s="9" t="str">
        <f>TEXT(Table1[[#This Row],[ordered_at]],"MMM")</f>
        <v>Apr</v>
      </c>
      <c r="N1611">
        <f>VLOOKUP(D1611,[1]products!$A$2:$F$2832,6,0)</f>
        <v>89</v>
      </c>
      <c r="O1611" s="1">
        <f>Table1[[#This Row],[sale_price]]-Table1[[#This Row],[cost_price]]</f>
        <v>59.540999650000003</v>
      </c>
      <c r="P1611" s="4">
        <f>Table1[[#This Row],[PROFIT]]/Table1[[#This Row],[sale_price]]</f>
        <v>0.66899999606741578</v>
      </c>
      <c r="Q1611" t="str">
        <f>"Q"&amp;ROUNDUP(MONTH(Table1[[#This Row],[ordered_at]])/3,0)</f>
        <v>Q2</v>
      </c>
      <c r="R1611" t="s">
        <v>21</v>
      </c>
      <c r="S1611" t="s">
        <v>47</v>
      </c>
      <c r="T1611" s="8"/>
    </row>
    <row r="1612" spans="1:20" x14ac:dyDescent="0.3">
      <c r="A1612">
        <v>181098</v>
      </c>
      <c r="B1612">
        <v>124763</v>
      </c>
      <c r="C1612">
        <v>90707</v>
      </c>
      <c r="D1612">
        <v>24922</v>
      </c>
      <c r="E1612">
        <f>VLOOKUP(D1612,[1]products!$A$2:$B$2832,2,0)</f>
        <v>11.055000189999999</v>
      </c>
      <c r="F1612">
        <v>488952</v>
      </c>
      <c r="G1612" t="s">
        <v>14</v>
      </c>
      <c r="H1612" s="2">
        <v>45017.346886574072</v>
      </c>
      <c r="I1612" s="2" t="s">
        <v>11</v>
      </c>
      <c r="J1612" s="2" t="s">
        <v>11</v>
      </c>
      <c r="K1612" s="2" t="s">
        <v>11</v>
      </c>
      <c r="L1612" s="9">
        <f>YEAR(Table1[[#This Row],[ordered_at]])</f>
        <v>2023</v>
      </c>
      <c r="M1612" s="9" t="str">
        <f>TEXT(Table1[[#This Row],[ordered_at]],"MMM")</f>
        <v>Apr</v>
      </c>
      <c r="N1612">
        <f>VLOOKUP(D1612,[1]products!$A$2:$F$2832,6,0)</f>
        <v>20.100000380000001</v>
      </c>
      <c r="O1612" s="1">
        <f>Table1[[#This Row],[sale_price]]-Table1[[#This Row],[cost_price]]</f>
        <v>9.0450001900000014</v>
      </c>
      <c r="P1612" s="4">
        <f>Table1[[#This Row],[PROFIT]]/Table1[[#This Row],[sale_price]]</f>
        <v>0.45000000094527365</v>
      </c>
      <c r="Q1612" t="str">
        <f>"Q"&amp;ROUNDUP(MONTH(Table1[[#This Row],[ordered_at]])/3,0)</f>
        <v>Q2</v>
      </c>
      <c r="R1612" t="s">
        <v>21</v>
      </c>
      <c r="S1612" t="s">
        <v>47</v>
      </c>
      <c r="T1612" s="8"/>
    </row>
    <row r="1613" spans="1:20" x14ac:dyDescent="0.3">
      <c r="A1613">
        <v>62380</v>
      </c>
      <c r="B1613">
        <v>42941</v>
      </c>
      <c r="C1613">
        <v>3914</v>
      </c>
      <c r="D1613">
        <v>15829</v>
      </c>
      <c r="E1613">
        <f>VLOOKUP(D1613,[1]products!$A$2:$B$2832,2,0)</f>
        <v>19.77139979</v>
      </c>
      <c r="F1613">
        <v>168313</v>
      </c>
      <c r="G1613" t="s">
        <v>12</v>
      </c>
      <c r="H1613" s="2">
        <v>45017.345416666663</v>
      </c>
      <c r="I1613" s="2">
        <v>45017.345416666663</v>
      </c>
      <c r="J1613" s="2">
        <v>45017.345416666663</v>
      </c>
      <c r="K1613" s="2" t="s">
        <v>11</v>
      </c>
      <c r="L1613" s="9">
        <f>YEAR(Table1[[#This Row],[ordered_at]])</f>
        <v>2023</v>
      </c>
      <c r="M1613" s="9" t="str">
        <f>TEXT(Table1[[#This Row],[ordered_at]],"MMM")</f>
        <v>Apr</v>
      </c>
      <c r="N1613">
        <f>VLOOKUP(D1613,[1]products!$A$2:$F$2832,6,0)</f>
        <v>45.979999540000001</v>
      </c>
      <c r="O1613" s="1">
        <f>Table1[[#This Row],[sale_price]]-Table1[[#This Row],[cost_price]]</f>
        <v>26.208599750000001</v>
      </c>
      <c r="P1613" s="4">
        <f>Table1[[#This Row],[PROFIT]]/Table1[[#This Row],[sale_price]]</f>
        <v>0.57000000026533282</v>
      </c>
      <c r="Q1613" t="str">
        <f>"Q"&amp;ROUNDUP(MONTH(Table1[[#This Row],[ordered_at]])/3,0)</f>
        <v>Q2</v>
      </c>
      <c r="R1613" t="s">
        <v>21</v>
      </c>
      <c r="S1613" t="s">
        <v>47</v>
      </c>
      <c r="T1613" s="8"/>
    </row>
    <row r="1614" spans="1:20" x14ac:dyDescent="0.3">
      <c r="A1614">
        <v>102148</v>
      </c>
      <c r="B1614">
        <v>70318</v>
      </c>
      <c r="C1614">
        <v>94518</v>
      </c>
      <c r="D1614">
        <v>28589</v>
      </c>
      <c r="E1614">
        <f>VLOOKUP(D1614,[1]products!$A$2:$B$2832,2,0)</f>
        <v>16.436200169999999</v>
      </c>
      <c r="F1614">
        <v>275541</v>
      </c>
      <c r="G1614" t="s">
        <v>15</v>
      </c>
      <c r="H1614" s="2">
        <v>45017.204826388886</v>
      </c>
      <c r="I1614" s="2">
        <v>45017.204826388886</v>
      </c>
      <c r="J1614" s="2">
        <v>45017.204826388886</v>
      </c>
      <c r="K1614" s="2">
        <v>45017.204826388886</v>
      </c>
      <c r="L1614" s="9">
        <f>YEAR(Table1[[#This Row],[ordered_at]])</f>
        <v>2023</v>
      </c>
      <c r="M1614" s="9" t="str">
        <f>TEXT(Table1[[#This Row],[ordered_at]],"MMM")</f>
        <v>Apr</v>
      </c>
      <c r="N1614">
        <f>VLOOKUP(D1614,[1]products!$A$2:$F$2832,6,0)</f>
        <v>26.510000229999999</v>
      </c>
      <c r="O1614" s="1">
        <f>Table1[[#This Row],[sale_price]]-Table1[[#This Row],[cost_price]]</f>
        <v>10.07380006</v>
      </c>
      <c r="P1614" s="4">
        <f>Table1[[#This Row],[PROFIT]]/Table1[[#This Row],[sale_price]]</f>
        <v>0.37999999896642778</v>
      </c>
      <c r="Q1614" t="str">
        <f>"Q"&amp;ROUNDUP(MONTH(Table1[[#This Row],[ordered_at]])/3,0)</f>
        <v>Q2</v>
      </c>
      <c r="R1614" t="s">
        <v>21</v>
      </c>
      <c r="S1614" t="s">
        <v>47</v>
      </c>
      <c r="T1614" s="8"/>
    </row>
    <row r="1615" spans="1:20" x14ac:dyDescent="0.3">
      <c r="A1615">
        <v>113345</v>
      </c>
      <c r="B1615">
        <v>78105</v>
      </c>
      <c r="C1615">
        <v>38592</v>
      </c>
      <c r="D1615">
        <v>12439</v>
      </c>
      <c r="E1615">
        <f>VLOOKUP(D1615,[1]products!$A$2:$B$2832,2,0)</f>
        <v>5.6984902430000002</v>
      </c>
      <c r="F1615">
        <v>305825</v>
      </c>
      <c r="G1615" t="s">
        <v>12</v>
      </c>
      <c r="H1615" s="2">
        <v>45016.546354166669</v>
      </c>
      <c r="I1615" s="2">
        <v>45016.546354166669</v>
      </c>
      <c r="J1615" s="2">
        <v>45016.546354166669</v>
      </c>
      <c r="K1615" s="2" t="s">
        <v>11</v>
      </c>
      <c r="L1615" s="9">
        <f>YEAR(Table1[[#This Row],[ordered_at]])</f>
        <v>2023</v>
      </c>
      <c r="M1615" s="9" t="str">
        <f>TEXT(Table1[[#This Row],[ordered_at]],"MMM")</f>
        <v>Mar</v>
      </c>
      <c r="N1615">
        <f>VLOOKUP(D1615,[1]products!$A$2:$F$2832,6,0)</f>
        <v>8.8900003430000005</v>
      </c>
      <c r="O1615" s="1">
        <f>Table1[[#This Row],[sale_price]]-Table1[[#This Row],[cost_price]]</f>
        <v>3.1915101000000003</v>
      </c>
      <c r="P1615" s="4">
        <f>Table1[[#This Row],[PROFIT]]/Table1[[#This Row],[sale_price]]</f>
        <v>0.35899999739741295</v>
      </c>
      <c r="Q1615" t="str">
        <f>"Q"&amp;ROUNDUP(MONTH(Table1[[#This Row],[ordered_at]])/3,0)</f>
        <v>Q1</v>
      </c>
      <c r="R1615" t="s">
        <v>21</v>
      </c>
      <c r="S1615" t="s">
        <v>47</v>
      </c>
      <c r="T1615" s="8"/>
    </row>
    <row r="1616" spans="1:20" x14ac:dyDescent="0.3">
      <c r="A1616">
        <v>177984</v>
      </c>
      <c r="B1616">
        <v>122597</v>
      </c>
      <c r="C1616">
        <v>86489</v>
      </c>
      <c r="D1616">
        <v>11005</v>
      </c>
      <c r="E1616">
        <f>VLOOKUP(D1616,[1]products!$A$2:$B$2832,2,0)</f>
        <v>18.281600730000001</v>
      </c>
      <c r="F1616">
        <v>480556</v>
      </c>
      <c r="G1616" t="s">
        <v>12</v>
      </c>
      <c r="H1616" s="2">
        <v>45016.355486111112</v>
      </c>
      <c r="I1616" s="2">
        <v>45016.355486111112</v>
      </c>
      <c r="J1616" s="2">
        <v>45016.355486111112</v>
      </c>
      <c r="K1616" s="2" t="s">
        <v>11</v>
      </c>
      <c r="L1616" s="9">
        <f>YEAR(Table1[[#This Row],[ordered_at]])</f>
        <v>2023</v>
      </c>
      <c r="M1616" s="9" t="str">
        <f>TEXT(Table1[[#This Row],[ordered_at]],"MMM")</f>
        <v>Mar</v>
      </c>
      <c r="N1616">
        <f>VLOOKUP(D1616,[1]products!$A$2:$F$2832,6,0)</f>
        <v>39.400001529999997</v>
      </c>
      <c r="O1616" s="1">
        <f>Table1[[#This Row],[sale_price]]-Table1[[#This Row],[cost_price]]</f>
        <v>21.118400799999996</v>
      </c>
      <c r="P1616" s="4">
        <f>Table1[[#This Row],[PROFIT]]/Table1[[#This Row],[sale_price]]</f>
        <v>0.53599999949035526</v>
      </c>
      <c r="Q1616" t="str">
        <f>"Q"&amp;ROUNDUP(MONTH(Table1[[#This Row],[ordered_at]])/3,0)</f>
        <v>Q1</v>
      </c>
      <c r="R1616" t="s">
        <v>21</v>
      </c>
      <c r="S1616" t="s">
        <v>47</v>
      </c>
      <c r="T1616" s="8"/>
    </row>
    <row r="1617" spans="1:20" x14ac:dyDescent="0.3">
      <c r="A1617">
        <v>157193</v>
      </c>
      <c r="B1617">
        <v>108221</v>
      </c>
      <c r="C1617">
        <v>18801</v>
      </c>
      <c r="D1617">
        <v>9505</v>
      </c>
      <c r="E1617">
        <f>VLOOKUP(D1617,[1]products!$A$2:$B$2832,2,0)</f>
        <v>52.331999949999997</v>
      </c>
      <c r="F1617">
        <v>424360</v>
      </c>
      <c r="G1617" t="s">
        <v>12</v>
      </c>
      <c r="H1617" s="2">
        <v>45016.111273148148</v>
      </c>
      <c r="I1617" s="2">
        <v>45016.111273148148</v>
      </c>
      <c r="J1617" s="2">
        <v>45016.111273148148</v>
      </c>
      <c r="K1617" s="2" t="s">
        <v>11</v>
      </c>
      <c r="L1617" s="9">
        <f>YEAR(Table1[[#This Row],[ordered_at]])</f>
        <v>2023</v>
      </c>
      <c r="M1617" s="9" t="str">
        <f>TEXT(Table1[[#This Row],[ordered_at]],"MMM")</f>
        <v>Mar</v>
      </c>
      <c r="N1617">
        <f>VLOOKUP(D1617,[1]products!$A$2:$F$2832,6,0)</f>
        <v>98</v>
      </c>
      <c r="O1617" s="1">
        <f>Table1[[#This Row],[sale_price]]-Table1[[#This Row],[cost_price]]</f>
        <v>45.668000050000003</v>
      </c>
      <c r="P1617" s="4">
        <f>Table1[[#This Row],[PROFIT]]/Table1[[#This Row],[sale_price]]</f>
        <v>0.46600000051020413</v>
      </c>
      <c r="Q1617" t="str">
        <f>"Q"&amp;ROUNDUP(MONTH(Table1[[#This Row],[ordered_at]])/3,0)</f>
        <v>Q1</v>
      </c>
      <c r="R1617" t="s">
        <v>21</v>
      </c>
      <c r="S1617" t="s">
        <v>47</v>
      </c>
      <c r="T1617" s="8"/>
    </row>
    <row r="1618" spans="1:20" x14ac:dyDescent="0.3">
      <c r="A1618">
        <v>56922</v>
      </c>
      <c r="B1618">
        <v>39194</v>
      </c>
      <c r="C1618">
        <v>94173</v>
      </c>
      <c r="D1618">
        <v>8892</v>
      </c>
      <c r="E1618">
        <f>VLOOKUP(D1618,[1]products!$A$2:$B$2832,2,0)</f>
        <v>29.45900035</v>
      </c>
      <c r="F1618">
        <v>153587</v>
      </c>
      <c r="G1618" t="s">
        <v>14</v>
      </c>
      <c r="H1618" s="2">
        <v>45016.093553240738</v>
      </c>
      <c r="I1618" s="2" t="s">
        <v>11</v>
      </c>
      <c r="J1618" s="2" t="s">
        <v>11</v>
      </c>
      <c r="K1618" s="2" t="s">
        <v>11</v>
      </c>
      <c r="L1618" s="9">
        <f>YEAR(Table1[[#This Row],[ordered_at]])</f>
        <v>2023</v>
      </c>
      <c r="M1618" s="9" t="str">
        <f>TEXT(Table1[[#This Row],[ordered_at]],"MMM")</f>
        <v>Mar</v>
      </c>
      <c r="N1618">
        <f>VLOOKUP(D1618,[1]products!$A$2:$F$2832,6,0)</f>
        <v>89</v>
      </c>
      <c r="O1618" s="1">
        <f>Table1[[#This Row],[sale_price]]-Table1[[#This Row],[cost_price]]</f>
        <v>59.540999650000003</v>
      </c>
      <c r="P1618" s="4">
        <f>Table1[[#This Row],[PROFIT]]/Table1[[#This Row],[sale_price]]</f>
        <v>0.66899999606741578</v>
      </c>
      <c r="Q1618" t="str">
        <f>"Q"&amp;ROUNDUP(MONTH(Table1[[#This Row],[ordered_at]])/3,0)</f>
        <v>Q1</v>
      </c>
      <c r="R1618" t="s">
        <v>21</v>
      </c>
      <c r="S1618" t="s">
        <v>47</v>
      </c>
      <c r="T1618" s="8"/>
    </row>
    <row r="1619" spans="1:20" x14ac:dyDescent="0.3">
      <c r="A1619">
        <v>33643</v>
      </c>
      <c r="B1619">
        <v>23185</v>
      </c>
      <c r="C1619">
        <v>61540</v>
      </c>
      <c r="D1619">
        <v>24994</v>
      </c>
      <c r="E1619">
        <f>VLOOKUP(D1619,[1]products!$A$2:$B$2832,2,0)</f>
        <v>27.344530840000001</v>
      </c>
      <c r="F1619">
        <v>90748</v>
      </c>
      <c r="G1619" t="s">
        <v>14</v>
      </c>
      <c r="H1619" s="2">
        <v>45016.062175925923</v>
      </c>
      <c r="I1619" s="2" t="s">
        <v>11</v>
      </c>
      <c r="J1619" s="2" t="s">
        <v>11</v>
      </c>
      <c r="K1619" s="2" t="s">
        <v>11</v>
      </c>
      <c r="L1619" s="9">
        <f>YEAR(Table1[[#This Row],[ordered_at]])</f>
        <v>2023</v>
      </c>
      <c r="M1619" s="9" t="str">
        <f>TEXT(Table1[[#This Row],[ordered_at]],"MMM")</f>
        <v>Mar</v>
      </c>
      <c r="N1619">
        <f>VLOOKUP(D1619,[1]products!$A$2:$F$2832,6,0)</f>
        <v>49.990001679999999</v>
      </c>
      <c r="O1619" s="1">
        <f>Table1[[#This Row],[sale_price]]-Table1[[#This Row],[cost_price]]</f>
        <v>22.645470839999998</v>
      </c>
      <c r="P1619" s="4">
        <f>Table1[[#This Row],[PROFIT]]/Table1[[#This Row],[sale_price]]</f>
        <v>0.45300000157951581</v>
      </c>
      <c r="Q1619" t="str">
        <f>"Q"&amp;ROUNDUP(MONTH(Table1[[#This Row],[ordered_at]])/3,0)</f>
        <v>Q1</v>
      </c>
      <c r="R1619" t="s">
        <v>21</v>
      </c>
      <c r="S1619" t="s">
        <v>47</v>
      </c>
      <c r="T1619" s="8"/>
    </row>
    <row r="1620" spans="1:20" x14ac:dyDescent="0.3">
      <c r="A1620">
        <v>19329</v>
      </c>
      <c r="B1620">
        <v>13376</v>
      </c>
      <c r="C1620">
        <v>16462</v>
      </c>
      <c r="D1620">
        <v>12545</v>
      </c>
      <c r="E1620">
        <f>VLOOKUP(D1620,[1]products!$A$2:$B$2832,2,0)</f>
        <v>35.414938730000003</v>
      </c>
      <c r="F1620">
        <v>52185</v>
      </c>
      <c r="G1620" t="s">
        <v>13</v>
      </c>
      <c r="H1620" s="2">
        <v>45015.620127314818</v>
      </c>
      <c r="I1620" s="2">
        <v>45015.620127314818</v>
      </c>
      <c r="J1620" s="2" t="s">
        <v>11</v>
      </c>
      <c r="K1620" s="2" t="s">
        <v>11</v>
      </c>
      <c r="L1620" s="9">
        <f>YEAR(Table1[[#This Row],[ordered_at]])</f>
        <v>2023</v>
      </c>
      <c r="M1620" s="9" t="str">
        <f>TEXT(Table1[[#This Row],[ordered_at]],"MMM")</f>
        <v>Mar</v>
      </c>
      <c r="N1620">
        <f>VLOOKUP(D1620,[1]products!$A$2:$F$2832,6,0)</f>
        <v>69.989997860000003</v>
      </c>
      <c r="O1620" s="1">
        <f>Table1[[#This Row],[sale_price]]-Table1[[#This Row],[cost_price]]</f>
        <v>34.57505913</v>
      </c>
      <c r="P1620" s="4">
        <f>Table1[[#This Row],[PROFIT]]/Table1[[#This Row],[sale_price]]</f>
        <v>0.49400000267409638</v>
      </c>
      <c r="Q1620" t="str">
        <f>"Q"&amp;ROUNDUP(MONTH(Table1[[#This Row],[ordered_at]])/3,0)</f>
        <v>Q1</v>
      </c>
      <c r="R1620" t="s">
        <v>21</v>
      </c>
      <c r="S1620" t="s">
        <v>47</v>
      </c>
      <c r="T1620" s="8"/>
    </row>
    <row r="1621" spans="1:20" x14ac:dyDescent="0.3">
      <c r="A1621">
        <v>169562</v>
      </c>
      <c r="B1621">
        <v>116785</v>
      </c>
      <c r="C1621">
        <v>35380</v>
      </c>
      <c r="D1621">
        <v>14037</v>
      </c>
      <c r="E1621">
        <f>VLOOKUP(D1621,[1]products!$A$2:$B$2832,2,0)</f>
        <v>29.411999959999999</v>
      </c>
      <c r="F1621">
        <v>457811</v>
      </c>
      <c r="G1621" t="s">
        <v>15</v>
      </c>
      <c r="H1621" s="2">
        <v>45015.333831018521</v>
      </c>
      <c r="I1621" s="2">
        <v>45015.333831018521</v>
      </c>
      <c r="J1621" s="2">
        <v>45015.333831018521</v>
      </c>
      <c r="K1621" s="2">
        <v>45015.333831018521</v>
      </c>
      <c r="L1621" s="9">
        <f>YEAR(Table1[[#This Row],[ordered_at]])</f>
        <v>2023</v>
      </c>
      <c r="M1621" s="9" t="str">
        <f>TEXT(Table1[[#This Row],[ordered_at]],"MMM")</f>
        <v>Mar</v>
      </c>
      <c r="N1621">
        <f>VLOOKUP(D1621,[1]products!$A$2:$F$2832,6,0)</f>
        <v>64.5</v>
      </c>
      <c r="O1621" s="1">
        <f>Table1[[#This Row],[sale_price]]-Table1[[#This Row],[cost_price]]</f>
        <v>35.088000039999997</v>
      </c>
      <c r="P1621" s="4">
        <f>Table1[[#This Row],[PROFIT]]/Table1[[#This Row],[sale_price]]</f>
        <v>0.54400000062015497</v>
      </c>
      <c r="Q1621" t="str">
        <f>"Q"&amp;ROUNDUP(MONTH(Table1[[#This Row],[ordered_at]])/3,0)</f>
        <v>Q1</v>
      </c>
      <c r="R1621" t="s">
        <v>21</v>
      </c>
      <c r="S1621" t="s">
        <v>47</v>
      </c>
      <c r="T1621" s="8"/>
    </row>
    <row r="1622" spans="1:20" x14ac:dyDescent="0.3">
      <c r="A1622">
        <v>110072</v>
      </c>
      <c r="B1622">
        <v>75839</v>
      </c>
      <c r="C1622">
        <v>78726</v>
      </c>
      <c r="D1622">
        <v>24660</v>
      </c>
      <c r="E1622">
        <f>VLOOKUP(D1622,[1]products!$A$2:$B$2832,2,0)</f>
        <v>55.317121329999999</v>
      </c>
      <c r="F1622">
        <v>297012</v>
      </c>
      <c r="G1622" t="s">
        <v>15</v>
      </c>
      <c r="H1622" s="2">
        <v>45015.261041666665</v>
      </c>
      <c r="I1622" s="2">
        <v>45015.261041666665</v>
      </c>
      <c r="J1622" s="2">
        <v>45015.261041666665</v>
      </c>
      <c r="K1622" s="2">
        <v>45015.261041666665</v>
      </c>
      <c r="L1622" s="9">
        <f>YEAR(Table1[[#This Row],[ordered_at]])</f>
        <v>2023</v>
      </c>
      <c r="M1622" s="9" t="str">
        <f>TEXT(Table1[[#This Row],[ordered_at]],"MMM")</f>
        <v>Mar</v>
      </c>
      <c r="N1622">
        <f>VLOOKUP(D1622,[1]products!$A$2:$F$2832,6,0)</f>
        <v>98.08000183</v>
      </c>
      <c r="O1622" s="1">
        <f>Table1[[#This Row],[sale_price]]-Table1[[#This Row],[cost_price]]</f>
        <v>42.762880500000001</v>
      </c>
      <c r="P1622" s="4">
        <f>Table1[[#This Row],[PROFIT]]/Table1[[#This Row],[sale_price]]</f>
        <v>0.43599999696288749</v>
      </c>
      <c r="Q1622" t="str">
        <f>"Q"&amp;ROUNDUP(MONTH(Table1[[#This Row],[ordered_at]])/3,0)</f>
        <v>Q1</v>
      </c>
      <c r="R1622" t="s">
        <v>21</v>
      </c>
      <c r="S1622" t="s">
        <v>47</v>
      </c>
      <c r="T1622" s="8"/>
    </row>
    <row r="1623" spans="1:20" x14ac:dyDescent="0.3">
      <c r="A1623">
        <v>89853</v>
      </c>
      <c r="B1623">
        <v>61825</v>
      </c>
      <c r="C1623">
        <v>36870</v>
      </c>
      <c r="D1623">
        <v>14116</v>
      </c>
      <c r="E1623">
        <f>VLOOKUP(D1623,[1]products!$A$2:$B$2832,2,0)</f>
        <v>17.668000030000002</v>
      </c>
      <c r="F1623">
        <v>242492</v>
      </c>
      <c r="G1623" t="s">
        <v>10</v>
      </c>
      <c r="H1623" s="2">
        <v>45015.034699074073</v>
      </c>
      <c r="I1623" s="2" t="s">
        <v>11</v>
      </c>
      <c r="J1623" s="2" t="s">
        <v>11</v>
      </c>
      <c r="K1623" s="2" t="s">
        <v>11</v>
      </c>
      <c r="L1623" s="9">
        <f>YEAR(Table1[[#This Row],[ordered_at]])</f>
        <v>2023</v>
      </c>
      <c r="M1623" s="9" t="str">
        <f>TEXT(Table1[[#This Row],[ordered_at]],"MMM")</f>
        <v>Mar</v>
      </c>
      <c r="N1623">
        <f>VLOOKUP(D1623,[1]products!$A$2:$F$2832,6,0)</f>
        <v>28</v>
      </c>
      <c r="O1623" s="1">
        <f>Table1[[#This Row],[sale_price]]-Table1[[#This Row],[cost_price]]</f>
        <v>10.331999969999998</v>
      </c>
      <c r="P1623" s="4">
        <f>Table1[[#This Row],[PROFIT]]/Table1[[#This Row],[sale_price]]</f>
        <v>0.36899999892857138</v>
      </c>
      <c r="Q1623" t="str">
        <f>"Q"&amp;ROUNDUP(MONTH(Table1[[#This Row],[ordered_at]])/3,0)</f>
        <v>Q1</v>
      </c>
      <c r="R1623" t="s">
        <v>21</v>
      </c>
      <c r="S1623" t="s">
        <v>47</v>
      </c>
      <c r="T1623" s="8"/>
    </row>
    <row r="1624" spans="1:20" x14ac:dyDescent="0.3">
      <c r="A1624">
        <v>104726</v>
      </c>
      <c r="B1624">
        <v>72139</v>
      </c>
      <c r="C1624">
        <v>873</v>
      </c>
      <c r="D1624">
        <v>13973</v>
      </c>
      <c r="E1624">
        <f>VLOOKUP(D1624,[1]products!$A$2:$B$2832,2,0)</f>
        <v>10.39999999</v>
      </c>
      <c r="F1624">
        <v>282560</v>
      </c>
      <c r="G1624" t="s">
        <v>15</v>
      </c>
      <c r="H1624" s="2">
        <v>45014.988287037035</v>
      </c>
      <c r="I1624" s="2">
        <v>45014.988287037035</v>
      </c>
      <c r="J1624" s="2">
        <v>45014.988287037035</v>
      </c>
      <c r="K1624" s="2">
        <v>45014.988287037035</v>
      </c>
      <c r="L1624" s="9">
        <f>YEAR(Table1[[#This Row],[ordered_at]])</f>
        <v>2023</v>
      </c>
      <c r="M1624" s="9" t="str">
        <f>TEXT(Table1[[#This Row],[ordered_at]],"MMM")</f>
        <v>Mar</v>
      </c>
      <c r="N1624">
        <f>VLOOKUP(D1624,[1]products!$A$2:$F$2832,6,0)</f>
        <v>20</v>
      </c>
      <c r="O1624" s="1">
        <f>Table1[[#This Row],[sale_price]]-Table1[[#This Row],[cost_price]]</f>
        <v>9.6000000100000005</v>
      </c>
      <c r="P1624" s="4">
        <f>Table1[[#This Row],[PROFIT]]/Table1[[#This Row],[sale_price]]</f>
        <v>0.48000000050000002</v>
      </c>
      <c r="Q1624" t="str">
        <f>"Q"&amp;ROUNDUP(MONTH(Table1[[#This Row],[ordered_at]])/3,0)</f>
        <v>Q1</v>
      </c>
      <c r="R1624" t="s">
        <v>21</v>
      </c>
      <c r="S1624" t="s">
        <v>47</v>
      </c>
      <c r="T1624" s="8"/>
    </row>
    <row r="1625" spans="1:20" x14ac:dyDescent="0.3">
      <c r="A1625">
        <v>132745</v>
      </c>
      <c r="B1625">
        <v>91372</v>
      </c>
      <c r="C1625">
        <v>71901</v>
      </c>
      <c r="D1625">
        <v>14202</v>
      </c>
      <c r="E1625">
        <f>VLOOKUP(D1625,[1]products!$A$2:$B$2832,2,0)</f>
        <v>7.3674899150000002</v>
      </c>
      <c r="F1625">
        <v>358368</v>
      </c>
      <c r="G1625" t="s">
        <v>10</v>
      </c>
      <c r="H1625" s="2">
        <v>45014.32980324074</v>
      </c>
      <c r="I1625" s="2" t="s">
        <v>11</v>
      </c>
      <c r="J1625" s="2" t="s">
        <v>11</v>
      </c>
      <c r="K1625" s="2" t="s">
        <v>11</v>
      </c>
      <c r="L1625" s="9">
        <f>YEAR(Table1[[#This Row],[ordered_at]])</f>
        <v>2023</v>
      </c>
      <c r="M1625" s="9" t="str">
        <f>TEXT(Table1[[#This Row],[ordered_at]],"MMM")</f>
        <v>Mar</v>
      </c>
      <c r="N1625">
        <f>VLOOKUP(D1625,[1]products!$A$2:$F$2832,6,0)</f>
        <v>20.989999770000001</v>
      </c>
      <c r="O1625" s="1">
        <f>Table1[[#This Row],[sale_price]]-Table1[[#This Row],[cost_price]]</f>
        <v>13.622509855000001</v>
      </c>
      <c r="P1625" s="4">
        <f>Table1[[#This Row],[PROFIT]]/Table1[[#This Row],[sale_price]]</f>
        <v>0.64900000020343018</v>
      </c>
      <c r="Q1625" t="str">
        <f>"Q"&amp;ROUNDUP(MONTH(Table1[[#This Row],[ordered_at]])/3,0)</f>
        <v>Q1</v>
      </c>
      <c r="R1625" t="s">
        <v>36</v>
      </c>
      <c r="S1625" t="s">
        <v>47</v>
      </c>
      <c r="T1625" s="8"/>
    </row>
    <row r="1626" spans="1:20" x14ac:dyDescent="0.3">
      <c r="A1626">
        <v>70666</v>
      </c>
      <c r="B1626">
        <v>48586</v>
      </c>
      <c r="C1626">
        <v>88707</v>
      </c>
      <c r="D1626">
        <v>14118</v>
      </c>
      <c r="E1626">
        <f>VLOOKUP(D1626,[1]products!$A$2:$B$2832,2,0)</f>
        <v>16.824900849999999</v>
      </c>
      <c r="F1626">
        <v>190689</v>
      </c>
      <c r="G1626" t="s">
        <v>10</v>
      </c>
      <c r="H1626" s="2">
        <v>45014.192372685182</v>
      </c>
      <c r="I1626" s="2" t="s">
        <v>11</v>
      </c>
      <c r="J1626" s="2" t="s">
        <v>11</v>
      </c>
      <c r="K1626" s="2" t="s">
        <v>11</v>
      </c>
      <c r="L1626" s="9">
        <f>YEAR(Table1[[#This Row],[ordered_at]])</f>
        <v>2023</v>
      </c>
      <c r="M1626" s="9" t="str">
        <f>TEXT(Table1[[#This Row],[ordered_at]],"MMM")</f>
        <v>Mar</v>
      </c>
      <c r="N1626">
        <f>VLOOKUP(D1626,[1]products!$A$2:$F$2832,6,0)</f>
        <v>32.990001679999999</v>
      </c>
      <c r="O1626" s="1">
        <f>Table1[[#This Row],[sale_price]]-Table1[[#This Row],[cost_price]]</f>
        <v>16.16510083</v>
      </c>
      <c r="P1626" s="4">
        <f>Table1[[#This Row],[PROFIT]]/Table1[[#This Row],[sale_price]]</f>
        <v>0.49000000020612305</v>
      </c>
      <c r="Q1626" t="str">
        <f>"Q"&amp;ROUNDUP(MONTH(Table1[[#This Row],[ordered_at]])/3,0)</f>
        <v>Q1</v>
      </c>
      <c r="R1626" t="s">
        <v>36</v>
      </c>
      <c r="S1626" t="s">
        <v>47</v>
      </c>
      <c r="T1626" s="8"/>
    </row>
    <row r="1627" spans="1:20" x14ac:dyDescent="0.3">
      <c r="A1627">
        <v>143528</v>
      </c>
      <c r="B1627">
        <v>98812</v>
      </c>
      <c r="C1627">
        <v>61502</v>
      </c>
      <c r="D1627">
        <v>15836</v>
      </c>
      <c r="E1627">
        <f>VLOOKUP(D1627,[1]products!$A$2:$B$2832,2,0)</f>
        <v>38.610048759999998</v>
      </c>
      <c r="F1627">
        <v>387468</v>
      </c>
      <c r="G1627" t="s">
        <v>13</v>
      </c>
      <c r="H1627" s="2">
        <v>45013.577303240738</v>
      </c>
      <c r="I1627" s="2">
        <v>45013.577303240738</v>
      </c>
      <c r="J1627" s="2" t="s">
        <v>11</v>
      </c>
      <c r="K1627" s="2" t="s">
        <v>11</v>
      </c>
      <c r="L1627" s="9">
        <f>YEAR(Table1[[#This Row],[ordered_at]])</f>
        <v>2023</v>
      </c>
      <c r="M1627" s="9" t="str">
        <f>TEXT(Table1[[#This Row],[ordered_at]],"MMM")</f>
        <v>Mar</v>
      </c>
      <c r="N1627">
        <f>VLOOKUP(D1627,[1]products!$A$2:$F$2832,6,0)</f>
        <v>87.949996949999999</v>
      </c>
      <c r="O1627" s="1">
        <f>Table1[[#This Row],[sale_price]]-Table1[[#This Row],[cost_price]]</f>
        <v>49.339948190000001</v>
      </c>
      <c r="P1627" s="4">
        <f>Table1[[#This Row],[PROFIT]]/Table1[[#This Row],[sale_price]]</f>
        <v>0.56099999887492891</v>
      </c>
      <c r="Q1627" t="str">
        <f>"Q"&amp;ROUNDUP(MONTH(Table1[[#This Row],[ordered_at]])/3,0)</f>
        <v>Q1</v>
      </c>
      <c r="R1627" t="s">
        <v>23</v>
      </c>
      <c r="S1627" t="s">
        <v>46</v>
      </c>
      <c r="T1627" s="8"/>
    </row>
    <row r="1628" spans="1:20" x14ac:dyDescent="0.3">
      <c r="A1628">
        <v>149622</v>
      </c>
      <c r="B1628">
        <v>103028</v>
      </c>
      <c r="C1628">
        <v>61502</v>
      </c>
      <c r="D1628">
        <v>11029</v>
      </c>
      <c r="E1628">
        <f>VLOOKUP(D1628,[1]products!$A$2:$B$2832,2,0)</f>
        <v>23.873099549999999</v>
      </c>
      <c r="F1628">
        <v>403954</v>
      </c>
      <c r="G1628" t="s">
        <v>13</v>
      </c>
      <c r="H1628" s="2">
        <v>45013.326828703706</v>
      </c>
      <c r="I1628" s="2">
        <v>45013.326828703706</v>
      </c>
      <c r="J1628" s="2" t="s">
        <v>11</v>
      </c>
      <c r="K1628" s="2" t="s">
        <v>11</v>
      </c>
      <c r="L1628" s="9">
        <f>YEAR(Table1[[#This Row],[ordered_at]])</f>
        <v>2023</v>
      </c>
      <c r="M1628" s="9" t="str">
        <f>TEXT(Table1[[#This Row],[ordered_at]],"MMM")</f>
        <v>Mar</v>
      </c>
      <c r="N1628">
        <f>VLOOKUP(D1628,[1]products!$A$2:$F$2832,6,0)</f>
        <v>45.299999239999998</v>
      </c>
      <c r="O1628" s="1">
        <f>Table1[[#This Row],[sale_price]]-Table1[[#This Row],[cost_price]]</f>
        <v>21.426899689999999</v>
      </c>
      <c r="P1628" s="4">
        <f>Table1[[#This Row],[PROFIT]]/Table1[[#This Row],[sale_price]]</f>
        <v>0.47300000109227375</v>
      </c>
      <c r="Q1628" t="str">
        <f>"Q"&amp;ROUNDUP(MONTH(Table1[[#This Row],[ordered_at]])/3,0)</f>
        <v>Q1</v>
      </c>
      <c r="R1628" t="s">
        <v>23</v>
      </c>
      <c r="S1628" t="s">
        <v>46</v>
      </c>
      <c r="T1628" s="8"/>
    </row>
    <row r="1629" spans="1:20" x14ac:dyDescent="0.3">
      <c r="A1629">
        <v>50730</v>
      </c>
      <c r="B1629">
        <v>34895</v>
      </c>
      <c r="C1629">
        <v>61502</v>
      </c>
      <c r="D1629">
        <v>28803</v>
      </c>
      <c r="E1629">
        <f>VLOOKUP(D1629,[1]products!$A$2:$B$2832,2,0)</f>
        <v>27.555</v>
      </c>
      <c r="F1629">
        <v>136886</v>
      </c>
      <c r="G1629" t="s">
        <v>10</v>
      </c>
      <c r="H1629" s="2">
        <v>45013.154363425929</v>
      </c>
      <c r="I1629" s="2" t="s">
        <v>11</v>
      </c>
      <c r="J1629" s="2" t="s">
        <v>11</v>
      </c>
      <c r="K1629" s="2" t="s">
        <v>11</v>
      </c>
      <c r="L1629" s="9">
        <f>YEAR(Table1[[#This Row],[ordered_at]])</f>
        <v>2023</v>
      </c>
      <c r="M1629" s="9" t="str">
        <f>TEXT(Table1[[#This Row],[ordered_at]],"MMM")</f>
        <v>Mar</v>
      </c>
      <c r="N1629">
        <f>VLOOKUP(D1629,[1]products!$A$2:$F$2832,6,0)</f>
        <v>55</v>
      </c>
      <c r="O1629" s="1">
        <f>Table1[[#This Row],[sale_price]]-Table1[[#This Row],[cost_price]]</f>
        <v>27.445</v>
      </c>
      <c r="P1629" s="4">
        <f>Table1[[#This Row],[PROFIT]]/Table1[[#This Row],[sale_price]]</f>
        <v>0.499</v>
      </c>
      <c r="Q1629" t="str">
        <f>"Q"&amp;ROUNDUP(MONTH(Table1[[#This Row],[ordered_at]])/3,0)</f>
        <v>Q1</v>
      </c>
      <c r="R1629" t="s">
        <v>23</v>
      </c>
      <c r="S1629" t="s">
        <v>46</v>
      </c>
      <c r="T1629" s="8"/>
    </row>
    <row r="1630" spans="1:20" x14ac:dyDescent="0.3">
      <c r="A1630">
        <v>27654</v>
      </c>
      <c r="B1630">
        <v>19117</v>
      </c>
      <c r="C1630">
        <v>61502</v>
      </c>
      <c r="D1630">
        <v>15824</v>
      </c>
      <c r="E1630">
        <f>VLOOKUP(D1630,[1]products!$A$2:$B$2832,2,0)</f>
        <v>11.173859950000001</v>
      </c>
      <c r="F1630">
        <v>74562</v>
      </c>
      <c r="G1630" t="s">
        <v>10</v>
      </c>
      <c r="H1630" s="2">
        <v>45013.052928240744</v>
      </c>
      <c r="I1630" s="2" t="s">
        <v>11</v>
      </c>
      <c r="J1630" s="2" t="s">
        <v>11</v>
      </c>
      <c r="K1630" s="2" t="s">
        <v>11</v>
      </c>
      <c r="L1630" s="9">
        <f>YEAR(Table1[[#This Row],[ordered_at]])</f>
        <v>2023</v>
      </c>
      <c r="M1630" s="9" t="str">
        <f>TEXT(Table1[[#This Row],[ordered_at]],"MMM")</f>
        <v>Mar</v>
      </c>
      <c r="N1630">
        <f>VLOOKUP(D1630,[1]products!$A$2:$F$2832,6,0)</f>
        <v>26.989999770000001</v>
      </c>
      <c r="O1630" s="1">
        <f>Table1[[#This Row],[sale_price]]-Table1[[#This Row],[cost_price]]</f>
        <v>15.81613982</v>
      </c>
      <c r="P1630" s="4">
        <f>Table1[[#This Row],[PROFIT]]/Table1[[#This Row],[sale_price]]</f>
        <v>0.58599999832456462</v>
      </c>
      <c r="Q1630" t="str">
        <f>"Q"&amp;ROUNDUP(MONTH(Table1[[#This Row],[ordered_at]])/3,0)</f>
        <v>Q1</v>
      </c>
      <c r="R1630" t="s">
        <v>31</v>
      </c>
      <c r="S1630" t="s">
        <v>46</v>
      </c>
      <c r="T1630" s="8"/>
    </row>
    <row r="1631" spans="1:20" x14ac:dyDescent="0.3">
      <c r="A1631">
        <v>177933</v>
      </c>
      <c r="B1631">
        <v>122558</v>
      </c>
      <c r="C1631">
        <v>61502</v>
      </c>
      <c r="D1631">
        <v>662</v>
      </c>
      <c r="E1631">
        <f>VLOOKUP(D1631,[1]products!$A$2:$B$2832,2,0)</f>
        <v>18.45000009</v>
      </c>
      <c r="F1631">
        <v>480418</v>
      </c>
      <c r="G1631" t="s">
        <v>15</v>
      </c>
      <c r="H1631" s="2">
        <v>45012.994456018518</v>
      </c>
      <c r="I1631" s="2">
        <v>45012.994456018518</v>
      </c>
      <c r="J1631" s="2">
        <v>45012.994456018518</v>
      </c>
      <c r="K1631" s="2">
        <v>45012.994456018518</v>
      </c>
      <c r="L1631" s="9">
        <f>YEAR(Table1[[#This Row],[ordered_at]])</f>
        <v>2023</v>
      </c>
      <c r="M1631" s="9" t="str">
        <f>TEXT(Table1[[#This Row],[ordered_at]],"MMM")</f>
        <v>Mar</v>
      </c>
      <c r="N1631">
        <f>VLOOKUP(D1631,[1]products!$A$2:$F$2832,6,0)</f>
        <v>45</v>
      </c>
      <c r="O1631" s="1">
        <f>Table1[[#This Row],[sale_price]]-Table1[[#This Row],[cost_price]]</f>
        <v>26.54999991</v>
      </c>
      <c r="P1631" s="4">
        <f>Table1[[#This Row],[PROFIT]]/Table1[[#This Row],[sale_price]]</f>
        <v>0.58999999800000003</v>
      </c>
      <c r="Q1631" t="str">
        <f>"Q"&amp;ROUNDUP(MONTH(Table1[[#This Row],[ordered_at]])/3,0)</f>
        <v>Q1</v>
      </c>
      <c r="R1631" t="s">
        <v>22</v>
      </c>
      <c r="S1631" t="s">
        <v>46</v>
      </c>
      <c r="T1631" s="8"/>
    </row>
    <row r="1632" spans="1:20" x14ac:dyDescent="0.3">
      <c r="A1632">
        <v>131056</v>
      </c>
      <c r="B1632">
        <v>90239</v>
      </c>
      <c r="C1632">
        <v>61502</v>
      </c>
      <c r="D1632">
        <v>28395</v>
      </c>
      <c r="E1632">
        <f>VLOOKUP(D1632,[1]products!$A$2:$B$2832,2,0)</f>
        <v>9.0954498600000004</v>
      </c>
      <c r="F1632">
        <v>353785</v>
      </c>
      <c r="G1632" t="s">
        <v>14</v>
      </c>
      <c r="H1632" s="2">
        <v>45012.497789351852</v>
      </c>
      <c r="I1632" s="2" t="s">
        <v>11</v>
      </c>
      <c r="J1632" s="2" t="s">
        <v>11</v>
      </c>
      <c r="K1632" s="2" t="s">
        <v>11</v>
      </c>
      <c r="L1632" s="9">
        <f>YEAR(Table1[[#This Row],[ordered_at]])</f>
        <v>2023</v>
      </c>
      <c r="M1632" s="9" t="str">
        <f>TEXT(Table1[[#This Row],[ordered_at]],"MMM")</f>
        <v>Mar</v>
      </c>
      <c r="N1632">
        <f>VLOOKUP(D1632,[1]products!$A$2:$F$2832,6,0)</f>
        <v>19.989999770000001</v>
      </c>
      <c r="O1632" s="1">
        <f>Table1[[#This Row],[sale_price]]-Table1[[#This Row],[cost_price]]</f>
        <v>10.89454991</v>
      </c>
      <c r="P1632" s="4">
        <f>Table1[[#This Row],[PROFIT]]/Table1[[#This Row],[sale_price]]</f>
        <v>0.54500000176838426</v>
      </c>
      <c r="Q1632" t="str">
        <f>"Q"&amp;ROUNDUP(MONTH(Table1[[#This Row],[ordered_at]])/3,0)</f>
        <v>Q1</v>
      </c>
      <c r="R1632" t="s">
        <v>22</v>
      </c>
      <c r="S1632" t="s">
        <v>46</v>
      </c>
      <c r="T1632" s="8"/>
    </row>
    <row r="1633" spans="1:20" x14ac:dyDescent="0.3">
      <c r="A1633">
        <v>86387</v>
      </c>
      <c r="B1633">
        <v>59418</v>
      </c>
      <c r="C1633">
        <v>27713</v>
      </c>
      <c r="D1633">
        <v>15575</v>
      </c>
      <c r="E1633">
        <f>VLOOKUP(D1633,[1]products!$A$2:$B$2832,2,0)</f>
        <v>15.203999939999999</v>
      </c>
      <c r="F1633">
        <v>233117</v>
      </c>
      <c r="G1633" t="s">
        <v>13</v>
      </c>
      <c r="H1633" s="2">
        <v>45012.040150462963</v>
      </c>
      <c r="I1633" s="2">
        <v>45012.040150462963</v>
      </c>
      <c r="J1633" s="2" t="s">
        <v>11</v>
      </c>
      <c r="K1633" s="2" t="s">
        <v>11</v>
      </c>
      <c r="L1633" s="9">
        <f>YEAR(Table1[[#This Row],[ordered_at]])</f>
        <v>2023</v>
      </c>
      <c r="M1633" s="9" t="str">
        <f>TEXT(Table1[[#This Row],[ordered_at]],"MMM")</f>
        <v>Mar</v>
      </c>
      <c r="N1633">
        <f>VLOOKUP(D1633,[1]products!$A$2:$F$2832,6,0)</f>
        <v>28</v>
      </c>
      <c r="O1633" s="1">
        <f>Table1[[#This Row],[sale_price]]-Table1[[#This Row],[cost_price]]</f>
        <v>12.796000060000001</v>
      </c>
      <c r="P1633" s="4">
        <f>Table1[[#This Row],[PROFIT]]/Table1[[#This Row],[sale_price]]</f>
        <v>0.45700000214285719</v>
      </c>
      <c r="Q1633" t="str">
        <f>"Q"&amp;ROUNDUP(MONTH(Table1[[#This Row],[ordered_at]])/3,0)</f>
        <v>Q1</v>
      </c>
      <c r="R1633" t="s">
        <v>22</v>
      </c>
      <c r="S1633" t="s">
        <v>46</v>
      </c>
      <c r="T1633" s="8"/>
    </row>
    <row r="1634" spans="1:20" x14ac:dyDescent="0.3">
      <c r="A1634">
        <v>179421</v>
      </c>
      <c r="B1634">
        <v>123576</v>
      </c>
      <c r="C1634">
        <v>83551</v>
      </c>
      <c r="D1634">
        <v>15805</v>
      </c>
      <c r="E1634">
        <f>VLOOKUP(D1634,[1]products!$A$2:$B$2832,2,0)</f>
        <v>18.040990699999998</v>
      </c>
      <c r="F1634">
        <v>484401</v>
      </c>
      <c r="G1634" t="s">
        <v>10</v>
      </c>
      <c r="H1634" s="2">
        <v>45011.624571759261</v>
      </c>
      <c r="I1634" s="2" t="s">
        <v>11</v>
      </c>
      <c r="J1634" s="2" t="s">
        <v>11</v>
      </c>
      <c r="K1634" s="2" t="s">
        <v>11</v>
      </c>
      <c r="L1634" s="9">
        <f>YEAR(Table1[[#This Row],[ordered_at]])</f>
        <v>2023</v>
      </c>
      <c r="M1634" s="9" t="str">
        <f>TEXT(Table1[[#This Row],[ordered_at]],"MMM")</f>
        <v>Mar</v>
      </c>
      <c r="N1634">
        <f>VLOOKUP(D1634,[1]products!$A$2:$F$2832,6,0)</f>
        <v>44.990001679999999</v>
      </c>
      <c r="O1634" s="1">
        <f>Table1[[#This Row],[sale_price]]-Table1[[#This Row],[cost_price]]</f>
        <v>26.949010980000001</v>
      </c>
      <c r="P1634" s="4">
        <f>Table1[[#This Row],[PROFIT]]/Table1[[#This Row],[sale_price]]</f>
        <v>0.59899999941498117</v>
      </c>
      <c r="Q1634" t="str">
        <f>"Q"&amp;ROUNDUP(MONTH(Table1[[#This Row],[ordered_at]])/3,0)</f>
        <v>Q1</v>
      </c>
      <c r="R1634" t="s">
        <v>22</v>
      </c>
      <c r="S1634" t="s">
        <v>46</v>
      </c>
      <c r="T1634" s="8"/>
    </row>
    <row r="1635" spans="1:20" x14ac:dyDescent="0.3">
      <c r="A1635">
        <v>66329</v>
      </c>
      <c r="B1635">
        <v>45648</v>
      </c>
      <c r="C1635">
        <v>94263</v>
      </c>
      <c r="D1635">
        <v>11782</v>
      </c>
      <c r="E1635">
        <f>VLOOKUP(D1635,[1]products!$A$2:$B$2832,2,0)</f>
        <v>40.77899987</v>
      </c>
      <c r="F1635">
        <v>178970</v>
      </c>
      <c r="G1635" t="s">
        <v>14</v>
      </c>
      <c r="H1635" s="2">
        <v>45011.079050925924</v>
      </c>
      <c r="I1635" s="2" t="s">
        <v>11</v>
      </c>
      <c r="J1635" s="2" t="s">
        <v>11</v>
      </c>
      <c r="K1635" s="2" t="s">
        <v>11</v>
      </c>
      <c r="L1635" s="9">
        <f>YEAR(Table1[[#This Row],[ordered_at]])</f>
        <v>2023</v>
      </c>
      <c r="M1635" s="9" t="str">
        <f>TEXT(Table1[[#This Row],[ordered_at]],"MMM")</f>
        <v>Mar</v>
      </c>
      <c r="N1635">
        <f>VLOOKUP(D1635,[1]products!$A$2:$F$2832,6,0)</f>
        <v>69</v>
      </c>
      <c r="O1635" s="1">
        <f>Table1[[#This Row],[sale_price]]-Table1[[#This Row],[cost_price]]</f>
        <v>28.22100013</v>
      </c>
      <c r="P1635" s="4">
        <f>Table1[[#This Row],[PROFIT]]/Table1[[#This Row],[sale_price]]</f>
        <v>0.409000001884058</v>
      </c>
      <c r="Q1635" t="str">
        <f>"Q"&amp;ROUNDUP(MONTH(Table1[[#This Row],[ordered_at]])/3,0)</f>
        <v>Q1</v>
      </c>
      <c r="R1635" t="s">
        <v>22</v>
      </c>
      <c r="S1635" t="s">
        <v>46</v>
      </c>
      <c r="T1635" s="8"/>
    </row>
    <row r="1636" spans="1:20" x14ac:dyDescent="0.3">
      <c r="A1636">
        <v>88577</v>
      </c>
      <c r="B1636">
        <v>60943</v>
      </c>
      <c r="C1636">
        <v>75749</v>
      </c>
      <c r="D1636">
        <v>28774</v>
      </c>
      <c r="E1636">
        <f>VLOOKUP(D1636,[1]products!$A$2:$B$2832,2,0)</f>
        <v>38.472000049999998</v>
      </c>
      <c r="F1636">
        <v>239073</v>
      </c>
      <c r="G1636" t="s">
        <v>14</v>
      </c>
      <c r="H1636" s="2">
        <v>45010.546423611115</v>
      </c>
      <c r="I1636" s="2" t="s">
        <v>11</v>
      </c>
      <c r="J1636" s="2" t="s">
        <v>11</v>
      </c>
      <c r="K1636" s="2" t="s">
        <v>11</v>
      </c>
      <c r="L1636" s="9">
        <f>YEAR(Table1[[#This Row],[ordered_at]])</f>
        <v>2023</v>
      </c>
      <c r="M1636" s="9" t="str">
        <f>TEXT(Table1[[#This Row],[ordered_at]],"MMM")</f>
        <v>Mar</v>
      </c>
      <c r="N1636">
        <f>VLOOKUP(D1636,[1]products!$A$2:$F$2832,6,0)</f>
        <v>84</v>
      </c>
      <c r="O1636" s="1">
        <f>Table1[[#This Row],[sale_price]]-Table1[[#This Row],[cost_price]]</f>
        <v>45.527999950000002</v>
      </c>
      <c r="P1636" s="4">
        <f>Table1[[#This Row],[PROFIT]]/Table1[[#This Row],[sale_price]]</f>
        <v>0.54199999940476196</v>
      </c>
      <c r="Q1636" t="str">
        <f>"Q"&amp;ROUNDUP(MONTH(Table1[[#This Row],[ordered_at]])/3,0)</f>
        <v>Q1</v>
      </c>
      <c r="R1636" t="s">
        <v>39</v>
      </c>
      <c r="S1636" t="s">
        <v>46</v>
      </c>
      <c r="T1636" s="8"/>
    </row>
    <row r="1637" spans="1:20" x14ac:dyDescent="0.3">
      <c r="A1637">
        <v>99700</v>
      </c>
      <c r="B1637">
        <v>68619</v>
      </c>
      <c r="C1637">
        <v>54913</v>
      </c>
      <c r="D1637">
        <v>5986</v>
      </c>
      <c r="E1637">
        <f>VLOOKUP(D1637,[1]products!$A$2:$B$2832,2,0)</f>
        <v>20.352</v>
      </c>
      <c r="F1637">
        <v>269007</v>
      </c>
      <c r="G1637" t="s">
        <v>14</v>
      </c>
      <c r="H1637" s="2">
        <v>45010.423449074071</v>
      </c>
      <c r="I1637" s="2" t="s">
        <v>11</v>
      </c>
      <c r="J1637" s="2" t="s">
        <v>11</v>
      </c>
      <c r="K1637" s="2" t="s">
        <v>11</v>
      </c>
      <c r="L1637" s="9">
        <f>YEAR(Table1[[#This Row],[ordered_at]])</f>
        <v>2023</v>
      </c>
      <c r="M1637" s="9" t="str">
        <f>TEXT(Table1[[#This Row],[ordered_at]],"MMM")</f>
        <v>Mar</v>
      </c>
      <c r="N1637">
        <f>VLOOKUP(D1637,[1]products!$A$2:$F$2832,6,0)</f>
        <v>32</v>
      </c>
      <c r="O1637" s="1">
        <f>Table1[[#This Row],[sale_price]]-Table1[[#This Row],[cost_price]]</f>
        <v>11.648</v>
      </c>
      <c r="P1637" s="4">
        <f>Table1[[#This Row],[PROFIT]]/Table1[[#This Row],[sale_price]]</f>
        <v>0.36399999999999999</v>
      </c>
      <c r="Q1637" t="str">
        <f>"Q"&amp;ROUNDUP(MONTH(Table1[[#This Row],[ordered_at]])/3,0)</f>
        <v>Q1</v>
      </c>
      <c r="R1637" t="s">
        <v>22</v>
      </c>
      <c r="S1637" t="s">
        <v>47</v>
      </c>
      <c r="T1637" s="8"/>
    </row>
    <row r="1638" spans="1:20" x14ac:dyDescent="0.3">
      <c r="A1638">
        <v>65249</v>
      </c>
      <c r="B1638">
        <v>44895</v>
      </c>
      <c r="C1638">
        <v>28620</v>
      </c>
      <c r="D1638">
        <v>9044</v>
      </c>
      <c r="E1638">
        <f>VLOOKUP(D1638,[1]products!$A$2:$B$2832,2,0)</f>
        <v>47.640600910000003</v>
      </c>
      <c r="F1638">
        <v>176060</v>
      </c>
      <c r="G1638" t="s">
        <v>15</v>
      </c>
      <c r="H1638" s="2">
        <v>45010.186574074076</v>
      </c>
      <c r="I1638" s="2">
        <v>45010.186574074076</v>
      </c>
      <c r="J1638" s="2">
        <v>45010.186574074076</v>
      </c>
      <c r="K1638" s="2">
        <v>45010.186574074076</v>
      </c>
      <c r="L1638" s="9">
        <f>YEAR(Table1[[#This Row],[ordered_at]])</f>
        <v>2023</v>
      </c>
      <c r="M1638" s="9" t="str">
        <f>TEXT(Table1[[#This Row],[ordered_at]],"MMM")</f>
        <v>Mar</v>
      </c>
      <c r="N1638">
        <f>VLOOKUP(D1638,[1]products!$A$2:$F$2832,6,0)</f>
        <v>83.58000183</v>
      </c>
      <c r="O1638" s="1">
        <f>Table1[[#This Row],[sale_price]]-Table1[[#This Row],[cost_price]]</f>
        <v>35.939400919999997</v>
      </c>
      <c r="P1638" s="4">
        <f>Table1[[#This Row],[PROFIT]]/Table1[[#This Row],[sale_price]]</f>
        <v>0.43000000159248619</v>
      </c>
      <c r="Q1638" t="str">
        <f>"Q"&amp;ROUNDUP(MONTH(Table1[[#This Row],[ordered_at]])/3,0)</f>
        <v>Q1</v>
      </c>
      <c r="R1638" t="s">
        <v>27</v>
      </c>
      <c r="S1638" t="s">
        <v>47</v>
      </c>
      <c r="T1638" s="8"/>
    </row>
    <row r="1639" spans="1:20" x14ac:dyDescent="0.3">
      <c r="A1639">
        <v>135720</v>
      </c>
      <c r="B1639">
        <v>93416</v>
      </c>
      <c r="C1639">
        <v>51878</v>
      </c>
      <c r="D1639">
        <v>15926</v>
      </c>
      <c r="E1639">
        <f>VLOOKUP(D1639,[1]products!$A$2:$B$2832,2,0)</f>
        <v>13.759200420000001</v>
      </c>
      <c r="F1639">
        <v>366390</v>
      </c>
      <c r="G1639" t="s">
        <v>15</v>
      </c>
      <c r="H1639" s="2">
        <v>45009.925185185188</v>
      </c>
      <c r="I1639" s="2">
        <v>45009.925185185188</v>
      </c>
      <c r="J1639" s="2">
        <v>45009.925185185188</v>
      </c>
      <c r="K1639" s="2">
        <v>45009.925185185188</v>
      </c>
      <c r="L1639" s="9">
        <f>YEAR(Table1[[#This Row],[ordered_at]])</f>
        <v>2023</v>
      </c>
      <c r="M1639" s="9" t="str">
        <f>TEXT(Table1[[#This Row],[ordered_at]],"MMM")</f>
        <v>Mar</v>
      </c>
      <c r="N1639">
        <f>VLOOKUP(D1639,[1]products!$A$2:$F$2832,6,0)</f>
        <v>25.200000760000002</v>
      </c>
      <c r="O1639" s="1">
        <f>Table1[[#This Row],[sale_price]]-Table1[[#This Row],[cost_price]]</f>
        <v>11.440800340000001</v>
      </c>
      <c r="P1639" s="4">
        <f>Table1[[#This Row],[PROFIT]]/Table1[[#This Row],[sale_price]]</f>
        <v>0.4539999998</v>
      </c>
      <c r="Q1639" t="str">
        <f>"Q"&amp;ROUNDUP(MONTH(Table1[[#This Row],[ordered_at]])/3,0)</f>
        <v>Q1</v>
      </c>
      <c r="R1639" t="s">
        <v>41</v>
      </c>
      <c r="S1639" t="s">
        <v>47</v>
      </c>
      <c r="T1639" s="8"/>
    </row>
    <row r="1640" spans="1:20" x14ac:dyDescent="0.3">
      <c r="A1640">
        <v>122000</v>
      </c>
      <c r="B1640">
        <v>84022</v>
      </c>
      <c r="C1640">
        <v>72445</v>
      </c>
      <c r="D1640">
        <v>24660</v>
      </c>
      <c r="E1640">
        <f>VLOOKUP(D1640,[1]products!$A$2:$B$2832,2,0)</f>
        <v>55.317121329999999</v>
      </c>
      <c r="F1640">
        <v>329293</v>
      </c>
      <c r="G1640" t="s">
        <v>14</v>
      </c>
      <c r="H1640" s="2">
        <v>45008.410081018519</v>
      </c>
      <c r="I1640" s="2" t="s">
        <v>11</v>
      </c>
      <c r="J1640" s="2" t="s">
        <v>11</v>
      </c>
      <c r="K1640" s="2" t="s">
        <v>11</v>
      </c>
      <c r="L1640" s="9">
        <f>YEAR(Table1[[#This Row],[ordered_at]])</f>
        <v>2023</v>
      </c>
      <c r="M1640" s="9" t="str">
        <f>TEXT(Table1[[#This Row],[ordered_at]],"MMM")</f>
        <v>Mar</v>
      </c>
      <c r="N1640">
        <f>VLOOKUP(D1640,[1]products!$A$2:$F$2832,6,0)</f>
        <v>98.08000183</v>
      </c>
      <c r="O1640" s="1">
        <f>Table1[[#This Row],[sale_price]]-Table1[[#This Row],[cost_price]]</f>
        <v>42.762880500000001</v>
      </c>
      <c r="P1640" s="4">
        <f>Table1[[#This Row],[PROFIT]]/Table1[[#This Row],[sale_price]]</f>
        <v>0.43599999696288749</v>
      </c>
      <c r="Q1640" t="str">
        <f>"Q"&amp;ROUNDUP(MONTH(Table1[[#This Row],[ordered_at]])/3,0)</f>
        <v>Q1</v>
      </c>
      <c r="R1640" t="s">
        <v>26</v>
      </c>
      <c r="S1640" t="s">
        <v>46</v>
      </c>
      <c r="T1640" s="8"/>
    </row>
    <row r="1641" spans="1:20" x14ac:dyDescent="0.3">
      <c r="A1641">
        <v>54660</v>
      </c>
      <c r="B1641">
        <v>37593</v>
      </c>
      <c r="C1641">
        <v>72001</v>
      </c>
      <c r="D1641">
        <v>13748</v>
      </c>
      <c r="E1641">
        <f>VLOOKUP(D1641,[1]products!$A$2:$B$2832,2,0)</f>
        <v>20.411999959999999</v>
      </c>
      <c r="F1641">
        <v>147475</v>
      </c>
      <c r="G1641" t="s">
        <v>12</v>
      </c>
      <c r="H1641" s="2">
        <v>45008.153993055559</v>
      </c>
      <c r="I1641" s="2">
        <v>45008.153993055559</v>
      </c>
      <c r="J1641" s="2">
        <v>45008.153993055559</v>
      </c>
      <c r="K1641" s="2" t="s">
        <v>11</v>
      </c>
      <c r="L1641" s="9">
        <f>YEAR(Table1[[#This Row],[ordered_at]])</f>
        <v>2023</v>
      </c>
      <c r="M1641" s="9" t="str">
        <f>TEXT(Table1[[#This Row],[ordered_at]],"MMM")</f>
        <v>Mar</v>
      </c>
      <c r="N1641">
        <f>VLOOKUP(D1641,[1]products!$A$2:$F$2832,6,0)</f>
        <v>36</v>
      </c>
      <c r="O1641" s="1">
        <f>Table1[[#This Row],[sale_price]]-Table1[[#This Row],[cost_price]]</f>
        <v>15.588000040000001</v>
      </c>
      <c r="P1641" s="4">
        <f>Table1[[#This Row],[PROFIT]]/Table1[[#This Row],[sale_price]]</f>
        <v>0.43300000111111114</v>
      </c>
      <c r="Q1641" t="str">
        <f>"Q"&amp;ROUNDUP(MONTH(Table1[[#This Row],[ordered_at]])/3,0)</f>
        <v>Q1</v>
      </c>
      <c r="R1641" t="s">
        <v>26</v>
      </c>
      <c r="S1641" t="s">
        <v>46</v>
      </c>
      <c r="T1641" s="8"/>
    </row>
    <row r="1642" spans="1:20" x14ac:dyDescent="0.3">
      <c r="A1642">
        <v>109861</v>
      </c>
      <c r="B1642">
        <v>75699</v>
      </c>
      <c r="C1642">
        <v>4092</v>
      </c>
      <c r="D1642">
        <v>28712</v>
      </c>
      <c r="E1642">
        <f>VLOOKUP(D1642,[1]products!$A$2:$B$2832,2,0)</f>
        <v>9.2249999749999994</v>
      </c>
      <c r="F1642">
        <v>296437</v>
      </c>
      <c r="G1642" t="s">
        <v>13</v>
      </c>
      <c r="H1642" s="2">
        <v>45008.152002314811</v>
      </c>
      <c r="I1642" s="2">
        <v>45008.152002314811</v>
      </c>
      <c r="J1642" s="2" t="s">
        <v>11</v>
      </c>
      <c r="K1642" s="2" t="s">
        <v>11</v>
      </c>
      <c r="L1642" s="9">
        <f>YEAR(Table1[[#This Row],[ordered_at]])</f>
        <v>2023</v>
      </c>
      <c r="M1642" s="9" t="str">
        <f>TEXT(Table1[[#This Row],[ordered_at]],"MMM")</f>
        <v>Mar</v>
      </c>
      <c r="N1642">
        <f>VLOOKUP(D1642,[1]products!$A$2:$F$2832,6,0)</f>
        <v>25</v>
      </c>
      <c r="O1642" s="1">
        <f>Table1[[#This Row],[sale_price]]-Table1[[#This Row],[cost_price]]</f>
        <v>15.775000025000001</v>
      </c>
      <c r="P1642" s="4">
        <f>Table1[[#This Row],[PROFIT]]/Table1[[#This Row],[sale_price]]</f>
        <v>0.63100000099999998</v>
      </c>
      <c r="Q1642" t="str">
        <f>"Q"&amp;ROUNDUP(MONTH(Table1[[#This Row],[ordered_at]])/3,0)</f>
        <v>Q1</v>
      </c>
      <c r="R1642" t="s">
        <v>23</v>
      </c>
      <c r="S1642" t="s">
        <v>46</v>
      </c>
      <c r="T1642" s="8"/>
    </row>
    <row r="1643" spans="1:20" x14ac:dyDescent="0.3">
      <c r="A1643">
        <v>123924</v>
      </c>
      <c r="B1643">
        <v>85326</v>
      </c>
      <c r="C1643">
        <v>66193</v>
      </c>
      <c r="D1643">
        <v>28670</v>
      </c>
      <c r="E1643">
        <f>VLOOKUP(D1643,[1]products!$A$2:$B$2832,2,0)</f>
        <v>4.8972299179999998</v>
      </c>
      <c r="F1643">
        <v>334511</v>
      </c>
      <c r="G1643" t="s">
        <v>13</v>
      </c>
      <c r="H1643" s="2">
        <v>45007.985138888886</v>
      </c>
      <c r="I1643" s="2">
        <v>45007.985138888886</v>
      </c>
      <c r="J1643" s="2" t="s">
        <v>11</v>
      </c>
      <c r="K1643" s="2" t="s">
        <v>11</v>
      </c>
      <c r="L1643" s="9">
        <f>YEAR(Table1[[#This Row],[ordered_at]])</f>
        <v>2023</v>
      </c>
      <c r="M1643" s="9" t="str">
        <f>TEXT(Table1[[#This Row],[ordered_at]],"MMM")</f>
        <v>Mar</v>
      </c>
      <c r="N1643">
        <f>VLOOKUP(D1643,[1]products!$A$2:$F$2832,6,0)</f>
        <v>12.989999770000001</v>
      </c>
      <c r="O1643" s="1">
        <f>Table1[[#This Row],[sale_price]]-Table1[[#This Row],[cost_price]]</f>
        <v>8.092769852</v>
      </c>
      <c r="P1643" s="4">
        <f>Table1[[#This Row],[PROFIT]]/Table1[[#This Row],[sale_price]]</f>
        <v>0.62299999963741337</v>
      </c>
      <c r="Q1643" t="str">
        <f>"Q"&amp;ROUNDUP(MONTH(Table1[[#This Row],[ordered_at]])/3,0)</f>
        <v>Q1</v>
      </c>
      <c r="R1643" t="s">
        <v>23</v>
      </c>
      <c r="S1643" t="s">
        <v>46</v>
      </c>
      <c r="T1643" s="8"/>
    </row>
    <row r="1644" spans="1:20" x14ac:dyDescent="0.3">
      <c r="A1644">
        <v>89529</v>
      </c>
      <c r="B1644">
        <v>61602</v>
      </c>
      <c r="C1644">
        <v>6025</v>
      </c>
      <c r="D1644">
        <v>29090</v>
      </c>
      <c r="E1644">
        <f>VLOOKUP(D1644,[1]products!$A$2:$B$2832,2,0)</f>
        <v>33.755779269999998</v>
      </c>
      <c r="F1644">
        <v>241628</v>
      </c>
      <c r="G1644" t="s">
        <v>12</v>
      </c>
      <c r="H1644" s="2">
        <v>45007.983414351853</v>
      </c>
      <c r="I1644" s="2">
        <v>45007.983414351853</v>
      </c>
      <c r="J1644" s="2">
        <v>45007.983414351853</v>
      </c>
      <c r="K1644" s="2" t="s">
        <v>11</v>
      </c>
      <c r="L1644" s="9">
        <f>YEAR(Table1[[#This Row],[ordered_at]])</f>
        <v>2023</v>
      </c>
      <c r="M1644" s="9" t="str">
        <f>TEXT(Table1[[#This Row],[ordered_at]],"MMM")</f>
        <v>Mar</v>
      </c>
      <c r="N1644">
        <f>VLOOKUP(D1644,[1]products!$A$2:$F$2832,6,0)</f>
        <v>79.989997860000003</v>
      </c>
      <c r="O1644" s="1">
        <f>Table1[[#This Row],[sale_price]]-Table1[[#This Row],[cost_price]]</f>
        <v>46.234218590000005</v>
      </c>
      <c r="P1644" s="4">
        <f>Table1[[#This Row],[PROFIT]]/Table1[[#This Row],[sale_price]]</f>
        <v>0.57799999783622946</v>
      </c>
      <c r="Q1644" t="str">
        <f>"Q"&amp;ROUNDUP(MONTH(Table1[[#This Row],[ordered_at]])/3,0)</f>
        <v>Q1</v>
      </c>
      <c r="R1644" t="s">
        <v>20</v>
      </c>
      <c r="S1644" t="s">
        <v>46</v>
      </c>
      <c r="T1644" s="8"/>
    </row>
    <row r="1645" spans="1:20" x14ac:dyDescent="0.3">
      <c r="A1645">
        <v>117282</v>
      </c>
      <c r="B1645">
        <v>80786</v>
      </c>
      <c r="C1645">
        <v>58551</v>
      </c>
      <c r="D1645">
        <v>13928</v>
      </c>
      <c r="E1645">
        <f>VLOOKUP(D1645,[1]products!$A$2:$B$2832,2,0)</f>
        <v>21.224099160000002</v>
      </c>
      <c r="F1645">
        <v>316496</v>
      </c>
      <c r="G1645" t="s">
        <v>10</v>
      </c>
      <c r="H1645" s="2">
        <v>45007.650138888886</v>
      </c>
      <c r="I1645" s="2" t="s">
        <v>11</v>
      </c>
      <c r="J1645" s="2" t="s">
        <v>11</v>
      </c>
      <c r="K1645" s="2" t="s">
        <v>11</v>
      </c>
      <c r="L1645" s="9">
        <f>YEAR(Table1[[#This Row],[ordered_at]])</f>
        <v>2023</v>
      </c>
      <c r="M1645" s="9" t="str">
        <f>TEXT(Table1[[#This Row],[ordered_at]],"MMM")</f>
        <v>Mar</v>
      </c>
      <c r="N1645">
        <f>VLOOKUP(D1645,[1]products!$A$2:$F$2832,6,0)</f>
        <v>40.349998470000003</v>
      </c>
      <c r="O1645" s="1">
        <f>Table1[[#This Row],[sale_price]]-Table1[[#This Row],[cost_price]]</f>
        <v>19.125899310000001</v>
      </c>
      <c r="P1645" s="4">
        <f>Table1[[#This Row],[PROFIT]]/Table1[[#This Row],[sale_price]]</f>
        <v>0.47400000087286248</v>
      </c>
      <c r="Q1645" t="str">
        <f>"Q"&amp;ROUNDUP(MONTH(Table1[[#This Row],[ordered_at]])/3,0)</f>
        <v>Q1</v>
      </c>
      <c r="R1645" t="s">
        <v>27</v>
      </c>
      <c r="S1645" t="s">
        <v>47</v>
      </c>
      <c r="T1645" s="8"/>
    </row>
    <row r="1646" spans="1:20" x14ac:dyDescent="0.3">
      <c r="A1646">
        <v>76193</v>
      </c>
      <c r="B1646">
        <v>52435</v>
      </c>
      <c r="C1646">
        <v>94653</v>
      </c>
      <c r="D1646">
        <v>15455</v>
      </c>
      <c r="E1646">
        <f>VLOOKUP(D1646,[1]products!$A$2:$B$2832,2,0)</f>
        <v>27.610000119999999</v>
      </c>
      <c r="F1646">
        <v>205598</v>
      </c>
      <c r="G1646" t="s">
        <v>14</v>
      </c>
      <c r="H1646" s="2">
        <v>45007.535162037035</v>
      </c>
      <c r="I1646" s="2" t="s">
        <v>11</v>
      </c>
      <c r="J1646" s="2" t="s">
        <v>11</v>
      </c>
      <c r="K1646" s="2" t="s">
        <v>11</v>
      </c>
      <c r="L1646" s="9">
        <f>YEAR(Table1[[#This Row],[ordered_at]])</f>
        <v>2023</v>
      </c>
      <c r="M1646" s="9" t="str">
        <f>TEXT(Table1[[#This Row],[ordered_at]],"MMM")</f>
        <v>Mar</v>
      </c>
      <c r="N1646">
        <f>VLOOKUP(D1646,[1]products!$A$2:$F$2832,6,0)</f>
        <v>55</v>
      </c>
      <c r="O1646" s="1">
        <f>Table1[[#This Row],[sale_price]]-Table1[[#This Row],[cost_price]]</f>
        <v>27.389999880000001</v>
      </c>
      <c r="P1646" s="4">
        <f>Table1[[#This Row],[PROFIT]]/Table1[[#This Row],[sale_price]]</f>
        <v>0.49799999781818183</v>
      </c>
      <c r="Q1646" t="str">
        <f>"Q"&amp;ROUNDUP(MONTH(Table1[[#This Row],[ordered_at]])/3,0)</f>
        <v>Q1</v>
      </c>
      <c r="R1646" t="s">
        <v>39</v>
      </c>
      <c r="S1646" t="s">
        <v>46</v>
      </c>
      <c r="T1646" s="8"/>
    </row>
    <row r="1647" spans="1:20" x14ac:dyDescent="0.3">
      <c r="A1647">
        <v>29055</v>
      </c>
      <c r="B1647">
        <v>20085</v>
      </c>
      <c r="C1647">
        <v>84010</v>
      </c>
      <c r="D1647">
        <v>11213</v>
      </c>
      <c r="E1647">
        <f>VLOOKUP(D1647,[1]products!$A$2:$B$2832,2,0)</f>
        <v>6.5275000590000003</v>
      </c>
      <c r="F1647">
        <v>78327</v>
      </c>
      <c r="G1647" t="s">
        <v>12</v>
      </c>
      <c r="H1647" s="2">
        <v>45006.140023148146</v>
      </c>
      <c r="I1647" s="2">
        <v>45006.140023148146</v>
      </c>
      <c r="J1647" s="2">
        <v>45006.140023148146</v>
      </c>
      <c r="K1647" s="2" t="s">
        <v>11</v>
      </c>
      <c r="L1647" s="9">
        <f>YEAR(Table1[[#This Row],[ordered_at]])</f>
        <v>2023</v>
      </c>
      <c r="M1647" s="9" t="str">
        <f>TEXT(Table1[[#This Row],[ordered_at]],"MMM")</f>
        <v>Mar</v>
      </c>
      <c r="N1647">
        <f>VLOOKUP(D1647,[1]products!$A$2:$F$2832,6,0)</f>
        <v>17.5</v>
      </c>
      <c r="O1647" s="1">
        <f>Table1[[#This Row],[sale_price]]-Table1[[#This Row],[cost_price]]</f>
        <v>10.972499940999999</v>
      </c>
      <c r="P1647" s="4">
        <f>Table1[[#This Row],[PROFIT]]/Table1[[#This Row],[sale_price]]</f>
        <v>0.62699999662857131</v>
      </c>
      <c r="Q1647" t="str">
        <f>"Q"&amp;ROUNDUP(MONTH(Table1[[#This Row],[ordered_at]])/3,0)</f>
        <v>Q1</v>
      </c>
      <c r="R1647" t="s">
        <v>39</v>
      </c>
      <c r="S1647" t="s">
        <v>46</v>
      </c>
      <c r="T1647" s="8"/>
    </row>
    <row r="1648" spans="1:20" x14ac:dyDescent="0.3">
      <c r="A1648">
        <v>25018</v>
      </c>
      <c r="B1648">
        <v>17308</v>
      </c>
      <c r="C1648">
        <v>74086</v>
      </c>
      <c r="D1648">
        <v>13937</v>
      </c>
      <c r="E1648">
        <f>VLOOKUP(D1648,[1]products!$A$2:$B$2832,2,0)</f>
        <v>29.975000099999999</v>
      </c>
      <c r="F1648">
        <v>67533</v>
      </c>
      <c r="G1648" t="s">
        <v>12</v>
      </c>
      <c r="H1648" s="2">
        <v>45005.993032407408</v>
      </c>
      <c r="I1648" s="2">
        <v>45005.993032407408</v>
      </c>
      <c r="J1648" s="2">
        <v>45005.993032407408</v>
      </c>
      <c r="K1648" s="2" t="s">
        <v>11</v>
      </c>
      <c r="L1648" s="9">
        <f>YEAR(Table1[[#This Row],[ordered_at]])</f>
        <v>2023</v>
      </c>
      <c r="M1648" s="9" t="str">
        <f>TEXT(Table1[[#This Row],[ordered_at]],"MMM")</f>
        <v>Mar</v>
      </c>
      <c r="N1648">
        <f>VLOOKUP(D1648,[1]products!$A$2:$F$2832,6,0)</f>
        <v>55</v>
      </c>
      <c r="O1648" s="1">
        <f>Table1[[#This Row],[sale_price]]-Table1[[#This Row],[cost_price]]</f>
        <v>25.024999900000001</v>
      </c>
      <c r="P1648" s="4">
        <f>Table1[[#This Row],[PROFIT]]/Table1[[#This Row],[sale_price]]</f>
        <v>0.45499999818181819</v>
      </c>
      <c r="Q1648" t="str">
        <f>"Q"&amp;ROUNDUP(MONTH(Table1[[#This Row],[ordered_at]])/3,0)</f>
        <v>Q1</v>
      </c>
      <c r="R1648" t="s">
        <v>35</v>
      </c>
      <c r="S1648" t="s">
        <v>46</v>
      </c>
      <c r="T1648" s="8"/>
    </row>
    <row r="1649" spans="1:20" x14ac:dyDescent="0.3">
      <c r="A1649">
        <v>33741</v>
      </c>
      <c r="B1649">
        <v>23255</v>
      </c>
      <c r="C1649">
        <v>11235</v>
      </c>
      <c r="D1649">
        <v>12551</v>
      </c>
      <c r="E1649">
        <f>VLOOKUP(D1649,[1]products!$A$2:$B$2832,2,0)</f>
        <v>39.375901849999998</v>
      </c>
      <c r="F1649">
        <v>91014</v>
      </c>
      <c r="G1649" t="s">
        <v>12</v>
      </c>
      <c r="H1649" s="2">
        <v>45005.65121527778</v>
      </c>
      <c r="I1649" s="2">
        <v>45005.65121527778</v>
      </c>
      <c r="J1649" s="2">
        <v>45005.65121527778</v>
      </c>
      <c r="K1649" s="2" t="s">
        <v>11</v>
      </c>
      <c r="L1649" s="9">
        <f>YEAR(Table1[[#This Row],[ordered_at]])</f>
        <v>2023</v>
      </c>
      <c r="M1649" s="9" t="str">
        <f>TEXT(Table1[[#This Row],[ordered_at]],"MMM")</f>
        <v>Mar</v>
      </c>
      <c r="N1649">
        <f>VLOOKUP(D1649,[1]products!$A$2:$F$2832,6,0)</f>
        <v>65.300003050000001</v>
      </c>
      <c r="O1649" s="1">
        <f>Table1[[#This Row],[sale_price]]-Table1[[#This Row],[cost_price]]</f>
        <v>25.924101200000003</v>
      </c>
      <c r="P1649" s="4">
        <f>Table1[[#This Row],[PROFIT]]/Table1[[#This Row],[sale_price]]</f>
        <v>0.39699999983384382</v>
      </c>
      <c r="Q1649" t="str">
        <f>"Q"&amp;ROUNDUP(MONTH(Table1[[#This Row],[ordered_at]])/3,0)</f>
        <v>Q1</v>
      </c>
      <c r="R1649" t="s">
        <v>35</v>
      </c>
      <c r="S1649" t="s">
        <v>46</v>
      </c>
      <c r="T1649" s="8"/>
    </row>
    <row r="1650" spans="1:20" x14ac:dyDescent="0.3">
      <c r="A1650">
        <v>52614</v>
      </c>
      <c r="B1650">
        <v>36161</v>
      </c>
      <c r="C1650">
        <v>46963</v>
      </c>
      <c r="D1650">
        <v>28826</v>
      </c>
      <c r="E1650">
        <f>VLOOKUP(D1650,[1]products!$A$2:$B$2832,2,0)</f>
        <v>31.82549852</v>
      </c>
      <c r="F1650">
        <v>141953</v>
      </c>
      <c r="G1650" t="s">
        <v>12</v>
      </c>
      <c r="H1650" s="2">
        <v>45004.424340277779</v>
      </c>
      <c r="I1650" s="2">
        <v>45004.424340277779</v>
      </c>
      <c r="J1650" s="2">
        <v>45004.424340277779</v>
      </c>
      <c r="K1650" s="2" t="s">
        <v>11</v>
      </c>
      <c r="L1650" s="9">
        <f>YEAR(Table1[[#This Row],[ordered_at]])</f>
        <v>2023</v>
      </c>
      <c r="M1650" s="9" t="str">
        <f>TEXT(Table1[[#This Row],[ordered_at]],"MMM")</f>
        <v>Mar</v>
      </c>
      <c r="N1650">
        <f>VLOOKUP(D1650,[1]products!$A$2:$F$2832,6,0)</f>
        <v>64.949996949999999</v>
      </c>
      <c r="O1650" s="1">
        <f>Table1[[#This Row],[sale_price]]-Table1[[#This Row],[cost_price]]</f>
        <v>33.124498430000003</v>
      </c>
      <c r="P1650" s="4">
        <f>Table1[[#This Row],[PROFIT]]/Table1[[#This Row],[sale_price]]</f>
        <v>0.50999999977675137</v>
      </c>
      <c r="Q1650" t="str">
        <f>"Q"&amp;ROUNDUP(MONTH(Table1[[#This Row],[ordered_at]])/3,0)</f>
        <v>Q1</v>
      </c>
      <c r="R1650" t="s">
        <v>35</v>
      </c>
      <c r="S1650" t="s">
        <v>46</v>
      </c>
      <c r="T1650" s="8"/>
    </row>
    <row r="1651" spans="1:20" x14ac:dyDescent="0.3">
      <c r="A1651">
        <v>117105</v>
      </c>
      <c r="B1651">
        <v>80661</v>
      </c>
      <c r="C1651">
        <v>10263</v>
      </c>
      <c r="D1651">
        <v>13979</v>
      </c>
      <c r="E1651">
        <f>VLOOKUP(D1651,[1]products!$A$2:$B$2832,2,0)</f>
        <v>15.73273977</v>
      </c>
      <c r="F1651">
        <v>316027</v>
      </c>
      <c r="G1651" t="s">
        <v>10</v>
      </c>
      <c r="H1651" s="2">
        <v>45004.318981481483</v>
      </c>
      <c r="I1651" s="2" t="s">
        <v>11</v>
      </c>
      <c r="J1651" s="2" t="s">
        <v>11</v>
      </c>
      <c r="K1651" s="2" t="s">
        <v>11</v>
      </c>
      <c r="L1651" s="9">
        <f>YEAR(Table1[[#This Row],[ordered_at]])</f>
        <v>2023</v>
      </c>
      <c r="M1651" s="9" t="str">
        <f>TEXT(Table1[[#This Row],[ordered_at]],"MMM")</f>
        <v>Mar</v>
      </c>
      <c r="N1651">
        <f>VLOOKUP(D1651,[1]products!$A$2:$F$2832,6,0)</f>
        <v>33.979999540000001</v>
      </c>
      <c r="O1651" s="1">
        <f>Table1[[#This Row],[sale_price]]-Table1[[#This Row],[cost_price]]</f>
        <v>18.247259769999999</v>
      </c>
      <c r="P1651" s="4">
        <f>Table1[[#This Row],[PROFIT]]/Table1[[#This Row],[sale_price]]</f>
        <v>0.53700000050088281</v>
      </c>
      <c r="Q1651" t="str">
        <f>"Q"&amp;ROUNDUP(MONTH(Table1[[#This Row],[ordered_at]])/3,0)</f>
        <v>Q1</v>
      </c>
      <c r="R1651" t="s">
        <v>19</v>
      </c>
      <c r="S1651" t="s">
        <v>47</v>
      </c>
      <c r="T1651" s="8"/>
    </row>
    <row r="1652" spans="1:20" x14ac:dyDescent="0.3">
      <c r="A1652">
        <v>85537</v>
      </c>
      <c r="B1652">
        <v>58849</v>
      </c>
      <c r="C1652">
        <v>16579</v>
      </c>
      <c r="D1652">
        <v>6077</v>
      </c>
      <c r="E1652">
        <f>VLOOKUP(D1652,[1]products!$A$2:$B$2832,2,0)</f>
        <v>11.26000002</v>
      </c>
      <c r="F1652">
        <v>230824</v>
      </c>
      <c r="G1652" t="s">
        <v>15</v>
      </c>
      <c r="H1652" s="2">
        <v>45004.038854166669</v>
      </c>
      <c r="I1652" s="2">
        <v>45004.038854166669</v>
      </c>
      <c r="J1652" s="2">
        <v>45004.038854166669</v>
      </c>
      <c r="K1652" s="2">
        <v>45004.038854166669</v>
      </c>
      <c r="L1652" s="9">
        <f>YEAR(Table1[[#This Row],[ordered_at]])</f>
        <v>2023</v>
      </c>
      <c r="M1652" s="9" t="str">
        <f>TEXT(Table1[[#This Row],[ordered_at]],"MMM")</f>
        <v>Mar</v>
      </c>
      <c r="N1652">
        <f>VLOOKUP(D1652,[1]products!$A$2:$F$2832,6,0)</f>
        <v>20</v>
      </c>
      <c r="O1652" s="1">
        <f>Table1[[#This Row],[sale_price]]-Table1[[#This Row],[cost_price]]</f>
        <v>8.7399999800000003</v>
      </c>
      <c r="P1652" s="4">
        <f>Table1[[#This Row],[PROFIT]]/Table1[[#This Row],[sale_price]]</f>
        <v>0.43699999900000003</v>
      </c>
      <c r="Q1652" t="str">
        <f>"Q"&amp;ROUNDUP(MONTH(Table1[[#This Row],[ordered_at]])/3,0)</f>
        <v>Q1</v>
      </c>
      <c r="R1652" t="s">
        <v>19</v>
      </c>
      <c r="S1652" t="s">
        <v>47</v>
      </c>
      <c r="T1652" s="8"/>
    </row>
    <row r="1653" spans="1:20" x14ac:dyDescent="0.3">
      <c r="A1653">
        <v>33027</v>
      </c>
      <c r="B1653">
        <v>22774</v>
      </c>
      <c r="C1653">
        <v>39473</v>
      </c>
      <c r="D1653">
        <v>15824</v>
      </c>
      <c r="E1653">
        <f>VLOOKUP(D1653,[1]products!$A$2:$B$2832,2,0)</f>
        <v>11.173859950000001</v>
      </c>
      <c r="F1653">
        <v>89056</v>
      </c>
      <c r="G1653" t="s">
        <v>14</v>
      </c>
      <c r="H1653" s="2">
        <v>45003.539097222223</v>
      </c>
      <c r="I1653" s="2" t="s">
        <v>11</v>
      </c>
      <c r="J1653" s="2" t="s">
        <v>11</v>
      </c>
      <c r="K1653" s="2" t="s">
        <v>11</v>
      </c>
      <c r="L1653" s="9">
        <f>YEAR(Table1[[#This Row],[ordered_at]])</f>
        <v>2023</v>
      </c>
      <c r="M1653" s="9" t="str">
        <f>TEXT(Table1[[#This Row],[ordered_at]],"MMM")</f>
        <v>Mar</v>
      </c>
      <c r="N1653">
        <f>VLOOKUP(D1653,[1]products!$A$2:$F$2832,6,0)</f>
        <v>26.989999770000001</v>
      </c>
      <c r="O1653" s="1">
        <f>Table1[[#This Row],[sale_price]]-Table1[[#This Row],[cost_price]]</f>
        <v>15.81613982</v>
      </c>
      <c r="P1653" s="4">
        <f>Table1[[#This Row],[PROFIT]]/Table1[[#This Row],[sale_price]]</f>
        <v>0.58599999832456462</v>
      </c>
      <c r="Q1653" t="str">
        <f>"Q"&amp;ROUNDUP(MONTH(Table1[[#This Row],[ordered_at]])/3,0)</f>
        <v>Q1</v>
      </c>
      <c r="R1653" t="s">
        <v>39</v>
      </c>
      <c r="S1653" t="s">
        <v>46</v>
      </c>
      <c r="T1653" s="8"/>
    </row>
    <row r="1654" spans="1:20" x14ac:dyDescent="0.3">
      <c r="A1654">
        <v>26697</v>
      </c>
      <c r="B1654">
        <v>18471</v>
      </c>
      <c r="C1654">
        <v>61558</v>
      </c>
      <c r="D1654">
        <v>28384</v>
      </c>
      <c r="E1654">
        <f>VLOOKUP(D1654,[1]products!$A$2:$B$2832,2,0)</f>
        <v>20.1845</v>
      </c>
      <c r="F1654">
        <v>72007</v>
      </c>
      <c r="G1654" t="s">
        <v>10</v>
      </c>
      <c r="H1654" s="2">
        <v>45003.532175925924</v>
      </c>
      <c r="I1654" s="2" t="s">
        <v>11</v>
      </c>
      <c r="J1654" s="2" t="s">
        <v>11</v>
      </c>
      <c r="K1654" s="2" t="s">
        <v>11</v>
      </c>
      <c r="L1654" s="9">
        <f>YEAR(Table1[[#This Row],[ordered_at]])</f>
        <v>2023</v>
      </c>
      <c r="M1654" s="9" t="str">
        <f>TEXT(Table1[[#This Row],[ordered_at]],"MMM")</f>
        <v>Mar</v>
      </c>
      <c r="N1654">
        <f>VLOOKUP(D1654,[1]products!$A$2:$F$2832,6,0)</f>
        <v>39.5</v>
      </c>
      <c r="O1654" s="1">
        <f>Table1[[#This Row],[sale_price]]-Table1[[#This Row],[cost_price]]</f>
        <v>19.3155</v>
      </c>
      <c r="P1654" s="4">
        <f>Table1[[#This Row],[PROFIT]]/Table1[[#This Row],[sale_price]]</f>
        <v>0.48899999999999999</v>
      </c>
      <c r="Q1654" t="str">
        <f>"Q"&amp;ROUNDUP(MONTH(Table1[[#This Row],[ordered_at]])/3,0)</f>
        <v>Q1</v>
      </c>
      <c r="R1654" t="s">
        <v>20</v>
      </c>
      <c r="S1654" t="s">
        <v>46</v>
      </c>
      <c r="T1654" s="8"/>
    </row>
    <row r="1655" spans="1:20" x14ac:dyDescent="0.3">
      <c r="A1655">
        <v>147048</v>
      </c>
      <c r="B1655">
        <v>101274</v>
      </c>
      <c r="C1655">
        <v>17428</v>
      </c>
      <c r="D1655">
        <v>13923</v>
      </c>
      <c r="E1655">
        <f>VLOOKUP(D1655,[1]products!$A$2:$B$2832,2,0)</f>
        <v>23.1617107</v>
      </c>
      <c r="F1655">
        <v>396984</v>
      </c>
      <c r="G1655" t="s">
        <v>14</v>
      </c>
      <c r="H1655" s="2">
        <v>45003.088020833333</v>
      </c>
      <c r="I1655" s="2" t="s">
        <v>11</v>
      </c>
      <c r="J1655" s="2" t="s">
        <v>11</v>
      </c>
      <c r="K1655" s="2" t="s">
        <v>11</v>
      </c>
      <c r="L1655" s="9">
        <f>YEAR(Table1[[#This Row],[ordered_at]])</f>
        <v>2023</v>
      </c>
      <c r="M1655" s="9" t="str">
        <f>TEXT(Table1[[#This Row],[ordered_at]],"MMM")</f>
        <v>Mar</v>
      </c>
      <c r="N1655">
        <f>VLOOKUP(D1655,[1]products!$A$2:$F$2832,6,0)</f>
        <v>53.990001679999999</v>
      </c>
      <c r="O1655" s="1">
        <f>Table1[[#This Row],[sale_price]]-Table1[[#This Row],[cost_price]]</f>
        <v>30.828290979999998</v>
      </c>
      <c r="P1655" s="4">
        <f>Table1[[#This Row],[PROFIT]]/Table1[[#This Row],[sale_price]]</f>
        <v>0.57100000038377474</v>
      </c>
      <c r="Q1655" t="str">
        <f>"Q"&amp;ROUNDUP(MONTH(Table1[[#This Row],[ordered_at]])/3,0)</f>
        <v>Q1</v>
      </c>
      <c r="R1655" t="s">
        <v>37</v>
      </c>
      <c r="S1655" t="s">
        <v>47</v>
      </c>
      <c r="T1655" s="8"/>
    </row>
    <row r="1656" spans="1:20" x14ac:dyDescent="0.3">
      <c r="A1656">
        <v>50009</v>
      </c>
      <c r="B1656">
        <v>34394</v>
      </c>
      <c r="C1656">
        <v>95318</v>
      </c>
      <c r="D1656">
        <v>29065</v>
      </c>
      <c r="E1656">
        <f>VLOOKUP(D1656,[1]products!$A$2:$B$2832,2,0)</f>
        <v>17.105219779999999</v>
      </c>
      <c r="F1656">
        <v>134903</v>
      </c>
      <c r="G1656" t="s">
        <v>13</v>
      </c>
      <c r="H1656" s="2">
        <v>45002.694236111114</v>
      </c>
      <c r="I1656" s="2">
        <v>45002.694236111114</v>
      </c>
      <c r="J1656" s="2" t="s">
        <v>11</v>
      </c>
      <c r="K1656" s="2" t="s">
        <v>11</v>
      </c>
      <c r="L1656" s="9">
        <f>YEAR(Table1[[#This Row],[ordered_at]])</f>
        <v>2023</v>
      </c>
      <c r="M1656" s="9" t="str">
        <f>TEXT(Table1[[#This Row],[ordered_at]],"MMM")</f>
        <v>Mar</v>
      </c>
      <c r="N1656">
        <f>VLOOKUP(D1656,[1]products!$A$2:$F$2832,6,0)</f>
        <v>34.979999540000001</v>
      </c>
      <c r="O1656" s="1">
        <f>Table1[[#This Row],[sale_price]]-Table1[[#This Row],[cost_price]]</f>
        <v>17.874779760000003</v>
      </c>
      <c r="P1656" s="4">
        <f>Table1[[#This Row],[PROFIT]]/Table1[[#This Row],[sale_price]]</f>
        <v>0.51099999985877653</v>
      </c>
      <c r="Q1656" t="str">
        <f>"Q"&amp;ROUNDUP(MONTH(Table1[[#This Row],[ordered_at]])/3,0)</f>
        <v>Q1</v>
      </c>
      <c r="R1656" t="s">
        <v>37</v>
      </c>
      <c r="S1656" t="s">
        <v>47</v>
      </c>
      <c r="T1656" s="8"/>
    </row>
    <row r="1657" spans="1:20" x14ac:dyDescent="0.3">
      <c r="A1657">
        <v>180693</v>
      </c>
      <c r="B1657">
        <v>124465</v>
      </c>
      <c r="C1657">
        <v>80471</v>
      </c>
      <c r="D1657">
        <v>9074</v>
      </c>
      <c r="E1657">
        <f>VLOOKUP(D1657,[1]products!$A$2:$B$2832,2,0)</f>
        <v>20.155200820000001</v>
      </c>
      <c r="F1657">
        <v>487860</v>
      </c>
      <c r="G1657" t="s">
        <v>14</v>
      </c>
      <c r="H1657" s="2">
        <v>45002.368854166663</v>
      </c>
      <c r="I1657" s="2" t="s">
        <v>11</v>
      </c>
      <c r="J1657" s="2" t="s">
        <v>11</v>
      </c>
      <c r="K1657" s="2" t="s">
        <v>11</v>
      </c>
      <c r="L1657" s="9">
        <f>YEAR(Table1[[#This Row],[ordered_at]])</f>
        <v>2023</v>
      </c>
      <c r="M1657" s="9" t="str">
        <f>TEXT(Table1[[#This Row],[ordered_at]],"MMM")</f>
        <v>Mar</v>
      </c>
      <c r="N1657">
        <f>VLOOKUP(D1631,[1]products!$A$2:$F$2832,6,0)</f>
        <v>45</v>
      </c>
      <c r="O1657" s="1">
        <f>Table1[[#This Row],[sale_price]]-Table1[[#This Row],[cost_price]]</f>
        <v>24.844799179999999</v>
      </c>
      <c r="P1657" s="4">
        <f>Table1[[#This Row],[PROFIT]]/Table1[[#This Row],[sale_price]]</f>
        <v>0.55210664844444446</v>
      </c>
      <c r="Q1657" t="str">
        <f>"Q"&amp;ROUNDUP(MONTH(Table1[[#This Row],[ordered_at]])/3,0)</f>
        <v>Q1</v>
      </c>
      <c r="R1657" t="s">
        <v>37</v>
      </c>
      <c r="S1657" t="s">
        <v>47</v>
      </c>
      <c r="T1657" s="8"/>
    </row>
    <row r="1658" spans="1:20" x14ac:dyDescent="0.3">
      <c r="A1658">
        <v>35398</v>
      </c>
      <c r="B1658">
        <v>24371</v>
      </c>
      <c r="C1658">
        <v>33493</v>
      </c>
      <c r="D1658">
        <v>15953</v>
      </c>
      <c r="E1658">
        <f>VLOOKUP(D1658,[1]products!$A$2:$B$2832,2,0)</f>
        <v>10.640799769999999</v>
      </c>
      <c r="F1658">
        <v>95500</v>
      </c>
      <c r="G1658" t="s">
        <v>15</v>
      </c>
      <c r="H1658" s="2">
        <v>45002.334583333337</v>
      </c>
      <c r="I1658" s="2">
        <v>45002.334583333337</v>
      </c>
      <c r="J1658" s="2">
        <v>45002.334583333337</v>
      </c>
      <c r="K1658" s="2">
        <v>45002.334583333337</v>
      </c>
      <c r="L1658" s="9">
        <f>YEAR(Table1[[#This Row],[ordered_at]])</f>
        <v>2023</v>
      </c>
      <c r="M1658" s="9" t="str">
        <f>TEXT(Table1[[#This Row],[ordered_at]],"MMM")</f>
        <v>Mar</v>
      </c>
      <c r="N1658">
        <f>VLOOKUP(D1658,[1]products!$A$2:$F$2832,6,0)</f>
        <v>22.63999939</v>
      </c>
      <c r="O1658" s="1">
        <f>Table1[[#This Row],[sale_price]]-Table1[[#This Row],[cost_price]]</f>
        <v>11.999199620000001</v>
      </c>
      <c r="P1658" s="4">
        <f>Table1[[#This Row],[PROFIT]]/Table1[[#This Row],[sale_price]]</f>
        <v>0.52999999749558302</v>
      </c>
      <c r="Q1658" t="str">
        <f>"Q"&amp;ROUNDUP(MONTH(Table1[[#This Row],[ordered_at]])/3,0)</f>
        <v>Q1</v>
      </c>
      <c r="R1658" t="s">
        <v>37</v>
      </c>
      <c r="S1658" t="s">
        <v>47</v>
      </c>
      <c r="T1658" s="8"/>
    </row>
    <row r="1659" spans="1:20" x14ac:dyDescent="0.3">
      <c r="A1659">
        <v>87496</v>
      </c>
      <c r="B1659">
        <v>60187</v>
      </c>
      <c r="C1659">
        <v>51294</v>
      </c>
      <c r="D1659">
        <v>29090</v>
      </c>
      <c r="E1659">
        <f>VLOOKUP(D1659,[1]products!$A$2:$B$2832,2,0)</f>
        <v>33.755779269999998</v>
      </c>
      <c r="F1659">
        <v>236148</v>
      </c>
      <c r="G1659" t="s">
        <v>14</v>
      </c>
      <c r="H1659" s="2">
        <v>45001.963275462964</v>
      </c>
      <c r="I1659" s="2" t="s">
        <v>11</v>
      </c>
      <c r="J1659" s="2" t="s">
        <v>11</v>
      </c>
      <c r="K1659" s="2" t="s">
        <v>11</v>
      </c>
      <c r="L1659" s="9">
        <f>YEAR(Table1[[#This Row],[ordered_at]])</f>
        <v>2023</v>
      </c>
      <c r="M1659" s="9" t="str">
        <f>TEXT(Table1[[#This Row],[ordered_at]],"MMM")</f>
        <v>Mar</v>
      </c>
      <c r="N1659">
        <f>VLOOKUP(D1659,[1]products!$A$2:$F$2832,6,0)</f>
        <v>79.989997860000003</v>
      </c>
      <c r="O1659" s="1">
        <f>Table1[[#This Row],[sale_price]]-Table1[[#This Row],[cost_price]]</f>
        <v>46.234218590000005</v>
      </c>
      <c r="P1659" s="4">
        <f>Table1[[#This Row],[PROFIT]]/Table1[[#This Row],[sale_price]]</f>
        <v>0.57799999783622946</v>
      </c>
      <c r="Q1659" t="str">
        <f>"Q"&amp;ROUNDUP(MONTH(Table1[[#This Row],[ordered_at]])/3,0)</f>
        <v>Q1</v>
      </c>
      <c r="R1659" t="s">
        <v>37</v>
      </c>
      <c r="S1659" t="s">
        <v>47</v>
      </c>
      <c r="T1659" s="8"/>
    </row>
    <row r="1660" spans="1:20" x14ac:dyDescent="0.3">
      <c r="A1660">
        <v>144403</v>
      </c>
      <c r="B1660">
        <v>99426</v>
      </c>
      <c r="C1660">
        <v>2050</v>
      </c>
      <c r="D1660">
        <v>9017</v>
      </c>
      <c r="E1660">
        <f>VLOOKUP(D1660,[1]products!$A$2:$B$2832,2,0)</f>
        <v>23.671559389999999</v>
      </c>
      <c r="F1660">
        <v>389862</v>
      </c>
      <c r="G1660" t="s">
        <v>10</v>
      </c>
      <c r="H1660" s="2">
        <v>45001.923703703702</v>
      </c>
      <c r="I1660" s="2" t="s">
        <v>11</v>
      </c>
      <c r="J1660" s="2" t="s">
        <v>11</v>
      </c>
      <c r="K1660" s="2" t="s">
        <v>11</v>
      </c>
      <c r="L1660" s="9">
        <f>YEAR(Table1[[#This Row],[ordered_at]])</f>
        <v>2023</v>
      </c>
      <c r="M1660" s="9" t="str">
        <f>TEXT(Table1[[#This Row],[ordered_at]],"MMM")</f>
        <v>Mar</v>
      </c>
      <c r="N1660">
        <f>VLOOKUP(D1660,[1]products!$A$2:$F$2832,6,0)</f>
        <v>49.939998629999998</v>
      </c>
      <c r="O1660" s="1">
        <f>Table1[[#This Row],[sale_price]]-Table1[[#This Row],[cost_price]]</f>
        <v>26.268439239999999</v>
      </c>
      <c r="P1660" s="4">
        <f>Table1[[#This Row],[PROFIT]]/Table1[[#This Row],[sale_price]]</f>
        <v>0.52599999921145368</v>
      </c>
      <c r="Q1660" t="str">
        <f>"Q"&amp;ROUNDUP(MONTH(Table1[[#This Row],[ordered_at]])/3,0)</f>
        <v>Q1</v>
      </c>
      <c r="R1660" t="s">
        <v>37</v>
      </c>
      <c r="S1660" t="s">
        <v>47</v>
      </c>
      <c r="T1660" s="8"/>
    </row>
    <row r="1661" spans="1:20" x14ac:dyDescent="0.3">
      <c r="A1661">
        <v>48060</v>
      </c>
      <c r="B1661">
        <v>33062</v>
      </c>
      <c r="C1661">
        <v>63729</v>
      </c>
      <c r="D1661">
        <v>25205</v>
      </c>
      <c r="E1661">
        <f>VLOOKUP(D1661,[1]products!$A$2:$B$2832,2,0)</f>
        <v>11.03639972</v>
      </c>
      <c r="F1661">
        <v>129655</v>
      </c>
      <c r="G1661" t="s">
        <v>13</v>
      </c>
      <c r="H1661" s="2">
        <v>45001.589745370373</v>
      </c>
      <c r="I1661" s="2">
        <v>45001.589745370373</v>
      </c>
      <c r="J1661" s="2" t="s">
        <v>11</v>
      </c>
      <c r="K1661" s="2" t="s">
        <v>11</v>
      </c>
      <c r="L1661" s="9">
        <f>YEAR(Table1[[#This Row],[ordered_at]])</f>
        <v>2023</v>
      </c>
      <c r="M1661" s="9" t="str">
        <f>TEXT(Table1[[#This Row],[ordered_at]],"MMM")</f>
        <v>Mar</v>
      </c>
      <c r="N1661">
        <f>VLOOKUP(D1661,[1]products!$A$2:$F$2832,6,0)</f>
        <v>21.63999939</v>
      </c>
      <c r="O1661" s="1">
        <f>Table1[[#This Row],[sale_price]]-Table1[[#This Row],[cost_price]]</f>
        <v>10.603599669999999</v>
      </c>
      <c r="P1661" s="4">
        <f>Table1[[#This Row],[PROFIT]]/Table1[[#This Row],[sale_price]]</f>
        <v>0.48999999856284654</v>
      </c>
      <c r="Q1661" t="str">
        <f>"Q"&amp;ROUNDUP(MONTH(Table1[[#This Row],[ordered_at]])/3,0)</f>
        <v>Q1</v>
      </c>
      <c r="R1661" t="s">
        <v>37</v>
      </c>
      <c r="S1661" t="s">
        <v>47</v>
      </c>
      <c r="T1661" s="8"/>
    </row>
    <row r="1662" spans="1:20" x14ac:dyDescent="0.3">
      <c r="A1662">
        <v>110669</v>
      </c>
      <c r="B1662">
        <v>76259</v>
      </c>
      <c r="C1662">
        <v>1743</v>
      </c>
      <c r="D1662">
        <v>12867</v>
      </c>
      <c r="E1662">
        <f>VLOOKUP(D1662,[1]products!$A$2:$B$2832,2,0)</f>
        <v>16.75800001</v>
      </c>
      <c r="F1662">
        <v>298624</v>
      </c>
      <c r="G1662" t="s">
        <v>13</v>
      </c>
      <c r="H1662" s="2">
        <v>45001.325023148151</v>
      </c>
      <c r="I1662" s="2">
        <v>45001.325023148151</v>
      </c>
      <c r="J1662" s="2" t="s">
        <v>11</v>
      </c>
      <c r="K1662" s="2" t="s">
        <v>11</v>
      </c>
      <c r="L1662" s="9">
        <f>YEAR(Table1[[#This Row],[ordered_at]])</f>
        <v>2023</v>
      </c>
      <c r="M1662" s="9" t="str">
        <f>TEXT(Table1[[#This Row],[ordered_at]],"MMM")</f>
        <v>Mar</v>
      </c>
      <c r="N1662">
        <f>VLOOKUP(D1662,[1]products!$A$2:$F$2832,6,0)</f>
        <v>36.75</v>
      </c>
      <c r="O1662" s="1">
        <f>Table1[[#This Row],[sale_price]]-Table1[[#This Row],[cost_price]]</f>
        <v>19.99199999</v>
      </c>
      <c r="P1662" s="4">
        <f>Table1[[#This Row],[PROFIT]]/Table1[[#This Row],[sale_price]]</f>
        <v>0.54399999972789115</v>
      </c>
      <c r="Q1662" t="str">
        <f>"Q"&amp;ROUNDUP(MONTH(Table1[[#This Row],[ordered_at]])/3,0)</f>
        <v>Q1</v>
      </c>
      <c r="R1662" t="s">
        <v>37</v>
      </c>
      <c r="S1662" t="s">
        <v>47</v>
      </c>
      <c r="T1662" s="8"/>
    </row>
    <row r="1663" spans="1:20" x14ac:dyDescent="0.3">
      <c r="A1663">
        <v>82090</v>
      </c>
      <c r="B1663">
        <v>56461</v>
      </c>
      <c r="C1663">
        <v>35538</v>
      </c>
      <c r="D1663">
        <v>8960</v>
      </c>
      <c r="E1663">
        <f>VLOOKUP(D1663,[1]products!$A$2:$B$2832,2,0)</f>
        <v>11.97500001</v>
      </c>
      <c r="F1663">
        <v>221525</v>
      </c>
      <c r="G1663" t="s">
        <v>10</v>
      </c>
      <c r="H1663" s="2">
        <v>45001.255983796298</v>
      </c>
      <c r="I1663" s="2" t="s">
        <v>11</v>
      </c>
      <c r="J1663" s="2" t="s">
        <v>11</v>
      </c>
      <c r="K1663" s="2" t="s">
        <v>11</v>
      </c>
      <c r="L1663" s="9">
        <f>YEAR(Table1[[#This Row],[ordered_at]])</f>
        <v>2023</v>
      </c>
      <c r="M1663" s="9" t="str">
        <f>TEXT(Table1[[#This Row],[ordered_at]],"MMM")</f>
        <v>Mar</v>
      </c>
      <c r="N1663">
        <f>VLOOKUP(D1663,[1]products!$A$2:$F$2832,6,0)</f>
        <v>25</v>
      </c>
      <c r="O1663" s="1">
        <f>Table1[[#This Row],[sale_price]]-Table1[[#This Row],[cost_price]]</f>
        <v>13.02499999</v>
      </c>
      <c r="P1663" s="4">
        <f>Table1[[#This Row],[PROFIT]]/Table1[[#This Row],[sale_price]]</f>
        <v>0.52099999959999999</v>
      </c>
      <c r="Q1663" t="str">
        <f>"Q"&amp;ROUNDUP(MONTH(Table1[[#This Row],[ordered_at]])/3,0)</f>
        <v>Q1</v>
      </c>
      <c r="R1663" t="s">
        <v>37</v>
      </c>
      <c r="S1663" t="s">
        <v>47</v>
      </c>
      <c r="T1663" s="8"/>
    </row>
    <row r="1664" spans="1:20" x14ac:dyDescent="0.3">
      <c r="A1664">
        <v>22166</v>
      </c>
      <c r="B1664">
        <v>15330</v>
      </c>
      <c r="C1664">
        <v>97407</v>
      </c>
      <c r="D1664">
        <v>12572</v>
      </c>
      <c r="E1664">
        <f>VLOOKUP(D1664,[1]products!$A$2:$B$2832,2,0)</f>
        <v>19.227999969999999</v>
      </c>
      <c r="F1664">
        <v>59831</v>
      </c>
      <c r="G1664" t="s">
        <v>12</v>
      </c>
      <c r="H1664" s="2">
        <v>45001.028807870367</v>
      </c>
      <c r="I1664" s="2">
        <v>45001.028807870367</v>
      </c>
      <c r="J1664" s="2">
        <v>45001.028807870367</v>
      </c>
      <c r="K1664" s="2" t="s">
        <v>11</v>
      </c>
      <c r="L1664" s="9">
        <f>YEAR(Table1[[#This Row],[ordered_at]])</f>
        <v>2023</v>
      </c>
      <c r="M1664" s="9" t="str">
        <f>TEXT(Table1[[#This Row],[ordered_at]],"MMM")</f>
        <v>Mar</v>
      </c>
      <c r="N1664">
        <f>VLOOKUP(D1664,[1]products!$A$2:$F$2832,6,0)</f>
        <v>38</v>
      </c>
      <c r="O1664" s="1">
        <f>Table1[[#This Row],[sale_price]]-Table1[[#This Row],[cost_price]]</f>
        <v>18.772000030000001</v>
      </c>
      <c r="P1664" s="4">
        <f>Table1[[#This Row],[PROFIT]]/Table1[[#This Row],[sale_price]]</f>
        <v>0.4940000007894737</v>
      </c>
      <c r="Q1664" t="str">
        <f>"Q"&amp;ROUNDUP(MONTH(Table1[[#This Row],[ordered_at]])/3,0)</f>
        <v>Q1</v>
      </c>
      <c r="R1664" t="s">
        <v>33</v>
      </c>
      <c r="S1664" t="s">
        <v>47</v>
      </c>
      <c r="T1664" s="8"/>
    </row>
    <row r="1665" spans="1:20" x14ac:dyDescent="0.3">
      <c r="A1665">
        <v>149490</v>
      </c>
      <c r="B1665">
        <v>102942</v>
      </c>
      <c r="C1665">
        <v>48837</v>
      </c>
      <c r="D1665">
        <v>24713</v>
      </c>
      <c r="E1665">
        <f>VLOOKUP(D1665,[1]products!$A$2:$B$2832,2,0)</f>
        <v>13.891500000000001</v>
      </c>
      <c r="F1665">
        <v>403587</v>
      </c>
      <c r="G1665" t="s">
        <v>14</v>
      </c>
      <c r="H1665" s="2">
        <v>45000.929907407408</v>
      </c>
      <c r="I1665" s="2" t="s">
        <v>11</v>
      </c>
      <c r="J1665" s="2" t="s">
        <v>11</v>
      </c>
      <c r="K1665" s="2" t="s">
        <v>11</v>
      </c>
      <c r="L1665" s="9">
        <f>YEAR(Table1[[#This Row],[ordered_at]])</f>
        <v>2023</v>
      </c>
      <c r="M1665" s="9" t="str">
        <f>TEXT(Table1[[#This Row],[ordered_at]],"MMM")</f>
        <v>Mar</v>
      </c>
      <c r="N1665">
        <f>VLOOKUP(D1665,[1]products!$A$2:$F$2832,6,0)</f>
        <v>24.5</v>
      </c>
      <c r="O1665" s="1">
        <f>Table1[[#This Row],[sale_price]]-Table1[[#This Row],[cost_price]]</f>
        <v>10.608499999999999</v>
      </c>
      <c r="P1665" s="4">
        <f>Table1[[#This Row],[PROFIT]]/Table1[[#This Row],[sale_price]]</f>
        <v>0.433</v>
      </c>
      <c r="Q1665" t="str">
        <f>"Q"&amp;ROUNDUP(MONTH(Table1[[#This Row],[ordered_at]])/3,0)</f>
        <v>Q1</v>
      </c>
      <c r="R1665" t="s">
        <v>32</v>
      </c>
      <c r="S1665" t="s">
        <v>47</v>
      </c>
      <c r="T1665" s="8"/>
    </row>
    <row r="1666" spans="1:20" x14ac:dyDescent="0.3">
      <c r="A1666">
        <v>180898</v>
      </c>
      <c r="B1666">
        <v>124617</v>
      </c>
      <c r="C1666">
        <v>46560</v>
      </c>
      <c r="D1666">
        <v>9043</v>
      </c>
      <c r="E1666">
        <f>VLOOKUP(D1666,[1]products!$A$2:$B$2832,2,0)</f>
        <v>1.3983000109999999</v>
      </c>
      <c r="F1666">
        <v>488414</v>
      </c>
      <c r="G1666" t="s">
        <v>14</v>
      </c>
      <c r="H1666" s="2">
        <v>45000.124062499999</v>
      </c>
      <c r="I1666" s="2" t="s">
        <v>11</v>
      </c>
      <c r="J1666" s="2" t="s">
        <v>11</v>
      </c>
      <c r="K1666" s="2" t="s">
        <v>11</v>
      </c>
      <c r="L1666" s="9">
        <f>YEAR(Table1[[#This Row],[ordered_at]])</f>
        <v>2023</v>
      </c>
      <c r="M1666" s="9" t="str">
        <f>TEXT(Table1[[#This Row],[ordered_at]],"MMM")</f>
        <v>Mar</v>
      </c>
      <c r="N1666">
        <f>VLOOKUP(D1666,[1]products!$A$2:$F$2832,6,0)</f>
        <v>3.9500000480000002</v>
      </c>
      <c r="O1666" s="1">
        <f>Table1[[#This Row],[sale_price]]-Table1[[#This Row],[cost_price]]</f>
        <v>2.5517000370000003</v>
      </c>
      <c r="P1666" s="4">
        <f>Table1[[#This Row],[PROFIT]]/Table1[[#This Row],[sale_price]]</f>
        <v>0.64600000151696202</v>
      </c>
      <c r="Q1666" t="str">
        <f>"Q"&amp;ROUNDUP(MONTH(Table1[[#This Row],[ordered_at]])/3,0)</f>
        <v>Q1</v>
      </c>
      <c r="R1666" t="s">
        <v>36</v>
      </c>
      <c r="S1666" t="s">
        <v>46</v>
      </c>
      <c r="T1666" s="8"/>
    </row>
    <row r="1667" spans="1:20" x14ac:dyDescent="0.3">
      <c r="A1667">
        <v>171087</v>
      </c>
      <c r="B1667">
        <v>117813</v>
      </c>
      <c r="C1667">
        <v>9210</v>
      </c>
      <c r="D1667">
        <v>7012</v>
      </c>
      <c r="E1667">
        <f>VLOOKUP(D1667,[1]products!$A$2:$B$2832,2,0)</f>
        <v>13.37553986</v>
      </c>
      <c r="F1667">
        <v>461905</v>
      </c>
      <c r="G1667" t="s">
        <v>10</v>
      </c>
      <c r="H1667" s="2">
        <v>44999.757233796299</v>
      </c>
      <c r="I1667" s="2" t="s">
        <v>11</v>
      </c>
      <c r="J1667" s="2" t="s">
        <v>11</v>
      </c>
      <c r="K1667" s="2" t="s">
        <v>11</v>
      </c>
      <c r="L1667" s="9">
        <f>YEAR(Table1[[#This Row],[ordered_at]])</f>
        <v>2023</v>
      </c>
      <c r="M1667" s="9" t="str">
        <f>TEXT(Table1[[#This Row],[ordered_at]],"MMM")</f>
        <v>Mar</v>
      </c>
      <c r="N1667">
        <f>VLOOKUP(D1667,[1]products!$A$2:$F$2832,6,0)</f>
        <v>29.989999770000001</v>
      </c>
      <c r="O1667" s="1">
        <f>Table1[[#This Row],[sale_price]]-Table1[[#This Row],[cost_price]]</f>
        <v>16.614459910000001</v>
      </c>
      <c r="P1667" s="4">
        <f>Table1[[#This Row],[PROFIT]]/Table1[[#This Row],[sale_price]]</f>
        <v>0.55400000124774929</v>
      </c>
      <c r="Q1667" t="str">
        <f>"Q"&amp;ROUNDUP(MONTH(Table1[[#This Row],[ordered_at]])/3,0)</f>
        <v>Q1</v>
      </c>
      <c r="R1667" t="s">
        <v>41</v>
      </c>
      <c r="S1667" t="s">
        <v>47</v>
      </c>
      <c r="T1667" s="8"/>
    </row>
    <row r="1668" spans="1:20" x14ac:dyDescent="0.3">
      <c r="A1668">
        <v>59848</v>
      </c>
      <c r="B1668">
        <v>41226</v>
      </c>
      <c r="C1668">
        <v>74502</v>
      </c>
      <c r="D1668">
        <v>9498</v>
      </c>
      <c r="E1668">
        <f>VLOOKUP(D1668,[1]products!$A$2:$B$2832,2,0)</f>
        <v>17.626960539999999</v>
      </c>
      <c r="F1668">
        <v>161532</v>
      </c>
      <c r="G1668" t="s">
        <v>14</v>
      </c>
      <c r="H1668" s="2">
        <v>44999.566307870373</v>
      </c>
      <c r="I1668" s="2" t="s">
        <v>11</v>
      </c>
      <c r="J1668" s="2" t="s">
        <v>11</v>
      </c>
      <c r="K1668" s="2" t="s">
        <v>11</v>
      </c>
      <c r="L1668" s="9">
        <f>YEAR(Table1[[#This Row],[ordered_at]])</f>
        <v>2023</v>
      </c>
      <c r="M1668" s="9" t="str">
        <f>TEXT(Table1[[#This Row],[ordered_at]],"MMM")</f>
        <v>Mar</v>
      </c>
      <c r="N1668">
        <f>VLOOKUP(D1668,[1]products!$A$2:$F$2832,6,0)</f>
        <v>39.880001069999999</v>
      </c>
      <c r="O1668" s="1">
        <f>Table1[[#This Row],[sale_price]]-Table1[[#This Row],[cost_price]]</f>
        <v>22.25304053</v>
      </c>
      <c r="P1668" s="4">
        <f>Table1[[#This Row],[PROFIT]]/Table1[[#This Row],[sale_price]]</f>
        <v>0.55799999831845537</v>
      </c>
      <c r="Q1668" t="str">
        <f>"Q"&amp;ROUNDUP(MONTH(Table1[[#This Row],[ordered_at]])/3,0)</f>
        <v>Q1</v>
      </c>
      <c r="R1668" t="s">
        <v>41</v>
      </c>
      <c r="S1668" t="s">
        <v>47</v>
      </c>
      <c r="T1668" s="8"/>
    </row>
    <row r="1669" spans="1:20" x14ac:dyDescent="0.3">
      <c r="A1669">
        <v>40993</v>
      </c>
      <c r="B1669">
        <v>28204</v>
      </c>
      <c r="C1669">
        <v>6578</v>
      </c>
      <c r="D1669">
        <v>14235</v>
      </c>
      <c r="E1669">
        <f>VLOOKUP(D1669,[1]products!$A$2:$B$2832,2,0)</f>
        <v>2.518749991</v>
      </c>
      <c r="F1669">
        <v>110590</v>
      </c>
      <c r="G1669" t="s">
        <v>12</v>
      </c>
      <c r="H1669" s="2">
        <v>44999.157881944448</v>
      </c>
      <c r="I1669" s="2">
        <v>44999.157881944448</v>
      </c>
      <c r="J1669" s="2">
        <v>44999.157881944448</v>
      </c>
      <c r="K1669" s="2" t="s">
        <v>11</v>
      </c>
      <c r="L1669" s="9">
        <f>YEAR(Table1[[#This Row],[ordered_at]])</f>
        <v>2023</v>
      </c>
      <c r="M1669" s="9" t="str">
        <f>TEXT(Table1[[#This Row],[ordered_at]],"MMM")</f>
        <v>Mar</v>
      </c>
      <c r="N1669">
        <f>VLOOKUP(D1669,[1]products!$A$2:$F$2832,6,0)</f>
        <v>6.25</v>
      </c>
      <c r="O1669" s="1">
        <f>Table1[[#This Row],[sale_price]]-Table1[[#This Row],[cost_price]]</f>
        <v>3.731250009</v>
      </c>
      <c r="P1669" s="4">
        <f>Table1[[#This Row],[PROFIT]]/Table1[[#This Row],[sale_price]]</f>
        <v>0.59700000143999998</v>
      </c>
      <c r="Q1669" t="str">
        <f>"Q"&amp;ROUNDUP(MONTH(Table1[[#This Row],[ordered_at]])/3,0)</f>
        <v>Q1</v>
      </c>
      <c r="R1669" t="s">
        <v>36</v>
      </c>
      <c r="S1669" t="s">
        <v>47</v>
      </c>
      <c r="T1669" s="8"/>
    </row>
    <row r="1670" spans="1:20" x14ac:dyDescent="0.3">
      <c r="A1670">
        <v>149187</v>
      </c>
      <c r="B1670">
        <v>102734</v>
      </c>
      <c r="C1670">
        <v>24222</v>
      </c>
      <c r="D1670">
        <v>15757</v>
      </c>
      <c r="E1670">
        <f>VLOOKUP(D1670,[1]products!$A$2:$B$2832,2,0)</f>
        <v>10.95854991</v>
      </c>
      <c r="F1670">
        <v>402777</v>
      </c>
      <c r="G1670" t="s">
        <v>14</v>
      </c>
      <c r="H1670" s="2">
        <v>44999.043078703704</v>
      </c>
      <c r="I1670" s="2" t="s">
        <v>11</v>
      </c>
      <c r="J1670" s="2" t="s">
        <v>11</v>
      </c>
      <c r="K1670" s="2" t="s">
        <v>11</v>
      </c>
      <c r="L1670" s="9">
        <f>YEAR(Table1[[#This Row],[ordered_at]])</f>
        <v>2023</v>
      </c>
      <c r="M1670" s="9" t="str">
        <f>TEXT(Table1[[#This Row],[ordered_at]],"MMM")</f>
        <v>Mar</v>
      </c>
      <c r="N1670">
        <f>VLOOKUP(D1670,[1]products!$A$2:$F$2832,6,0)</f>
        <v>16.989999770000001</v>
      </c>
      <c r="O1670" s="1">
        <f>Table1[[#This Row],[sale_price]]-Table1[[#This Row],[cost_price]]</f>
        <v>6.0314498600000004</v>
      </c>
      <c r="P1670" s="4">
        <f>Table1[[#This Row],[PROFIT]]/Table1[[#This Row],[sale_price]]</f>
        <v>0.35499999656562681</v>
      </c>
      <c r="Q1670" t="str">
        <f>"Q"&amp;ROUNDUP(MONTH(Table1[[#This Row],[ordered_at]])/3,0)</f>
        <v>Q1</v>
      </c>
      <c r="R1670" t="s">
        <v>24</v>
      </c>
      <c r="S1670" t="s">
        <v>47</v>
      </c>
      <c r="T1670" s="8"/>
    </row>
    <row r="1671" spans="1:20" x14ac:dyDescent="0.3">
      <c r="A1671">
        <v>80720</v>
      </c>
      <c r="B1671">
        <v>55545</v>
      </c>
      <c r="C1671">
        <v>88924</v>
      </c>
      <c r="D1671">
        <v>29064</v>
      </c>
      <c r="E1671">
        <f>VLOOKUP(D1671,[1]products!$A$2:$B$2832,2,0)</f>
        <v>22.824000120000001</v>
      </c>
      <c r="F1671">
        <v>217839</v>
      </c>
      <c r="G1671" t="s">
        <v>12</v>
      </c>
      <c r="H1671" s="2">
        <v>44998.525150462963</v>
      </c>
      <c r="I1671" s="2">
        <v>44998.525150462963</v>
      </c>
      <c r="J1671" s="2">
        <v>44998.525150462963</v>
      </c>
      <c r="K1671" s="2" t="s">
        <v>11</v>
      </c>
      <c r="L1671" s="9">
        <f>YEAR(Table1[[#This Row],[ordered_at]])</f>
        <v>2023</v>
      </c>
      <c r="M1671" s="9" t="str">
        <f>TEXT(Table1[[#This Row],[ordered_at]],"MMM")</f>
        <v>Mar</v>
      </c>
      <c r="N1671">
        <f>VLOOKUP(D1671,[1]products!$A$2:$F$2832,6,0)</f>
        <v>36</v>
      </c>
      <c r="O1671" s="1">
        <f>Table1[[#This Row],[sale_price]]-Table1[[#This Row],[cost_price]]</f>
        <v>13.175999879999999</v>
      </c>
      <c r="P1671" s="4">
        <f>Table1[[#This Row],[PROFIT]]/Table1[[#This Row],[sale_price]]</f>
        <v>0.36599999666666666</v>
      </c>
      <c r="Q1671" t="str">
        <f>"Q"&amp;ROUNDUP(MONTH(Table1[[#This Row],[ordered_at]])/3,0)</f>
        <v>Q1</v>
      </c>
      <c r="R1671" t="s">
        <v>22</v>
      </c>
      <c r="S1671" t="s">
        <v>46</v>
      </c>
      <c r="T1671" s="8"/>
    </row>
    <row r="1672" spans="1:20" x14ac:dyDescent="0.3">
      <c r="A1672">
        <v>73665</v>
      </c>
      <c r="B1672">
        <v>50693</v>
      </c>
      <c r="C1672">
        <v>9930</v>
      </c>
      <c r="D1672">
        <v>15667</v>
      </c>
      <c r="E1672">
        <f>VLOOKUP(D1672,[1]products!$A$2:$B$2832,2,0)</f>
        <v>30.834000020000001</v>
      </c>
      <c r="F1672">
        <v>198774</v>
      </c>
      <c r="G1672" t="s">
        <v>13</v>
      </c>
      <c r="H1672" s="2">
        <v>44998.413252314815</v>
      </c>
      <c r="I1672" s="2">
        <v>44998.413252314815</v>
      </c>
      <c r="J1672" s="2" t="s">
        <v>11</v>
      </c>
      <c r="K1672" s="2" t="s">
        <v>11</v>
      </c>
      <c r="L1672" s="9">
        <f>YEAR(Table1[[#This Row],[ordered_at]])</f>
        <v>2023</v>
      </c>
      <c r="M1672" s="9" t="str">
        <f>TEXT(Table1[[#This Row],[ordered_at]],"MMM")</f>
        <v>Mar</v>
      </c>
      <c r="N1672">
        <f>VLOOKUP(D1672,[1]products!$A$2:$F$2832,6,0)</f>
        <v>54</v>
      </c>
      <c r="O1672" s="1">
        <f>Table1[[#This Row],[sale_price]]-Table1[[#This Row],[cost_price]]</f>
        <v>23.165999979999999</v>
      </c>
      <c r="P1672" s="4">
        <f>Table1[[#This Row],[PROFIT]]/Table1[[#This Row],[sale_price]]</f>
        <v>0.42899999962962959</v>
      </c>
      <c r="Q1672" t="str">
        <f>"Q"&amp;ROUNDUP(MONTH(Table1[[#This Row],[ordered_at]])/3,0)</f>
        <v>Q1</v>
      </c>
      <c r="R1672" t="s">
        <v>22</v>
      </c>
      <c r="S1672" t="s">
        <v>46</v>
      </c>
      <c r="T1672" s="8"/>
    </row>
    <row r="1673" spans="1:20" x14ac:dyDescent="0.3">
      <c r="A1673">
        <v>77853</v>
      </c>
      <c r="B1673">
        <v>53548</v>
      </c>
      <c r="C1673">
        <v>17702</v>
      </c>
      <c r="D1673">
        <v>25322</v>
      </c>
      <c r="E1673">
        <f>VLOOKUP(D1673,[1]products!$A$2:$B$2832,2,0)</f>
        <v>8.1049499180000009</v>
      </c>
      <c r="F1673">
        <v>210060</v>
      </c>
      <c r="G1673" t="s">
        <v>10</v>
      </c>
      <c r="H1673" s="2">
        <v>44998.298564814817</v>
      </c>
      <c r="I1673" s="2" t="s">
        <v>11</v>
      </c>
      <c r="J1673" s="2" t="s">
        <v>11</v>
      </c>
      <c r="K1673" s="2" t="s">
        <v>11</v>
      </c>
      <c r="L1673" s="9">
        <f>YEAR(Table1[[#This Row],[ordered_at]])</f>
        <v>2023</v>
      </c>
      <c r="M1673" s="9" t="str">
        <f>TEXT(Table1[[#This Row],[ordered_at]],"MMM")</f>
        <v>Mar</v>
      </c>
      <c r="N1673">
        <f>VLOOKUP(D1673,[1]products!$A$2:$F$2832,6,0)</f>
        <v>13.94999981</v>
      </c>
      <c r="O1673" s="1">
        <f>Table1[[#This Row],[sale_price]]-Table1[[#This Row],[cost_price]]</f>
        <v>5.8450498919999987</v>
      </c>
      <c r="P1673" s="4">
        <f>Table1[[#This Row],[PROFIT]]/Table1[[#This Row],[sale_price]]</f>
        <v>0.41899999796487447</v>
      </c>
      <c r="Q1673" t="str">
        <f>"Q"&amp;ROUNDUP(MONTH(Table1[[#This Row],[ordered_at]])/3,0)</f>
        <v>Q1</v>
      </c>
      <c r="R1673" t="s">
        <v>22</v>
      </c>
      <c r="S1673" t="s">
        <v>46</v>
      </c>
      <c r="T1673" s="8"/>
    </row>
    <row r="1674" spans="1:20" x14ac:dyDescent="0.3">
      <c r="A1674">
        <v>88920</v>
      </c>
      <c r="B1674">
        <v>61169</v>
      </c>
      <c r="C1674">
        <v>28620</v>
      </c>
      <c r="D1674">
        <v>9044</v>
      </c>
      <c r="E1674">
        <f>VLOOKUP(D1674,[1]products!$A$2:$B$2832,2,0)</f>
        <v>47.640600910000003</v>
      </c>
      <c r="F1674">
        <v>240001</v>
      </c>
      <c r="G1674" t="s">
        <v>13</v>
      </c>
      <c r="H1674" s="2">
        <v>44997.450474537036</v>
      </c>
      <c r="I1674" s="2">
        <v>44997.450474537036</v>
      </c>
      <c r="J1674" s="2" t="s">
        <v>11</v>
      </c>
      <c r="K1674" s="2" t="s">
        <v>11</v>
      </c>
      <c r="L1674" s="9">
        <f>YEAR(Table1[[#This Row],[ordered_at]])</f>
        <v>2023</v>
      </c>
      <c r="M1674" s="9" t="str">
        <f>TEXT(Table1[[#This Row],[ordered_at]],"MMM")</f>
        <v>Mar</v>
      </c>
      <c r="N1674">
        <f>VLOOKUP(D1674,[1]products!$A$2:$F$2832,6,0)</f>
        <v>83.58000183</v>
      </c>
      <c r="O1674" s="1">
        <f>Table1[[#This Row],[sale_price]]-Table1[[#This Row],[cost_price]]</f>
        <v>35.939400919999997</v>
      </c>
      <c r="P1674" s="4">
        <f>Table1[[#This Row],[PROFIT]]/Table1[[#This Row],[sale_price]]</f>
        <v>0.43000000159248619</v>
      </c>
      <c r="Q1674" t="str">
        <f>"Q"&amp;ROUNDUP(MONTH(Table1[[#This Row],[ordered_at]])/3,0)</f>
        <v>Q1</v>
      </c>
      <c r="R1674" t="s">
        <v>22</v>
      </c>
      <c r="S1674" t="s">
        <v>46</v>
      </c>
      <c r="T1674" s="8"/>
    </row>
    <row r="1675" spans="1:20" x14ac:dyDescent="0.3">
      <c r="A1675">
        <v>160354</v>
      </c>
      <c r="B1675">
        <v>110456</v>
      </c>
      <c r="C1675">
        <v>35155</v>
      </c>
      <c r="D1675">
        <v>12690</v>
      </c>
      <c r="E1675">
        <f>VLOOKUP(D1675,[1]products!$A$2:$B$2832,2,0)</f>
        <v>23.543999840000001</v>
      </c>
      <c r="F1675">
        <v>432860</v>
      </c>
      <c r="G1675" t="s">
        <v>13</v>
      </c>
      <c r="H1675" s="2">
        <v>44997.391747685186</v>
      </c>
      <c r="I1675" s="2">
        <v>44997.391747685186</v>
      </c>
      <c r="J1675" s="2" t="s">
        <v>11</v>
      </c>
      <c r="K1675" s="2" t="s">
        <v>11</v>
      </c>
      <c r="L1675" s="9">
        <f>YEAR(Table1[[#This Row],[ordered_at]])</f>
        <v>2023</v>
      </c>
      <c r="M1675" s="9" t="str">
        <f>TEXT(Table1[[#This Row],[ordered_at]],"MMM")</f>
        <v>Mar</v>
      </c>
      <c r="N1675">
        <f>VLOOKUP(D1675,[1]products!$A$2:$F$2832,6,0)</f>
        <v>54</v>
      </c>
      <c r="O1675" s="1">
        <f>Table1[[#This Row],[sale_price]]-Table1[[#This Row],[cost_price]]</f>
        <v>30.456000159999999</v>
      </c>
      <c r="P1675" s="4">
        <f>Table1[[#This Row],[PROFIT]]/Table1[[#This Row],[sale_price]]</f>
        <v>0.56400000296296293</v>
      </c>
      <c r="Q1675" t="str">
        <f>"Q"&amp;ROUNDUP(MONTH(Table1[[#This Row],[ordered_at]])/3,0)</f>
        <v>Q1</v>
      </c>
      <c r="R1675" t="s">
        <v>22</v>
      </c>
      <c r="S1675" t="s">
        <v>47</v>
      </c>
      <c r="T1675" s="8"/>
    </row>
    <row r="1676" spans="1:20" x14ac:dyDescent="0.3">
      <c r="A1676">
        <v>13223</v>
      </c>
      <c r="B1676">
        <v>9167</v>
      </c>
      <c r="C1676">
        <v>49919</v>
      </c>
      <c r="D1676">
        <v>28921</v>
      </c>
      <c r="E1676">
        <f>VLOOKUP(D1676,[1]products!$A$2:$B$2832,2,0)</f>
        <v>28.096198900000001</v>
      </c>
      <c r="F1676">
        <v>35684</v>
      </c>
      <c r="G1676" t="s">
        <v>10</v>
      </c>
      <c r="H1676" s="2">
        <v>44995.733148148145</v>
      </c>
      <c r="I1676" s="2" t="s">
        <v>11</v>
      </c>
      <c r="J1676" s="2" t="s">
        <v>11</v>
      </c>
      <c r="K1676" s="2" t="s">
        <v>11</v>
      </c>
      <c r="L1676" s="9">
        <f>YEAR(Table1[[#This Row],[ordered_at]])</f>
        <v>2023</v>
      </c>
      <c r="M1676" s="9" t="str">
        <f>TEXT(Table1[[#This Row],[ordered_at]],"MMM")</f>
        <v>Mar</v>
      </c>
      <c r="N1676">
        <f>VLOOKUP(D1676,[1]products!$A$2:$F$2832,6,0)</f>
        <v>70.949996949999999</v>
      </c>
      <c r="O1676" s="1">
        <f>Table1[[#This Row],[sale_price]]-Table1[[#This Row],[cost_price]]</f>
        <v>42.853798049999995</v>
      </c>
      <c r="P1676" s="4">
        <f>Table1[[#This Row],[PROFIT]]/Table1[[#This Row],[sale_price]]</f>
        <v>0.60399999848062003</v>
      </c>
      <c r="Q1676" t="str">
        <f>"Q"&amp;ROUNDUP(MONTH(Table1[[#This Row],[ordered_at]])/3,0)</f>
        <v>Q1</v>
      </c>
      <c r="R1676" t="s">
        <v>19</v>
      </c>
      <c r="S1676" t="s">
        <v>46</v>
      </c>
      <c r="T1676" s="8"/>
    </row>
    <row r="1677" spans="1:20" x14ac:dyDescent="0.3">
      <c r="A1677">
        <v>140621</v>
      </c>
      <c r="B1677">
        <v>96790</v>
      </c>
      <c r="C1677">
        <v>98240</v>
      </c>
      <c r="D1677">
        <v>15988</v>
      </c>
      <c r="E1677">
        <f>VLOOKUP(D1677,[1]products!$A$2:$B$2832,2,0)</f>
        <v>45.670499149999998</v>
      </c>
      <c r="F1677">
        <v>379610</v>
      </c>
      <c r="G1677" t="s">
        <v>15</v>
      </c>
      <c r="H1677" s="2">
        <v>44995.486863425926</v>
      </c>
      <c r="I1677" s="2">
        <v>44995.486863425926</v>
      </c>
      <c r="J1677" s="2">
        <v>44995.486863425926</v>
      </c>
      <c r="K1677" s="2">
        <v>44995.486863425926</v>
      </c>
      <c r="L1677" s="9">
        <f>YEAR(Table1[[#This Row],[ordered_at]])</f>
        <v>2023</v>
      </c>
      <c r="M1677" s="9" t="str">
        <f>TEXT(Table1[[#This Row],[ordered_at]],"MMM")</f>
        <v>Mar</v>
      </c>
      <c r="N1677">
        <f>VLOOKUP(D1677,[1]products!$A$2:$F$2832,6,0)</f>
        <v>101.48999790000001</v>
      </c>
      <c r="O1677" s="1">
        <f>Table1[[#This Row],[sale_price]]-Table1[[#This Row],[cost_price]]</f>
        <v>55.819498750000008</v>
      </c>
      <c r="P1677" s="4">
        <f>Table1[[#This Row],[PROFIT]]/Table1[[#This Row],[sale_price]]</f>
        <v>0.54999999906394725</v>
      </c>
      <c r="Q1677" t="str">
        <f>"Q"&amp;ROUNDUP(MONTH(Table1[[#This Row],[ordered_at]])/3,0)</f>
        <v>Q1</v>
      </c>
      <c r="R1677" t="s">
        <v>19</v>
      </c>
      <c r="S1677" t="s">
        <v>46</v>
      </c>
      <c r="T1677" s="8"/>
    </row>
    <row r="1678" spans="1:20" x14ac:dyDescent="0.3">
      <c r="A1678">
        <v>168839</v>
      </c>
      <c r="B1678">
        <v>116298</v>
      </c>
      <c r="C1678">
        <v>9078</v>
      </c>
      <c r="D1678">
        <v>13810</v>
      </c>
      <c r="E1678">
        <f>VLOOKUP(D1678,[1]products!$A$2:$B$2832,2,0)</f>
        <v>25.339599589999999</v>
      </c>
      <c r="F1678">
        <v>455832</v>
      </c>
      <c r="G1678" t="s">
        <v>14</v>
      </c>
      <c r="H1678" s="2">
        <v>44995.318680555552</v>
      </c>
      <c r="I1678" s="2" t="s">
        <v>11</v>
      </c>
      <c r="J1678" s="2" t="s">
        <v>11</v>
      </c>
      <c r="K1678" s="2" t="s">
        <v>11</v>
      </c>
      <c r="L1678" s="9">
        <f>YEAR(Table1[[#This Row],[ordered_at]])</f>
        <v>2023</v>
      </c>
      <c r="M1678" s="9" t="str">
        <f>TEXT(Table1[[#This Row],[ordered_at]],"MMM")</f>
        <v>Mar</v>
      </c>
      <c r="N1678">
        <f>VLOOKUP(D1678,[1]products!$A$2:$F$2832,6,0)</f>
        <v>44.299999239999998</v>
      </c>
      <c r="O1678" s="1">
        <f>Table1[[#This Row],[sale_price]]-Table1[[#This Row],[cost_price]]</f>
        <v>18.960399649999999</v>
      </c>
      <c r="P1678" s="4">
        <f>Table1[[#This Row],[PROFIT]]/Table1[[#This Row],[sale_price]]</f>
        <v>0.42799999944198647</v>
      </c>
      <c r="Q1678" t="str">
        <f>"Q"&amp;ROUNDUP(MONTH(Table1[[#This Row],[ordered_at]])/3,0)</f>
        <v>Q1</v>
      </c>
      <c r="R1678" t="s">
        <v>32</v>
      </c>
      <c r="S1678" t="s">
        <v>47</v>
      </c>
      <c r="T1678" s="8"/>
    </row>
    <row r="1679" spans="1:20" x14ac:dyDescent="0.3">
      <c r="A1679">
        <v>40290</v>
      </c>
      <c r="B1679">
        <v>27725</v>
      </c>
      <c r="C1679">
        <v>30807</v>
      </c>
      <c r="D1679">
        <v>9347</v>
      </c>
      <c r="E1679">
        <f>VLOOKUP(D1679,[1]products!$A$2:$B$2832,2,0)</f>
        <v>55.12999988</v>
      </c>
      <c r="F1679">
        <v>108693</v>
      </c>
      <c r="G1679" t="s">
        <v>12</v>
      </c>
      <c r="H1679" s="2">
        <v>44995.03497685185</v>
      </c>
      <c r="I1679" s="2">
        <v>44995.03497685185</v>
      </c>
      <c r="J1679" s="2">
        <v>44995.03497685185</v>
      </c>
      <c r="K1679" s="2" t="s">
        <v>11</v>
      </c>
      <c r="L1679" s="9">
        <f>YEAR(Table1[[#This Row],[ordered_at]])</f>
        <v>2023</v>
      </c>
      <c r="M1679" s="9" t="str">
        <f>TEXT(Table1[[#This Row],[ordered_at]],"MMM")</f>
        <v>Mar</v>
      </c>
      <c r="N1679">
        <f>VLOOKUP(D1679,[1]products!$A$2:$F$2832,6,0)</f>
        <v>149</v>
      </c>
      <c r="O1679" s="1">
        <f>Table1[[#This Row],[sale_price]]-Table1[[#This Row],[cost_price]]</f>
        <v>93.87000012</v>
      </c>
      <c r="P1679" s="4">
        <f>Table1[[#This Row],[PROFIT]]/Table1[[#This Row],[sale_price]]</f>
        <v>0.63000000080536911</v>
      </c>
      <c r="Q1679" t="str">
        <f>"Q"&amp;ROUNDUP(MONTH(Table1[[#This Row],[ordered_at]])/3,0)</f>
        <v>Q1</v>
      </c>
      <c r="R1679" t="s">
        <v>32</v>
      </c>
      <c r="S1679" t="s">
        <v>47</v>
      </c>
      <c r="T1679" s="8"/>
    </row>
    <row r="1680" spans="1:20" x14ac:dyDescent="0.3">
      <c r="A1680">
        <v>21108</v>
      </c>
      <c r="B1680">
        <v>14627</v>
      </c>
      <c r="C1680">
        <v>30807</v>
      </c>
      <c r="D1680">
        <v>5804</v>
      </c>
      <c r="E1680">
        <f>VLOOKUP(D1680,[1]products!$A$2:$B$2832,2,0)</f>
        <v>13.01565991</v>
      </c>
      <c r="F1680">
        <v>56963</v>
      </c>
      <c r="G1680" t="s">
        <v>14</v>
      </c>
      <c r="H1680" s="2">
        <v>44995.032280092593</v>
      </c>
      <c r="I1680" s="2" t="s">
        <v>11</v>
      </c>
      <c r="J1680" s="2" t="s">
        <v>11</v>
      </c>
      <c r="K1680" s="2" t="s">
        <v>11</v>
      </c>
      <c r="L1680" s="9">
        <f>YEAR(Table1[[#This Row],[ordered_at]])</f>
        <v>2023</v>
      </c>
      <c r="M1680" s="9" t="str">
        <f>TEXT(Table1[[#This Row],[ordered_at]],"MMM")</f>
        <v>Mar</v>
      </c>
      <c r="N1680">
        <f>VLOOKUP(D1680,[1]products!$A$2:$F$2832,6,0)</f>
        <v>29.989999770000001</v>
      </c>
      <c r="O1680" s="1">
        <f>Table1[[#This Row],[sale_price]]-Table1[[#This Row],[cost_price]]</f>
        <v>16.974339860000001</v>
      </c>
      <c r="P1680" s="4">
        <f>Table1[[#This Row],[PROFIT]]/Table1[[#This Row],[sale_price]]</f>
        <v>0.56599999967255754</v>
      </c>
      <c r="Q1680" t="str">
        <f>"Q"&amp;ROUNDUP(MONTH(Table1[[#This Row],[ordered_at]])/3,0)</f>
        <v>Q1</v>
      </c>
      <c r="R1680" t="s">
        <v>32</v>
      </c>
      <c r="S1680" t="s">
        <v>47</v>
      </c>
      <c r="T1680" s="8"/>
    </row>
    <row r="1681" spans="1:20" x14ac:dyDescent="0.3">
      <c r="A1681">
        <v>35911</v>
      </c>
      <c r="B1681">
        <v>24723</v>
      </c>
      <c r="C1681">
        <v>30807</v>
      </c>
      <c r="D1681">
        <v>6156</v>
      </c>
      <c r="E1681">
        <f>VLOOKUP(D1681,[1]products!$A$2:$B$2832,2,0)</f>
        <v>39.303000169999997</v>
      </c>
      <c r="F1681">
        <v>96904</v>
      </c>
      <c r="G1681" t="s">
        <v>13</v>
      </c>
      <c r="H1681" s="2">
        <v>44994.02983796296</v>
      </c>
      <c r="I1681" s="2">
        <v>44994.02983796296</v>
      </c>
      <c r="J1681" s="2" t="s">
        <v>11</v>
      </c>
      <c r="K1681" s="2" t="s">
        <v>11</v>
      </c>
      <c r="L1681" s="9">
        <f>YEAR(Table1[[#This Row],[ordered_at]])</f>
        <v>2023</v>
      </c>
      <c r="M1681" s="9" t="str">
        <f>TEXT(Table1[[#This Row],[ordered_at]],"MMM")</f>
        <v>Mar</v>
      </c>
      <c r="N1681">
        <f>VLOOKUP(D1681,[1]products!$A$2:$F$2832,6,0)</f>
        <v>99</v>
      </c>
      <c r="O1681" s="1">
        <f>Table1[[#This Row],[sale_price]]-Table1[[#This Row],[cost_price]]</f>
        <v>59.696999830000003</v>
      </c>
      <c r="P1681" s="4">
        <f>Table1[[#This Row],[PROFIT]]/Table1[[#This Row],[sale_price]]</f>
        <v>0.60299999828282835</v>
      </c>
      <c r="Q1681" t="str">
        <f>"Q"&amp;ROUNDUP(MONTH(Table1[[#This Row],[ordered_at]])/3,0)</f>
        <v>Q1</v>
      </c>
      <c r="R1681" t="s">
        <v>32</v>
      </c>
      <c r="S1681" t="s">
        <v>47</v>
      </c>
      <c r="T1681" s="8"/>
    </row>
    <row r="1682" spans="1:20" x14ac:dyDescent="0.3">
      <c r="A1682">
        <v>54126</v>
      </c>
      <c r="B1682">
        <v>37213</v>
      </c>
      <c r="C1682">
        <v>30807</v>
      </c>
      <c r="D1682">
        <v>28657</v>
      </c>
      <c r="E1682">
        <f>VLOOKUP(D1682,[1]products!$A$2:$B$2832,2,0)</f>
        <v>15.15942005</v>
      </c>
      <c r="F1682">
        <v>146045</v>
      </c>
      <c r="G1682" t="s">
        <v>10</v>
      </c>
      <c r="H1682" s="2">
        <v>44993.69840277778</v>
      </c>
      <c r="I1682" s="2" t="s">
        <v>11</v>
      </c>
      <c r="J1682" s="2" t="s">
        <v>11</v>
      </c>
      <c r="K1682" s="2" t="s">
        <v>11</v>
      </c>
      <c r="L1682" s="9">
        <f>YEAR(Table1[[#This Row],[ordered_at]])</f>
        <v>2023</v>
      </c>
      <c r="M1682" s="9" t="str">
        <f>TEXT(Table1[[#This Row],[ordered_at]],"MMM")</f>
        <v>Mar</v>
      </c>
      <c r="N1682">
        <f>VLOOKUP(D1682,[1]products!$A$2:$F$2832,6,0)</f>
        <v>36.180000309999997</v>
      </c>
      <c r="O1682" s="1">
        <f>Table1[[#This Row],[sale_price]]-Table1[[#This Row],[cost_price]]</f>
        <v>21.020580259999996</v>
      </c>
      <c r="P1682" s="4">
        <f>Table1[[#This Row],[PROFIT]]/Table1[[#This Row],[sale_price]]</f>
        <v>0.58100000220812598</v>
      </c>
      <c r="Q1682" t="str">
        <f>"Q"&amp;ROUNDUP(MONTH(Table1[[#This Row],[ordered_at]])/3,0)</f>
        <v>Q1</v>
      </c>
      <c r="R1682" t="s">
        <v>32</v>
      </c>
      <c r="S1682" t="s">
        <v>47</v>
      </c>
      <c r="T1682" s="8"/>
    </row>
    <row r="1683" spans="1:20" x14ac:dyDescent="0.3">
      <c r="A1683">
        <v>131185</v>
      </c>
      <c r="B1683">
        <v>90325</v>
      </c>
      <c r="C1683">
        <v>15892</v>
      </c>
      <c r="D1683">
        <v>28577</v>
      </c>
      <c r="E1683">
        <f>VLOOKUP(D1683,[1]products!$A$2:$B$2832,2,0)</f>
        <v>20.049270920000001</v>
      </c>
      <c r="F1683">
        <v>354146</v>
      </c>
      <c r="G1683" t="s">
        <v>14</v>
      </c>
      <c r="H1683" s="2">
        <v>44993.150405092594</v>
      </c>
      <c r="I1683" s="2" t="s">
        <v>11</v>
      </c>
      <c r="J1683" s="2" t="s">
        <v>11</v>
      </c>
      <c r="K1683" s="2" t="s">
        <v>11</v>
      </c>
      <c r="L1683" s="9">
        <f>YEAR(Table1[[#This Row],[ordered_at]])</f>
        <v>2023</v>
      </c>
      <c r="M1683" s="9" t="str">
        <f>TEXT(Table1[[#This Row],[ordered_at]],"MMM")</f>
        <v>Mar</v>
      </c>
      <c r="N1683">
        <f>VLOOKUP(D1683,[1]products!$A$2:$F$2832,6,0)</f>
        <v>34.990001679999999</v>
      </c>
      <c r="O1683" s="1">
        <f>Table1[[#This Row],[sale_price]]-Table1[[#This Row],[cost_price]]</f>
        <v>14.940730759999997</v>
      </c>
      <c r="P1683" s="4">
        <f>Table1[[#This Row],[PROFIT]]/Table1[[#This Row],[sale_price]]</f>
        <v>0.4270000012186338</v>
      </c>
      <c r="Q1683" t="str">
        <f>"Q"&amp;ROUNDUP(MONTH(Table1[[#This Row],[ordered_at]])/3,0)</f>
        <v>Q1</v>
      </c>
      <c r="R1683" t="s">
        <v>32</v>
      </c>
      <c r="S1683" t="s">
        <v>47</v>
      </c>
      <c r="T1683" s="8"/>
    </row>
    <row r="1684" spans="1:20" x14ac:dyDescent="0.3">
      <c r="A1684">
        <v>47628</v>
      </c>
      <c r="B1684">
        <v>32776</v>
      </c>
      <c r="C1684">
        <v>8899</v>
      </c>
      <c r="D1684">
        <v>6129</v>
      </c>
      <c r="E1684">
        <f>VLOOKUP(D1684,[1]products!$A$2:$B$2832,2,0)</f>
        <v>8.4843398509999997</v>
      </c>
      <c r="F1684">
        <v>128505</v>
      </c>
      <c r="G1684" t="s">
        <v>15</v>
      </c>
      <c r="H1684" s="2">
        <v>44991.133506944447</v>
      </c>
      <c r="I1684" s="2">
        <v>44991.133506944447</v>
      </c>
      <c r="J1684" s="2">
        <v>44991.133506944447</v>
      </c>
      <c r="K1684" s="2">
        <v>44991.133506944447</v>
      </c>
      <c r="L1684" s="9">
        <f>YEAR(Table1[[#This Row],[ordered_at]])</f>
        <v>2023</v>
      </c>
      <c r="M1684" s="9" t="str">
        <f>TEXT(Table1[[#This Row],[ordered_at]],"MMM")</f>
        <v>Mar</v>
      </c>
      <c r="N1684">
        <f>VLOOKUP(D1686,[1]products!$A$2:$F$2832,6,0)</f>
        <v>4.8800001139999996</v>
      </c>
      <c r="O1684" s="1">
        <f>Table1[[#This Row],[sale_price]]-Table1[[#This Row],[cost_price]]</f>
        <v>-3.6043397370000001</v>
      </c>
      <c r="P1684" s="4">
        <f>Table1[[#This Row],[PROFIT]]/Table1[[#This Row],[sale_price]]</f>
        <v>-0.73859419114759484</v>
      </c>
      <c r="Q1684" t="str">
        <f>"Q"&amp;ROUNDUP(MONTH(Table1[[#This Row],[ordered_at]])/3,0)</f>
        <v>Q1</v>
      </c>
      <c r="R1684" t="s">
        <v>32</v>
      </c>
      <c r="S1684" t="s">
        <v>47</v>
      </c>
      <c r="T1684" s="8"/>
    </row>
    <row r="1685" spans="1:20" x14ac:dyDescent="0.3">
      <c r="A1685">
        <v>21134</v>
      </c>
      <c r="B1685">
        <v>14639</v>
      </c>
      <c r="C1685">
        <v>94181</v>
      </c>
      <c r="D1685">
        <v>28885</v>
      </c>
      <c r="E1685">
        <f>VLOOKUP(D1685,[1]products!$A$2:$B$2832,2,0)</f>
        <v>30.024000040000001</v>
      </c>
      <c r="F1685">
        <v>57042</v>
      </c>
      <c r="G1685" t="s">
        <v>13</v>
      </c>
      <c r="H1685" s="2">
        <v>44991.015613425923</v>
      </c>
      <c r="I1685" s="2">
        <v>44991.015613425923</v>
      </c>
      <c r="J1685" s="2" t="s">
        <v>11</v>
      </c>
      <c r="K1685" s="2" t="s">
        <v>11</v>
      </c>
      <c r="L1685" s="9">
        <f>YEAR(Table1[[#This Row],[ordered_at]])</f>
        <v>2023</v>
      </c>
      <c r="M1685" s="9" t="str">
        <f>TEXT(Table1[[#This Row],[ordered_at]],"MMM")</f>
        <v>Mar</v>
      </c>
      <c r="N1685">
        <f>VLOOKUP(D1685,[1]products!$A$2:$F$2832,6,0)</f>
        <v>54</v>
      </c>
      <c r="O1685" s="1">
        <f>Table1[[#This Row],[sale_price]]-Table1[[#This Row],[cost_price]]</f>
        <v>23.975999959999999</v>
      </c>
      <c r="P1685" s="4">
        <f>Table1[[#This Row],[PROFIT]]/Table1[[#This Row],[sale_price]]</f>
        <v>0.44399999925925926</v>
      </c>
      <c r="Q1685" t="str">
        <f>"Q"&amp;ROUNDUP(MONTH(Table1[[#This Row],[ordered_at]])/3,0)</f>
        <v>Q1</v>
      </c>
      <c r="R1685" t="s">
        <v>32</v>
      </c>
      <c r="S1685" t="s">
        <v>47</v>
      </c>
      <c r="T1685" s="8"/>
    </row>
    <row r="1686" spans="1:20" x14ac:dyDescent="0.3">
      <c r="A1686">
        <v>93025</v>
      </c>
      <c r="B1686">
        <v>64020</v>
      </c>
      <c r="C1686">
        <v>16664</v>
      </c>
      <c r="D1686">
        <v>3049</v>
      </c>
      <c r="E1686">
        <f>VLOOKUP(D1686,[1]products!$A$2:$B$2832,2,0)</f>
        <v>2.083760045</v>
      </c>
      <c r="F1686">
        <v>251111</v>
      </c>
      <c r="G1686" t="s">
        <v>15</v>
      </c>
      <c r="H1686" s="2">
        <v>44990.695254629631</v>
      </c>
      <c r="I1686" s="2">
        <v>44990.695254629631</v>
      </c>
      <c r="J1686" s="2">
        <v>44990.695254629631</v>
      </c>
      <c r="K1686" s="2">
        <v>44990.695254629631</v>
      </c>
      <c r="L1686" s="9">
        <f>YEAR(Table1[[#This Row],[ordered_at]])</f>
        <v>2023</v>
      </c>
      <c r="M1686" s="9" t="str">
        <f>TEXT(Table1[[#This Row],[ordered_at]],"MMM")</f>
        <v>Mar</v>
      </c>
      <c r="N1686">
        <f>VLOOKUP(D1686,[1]products!$A$2:$F$2832,6,0)</f>
        <v>4.8800001139999996</v>
      </c>
      <c r="O1686" s="1">
        <f>Table1[[#This Row],[sale_price]]-Table1[[#This Row],[cost_price]]</f>
        <v>2.7962400689999996</v>
      </c>
      <c r="P1686" s="4">
        <f>Table1[[#This Row],[PROFIT]]/Table1[[#This Row],[sale_price]]</f>
        <v>0.57300000075368851</v>
      </c>
      <c r="Q1686" t="str">
        <f>"Q"&amp;ROUNDUP(MONTH(Table1[[#This Row],[ordered_at]])/3,0)</f>
        <v>Q1</v>
      </c>
      <c r="R1686" t="s">
        <v>32</v>
      </c>
      <c r="S1686" t="s">
        <v>47</v>
      </c>
      <c r="T1686" s="8"/>
    </row>
    <row r="1687" spans="1:20" x14ac:dyDescent="0.3">
      <c r="A1687">
        <v>97640</v>
      </c>
      <c r="B1687">
        <v>67203</v>
      </c>
      <c r="C1687">
        <v>60118</v>
      </c>
      <c r="D1687">
        <v>29065</v>
      </c>
      <c r="E1687">
        <f>VLOOKUP(D1687,[1]products!$A$2:$B$2832,2,0)</f>
        <v>17.105219779999999</v>
      </c>
      <c r="F1687">
        <v>263446</v>
      </c>
      <c r="G1687" t="s">
        <v>12</v>
      </c>
      <c r="H1687" s="2">
        <v>44990.191099537034</v>
      </c>
      <c r="I1687" s="2">
        <v>44990.191099537034</v>
      </c>
      <c r="J1687" s="2">
        <v>44990.191099537034</v>
      </c>
      <c r="K1687" s="2" t="s">
        <v>11</v>
      </c>
      <c r="L1687" s="9">
        <f>YEAR(Table1[[#This Row],[ordered_at]])</f>
        <v>2023</v>
      </c>
      <c r="M1687" s="9" t="str">
        <f>TEXT(Table1[[#This Row],[ordered_at]],"MMM")</f>
        <v>Mar</v>
      </c>
      <c r="N1687">
        <f>VLOOKUP(D1687,[1]products!$A$2:$F$2832,6,0)</f>
        <v>34.979999540000001</v>
      </c>
      <c r="O1687" s="1">
        <f>Table1[[#This Row],[sale_price]]-Table1[[#This Row],[cost_price]]</f>
        <v>17.874779760000003</v>
      </c>
      <c r="P1687" s="4">
        <f>Table1[[#This Row],[PROFIT]]/Table1[[#This Row],[sale_price]]</f>
        <v>0.51099999985877653</v>
      </c>
      <c r="Q1687" t="str">
        <f>"Q"&amp;ROUNDUP(MONTH(Table1[[#This Row],[ordered_at]])/3,0)</f>
        <v>Q1</v>
      </c>
      <c r="R1687" t="s">
        <v>32</v>
      </c>
      <c r="S1687" t="s">
        <v>47</v>
      </c>
      <c r="T1687" s="8"/>
    </row>
    <row r="1688" spans="1:20" x14ac:dyDescent="0.3">
      <c r="A1688">
        <v>174665</v>
      </c>
      <c r="B1688">
        <v>120277</v>
      </c>
      <c r="C1688">
        <v>33182</v>
      </c>
      <c r="D1688">
        <v>14197</v>
      </c>
      <c r="E1688">
        <f>VLOOKUP(D1688,[1]products!$A$2:$B$2832,2,0)</f>
        <v>11.2943499</v>
      </c>
      <c r="F1688">
        <v>471543</v>
      </c>
      <c r="G1688" t="s">
        <v>10</v>
      </c>
      <c r="H1688" s="2">
        <v>44990.090520833335</v>
      </c>
      <c r="I1688" s="2" t="s">
        <v>11</v>
      </c>
      <c r="J1688" s="2" t="s">
        <v>11</v>
      </c>
      <c r="K1688" s="2" t="s">
        <v>11</v>
      </c>
      <c r="L1688" s="9">
        <f>YEAR(Table1[[#This Row],[ordered_at]])</f>
        <v>2023</v>
      </c>
      <c r="M1688" s="9" t="str">
        <f>TEXT(Table1[[#This Row],[ordered_at]],"MMM")</f>
        <v>Mar</v>
      </c>
      <c r="N1688">
        <f>VLOOKUP(D1688,[1]products!$A$2:$F$2832,6,0)</f>
        <v>19.989999770000001</v>
      </c>
      <c r="O1688" s="1">
        <f>Table1[[#This Row],[sale_price]]-Table1[[#This Row],[cost_price]]</f>
        <v>8.6956498700000004</v>
      </c>
      <c r="P1688" s="4">
        <f>Table1[[#This Row],[PROFIT]]/Table1[[#This Row],[sale_price]]</f>
        <v>0.43499999850175086</v>
      </c>
      <c r="Q1688" t="str">
        <f>"Q"&amp;ROUNDUP(MONTH(Table1[[#This Row],[ordered_at]])/3,0)</f>
        <v>Q1</v>
      </c>
      <c r="R1688" t="s">
        <v>37</v>
      </c>
      <c r="S1688" t="s">
        <v>47</v>
      </c>
      <c r="T1688" s="8"/>
    </row>
    <row r="1689" spans="1:20" x14ac:dyDescent="0.3">
      <c r="A1689">
        <v>1666</v>
      </c>
      <c r="B1689">
        <v>1141</v>
      </c>
      <c r="C1689">
        <v>11205</v>
      </c>
      <c r="D1689">
        <v>14215</v>
      </c>
      <c r="E1689">
        <f>VLOOKUP(D1689,[1]products!$A$2:$B$2832,2,0)</f>
        <v>10.81066042</v>
      </c>
      <c r="F1689">
        <v>4532</v>
      </c>
      <c r="G1689" t="s">
        <v>14</v>
      </c>
      <c r="H1689" s="2">
        <v>44990.025856481479</v>
      </c>
      <c r="I1689" s="2" t="s">
        <v>11</v>
      </c>
      <c r="J1689" s="2" t="s">
        <v>11</v>
      </c>
      <c r="K1689" s="2" t="s">
        <v>11</v>
      </c>
      <c r="L1689" s="9">
        <f>YEAR(Table1[[#This Row],[ordered_at]])</f>
        <v>2023</v>
      </c>
      <c r="M1689" s="9" t="str">
        <f>TEXT(Table1[[#This Row],[ordered_at]],"MMM")</f>
        <v>Mar</v>
      </c>
      <c r="N1689">
        <f>VLOOKUP(D1689,[1]products!$A$2:$F$2832,6,0)</f>
        <v>20.870000839999999</v>
      </c>
      <c r="O1689" s="1">
        <f>Table1[[#This Row],[sale_price]]-Table1[[#This Row],[cost_price]]</f>
        <v>10.05934042</v>
      </c>
      <c r="P1689" s="4">
        <f>Table1[[#This Row],[PROFIT]]/Table1[[#This Row],[sale_price]]</f>
        <v>0.4820000007244849</v>
      </c>
      <c r="Q1689" t="str">
        <f>"Q"&amp;ROUNDUP(MONTH(Table1[[#This Row],[ordered_at]])/3,0)</f>
        <v>Q1</v>
      </c>
      <c r="R1689" t="s">
        <v>37</v>
      </c>
      <c r="S1689" t="s">
        <v>47</v>
      </c>
      <c r="T1689" s="8"/>
    </row>
    <row r="1690" spans="1:20" x14ac:dyDescent="0.3">
      <c r="A1690">
        <v>97146</v>
      </c>
      <c r="B1690">
        <v>66852</v>
      </c>
      <c r="C1690">
        <v>21502</v>
      </c>
      <c r="D1690">
        <v>5804</v>
      </c>
      <c r="E1690">
        <f>VLOOKUP(D1690,[1]products!$A$2:$B$2832,2,0)</f>
        <v>13.01565991</v>
      </c>
      <c r="F1690">
        <v>262112</v>
      </c>
      <c r="G1690" t="s">
        <v>12</v>
      </c>
      <c r="H1690" s="2">
        <v>44989.655624999999</v>
      </c>
      <c r="I1690" s="2">
        <v>44989.655624999999</v>
      </c>
      <c r="J1690" s="2">
        <v>44989.655624999999</v>
      </c>
      <c r="K1690" s="2" t="s">
        <v>11</v>
      </c>
      <c r="L1690" s="9">
        <f>YEAR(Table1[[#This Row],[ordered_at]])</f>
        <v>2023</v>
      </c>
      <c r="M1690" s="9" t="str">
        <f>TEXT(Table1[[#This Row],[ordered_at]],"MMM")</f>
        <v>Mar</v>
      </c>
      <c r="N1690">
        <f>VLOOKUP(D1690,[1]products!$A$2:$F$2832,6,0)</f>
        <v>29.989999770000001</v>
      </c>
      <c r="O1690" s="1">
        <f>Table1[[#This Row],[sale_price]]-Table1[[#This Row],[cost_price]]</f>
        <v>16.974339860000001</v>
      </c>
      <c r="P1690" s="4">
        <f>Table1[[#This Row],[PROFIT]]/Table1[[#This Row],[sale_price]]</f>
        <v>0.56599999967255754</v>
      </c>
      <c r="Q1690" t="str">
        <f>"Q"&amp;ROUNDUP(MONTH(Table1[[#This Row],[ordered_at]])/3,0)</f>
        <v>Q1</v>
      </c>
      <c r="R1690" t="s">
        <v>37</v>
      </c>
      <c r="S1690" t="s">
        <v>47</v>
      </c>
      <c r="T1690" s="8"/>
    </row>
    <row r="1691" spans="1:20" x14ac:dyDescent="0.3">
      <c r="A1691">
        <v>25144</v>
      </c>
      <c r="B1691">
        <v>17396</v>
      </c>
      <c r="C1691">
        <v>80326</v>
      </c>
      <c r="D1691">
        <v>15744</v>
      </c>
      <c r="E1691">
        <f>VLOOKUP(D1691,[1]products!$A$2:$B$2832,2,0)</f>
        <v>41.479999829999997</v>
      </c>
      <c r="F1691">
        <v>67862</v>
      </c>
      <c r="G1691" t="s">
        <v>13</v>
      </c>
      <c r="H1691" s="2">
        <v>44989.563993055555</v>
      </c>
      <c r="I1691" s="2">
        <v>44989.563993055555</v>
      </c>
      <c r="J1691" s="2" t="s">
        <v>11</v>
      </c>
      <c r="K1691" s="2" t="s">
        <v>11</v>
      </c>
      <c r="L1691" s="9">
        <f>YEAR(Table1[[#This Row],[ordered_at]])</f>
        <v>2023</v>
      </c>
      <c r="M1691" s="9" t="str">
        <f>TEXT(Table1[[#This Row],[ordered_at]],"MMM")</f>
        <v>Mar</v>
      </c>
      <c r="N1691">
        <f>VLOOKUP(D1691,[1]products!$A$2:$F$2832,6,0)</f>
        <v>85</v>
      </c>
      <c r="O1691" s="1">
        <f>Table1[[#This Row],[sale_price]]-Table1[[#This Row],[cost_price]]</f>
        <v>43.520000170000003</v>
      </c>
      <c r="P1691" s="4">
        <f>Table1[[#This Row],[PROFIT]]/Table1[[#This Row],[sale_price]]</f>
        <v>0.51200000200000007</v>
      </c>
      <c r="Q1691" t="str">
        <f>"Q"&amp;ROUNDUP(MONTH(Table1[[#This Row],[ordered_at]])/3,0)</f>
        <v>Q1</v>
      </c>
      <c r="R1691" t="s">
        <v>37</v>
      </c>
      <c r="S1691" t="s">
        <v>47</v>
      </c>
      <c r="T1691" s="8"/>
    </row>
    <row r="1692" spans="1:20" x14ac:dyDescent="0.3">
      <c r="A1692">
        <v>128098</v>
      </c>
      <c r="B1692">
        <v>88213</v>
      </c>
      <c r="C1692">
        <v>45529</v>
      </c>
      <c r="D1692">
        <v>5892</v>
      </c>
      <c r="E1692">
        <f>VLOOKUP(D1692,[1]products!$A$2:$B$2832,2,0)</f>
        <v>11.18627002</v>
      </c>
      <c r="F1692">
        <v>345774</v>
      </c>
      <c r="G1692" t="s">
        <v>13</v>
      </c>
      <c r="H1692" s="2">
        <v>44989.236655092594</v>
      </c>
      <c r="I1692" s="2">
        <v>44989.236655092594</v>
      </c>
      <c r="J1692" s="2" t="s">
        <v>11</v>
      </c>
      <c r="K1692" s="2" t="s">
        <v>11</v>
      </c>
      <c r="L1692" s="9">
        <f>YEAR(Table1[[#This Row],[ordered_at]])</f>
        <v>2023</v>
      </c>
      <c r="M1692" s="9" t="str">
        <f>TEXT(Table1[[#This Row],[ordered_at]],"MMM")</f>
        <v>Mar</v>
      </c>
      <c r="N1692">
        <f>VLOOKUP(D1692,[1]products!$A$2:$F$2832,6,0)</f>
        <v>29.989999770000001</v>
      </c>
      <c r="O1692" s="1">
        <f>Table1[[#This Row],[sale_price]]-Table1[[#This Row],[cost_price]]</f>
        <v>18.803729750000002</v>
      </c>
      <c r="P1692" s="4">
        <f>Table1[[#This Row],[PROFIT]]/Table1[[#This Row],[sale_price]]</f>
        <v>0.62699999647249083</v>
      </c>
      <c r="Q1692" t="str">
        <f>"Q"&amp;ROUNDUP(MONTH(Table1[[#This Row],[ordered_at]])/3,0)</f>
        <v>Q1</v>
      </c>
      <c r="R1692" t="s">
        <v>37</v>
      </c>
      <c r="S1692" t="s">
        <v>47</v>
      </c>
      <c r="T1692" s="8"/>
    </row>
    <row r="1693" spans="1:20" x14ac:dyDescent="0.3">
      <c r="A1693">
        <v>176317</v>
      </c>
      <c r="B1693">
        <v>121418</v>
      </c>
      <c r="C1693">
        <v>5644</v>
      </c>
      <c r="D1693">
        <v>8979</v>
      </c>
      <c r="E1693">
        <f>VLOOKUP(D1693,[1]products!$A$2:$B$2832,2,0)</f>
        <v>21.739470789999999</v>
      </c>
      <c r="F1693">
        <v>476025</v>
      </c>
      <c r="G1693" t="s">
        <v>14</v>
      </c>
      <c r="H1693" s="2">
        <v>44989.173611111109</v>
      </c>
      <c r="I1693" s="2" t="s">
        <v>11</v>
      </c>
      <c r="J1693" s="2" t="s">
        <v>11</v>
      </c>
      <c r="K1693" s="2" t="s">
        <v>11</v>
      </c>
      <c r="L1693" s="9">
        <f>YEAR(Table1[[#This Row],[ordered_at]])</f>
        <v>2023</v>
      </c>
      <c r="M1693" s="9" t="str">
        <f>TEXT(Table1[[#This Row],[ordered_at]],"MMM")</f>
        <v>Mar</v>
      </c>
      <c r="N1693">
        <f>VLOOKUP(D1693,[1]products!$A$2:$F$2832,6,0)</f>
        <v>47.990001679999999</v>
      </c>
      <c r="O1693" s="1">
        <f>Table1[[#This Row],[sale_price]]-Table1[[#This Row],[cost_price]]</f>
        <v>26.25053089</v>
      </c>
      <c r="P1693" s="4">
        <f>Table1[[#This Row],[PROFIT]]/Table1[[#This Row],[sale_price]]</f>
        <v>0.54699999939654098</v>
      </c>
      <c r="Q1693" t="str">
        <f>"Q"&amp;ROUNDUP(MONTH(Table1[[#This Row],[ordered_at]])/3,0)</f>
        <v>Q1</v>
      </c>
      <c r="R1693" t="s">
        <v>37</v>
      </c>
      <c r="S1693" t="s">
        <v>47</v>
      </c>
      <c r="T1693" s="8"/>
    </row>
    <row r="1694" spans="1:20" x14ac:dyDescent="0.3">
      <c r="A1694">
        <v>176016</v>
      </c>
      <c r="B1694">
        <v>121225</v>
      </c>
      <c r="C1694">
        <v>64333</v>
      </c>
      <c r="D1694">
        <v>25165</v>
      </c>
      <c r="E1694">
        <f>VLOOKUP(D1694,[1]products!$A$2:$B$2832,2,0)</f>
        <v>14.04999997</v>
      </c>
      <c r="F1694">
        <v>475195</v>
      </c>
      <c r="G1694" t="s">
        <v>14</v>
      </c>
      <c r="H1694" s="2">
        <v>44988.496435185189</v>
      </c>
      <c r="I1694" s="2" t="s">
        <v>11</v>
      </c>
      <c r="J1694" s="2" t="s">
        <v>11</v>
      </c>
      <c r="K1694" s="2" t="s">
        <v>11</v>
      </c>
      <c r="L1694" s="9">
        <f>YEAR(Table1[[#This Row],[ordered_at]])</f>
        <v>2023</v>
      </c>
      <c r="M1694" s="9" t="str">
        <f>TEXT(Table1[[#This Row],[ordered_at]],"MMM")</f>
        <v>Mar</v>
      </c>
      <c r="N1694">
        <f>VLOOKUP(D1694,[1]products!$A$2:$F$2832,6,0)</f>
        <v>25</v>
      </c>
      <c r="O1694" s="1">
        <f>Table1[[#This Row],[sale_price]]-Table1[[#This Row],[cost_price]]</f>
        <v>10.95000003</v>
      </c>
      <c r="P1694" s="4">
        <f>Table1[[#This Row],[PROFIT]]/Table1[[#This Row],[sale_price]]</f>
        <v>0.43800000119999999</v>
      </c>
      <c r="Q1694" t="str">
        <f>"Q"&amp;ROUNDUP(MONTH(Table1[[#This Row],[ordered_at]])/3,0)</f>
        <v>Q1</v>
      </c>
      <c r="R1694" t="s">
        <v>34</v>
      </c>
      <c r="S1694" t="s">
        <v>47</v>
      </c>
      <c r="T1694" s="8"/>
    </row>
    <row r="1695" spans="1:20" x14ac:dyDescent="0.3">
      <c r="A1695">
        <v>64619</v>
      </c>
      <c r="B1695">
        <v>44478</v>
      </c>
      <c r="C1695">
        <v>11002</v>
      </c>
      <c r="D1695">
        <v>12690</v>
      </c>
      <c r="E1695">
        <f>VLOOKUP(D1695,[1]products!$A$2:$B$2832,2,0)</f>
        <v>23.543999840000001</v>
      </c>
      <c r="F1695">
        <v>174356</v>
      </c>
      <c r="G1695" t="s">
        <v>12</v>
      </c>
      <c r="H1695" s="2">
        <v>44988.300937499997</v>
      </c>
      <c r="I1695" s="2">
        <v>44988.300937499997</v>
      </c>
      <c r="J1695" s="2">
        <v>44988.300937499997</v>
      </c>
      <c r="K1695" s="2" t="s">
        <v>11</v>
      </c>
      <c r="L1695" s="9">
        <f>YEAR(Table1[[#This Row],[ordered_at]])</f>
        <v>2023</v>
      </c>
      <c r="M1695" s="9" t="str">
        <f>TEXT(Table1[[#This Row],[ordered_at]],"MMM")</f>
        <v>Mar</v>
      </c>
      <c r="N1695">
        <f>VLOOKUP(D1695,[1]products!$A$2:$F$2832,6,0)</f>
        <v>54</v>
      </c>
      <c r="O1695" s="1">
        <f>Table1[[#This Row],[sale_price]]-Table1[[#This Row],[cost_price]]</f>
        <v>30.456000159999999</v>
      </c>
      <c r="P1695" s="4">
        <f>Table1[[#This Row],[PROFIT]]/Table1[[#This Row],[sale_price]]</f>
        <v>0.56400000296296293</v>
      </c>
      <c r="Q1695" t="str">
        <f>"Q"&amp;ROUNDUP(MONTH(Table1[[#This Row],[ordered_at]])/3,0)</f>
        <v>Q1</v>
      </c>
      <c r="R1695" t="s">
        <v>38</v>
      </c>
      <c r="S1695" t="s">
        <v>47</v>
      </c>
      <c r="T1695" s="8"/>
    </row>
    <row r="1696" spans="1:20" x14ac:dyDescent="0.3">
      <c r="A1696">
        <v>105792</v>
      </c>
      <c r="B1696">
        <v>72880</v>
      </c>
      <c r="C1696">
        <v>53735</v>
      </c>
      <c r="D1696">
        <v>15395</v>
      </c>
      <c r="E1696">
        <f>VLOOKUP(D1696,[1]products!$A$2:$B$2832,2,0)</f>
        <v>39.658078809999999</v>
      </c>
      <c r="F1696">
        <v>285466</v>
      </c>
      <c r="G1696" t="s">
        <v>13</v>
      </c>
      <c r="H1696" s="2">
        <v>44988.165613425925</v>
      </c>
      <c r="I1696" s="2">
        <v>44988.165613425925</v>
      </c>
      <c r="J1696" s="2" t="s">
        <v>11</v>
      </c>
      <c r="K1696" s="2" t="s">
        <v>11</v>
      </c>
      <c r="L1696" s="9">
        <f>YEAR(Table1[[#This Row],[ordered_at]])</f>
        <v>2023</v>
      </c>
      <c r="M1696" s="9" t="str">
        <f>TEXT(Table1[[#This Row],[ordered_at]],"MMM")</f>
        <v>Mar</v>
      </c>
      <c r="N1696">
        <f>VLOOKUP(D1696,[1]products!$A$2:$F$2832,6,0)</f>
        <v>66.989997860000003</v>
      </c>
      <c r="O1696" s="1">
        <f>Table1[[#This Row],[sale_price]]-Table1[[#This Row],[cost_price]]</f>
        <v>27.331919050000003</v>
      </c>
      <c r="P1696" s="4">
        <f>Table1[[#This Row],[PROFIT]]/Table1[[#This Row],[sale_price]]</f>
        <v>0.40799999885236604</v>
      </c>
      <c r="Q1696" t="str">
        <f>"Q"&amp;ROUNDUP(MONTH(Table1[[#This Row],[ordered_at]])/3,0)</f>
        <v>Q1</v>
      </c>
      <c r="R1696" t="s">
        <v>38</v>
      </c>
      <c r="S1696" t="s">
        <v>47</v>
      </c>
      <c r="T1696" s="8"/>
    </row>
    <row r="1697" spans="1:20" x14ac:dyDescent="0.3">
      <c r="A1697">
        <v>75546</v>
      </c>
      <c r="B1697">
        <v>51991</v>
      </c>
      <c r="C1697">
        <v>89405</v>
      </c>
      <c r="D1697">
        <v>12572</v>
      </c>
      <c r="E1697">
        <f>VLOOKUP(D1697,[1]products!$A$2:$B$2832,2,0)</f>
        <v>19.227999969999999</v>
      </c>
      <c r="F1697">
        <v>203848</v>
      </c>
      <c r="G1697" t="s">
        <v>12</v>
      </c>
      <c r="H1697" s="2">
        <v>44987.937152777777</v>
      </c>
      <c r="I1697" s="2">
        <v>44987.937152777777</v>
      </c>
      <c r="J1697" s="2">
        <v>44987.937152777777</v>
      </c>
      <c r="K1697" s="2" t="s">
        <v>11</v>
      </c>
      <c r="L1697" s="9">
        <f>YEAR(Table1[[#This Row],[ordered_at]])</f>
        <v>2023</v>
      </c>
      <c r="M1697" s="9" t="str">
        <f>TEXT(Table1[[#This Row],[ordered_at]],"MMM")</f>
        <v>Mar</v>
      </c>
      <c r="N1697">
        <f>VLOOKUP(D1697,[1]products!$A$2:$F$2832,6,0)</f>
        <v>38</v>
      </c>
      <c r="O1697" s="1">
        <f>Table1[[#This Row],[sale_price]]-Table1[[#This Row],[cost_price]]</f>
        <v>18.772000030000001</v>
      </c>
      <c r="P1697" s="4">
        <f>Table1[[#This Row],[PROFIT]]/Table1[[#This Row],[sale_price]]</f>
        <v>0.4940000007894737</v>
      </c>
      <c r="Q1697" t="str">
        <f>"Q"&amp;ROUNDUP(MONTH(Table1[[#This Row],[ordered_at]])/3,0)</f>
        <v>Q1</v>
      </c>
      <c r="R1697" t="s">
        <v>38</v>
      </c>
      <c r="S1697" t="s">
        <v>47</v>
      </c>
      <c r="T1697" s="8"/>
    </row>
    <row r="1698" spans="1:20" x14ac:dyDescent="0.3">
      <c r="A1698">
        <v>39921</v>
      </c>
      <c r="B1698">
        <v>27491</v>
      </c>
      <c r="C1698">
        <v>1051</v>
      </c>
      <c r="D1698">
        <v>9008</v>
      </c>
      <c r="E1698">
        <f>VLOOKUP(D1698,[1]products!$A$2:$B$2832,2,0)</f>
        <v>33.27225035</v>
      </c>
      <c r="F1698">
        <v>107679</v>
      </c>
      <c r="G1698" t="s">
        <v>13</v>
      </c>
      <c r="H1698" s="2">
        <v>44987.516550925924</v>
      </c>
      <c r="I1698" s="2">
        <v>44987.516550925924</v>
      </c>
      <c r="J1698" s="2" t="s">
        <v>11</v>
      </c>
      <c r="K1698" s="2" t="s">
        <v>11</v>
      </c>
      <c r="L1698" s="9">
        <f>YEAR(Table1[[#This Row],[ordered_at]])</f>
        <v>2023</v>
      </c>
      <c r="M1698" s="9" t="str">
        <f>TEXT(Table1[[#This Row],[ordered_at]],"MMM")</f>
        <v>Mar</v>
      </c>
      <c r="N1698">
        <f>VLOOKUP(D1698,[1]products!$A$2:$F$2832,6,0)</f>
        <v>59.950000760000002</v>
      </c>
      <c r="O1698" s="1">
        <f>Table1[[#This Row],[sale_price]]-Table1[[#This Row],[cost_price]]</f>
        <v>26.677750410000002</v>
      </c>
      <c r="P1698" s="4">
        <f>Table1[[#This Row],[PROFIT]]/Table1[[#This Row],[sale_price]]</f>
        <v>0.4450000011976647</v>
      </c>
      <c r="Q1698" t="str">
        <f>"Q"&amp;ROUNDUP(MONTH(Table1[[#This Row],[ordered_at]])/3,0)</f>
        <v>Q1</v>
      </c>
      <c r="R1698" t="s">
        <v>38</v>
      </c>
      <c r="S1698" t="s">
        <v>47</v>
      </c>
      <c r="T1698" s="8"/>
    </row>
    <row r="1699" spans="1:20" x14ac:dyDescent="0.3">
      <c r="A1699">
        <v>179254</v>
      </c>
      <c r="B1699">
        <v>123459</v>
      </c>
      <c r="C1699">
        <v>44055</v>
      </c>
      <c r="D1699">
        <v>6148</v>
      </c>
      <c r="E1699">
        <f>VLOOKUP(D1699,[1]products!$A$2:$B$2832,2,0)</f>
        <v>6.1758799130000002</v>
      </c>
      <c r="F1699">
        <v>483950</v>
      </c>
      <c r="G1699" t="s">
        <v>14</v>
      </c>
      <c r="H1699" s="2">
        <v>44987.254988425928</v>
      </c>
      <c r="I1699" s="2" t="s">
        <v>11</v>
      </c>
      <c r="J1699" s="2" t="s">
        <v>11</v>
      </c>
      <c r="K1699" s="2" t="s">
        <v>11</v>
      </c>
      <c r="L1699" s="9">
        <f>YEAR(Table1[[#This Row],[ordered_at]])</f>
        <v>2023</v>
      </c>
      <c r="M1699" s="9" t="str">
        <f>TEXT(Table1[[#This Row],[ordered_at]],"MMM")</f>
        <v>Mar</v>
      </c>
      <c r="N1699">
        <f>VLOOKUP(D1699,[1]products!$A$2:$F$2832,6,0)</f>
        <v>14.989999770000001</v>
      </c>
      <c r="O1699" s="1">
        <f>Table1[[#This Row],[sale_price]]-Table1[[#This Row],[cost_price]]</f>
        <v>8.8141198570000014</v>
      </c>
      <c r="P1699" s="4">
        <f>Table1[[#This Row],[PROFIT]]/Table1[[#This Row],[sale_price]]</f>
        <v>0.58799999948232162</v>
      </c>
      <c r="Q1699" t="str">
        <f>"Q"&amp;ROUNDUP(MONTH(Table1[[#This Row],[ordered_at]])/3,0)</f>
        <v>Q1</v>
      </c>
      <c r="R1699" t="s">
        <v>38</v>
      </c>
      <c r="S1699" t="s">
        <v>47</v>
      </c>
      <c r="T1699" s="8"/>
    </row>
    <row r="1700" spans="1:20" x14ac:dyDescent="0.3">
      <c r="A1700">
        <v>117388</v>
      </c>
      <c r="B1700">
        <v>80864</v>
      </c>
      <c r="C1700">
        <v>14959</v>
      </c>
      <c r="D1700">
        <v>28913</v>
      </c>
      <c r="E1700">
        <f>VLOOKUP(D1700,[1]products!$A$2:$B$2832,2,0)</f>
        <v>15.126179929999999</v>
      </c>
      <c r="F1700">
        <v>316788</v>
      </c>
      <c r="G1700" t="s">
        <v>13</v>
      </c>
      <c r="H1700" s="2">
        <v>44986.467511574076</v>
      </c>
      <c r="I1700" s="2">
        <v>44986.467511574076</v>
      </c>
      <c r="J1700" s="2" t="s">
        <v>11</v>
      </c>
      <c r="K1700" s="2" t="s">
        <v>11</v>
      </c>
      <c r="L1700" s="9">
        <f>YEAR(Table1[[#This Row],[ordered_at]])</f>
        <v>2023</v>
      </c>
      <c r="M1700" s="9" t="str">
        <f>TEXT(Table1[[#This Row],[ordered_at]],"MMM")</f>
        <v>Mar</v>
      </c>
      <c r="N1700">
        <f>VLOOKUP(D1700,[1]products!$A$2:$F$2832,6,0)</f>
        <v>25.989999770000001</v>
      </c>
      <c r="O1700" s="1">
        <f>Table1[[#This Row],[sale_price]]-Table1[[#This Row],[cost_price]]</f>
        <v>10.863819840000001</v>
      </c>
      <c r="P1700" s="4">
        <f>Table1[[#This Row],[PROFIT]]/Table1[[#This Row],[sale_price]]</f>
        <v>0.41799999754290112</v>
      </c>
      <c r="Q1700" t="str">
        <f>"Q"&amp;ROUNDUP(MONTH(Table1[[#This Row],[ordered_at]])/3,0)</f>
        <v>Q1</v>
      </c>
      <c r="R1700" t="s">
        <v>38</v>
      </c>
      <c r="S1700" t="s">
        <v>47</v>
      </c>
      <c r="T1700" s="8"/>
    </row>
    <row r="1701" spans="1:20" x14ac:dyDescent="0.3">
      <c r="A1701">
        <v>107933</v>
      </c>
      <c r="B1701">
        <v>74365</v>
      </c>
      <c r="C1701">
        <v>34453</v>
      </c>
      <c r="D1701">
        <v>13616</v>
      </c>
      <c r="E1701">
        <f>VLOOKUP(D1701,[1]products!$A$2:$B$2832,2,0)</f>
        <v>25.067400360000001</v>
      </c>
      <c r="F1701">
        <v>291199</v>
      </c>
      <c r="G1701" t="s">
        <v>12</v>
      </c>
      <c r="H1701" s="2">
        <v>44985.551770833335</v>
      </c>
      <c r="I1701" s="2">
        <v>44985.551770833335</v>
      </c>
      <c r="J1701" s="2">
        <v>44985.551770833335</v>
      </c>
      <c r="K1701" s="2" t="s">
        <v>11</v>
      </c>
      <c r="L1701" s="9">
        <f>YEAR(Table1[[#This Row],[ordered_at]])</f>
        <v>2023</v>
      </c>
      <c r="M1701" s="9" t="str">
        <f>TEXT(Table1[[#This Row],[ordered_at]],"MMM")</f>
        <v>Feb</v>
      </c>
      <c r="N1701">
        <f>VLOOKUP(D1701,[1]products!$A$2:$F$2832,6,0)</f>
        <v>50.950000760000002</v>
      </c>
      <c r="O1701" s="1">
        <f>Table1[[#This Row],[sale_price]]-Table1[[#This Row],[cost_price]]</f>
        <v>25.882600400000001</v>
      </c>
      <c r="P1701" s="4">
        <f>Table1[[#This Row],[PROFIT]]/Table1[[#This Row],[sale_price]]</f>
        <v>0.50800000027320902</v>
      </c>
      <c r="Q1701" t="str">
        <f>"Q"&amp;ROUNDUP(MONTH(Table1[[#This Row],[ordered_at]])/3,0)</f>
        <v>Q1</v>
      </c>
      <c r="R1701" t="s">
        <v>38</v>
      </c>
      <c r="S1701" t="s">
        <v>47</v>
      </c>
      <c r="T1701" s="8"/>
    </row>
    <row r="1702" spans="1:20" x14ac:dyDescent="0.3">
      <c r="A1702">
        <v>23872</v>
      </c>
      <c r="B1702">
        <v>16518</v>
      </c>
      <c r="C1702">
        <v>38332</v>
      </c>
      <c r="D1702">
        <v>29033</v>
      </c>
      <c r="E1702">
        <f>VLOOKUP(D1702,[1]products!$A$2:$B$2832,2,0)</f>
        <v>17.301179730000001</v>
      </c>
      <c r="F1702">
        <v>64427</v>
      </c>
      <c r="G1702" t="s">
        <v>12</v>
      </c>
      <c r="H1702" s="2">
        <v>44985.478333333333</v>
      </c>
      <c r="I1702" s="2">
        <v>44985.478333333333</v>
      </c>
      <c r="J1702" s="2">
        <v>44985.478333333333</v>
      </c>
      <c r="K1702" s="2" t="s">
        <v>11</v>
      </c>
      <c r="L1702" s="9">
        <f>YEAR(Table1[[#This Row],[ordered_at]])</f>
        <v>2023</v>
      </c>
      <c r="M1702" s="9" t="str">
        <f>TEXT(Table1[[#This Row],[ordered_at]],"MMM")</f>
        <v>Feb</v>
      </c>
      <c r="N1702">
        <f>VLOOKUP(D1702,[1]products!$A$2:$F$2832,6,0)</f>
        <v>31.979999540000001</v>
      </c>
      <c r="O1702" s="1">
        <f>Table1[[#This Row],[sale_price]]-Table1[[#This Row],[cost_price]]</f>
        <v>14.67881981</v>
      </c>
      <c r="P1702" s="4">
        <f>Table1[[#This Row],[PROFIT]]/Table1[[#This Row],[sale_price]]</f>
        <v>0.45900000066103813</v>
      </c>
      <c r="Q1702" t="str">
        <f>"Q"&amp;ROUNDUP(MONTH(Table1[[#This Row],[ordered_at]])/3,0)</f>
        <v>Q1</v>
      </c>
      <c r="R1702" t="s">
        <v>33</v>
      </c>
      <c r="S1702" t="s">
        <v>47</v>
      </c>
      <c r="T1702" s="8"/>
    </row>
    <row r="1703" spans="1:20" x14ac:dyDescent="0.3">
      <c r="A1703">
        <v>170189</v>
      </c>
      <c r="B1703">
        <v>117207</v>
      </c>
      <c r="C1703">
        <v>64579</v>
      </c>
      <c r="D1703">
        <v>5726</v>
      </c>
      <c r="E1703">
        <f>VLOOKUP(D1703,[1]products!$A$2:$B$2832,2,0)</f>
        <v>17.237219719999999</v>
      </c>
      <c r="F1703">
        <v>459472</v>
      </c>
      <c r="G1703" t="s">
        <v>15</v>
      </c>
      <c r="H1703" s="2">
        <v>44985.415648148148</v>
      </c>
      <c r="I1703" s="2">
        <v>44985.415648148148</v>
      </c>
      <c r="J1703" s="2">
        <v>44985.415648148148</v>
      </c>
      <c r="K1703" s="2">
        <v>44985.415648148148</v>
      </c>
      <c r="L1703" s="9">
        <f>YEAR(Table1[[#This Row],[ordered_at]])</f>
        <v>2023</v>
      </c>
      <c r="M1703" s="9" t="str">
        <f>TEXT(Table1[[#This Row],[ordered_at]],"MMM")</f>
        <v>Feb</v>
      </c>
      <c r="N1703">
        <f>VLOOKUP(D1703,[1]products!$A$2:$F$2832,6,0)</f>
        <v>31.979999540000001</v>
      </c>
      <c r="O1703" s="1">
        <f>Table1[[#This Row],[sale_price]]-Table1[[#This Row],[cost_price]]</f>
        <v>14.742779820000003</v>
      </c>
      <c r="P1703" s="4">
        <f>Table1[[#This Row],[PROFIT]]/Table1[[#This Row],[sale_price]]</f>
        <v>0.46100000100250166</v>
      </c>
      <c r="Q1703" t="str">
        <f>"Q"&amp;ROUNDUP(MONTH(Table1[[#This Row],[ordered_at]])/3,0)</f>
        <v>Q1</v>
      </c>
      <c r="R1703" t="s">
        <v>35</v>
      </c>
      <c r="S1703" t="s">
        <v>46</v>
      </c>
      <c r="T1703" s="8"/>
    </row>
    <row r="1704" spans="1:20" x14ac:dyDescent="0.3">
      <c r="A1704">
        <v>135897</v>
      </c>
      <c r="B1704">
        <v>93540</v>
      </c>
      <c r="C1704">
        <v>66777</v>
      </c>
      <c r="D1704">
        <v>12689</v>
      </c>
      <c r="E1704">
        <f>VLOOKUP(D1704,[1]products!$A$2:$B$2832,2,0)</f>
        <v>28.380000070000001</v>
      </c>
      <c r="F1704">
        <v>366851</v>
      </c>
      <c r="G1704" t="s">
        <v>12</v>
      </c>
      <c r="H1704" s="2">
        <v>44985.396365740744</v>
      </c>
      <c r="I1704" s="2">
        <v>44985.396365740744</v>
      </c>
      <c r="J1704" s="2">
        <v>44985.396365740744</v>
      </c>
      <c r="K1704" s="2" t="s">
        <v>11</v>
      </c>
      <c r="L1704" s="9">
        <f>YEAR(Table1[[#This Row],[ordered_at]])</f>
        <v>2023</v>
      </c>
      <c r="M1704" s="9" t="str">
        <f>TEXT(Table1[[#This Row],[ordered_at]],"MMM")</f>
        <v>Feb</v>
      </c>
      <c r="N1704">
        <f>VLOOKUP(D1704,[1]products!$A$2:$F$2832,6,0)</f>
        <v>60</v>
      </c>
      <c r="O1704" s="1">
        <f>Table1[[#This Row],[sale_price]]-Table1[[#This Row],[cost_price]]</f>
        <v>31.619999929999999</v>
      </c>
      <c r="P1704" s="4">
        <f>Table1[[#This Row],[PROFIT]]/Table1[[#This Row],[sale_price]]</f>
        <v>0.52699999883333326</v>
      </c>
      <c r="Q1704" t="str">
        <f>"Q"&amp;ROUNDUP(MONTH(Table1[[#This Row],[ordered_at]])/3,0)</f>
        <v>Q1</v>
      </c>
      <c r="R1704" t="s">
        <v>27</v>
      </c>
      <c r="S1704" t="s">
        <v>46</v>
      </c>
      <c r="T1704" s="8"/>
    </row>
    <row r="1705" spans="1:20" x14ac:dyDescent="0.3">
      <c r="A1705">
        <v>84612</v>
      </c>
      <c r="B1705">
        <v>58221</v>
      </c>
      <c r="C1705">
        <v>25955</v>
      </c>
      <c r="D1705">
        <v>11783</v>
      </c>
      <c r="E1705">
        <f>VLOOKUP(D1705,[1]products!$A$2:$B$2832,2,0)</f>
        <v>31.223778979999999</v>
      </c>
      <c r="F1705">
        <v>228340</v>
      </c>
      <c r="G1705" t="s">
        <v>12</v>
      </c>
      <c r="H1705" s="2">
        <v>44984.602164351854</v>
      </c>
      <c r="I1705" s="2">
        <v>44984.602164351854</v>
      </c>
      <c r="J1705" s="2">
        <v>44984.602164351854</v>
      </c>
      <c r="K1705" s="2" t="s">
        <v>11</v>
      </c>
      <c r="L1705" s="9">
        <f>YEAR(Table1[[#This Row],[ordered_at]])</f>
        <v>2023</v>
      </c>
      <c r="M1705" s="9" t="str">
        <f>TEXT(Table1[[#This Row],[ordered_at]],"MMM")</f>
        <v>Feb</v>
      </c>
      <c r="N1705">
        <f>VLOOKUP(D1705,[1]products!$A$2:$F$2832,6,0)</f>
        <v>73.989997860000003</v>
      </c>
      <c r="O1705" s="1">
        <f>Table1[[#This Row],[sale_price]]-Table1[[#This Row],[cost_price]]</f>
        <v>42.766218880000004</v>
      </c>
      <c r="P1705" s="4">
        <f>Table1[[#This Row],[PROFIT]]/Table1[[#This Row],[sale_price]]</f>
        <v>0.57800000158021358</v>
      </c>
      <c r="Q1705" t="str">
        <f>"Q"&amp;ROUNDUP(MONTH(Table1[[#This Row],[ordered_at]])/3,0)</f>
        <v>Q1</v>
      </c>
      <c r="R1705" t="s">
        <v>22</v>
      </c>
      <c r="S1705" t="s">
        <v>46</v>
      </c>
      <c r="T1705" s="8"/>
    </row>
    <row r="1706" spans="1:20" x14ac:dyDescent="0.3">
      <c r="A1706">
        <v>70900</v>
      </c>
      <c r="B1706">
        <v>48756</v>
      </c>
      <c r="C1706">
        <v>47383</v>
      </c>
      <c r="D1706">
        <v>28548</v>
      </c>
      <c r="E1706">
        <f>VLOOKUP(D1706,[1]products!$A$2:$B$2832,2,0)</f>
        <v>21.1680694</v>
      </c>
      <c r="F1706">
        <v>191318</v>
      </c>
      <c r="G1706" t="s">
        <v>13</v>
      </c>
      <c r="H1706" s="2">
        <v>44984.575162037036</v>
      </c>
      <c r="I1706" s="2">
        <v>44984.575162037036</v>
      </c>
      <c r="J1706" s="2" t="s">
        <v>11</v>
      </c>
      <c r="K1706" s="2" t="s">
        <v>11</v>
      </c>
      <c r="L1706" s="9">
        <f>YEAR(Table1[[#This Row],[ordered_at]])</f>
        <v>2023</v>
      </c>
      <c r="M1706" s="9" t="str">
        <f>TEXT(Table1[[#This Row],[ordered_at]],"MMM")</f>
        <v>Feb</v>
      </c>
      <c r="N1706">
        <f>VLOOKUP(D1706,[1]products!$A$2:$F$2832,6,0)</f>
        <v>52.009998320000001</v>
      </c>
      <c r="O1706" s="1">
        <f>Table1[[#This Row],[sale_price]]-Table1[[#This Row],[cost_price]]</f>
        <v>30.841928920000001</v>
      </c>
      <c r="P1706" s="4">
        <f>Table1[[#This Row],[PROFIT]]/Table1[[#This Row],[sale_price]]</f>
        <v>0.59299999838954043</v>
      </c>
      <c r="Q1706" t="str">
        <f>"Q"&amp;ROUNDUP(MONTH(Table1[[#This Row],[ordered_at]])/3,0)</f>
        <v>Q1</v>
      </c>
      <c r="R1706" t="s">
        <v>22</v>
      </c>
      <c r="S1706" t="s">
        <v>47</v>
      </c>
      <c r="T1706" s="8"/>
    </row>
    <row r="1707" spans="1:20" x14ac:dyDescent="0.3">
      <c r="A1707">
        <v>93819</v>
      </c>
      <c r="B1707">
        <v>64536</v>
      </c>
      <c r="C1707">
        <v>3731</v>
      </c>
      <c r="D1707">
        <v>24572</v>
      </c>
      <c r="E1707">
        <f>VLOOKUP(D1707,[1]products!$A$2:$B$2832,2,0)</f>
        <v>42.829288290000001</v>
      </c>
      <c r="F1707">
        <v>253224</v>
      </c>
      <c r="G1707" t="s">
        <v>12</v>
      </c>
      <c r="H1707" s="2">
        <v>44984.356516203705</v>
      </c>
      <c r="I1707" s="2">
        <v>44984.356516203705</v>
      </c>
      <c r="J1707" s="2">
        <v>44984.356516203705</v>
      </c>
      <c r="K1707" s="2" t="s">
        <v>11</v>
      </c>
      <c r="L1707" s="9">
        <f>YEAR(Table1[[#This Row],[ordered_at]])</f>
        <v>2023</v>
      </c>
      <c r="M1707" s="9" t="str">
        <f>TEXT(Table1[[#This Row],[ordered_at]],"MMM")</f>
        <v>Feb</v>
      </c>
      <c r="N1707">
        <f>VLOOKUP(D1707,[1]products!$A$2:$F$2832,6,0)</f>
        <v>81.269996640000002</v>
      </c>
      <c r="O1707" s="1">
        <f>Table1[[#This Row],[sale_price]]-Table1[[#This Row],[cost_price]]</f>
        <v>38.440708350000001</v>
      </c>
      <c r="P1707" s="4">
        <f>Table1[[#This Row],[PROFIT]]/Table1[[#This Row],[sale_price]]</f>
        <v>0.47299999925286079</v>
      </c>
      <c r="Q1707" t="str">
        <f>"Q"&amp;ROUNDUP(MONTH(Table1[[#This Row],[ordered_at]])/3,0)</f>
        <v>Q1</v>
      </c>
      <c r="R1707" t="s">
        <v>22</v>
      </c>
      <c r="S1707" t="s">
        <v>47</v>
      </c>
      <c r="T1707" s="8"/>
    </row>
    <row r="1708" spans="1:20" x14ac:dyDescent="0.3">
      <c r="A1708">
        <v>38698</v>
      </c>
      <c r="B1708">
        <v>26655</v>
      </c>
      <c r="C1708">
        <v>17497</v>
      </c>
      <c r="D1708">
        <v>29064</v>
      </c>
      <c r="E1708">
        <f>VLOOKUP(D1708,[1]products!$A$2:$B$2832,2,0)</f>
        <v>22.824000120000001</v>
      </c>
      <c r="F1708">
        <v>104385</v>
      </c>
      <c r="G1708" t="s">
        <v>14</v>
      </c>
      <c r="H1708" s="2">
        <v>44984.203553240739</v>
      </c>
      <c r="I1708" s="2" t="s">
        <v>11</v>
      </c>
      <c r="J1708" s="2" t="s">
        <v>11</v>
      </c>
      <c r="K1708" s="2" t="s">
        <v>11</v>
      </c>
      <c r="L1708" s="9">
        <f>YEAR(Table1[[#This Row],[ordered_at]])</f>
        <v>2023</v>
      </c>
      <c r="M1708" s="9" t="str">
        <f>TEXT(Table1[[#This Row],[ordered_at]],"MMM")</f>
        <v>Feb</v>
      </c>
      <c r="N1708">
        <f>VLOOKUP(D1708,[1]products!$A$2:$F$2832,6,0)</f>
        <v>36</v>
      </c>
      <c r="O1708" s="1">
        <f>Table1[[#This Row],[sale_price]]-Table1[[#This Row],[cost_price]]</f>
        <v>13.175999879999999</v>
      </c>
      <c r="P1708" s="4">
        <f>Table1[[#This Row],[PROFIT]]/Table1[[#This Row],[sale_price]]</f>
        <v>0.36599999666666666</v>
      </c>
      <c r="Q1708" t="str">
        <f>"Q"&amp;ROUNDUP(MONTH(Table1[[#This Row],[ordered_at]])/3,0)</f>
        <v>Q1</v>
      </c>
      <c r="R1708" t="s">
        <v>21</v>
      </c>
      <c r="S1708" t="s">
        <v>46</v>
      </c>
      <c r="T1708" s="8"/>
    </row>
    <row r="1709" spans="1:20" x14ac:dyDescent="0.3">
      <c r="A1709">
        <v>54884</v>
      </c>
      <c r="B1709">
        <v>37750</v>
      </c>
      <c r="C1709">
        <v>85095</v>
      </c>
      <c r="D1709">
        <v>28700</v>
      </c>
      <c r="E1709">
        <f>VLOOKUP(D1709,[1]products!$A$2:$B$2832,2,0)</f>
        <v>6.7957498850000002</v>
      </c>
      <c r="F1709">
        <v>148082</v>
      </c>
      <c r="G1709" t="s">
        <v>12</v>
      </c>
      <c r="H1709" s="2">
        <v>44984.105208333334</v>
      </c>
      <c r="I1709" s="2">
        <v>44984.105208333334</v>
      </c>
      <c r="J1709" s="2">
        <v>44984.105208333334</v>
      </c>
      <c r="K1709" s="2" t="s">
        <v>11</v>
      </c>
      <c r="L1709" s="9">
        <f>YEAR(Table1[[#This Row],[ordered_at]])</f>
        <v>2023</v>
      </c>
      <c r="M1709" s="9" t="str">
        <f>TEXT(Table1[[#This Row],[ordered_at]],"MMM")</f>
        <v>Feb</v>
      </c>
      <c r="N1709">
        <f>VLOOKUP(D1709,[1]products!$A$2:$F$2832,6,0)</f>
        <v>15.989999770000001</v>
      </c>
      <c r="O1709" s="1">
        <f>Table1[[#This Row],[sale_price]]-Table1[[#This Row],[cost_price]]</f>
        <v>9.1942498850000014</v>
      </c>
      <c r="P1709" s="4">
        <f>Table1[[#This Row],[PROFIT]]/Table1[[#This Row],[sale_price]]</f>
        <v>0.57500000107879934</v>
      </c>
      <c r="Q1709" t="str">
        <f>"Q"&amp;ROUNDUP(MONTH(Table1[[#This Row],[ordered_at]])/3,0)</f>
        <v>Q1</v>
      </c>
      <c r="R1709" t="s">
        <v>21</v>
      </c>
      <c r="S1709" t="s">
        <v>46</v>
      </c>
      <c r="T1709" s="8"/>
    </row>
    <row r="1710" spans="1:20" x14ac:dyDescent="0.3">
      <c r="A1710">
        <v>20320</v>
      </c>
      <c r="B1710">
        <v>14072</v>
      </c>
      <c r="C1710">
        <v>90729</v>
      </c>
      <c r="D1710">
        <v>9227</v>
      </c>
      <c r="E1710">
        <f>VLOOKUP(D1710,[1]products!$A$2:$B$2832,2,0)</f>
        <v>17.670000030000001</v>
      </c>
      <c r="F1710">
        <v>54809</v>
      </c>
      <c r="G1710" t="s">
        <v>13</v>
      </c>
      <c r="H1710" s="2">
        <v>44983.633750000001</v>
      </c>
      <c r="I1710" s="2">
        <v>44983.633750000001</v>
      </c>
      <c r="J1710" s="2" t="s">
        <v>11</v>
      </c>
      <c r="K1710" s="2" t="s">
        <v>11</v>
      </c>
      <c r="L1710" s="9">
        <f>YEAR(Table1[[#This Row],[ordered_at]])</f>
        <v>2023</v>
      </c>
      <c r="M1710" s="9" t="str">
        <f>TEXT(Table1[[#This Row],[ordered_at]],"MMM")</f>
        <v>Feb</v>
      </c>
      <c r="N1710">
        <f>VLOOKUP(D1710,[1]products!$A$2:$F$2832,6,0)</f>
        <v>38</v>
      </c>
      <c r="O1710" s="1">
        <f>Table1[[#This Row],[sale_price]]-Table1[[#This Row],[cost_price]]</f>
        <v>20.329999969999999</v>
      </c>
      <c r="P1710" s="4">
        <f>Table1[[#This Row],[PROFIT]]/Table1[[#This Row],[sale_price]]</f>
        <v>0.53499999921052632</v>
      </c>
      <c r="Q1710" t="str">
        <f>"Q"&amp;ROUNDUP(MONTH(Table1[[#This Row],[ordered_at]])/3,0)</f>
        <v>Q1</v>
      </c>
      <c r="R1710" t="s">
        <v>21</v>
      </c>
      <c r="S1710" t="s">
        <v>46</v>
      </c>
      <c r="T1710" s="8"/>
    </row>
    <row r="1711" spans="1:20" x14ac:dyDescent="0.3">
      <c r="A1711">
        <v>81338</v>
      </c>
      <c r="B1711">
        <v>55968</v>
      </c>
      <c r="C1711">
        <v>89713</v>
      </c>
      <c r="D1711">
        <v>14298</v>
      </c>
      <c r="E1711">
        <f>VLOOKUP(D1711,[1]products!$A$2:$B$2832,2,0)</f>
        <v>65.095581240000001</v>
      </c>
      <c r="F1711">
        <v>219506</v>
      </c>
      <c r="G1711" t="s">
        <v>13</v>
      </c>
      <c r="H1711" s="2">
        <v>44983.518657407411</v>
      </c>
      <c r="I1711" s="2">
        <v>44983.518657407411</v>
      </c>
      <c r="J1711" s="2" t="s">
        <v>11</v>
      </c>
      <c r="K1711" s="2" t="s">
        <v>11</v>
      </c>
      <c r="L1711" s="9">
        <f>YEAR(Table1[[#This Row],[ordered_at]])</f>
        <v>2023</v>
      </c>
      <c r="M1711" s="9" t="str">
        <f>TEXT(Table1[[#This Row],[ordered_at]],"MMM")</f>
        <v>Feb</v>
      </c>
      <c r="N1711">
        <f>VLOOKUP(D1711,[1]products!$A$2:$F$2832,6,0)</f>
        <v>159.9400024</v>
      </c>
      <c r="O1711" s="1">
        <f>Table1[[#This Row],[sale_price]]-Table1[[#This Row],[cost_price]]</f>
        <v>94.844421159999996</v>
      </c>
      <c r="P1711" s="4">
        <f>Table1[[#This Row],[PROFIT]]/Table1[[#This Row],[sale_price]]</f>
        <v>0.59299999835438288</v>
      </c>
      <c r="Q1711" t="str">
        <f>"Q"&amp;ROUNDUP(MONTH(Table1[[#This Row],[ordered_at]])/3,0)</f>
        <v>Q1</v>
      </c>
      <c r="R1711" t="s">
        <v>21</v>
      </c>
      <c r="S1711" t="s">
        <v>46</v>
      </c>
      <c r="T1711" s="8"/>
    </row>
    <row r="1712" spans="1:20" x14ac:dyDescent="0.3">
      <c r="A1712">
        <v>34929</v>
      </c>
      <c r="B1712">
        <v>24050</v>
      </c>
      <c r="C1712">
        <v>23455</v>
      </c>
      <c r="D1712">
        <v>13566</v>
      </c>
      <c r="E1712">
        <f>VLOOKUP(D1712,[1]products!$A$2:$B$2832,2,0)</f>
        <v>14.15527992</v>
      </c>
      <c r="F1712">
        <v>94249</v>
      </c>
      <c r="G1712" t="s">
        <v>14</v>
      </c>
      <c r="H1712" s="2">
        <v>44983.374513888892</v>
      </c>
      <c r="I1712" s="2" t="s">
        <v>11</v>
      </c>
      <c r="J1712" s="2" t="s">
        <v>11</v>
      </c>
      <c r="K1712" s="2" t="s">
        <v>11</v>
      </c>
      <c r="L1712" s="9">
        <f>YEAR(Table1[[#This Row],[ordered_at]])</f>
        <v>2023</v>
      </c>
      <c r="M1712" s="9" t="str">
        <f>TEXT(Table1[[#This Row],[ordered_at]],"MMM")</f>
        <v>Feb</v>
      </c>
      <c r="N1712">
        <f>VLOOKUP(D1712,[1]products!$A$2:$F$2832,6,0)</f>
        <v>29.989999770000001</v>
      </c>
      <c r="O1712" s="1">
        <f>Table1[[#This Row],[sale_price]]-Table1[[#This Row],[cost_price]]</f>
        <v>15.834719850000001</v>
      </c>
      <c r="P1712" s="4">
        <f>Table1[[#This Row],[PROFIT]]/Table1[[#This Row],[sale_price]]</f>
        <v>0.52799999904768258</v>
      </c>
      <c r="Q1712" t="str">
        <f>"Q"&amp;ROUNDUP(MONTH(Table1[[#This Row],[ordered_at]])/3,0)</f>
        <v>Q1</v>
      </c>
      <c r="R1712" t="s">
        <v>21</v>
      </c>
      <c r="S1712" t="s">
        <v>46</v>
      </c>
      <c r="T1712" s="8"/>
    </row>
    <row r="1713" spans="1:20" x14ac:dyDescent="0.3">
      <c r="A1713">
        <v>161860</v>
      </c>
      <c r="B1713">
        <v>111488</v>
      </c>
      <c r="C1713">
        <v>39009</v>
      </c>
      <c r="D1713">
        <v>9202</v>
      </c>
      <c r="E1713">
        <f>VLOOKUP(D1713,[1]products!$A$2:$B$2832,2,0)</f>
        <v>14.993999990000001</v>
      </c>
      <c r="F1713">
        <v>436966</v>
      </c>
      <c r="G1713" t="s">
        <v>13</v>
      </c>
      <c r="H1713" s="2">
        <v>44983.302534722221</v>
      </c>
      <c r="I1713" s="2">
        <v>44983.302534722221</v>
      </c>
      <c r="J1713" s="2" t="s">
        <v>11</v>
      </c>
      <c r="K1713" s="2" t="s">
        <v>11</v>
      </c>
      <c r="L1713" s="9">
        <f>YEAR(Table1[[#This Row],[ordered_at]])</f>
        <v>2023</v>
      </c>
      <c r="M1713" s="9" t="str">
        <f>TEXT(Table1[[#This Row],[ordered_at]],"MMM")</f>
        <v>Feb</v>
      </c>
      <c r="N1713">
        <f>VLOOKUP(D1713,[1]products!$A$2:$F$2832,6,0)</f>
        <v>31.5</v>
      </c>
      <c r="O1713" s="1">
        <f>Table1[[#This Row],[sale_price]]-Table1[[#This Row],[cost_price]]</f>
        <v>16.506000010000001</v>
      </c>
      <c r="P1713" s="4">
        <f>Table1[[#This Row],[PROFIT]]/Table1[[#This Row],[sale_price]]</f>
        <v>0.5240000003174603</v>
      </c>
      <c r="Q1713" t="str">
        <f>"Q"&amp;ROUNDUP(MONTH(Table1[[#This Row],[ordered_at]])/3,0)</f>
        <v>Q1</v>
      </c>
      <c r="R1713" t="s">
        <v>21</v>
      </c>
      <c r="S1713" t="s">
        <v>46</v>
      </c>
      <c r="T1713" s="8"/>
    </row>
    <row r="1714" spans="1:20" x14ac:dyDescent="0.3">
      <c r="A1714">
        <v>124519</v>
      </c>
      <c r="B1714">
        <v>85742</v>
      </c>
      <c r="C1714">
        <v>13251</v>
      </c>
      <c r="D1714">
        <v>11569</v>
      </c>
      <c r="E1714">
        <f>VLOOKUP(D1714,[1]products!$A$2:$B$2832,2,0)</f>
        <v>17.29241983</v>
      </c>
      <c r="F1714">
        <v>336139</v>
      </c>
      <c r="G1714" t="s">
        <v>12</v>
      </c>
      <c r="H1714" s="2">
        <v>44981.675821759258</v>
      </c>
      <c r="I1714" s="2">
        <v>44981.675821759258</v>
      </c>
      <c r="J1714" s="2">
        <v>44981.675821759258</v>
      </c>
      <c r="K1714" s="2" t="s">
        <v>11</v>
      </c>
      <c r="L1714" s="9">
        <f>YEAR(Table1[[#This Row],[ordered_at]])</f>
        <v>2023</v>
      </c>
      <c r="M1714" s="9" t="str">
        <f>TEXT(Table1[[#This Row],[ordered_at]],"MMM")</f>
        <v>Feb</v>
      </c>
      <c r="N1714">
        <f>VLOOKUP(D1714,[1]products!$A$2:$F$2832,6,0)</f>
        <v>30.989999770000001</v>
      </c>
      <c r="O1714" s="1">
        <f>Table1[[#This Row],[sale_price]]-Table1[[#This Row],[cost_price]]</f>
        <v>13.697579940000001</v>
      </c>
      <c r="P1714" s="4">
        <f>Table1[[#This Row],[PROFIT]]/Table1[[#This Row],[sale_price]]</f>
        <v>0.44200000134430462</v>
      </c>
      <c r="Q1714" t="str">
        <f>"Q"&amp;ROUNDUP(MONTH(Table1[[#This Row],[ordered_at]])/3,0)</f>
        <v>Q1</v>
      </c>
      <c r="R1714" t="s">
        <v>21</v>
      </c>
      <c r="S1714" t="s">
        <v>46</v>
      </c>
      <c r="T1714" s="8"/>
    </row>
    <row r="1715" spans="1:20" x14ac:dyDescent="0.3">
      <c r="A1715">
        <v>119966</v>
      </c>
      <c r="B1715">
        <v>82630</v>
      </c>
      <c r="C1715">
        <v>92673</v>
      </c>
      <c r="D1715">
        <v>662</v>
      </c>
      <c r="E1715">
        <f>VLOOKUP(D1715,[1]products!$A$2:$B$2832,2,0)</f>
        <v>18.45000009</v>
      </c>
      <c r="F1715">
        <v>323778</v>
      </c>
      <c r="G1715" t="s">
        <v>12</v>
      </c>
      <c r="H1715" s="2">
        <v>44980.288541666669</v>
      </c>
      <c r="I1715" s="2">
        <v>44980.288541666669</v>
      </c>
      <c r="J1715" s="2">
        <v>44980.288541666669</v>
      </c>
      <c r="K1715" s="2" t="s">
        <v>11</v>
      </c>
      <c r="L1715" s="9">
        <f>YEAR(Table1[[#This Row],[ordered_at]])</f>
        <v>2023</v>
      </c>
      <c r="M1715" s="9" t="str">
        <f>TEXT(Table1[[#This Row],[ordered_at]],"MMM")</f>
        <v>Feb</v>
      </c>
      <c r="N1715">
        <f>VLOOKUP(D1715,[1]products!$A$2:$F$2832,6,0)</f>
        <v>45</v>
      </c>
      <c r="O1715" s="1">
        <f>Table1[[#This Row],[sale_price]]-Table1[[#This Row],[cost_price]]</f>
        <v>26.54999991</v>
      </c>
      <c r="P1715" s="4">
        <f>Table1[[#This Row],[PROFIT]]/Table1[[#This Row],[sale_price]]</f>
        <v>0.58999999800000003</v>
      </c>
      <c r="Q1715" t="str">
        <f>"Q"&amp;ROUNDUP(MONTH(Table1[[#This Row],[ordered_at]])/3,0)</f>
        <v>Q1</v>
      </c>
      <c r="R1715" t="s">
        <v>21</v>
      </c>
      <c r="S1715" t="s">
        <v>46</v>
      </c>
      <c r="T1715" s="8"/>
    </row>
    <row r="1716" spans="1:20" x14ac:dyDescent="0.3">
      <c r="A1716">
        <v>164128</v>
      </c>
      <c r="B1716">
        <v>113053</v>
      </c>
      <c r="C1716">
        <v>97379</v>
      </c>
      <c r="D1716">
        <v>15834</v>
      </c>
      <c r="E1716">
        <f>VLOOKUP(D1716,[1]products!$A$2:$B$2832,2,0)</f>
        <v>9.7440000130000008</v>
      </c>
      <c r="F1716">
        <v>443083</v>
      </c>
      <c r="G1716" t="s">
        <v>12</v>
      </c>
      <c r="H1716" s="2">
        <v>44979.950729166667</v>
      </c>
      <c r="I1716" s="2">
        <v>44979.950729166667</v>
      </c>
      <c r="J1716" s="2">
        <v>44979.950729166667</v>
      </c>
      <c r="K1716" s="2" t="s">
        <v>11</v>
      </c>
      <c r="L1716" s="9">
        <f>YEAR(Table1[[#This Row],[ordered_at]])</f>
        <v>2023</v>
      </c>
      <c r="M1716" s="9" t="str">
        <f>TEXT(Table1[[#This Row],[ordered_at]],"MMM")</f>
        <v>Feb</v>
      </c>
      <c r="N1716">
        <f>VLOOKUP(D1716,[1]products!$A$2:$F$2832,6,0)</f>
        <v>21</v>
      </c>
      <c r="O1716" s="1">
        <f>Table1[[#This Row],[sale_price]]-Table1[[#This Row],[cost_price]]</f>
        <v>11.255999986999999</v>
      </c>
      <c r="P1716" s="4">
        <f>Table1[[#This Row],[PROFIT]]/Table1[[#This Row],[sale_price]]</f>
        <v>0.53599999938095233</v>
      </c>
      <c r="Q1716" t="str">
        <f>"Q"&amp;ROUNDUP(MONTH(Table1[[#This Row],[ordered_at]])/3,0)</f>
        <v>Q1</v>
      </c>
      <c r="R1716" t="s">
        <v>21</v>
      </c>
      <c r="S1716" t="s">
        <v>46</v>
      </c>
      <c r="T1716" s="8"/>
    </row>
    <row r="1717" spans="1:20" x14ac:dyDescent="0.3">
      <c r="A1717">
        <v>94246</v>
      </c>
      <c r="B1717">
        <v>64823</v>
      </c>
      <c r="C1717">
        <v>9689</v>
      </c>
      <c r="D1717">
        <v>13676</v>
      </c>
      <c r="E1717">
        <f>VLOOKUP(D1717,[1]products!$A$2:$B$2832,2,0)</f>
        <v>10.38630041</v>
      </c>
      <c r="F1717">
        <v>254384</v>
      </c>
      <c r="G1717" t="s">
        <v>10</v>
      </c>
      <c r="H1717" s="2">
        <v>44979.535960648151</v>
      </c>
      <c r="I1717" s="2" t="s">
        <v>11</v>
      </c>
      <c r="J1717" s="2" t="s">
        <v>11</v>
      </c>
      <c r="K1717" s="2" t="s">
        <v>11</v>
      </c>
      <c r="L1717" s="9">
        <f>YEAR(Table1[[#This Row],[ordered_at]])</f>
        <v>2023</v>
      </c>
      <c r="M1717" s="9" t="str">
        <f>TEXT(Table1[[#This Row],[ordered_at]],"MMM")</f>
        <v>Feb</v>
      </c>
      <c r="N1717">
        <f>VLOOKUP(D1717,[1]products!$A$2:$F$2832,6,0)</f>
        <v>19.450000760000002</v>
      </c>
      <c r="O1717" s="1">
        <f>Table1[[#This Row],[sale_price]]-Table1[[#This Row],[cost_price]]</f>
        <v>9.0637003500000013</v>
      </c>
      <c r="P1717" s="4">
        <f>Table1[[#This Row],[PROFIT]]/Table1[[#This Row],[sale_price]]</f>
        <v>0.46599999978611828</v>
      </c>
      <c r="Q1717" t="str">
        <f>"Q"&amp;ROUNDUP(MONTH(Table1[[#This Row],[ordered_at]])/3,0)</f>
        <v>Q1</v>
      </c>
      <c r="R1717" t="s">
        <v>21</v>
      </c>
      <c r="S1717" t="s">
        <v>46</v>
      </c>
      <c r="T1717" s="8"/>
    </row>
    <row r="1718" spans="1:20" x14ac:dyDescent="0.3">
      <c r="A1718">
        <v>3243</v>
      </c>
      <c r="B1718">
        <v>2229</v>
      </c>
      <c r="C1718">
        <v>87325</v>
      </c>
      <c r="D1718">
        <v>14489</v>
      </c>
      <c r="E1718">
        <f>VLOOKUP(D1718,[1]products!$A$2:$B$2832,2,0)</f>
        <v>15.419689419999999</v>
      </c>
      <c r="F1718">
        <v>8744</v>
      </c>
      <c r="G1718" t="s">
        <v>14</v>
      </c>
      <c r="H1718" s="2">
        <v>44979.476851851854</v>
      </c>
      <c r="I1718" s="2" t="s">
        <v>11</v>
      </c>
      <c r="J1718" s="2" t="s">
        <v>11</v>
      </c>
      <c r="K1718" s="2" t="s">
        <v>11</v>
      </c>
      <c r="L1718" s="9">
        <f>YEAR(Table1[[#This Row],[ordered_at]])</f>
        <v>2023</v>
      </c>
      <c r="M1718" s="9" t="str">
        <f>TEXT(Table1[[#This Row],[ordered_at]],"MMM")</f>
        <v>Feb</v>
      </c>
      <c r="N1718">
        <f>VLOOKUP(D1718,[1]products!$A$2:$F$2832,6,0)</f>
        <v>34.189998629999998</v>
      </c>
      <c r="O1718" s="1">
        <f>Table1[[#This Row],[sale_price]]-Table1[[#This Row],[cost_price]]</f>
        <v>18.770309210000001</v>
      </c>
      <c r="P1718" s="4">
        <f>Table1[[#This Row],[PROFIT]]/Table1[[#This Row],[sale_price]]</f>
        <v>0.54899999889236617</v>
      </c>
      <c r="Q1718" t="str">
        <f>"Q"&amp;ROUNDUP(MONTH(Table1[[#This Row],[ordered_at]])/3,0)</f>
        <v>Q1</v>
      </c>
      <c r="R1718" t="s">
        <v>21</v>
      </c>
      <c r="S1718" t="s">
        <v>46</v>
      </c>
      <c r="T1718" s="8"/>
    </row>
    <row r="1719" spans="1:20" x14ac:dyDescent="0.3">
      <c r="A1719">
        <v>44032</v>
      </c>
      <c r="B1719">
        <v>30306</v>
      </c>
      <c r="C1719">
        <v>97948</v>
      </c>
      <c r="D1719">
        <v>28972</v>
      </c>
      <c r="E1719">
        <f>VLOOKUP(D1719,[1]products!$A$2:$B$2832,2,0)</f>
        <v>11.57613991</v>
      </c>
      <c r="F1719">
        <v>118763</v>
      </c>
      <c r="G1719" t="s">
        <v>14</v>
      </c>
      <c r="H1719" s="2">
        <v>44979.300254629627</v>
      </c>
      <c r="I1719" s="2" t="s">
        <v>11</v>
      </c>
      <c r="J1719" s="2" t="s">
        <v>11</v>
      </c>
      <c r="K1719" s="2" t="s">
        <v>11</v>
      </c>
      <c r="L1719" s="9">
        <f>YEAR(Table1[[#This Row],[ordered_at]])</f>
        <v>2023</v>
      </c>
      <c r="M1719" s="9" t="str">
        <f>TEXT(Table1[[#This Row],[ordered_at]],"MMM")</f>
        <v>Feb</v>
      </c>
      <c r="N1719">
        <f>VLOOKUP(D1719,[1]products!$A$2:$F$2832,6,0)</f>
        <v>29.989999770000001</v>
      </c>
      <c r="O1719" s="1">
        <f>Table1[[#This Row],[sale_price]]-Table1[[#This Row],[cost_price]]</f>
        <v>18.413859860000002</v>
      </c>
      <c r="P1719" s="4">
        <f>Table1[[#This Row],[PROFIT]]/Table1[[#This Row],[sale_price]]</f>
        <v>0.61400000004068034</v>
      </c>
      <c r="Q1719" t="str">
        <f>"Q"&amp;ROUNDUP(MONTH(Table1[[#This Row],[ordered_at]])/3,0)</f>
        <v>Q1</v>
      </c>
      <c r="R1719" t="s">
        <v>21</v>
      </c>
      <c r="S1719" t="s">
        <v>46</v>
      </c>
      <c r="T1719" s="8"/>
    </row>
    <row r="1720" spans="1:20" x14ac:dyDescent="0.3">
      <c r="A1720">
        <v>115497</v>
      </c>
      <c r="B1720">
        <v>79571</v>
      </c>
      <c r="C1720">
        <v>43458</v>
      </c>
      <c r="D1720">
        <v>9035</v>
      </c>
      <c r="E1720">
        <f>VLOOKUP(D1720,[1]products!$A$2:$B$2832,2,0)</f>
        <v>14.982659679999999</v>
      </c>
      <c r="F1720">
        <v>311696</v>
      </c>
      <c r="G1720" t="s">
        <v>12</v>
      </c>
      <c r="H1720" s="2">
        <v>44979.159085648149</v>
      </c>
      <c r="I1720" s="2">
        <v>44979.159085648149</v>
      </c>
      <c r="J1720" s="2">
        <v>44979.159085648149</v>
      </c>
      <c r="K1720" s="2" t="s">
        <v>11</v>
      </c>
      <c r="L1720" s="9">
        <f>YEAR(Table1[[#This Row],[ordered_at]])</f>
        <v>2023</v>
      </c>
      <c r="M1720" s="9" t="str">
        <f>TEXT(Table1[[#This Row],[ordered_at]],"MMM")</f>
        <v>Feb</v>
      </c>
      <c r="N1720">
        <f>VLOOKUP(D1720,[1]products!$A$2:$F$2832,6,0)</f>
        <v>28.979999540000001</v>
      </c>
      <c r="O1720" s="1">
        <f>Table1[[#This Row],[sale_price]]-Table1[[#This Row],[cost_price]]</f>
        <v>13.997339860000002</v>
      </c>
      <c r="P1720" s="4">
        <f>Table1[[#This Row],[PROFIT]]/Table1[[#This Row],[sale_price]]</f>
        <v>0.4830000028357489</v>
      </c>
      <c r="Q1720" t="str">
        <f>"Q"&amp;ROUNDUP(MONTH(Table1[[#This Row],[ordered_at]])/3,0)</f>
        <v>Q1</v>
      </c>
      <c r="R1720" t="s">
        <v>27</v>
      </c>
      <c r="S1720" t="s">
        <v>46</v>
      </c>
      <c r="T1720" s="8"/>
    </row>
    <row r="1721" spans="1:20" x14ac:dyDescent="0.3">
      <c r="A1721">
        <v>33117</v>
      </c>
      <c r="B1721">
        <v>22833</v>
      </c>
      <c r="C1721">
        <v>19211</v>
      </c>
      <c r="D1721">
        <v>9013</v>
      </c>
      <c r="E1721">
        <f>VLOOKUP(D1721,[1]products!$A$2:$B$2832,2,0)</f>
        <v>12.785920429999999</v>
      </c>
      <c r="F1721">
        <v>89307</v>
      </c>
      <c r="G1721" t="s">
        <v>15</v>
      </c>
      <c r="H1721" s="2">
        <v>44979.12703703704</v>
      </c>
      <c r="I1721" s="2">
        <v>44979.12703703704</v>
      </c>
      <c r="J1721" s="2">
        <v>44979.12703703704</v>
      </c>
      <c r="K1721" s="2">
        <v>44979.12703703704</v>
      </c>
      <c r="L1721" s="9">
        <f>YEAR(Table1[[#This Row],[ordered_at]])</f>
        <v>2023</v>
      </c>
      <c r="M1721" s="9" t="str">
        <f>TEXT(Table1[[#This Row],[ordered_at]],"MMM")</f>
        <v>Feb</v>
      </c>
      <c r="N1721">
        <f>VLOOKUP(D1721,[1]products!$A$2:$F$2832,6,0)</f>
        <v>28.540000920000001</v>
      </c>
      <c r="O1721" s="1">
        <f>Table1[[#This Row],[sale_price]]-Table1[[#This Row],[cost_price]]</f>
        <v>15.754080490000002</v>
      </c>
      <c r="P1721" s="4">
        <f>Table1[[#This Row],[PROFIT]]/Table1[[#This Row],[sale_price]]</f>
        <v>0.55199999937491251</v>
      </c>
      <c r="Q1721" t="str">
        <f>"Q"&amp;ROUNDUP(MONTH(Table1[[#This Row],[ordered_at]])/3,0)</f>
        <v>Q1</v>
      </c>
      <c r="R1721" t="s">
        <v>31</v>
      </c>
      <c r="S1721" t="s">
        <v>47</v>
      </c>
      <c r="T1721" s="8"/>
    </row>
    <row r="1722" spans="1:20" x14ac:dyDescent="0.3">
      <c r="A1722">
        <v>61851</v>
      </c>
      <c r="B1722">
        <v>42604</v>
      </c>
      <c r="C1722">
        <v>56948</v>
      </c>
      <c r="D1722">
        <v>12265</v>
      </c>
      <c r="E1722">
        <f>VLOOKUP(D1722,[1]products!$A$2:$B$2832,2,0)</f>
        <v>27.085500190000001</v>
      </c>
      <c r="F1722">
        <v>166895</v>
      </c>
      <c r="G1722" t="s">
        <v>14</v>
      </c>
      <c r="H1722" s="2">
        <v>44978.999780092592</v>
      </c>
      <c r="I1722" s="2" t="s">
        <v>11</v>
      </c>
      <c r="J1722" s="2" t="s">
        <v>11</v>
      </c>
      <c r="K1722" s="2" t="s">
        <v>11</v>
      </c>
      <c r="L1722" s="9">
        <f>YEAR(Table1[[#This Row],[ordered_at]])</f>
        <v>2023</v>
      </c>
      <c r="M1722" s="9" t="str">
        <f>TEXT(Table1[[#This Row],[ordered_at]],"MMM")</f>
        <v>Feb</v>
      </c>
      <c r="N1722">
        <f>VLOOKUP(D1722,[1]products!$A$2:$F$2832,6,0)</f>
        <v>58.5</v>
      </c>
      <c r="O1722" s="1">
        <f>Table1[[#This Row],[sale_price]]-Table1[[#This Row],[cost_price]]</f>
        <v>31.414499809999999</v>
      </c>
      <c r="P1722" s="4">
        <f>Table1[[#This Row],[PROFIT]]/Table1[[#This Row],[sale_price]]</f>
        <v>0.53699999675213672</v>
      </c>
      <c r="Q1722" t="str">
        <f>"Q"&amp;ROUNDUP(MONTH(Table1[[#This Row],[ordered_at]])/3,0)</f>
        <v>Q1</v>
      </c>
      <c r="R1722" t="s">
        <v>31</v>
      </c>
      <c r="S1722" t="s">
        <v>47</v>
      </c>
      <c r="T1722" s="8"/>
    </row>
    <row r="1723" spans="1:20" x14ac:dyDescent="0.3">
      <c r="A1723">
        <v>171942</v>
      </c>
      <c r="B1723">
        <v>118388</v>
      </c>
      <c r="C1723">
        <v>16558</v>
      </c>
      <c r="D1723">
        <v>15334</v>
      </c>
      <c r="E1723">
        <f>VLOOKUP(D1723,[1]products!$A$2:$B$2832,2,0)</f>
        <v>27.255200370000001</v>
      </c>
      <c r="F1723">
        <v>464205</v>
      </c>
      <c r="G1723" t="s">
        <v>12</v>
      </c>
      <c r="H1723" s="2">
        <v>44978.973935185182</v>
      </c>
      <c r="I1723" s="2">
        <v>44978.973935185182</v>
      </c>
      <c r="J1723" s="2">
        <v>44978.973935185182</v>
      </c>
      <c r="K1723" s="2" t="s">
        <v>11</v>
      </c>
      <c r="L1723" s="9">
        <f>YEAR(Table1[[#This Row],[ordered_at]])</f>
        <v>2023</v>
      </c>
      <c r="M1723" s="9" t="str">
        <f>TEXT(Table1[[#This Row],[ordered_at]],"MMM")</f>
        <v>Feb</v>
      </c>
      <c r="N1723">
        <f>VLOOKUP(D1723,[1]products!$A$2:$F$2832,6,0)</f>
        <v>54.950000760000002</v>
      </c>
      <c r="O1723" s="1">
        <f>Table1[[#This Row],[sale_price]]-Table1[[#This Row],[cost_price]]</f>
        <v>27.694800390000001</v>
      </c>
      <c r="P1723" s="4">
        <f>Table1[[#This Row],[PROFIT]]/Table1[[#This Row],[sale_price]]</f>
        <v>0.50400000012666057</v>
      </c>
      <c r="Q1723" t="str">
        <f>"Q"&amp;ROUNDUP(MONTH(Table1[[#This Row],[ordered_at]])/3,0)</f>
        <v>Q1</v>
      </c>
      <c r="R1723" t="s">
        <v>27</v>
      </c>
      <c r="S1723" t="s">
        <v>47</v>
      </c>
      <c r="T1723" s="8"/>
    </row>
    <row r="1724" spans="1:20" x14ac:dyDescent="0.3">
      <c r="A1724">
        <v>91269</v>
      </c>
      <c r="B1724">
        <v>62806</v>
      </c>
      <c r="C1724">
        <v>84082</v>
      </c>
      <c r="D1724">
        <v>15836</v>
      </c>
      <c r="E1724">
        <f>VLOOKUP(D1724,[1]products!$A$2:$B$2832,2,0)</f>
        <v>38.610048759999998</v>
      </c>
      <c r="F1724">
        <v>246325</v>
      </c>
      <c r="G1724" t="s">
        <v>12</v>
      </c>
      <c r="H1724" s="2">
        <v>44978.385914351849</v>
      </c>
      <c r="I1724" s="2">
        <v>44978.385914351849</v>
      </c>
      <c r="J1724" s="2">
        <v>44978.385914351849</v>
      </c>
      <c r="K1724" s="2" t="s">
        <v>11</v>
      </c>
      <c r="L1724" s="9">
        <f>YEAR(Table1[[#This Row],[ordered_at]])</f>
        <v>2023</v>
      </c>
      <c r="M1724" s="9" t="str">
        <f>TEXT(Table1[[#This Row],[ordered_at]],"MMM")</f>
        <v>Feb</v>
      </c>
      <c r="N1724">
        <f>VLOOKUP(D1724,[1]products!$A$2:$F$2832,6,0)</f>
        <v>87.949996949999999</v>
      </c>
      <c r="O1724" s="1">
        <f>Table1[[#This Row],[sale_price]]-Table1[[#This Row],[cost_price]]</f>
        <v>49.339948190000001</v>
      </c>
      <c r="P1724" s="4">
        <f>Table1[[#This Row],[PROFIT]]/Table1[[#This Row],[sale_price]]</f>
        <v>0.56099999887492891</v>
      </c>
      <c r="Q1724" t="str">
        <f>"Q"&amp;ROUNDUP(MONTH(Table1[[#This Row],[ordered_at]])/3,0)</f>
        <v>Q1</v>
      </c>
      <c r="R1724" t="s">
        <v>27</v>
      </c>
      <c r="S1724" t="s">
        <v>47</v>
      </c>
      <c r="T1724" s="8"/>
    </row>
    <row r="1725" spans="1:20" x14ac:dyDescent="0.3">
      <c r="A1725">
        <v>157766</v>
      </c>
      <c r="B1725">
        <v>108627</v>
      </c>
      <c r="C1725">
        <v>55922</v>
      </c>
      <c r="D1725">
        <v>11453</v>
      </c>
      <c r="E1725">
        <f>VLOOKUP(D1725,[1]products!$A$2:$B$2832,2,0)</f>
        <v>19.343659410000001</v>
      </c>
      <c r="F1725">
        <v>425916</v>
      </c>
      <c r="G1725" t="s">
        <v>13</v>
      </c>
      <c r="H1725" s="2">
        <v>44977.682233796295</v>
      </c>
      <c r="I1725" s="2">
        <v>44977.682233796295</v>
      </c>
      <c r="J1725" s="2" t="s">
        <v>11</v>
      </c>
      <c r="K1725" s="2" t="s">
        <v>11</v>
      </c>
      <c r="L1725" s="9">
        <f>YEAR(Table1[[#This Row],[ordered_at]])</f>
        <v>2023</v>
      </c>
      <c r="M1725" s="9" t="str">
        <f>TEXT(Table1[[#This Row],[ordered_at]],"MMM")</f>
        <v>Feb</v>
      </c>
      <c r="N1725">
        <f>VLOOKUP(D1725,[1]products!$A$2:$F$2832,6,0)</f>
        <v>32.619998930000001</v>
      </c>
      <c r="O1725" s="1">
        <f>Table1[[#This Row],[sale_price]]-Table1[[#This Row],[cost_price]]</f>
        <v>13.276339520000001</v>
      </c>
      <c r="P1725" s="4">
        <f>Table1[[#This Row],[PROFIT]]/Table1[[#This Row],[sale_price]]</f>
        <v>0.40699999863549963</v>
      </c>
      <c r="Q1725" t="str">
        <f>"Q"&amp;ROUNDUP(MONTH(Table1[[#This Row],[ordered_at]])/3,0)</f>
        <v>Q1</v>
      </c>
      <c r="R1725" t="s">
        <v>37</v>
      </c>
      <c r="S1725" t="s">
        <v>47</v>
      </c>
      <c r="T1725" s="8"/>
    </row>
    <row r="1726" spans="1:20" x14ac:dyDescent="0.3">
      <c r="A1726">
        <v>145843</v>
      </c>
      <c r="B1726">
        <v>100416</v>
      </c>
      <c r="C1726">
        <v>36952</v>
      </c>
      <c r="D1726">
        <v>12572</v>
      </c>
      <c r="E1726">
        <f>VLOOKUP(D1726,[1]products!$A$2:$B$2832,2,0)</f>
        <v>19.227999969999999</v>
      </c>
      <c r="F1726">
        <v>393754</v>
      </c>
      <c r="G1726" t="s">
        <v>15</v>
      </c>
      <c r="H1726" s="2">
        <v>44976.160717592589</v>
      </c>
      <c r="I1726" s="2">
        <v>44976.160717592589</v>
      </c>
      <c r="J1726" s="2">
        <v>44976.160717592589</v>
      </c>
      <c r="K1726" s="2">
        <v>44976.160717592589</v>
      </c>
      <c r="L1726" s="9">
        <f>YEAR(Table1[[#This Row],[ordered_at]])</f>
        <v>2023</v>
      </c>
      <c r="M1726" s="9" t="str">
        <f>TEXT(Table1[[#This Row],[ordered_at]],"MMM")</f>
        <v>Feb</v>
      </c>
      <c r="N1726">
        <f>VLOOKUP(D1726,[1]products!$A$2:$F$2832,6,0)</f>
        <v>38</v>
      </c>
      <c r="O1726" s="1">
        <f>Table1[[#This Row],[sale_price]]-Table1[[#This Row],[cost_price]]</f>
        <v>18.772000030000001</v>
      </c>
      <c r="P1726" s="4">
        <f>Table1[[#This Row],[PROFIT]]/Table1[[#This Row],[sale_price]]</f>
        <v>0.4940000007894737</v>
      </c>
      <c r="Q1726" t="str">
        <f>"Q"&amp;ROUNDUP(MONTH(Table1[[#This Row],[ordered_at]])/3,0)</f>
        <v>Q1</v>
      </c>
      <c r="R1726" t="s">
        <v>37</v>
      </c>
      <c r="S1726" t="s">
        <v>47</v>
      </c>
      <c r="T1726" s="8"/>
    </row>
    <row r="1727" spans="1:20" x14ac:dyDescent="0.3">
      <c r="A1727">
        <v>84694</v>
      </c>
      <c r="B1727">
        <v>58284</v>
      </c>
      <c r="C1727">
        <v>11108</v>
      </c>
      <c r="D1727">
        <v>13606</v>
      </c>
      <c r="E1727">
        <f>VLOOKUP(D1727,[1]products!$A$2:$B$2832,2,0)</f>
        <v>37.7541011</v>
      </c>
      <c r="F1727">
        <v>228573</v>
      </c>
      <c r="G1727" t="s">
        <v>14</v>
      </c>
      <c r="H1727" s="2">
        <v>44976.14640046296</v>
      </c>
      <c r="I1727" s="2" t="s">
        <v>11</v>
      </c>
      <c r="J1727" s="2" t="s">
        <v>11</v>
      </c>
      <c r="K1727" s="2" t="s">
        <v>11</v>
      </c>
      <c r="L1727" s="9">
        <f>YEAR(Table1[[#This Row],[ordered_at]])</f>
        <v>2023</v>
      </c>
      <c r="M1727" s="9" t="str">
        <f>TEXT(Table1[[#This Row],[ordered_at]],"MMM")</f>
        <v>Feb</v>
      </c>
      <c r="N1727">
        <f>VLOOKUP(D1727,[1]products!$A$2:$F$2832,6,0)</f>
        <v>63.990001679999999</v>
      </c>
      <c r="O1727" s="1">
        <f>Table1[[#This Row],[sale_price]]-Table1[[#This Row],[cost_price]]</f>
        <v>26.235900579999999</v>
      </c>
      <c r="P1727" s="4">
        <f>Table1[[#This Row],[PROFIT]]/Table1[[#This Row],[sale_price]]</f>
        <v>0.40999999829973438</v>
      </c>
      <c r="Q1727" t="str">
        <f>"Q"&amp;ROUNDUP(MONTH(Table1[[#This Row],[ordered_at]])/3,0)</f>
        <v>Q1</v>
      </c>
      <c r="R1727" t="s">
        <v>37</v>
      </c>
      <c r="S1727" t="s">
        <v>47</v>
      </c>
      <c r="T1727" s="8"/>
    </row>
    <row r="1728" spans="1:20" x14ac:dyDescent="0.3">
      <c r="A1728">
        <v>173343</v>
      </c>
      <c r="B1728">
        <v>119343</v>
      </c>
      <c r="C1728">
        <v>93023</v>
      </c>
      <c r="D1728">
        <v>5972</v>
      </c>
      <c r="E1728">
        <f>VLOOKUP(D1728,[1]products!$A$2:$B$2832,2,0)</f>
        <v>31.001809089999998</v>
      </c>
      <c r="F1728">
        <v>468006</v>
      </c>
      <c r="G1728" t="s">
        <v>14</v>
      </c>
      <c r="H1728" s="2">
        <v>44975.554710648146</v>
      </c>
      <c r="I1728" s="2" t="s">
        <v>11</v>
      </c>
      <c r="J1728" s="2" t="s">
        <v>11</v>
      </c>
      <c r="K1728" s="2" t="s">
        <v>11</v>
      </c>
      <c r="L1728" s="9">
        <f>YEAR(Table1[[#This Row],[ordered_at]])</f>
        <v>2023</v>
      </c>
      <c r="M1728" s="9" t="str">
        <f>TEXT(Table1[[#This Row],[ordered_at]],"MMM")</f>
        <v>Feb</v>
      </c>
      <c r="N1728">
        <f>VLOOKUP(D1728,[1]products!$A$2:$F$2832,6,0)</f>
        <v>73.989997860000003</v>
      </c>
      <c r="O1728" s="1">
        <f>Table1[[#This Row],[sale_price]]-Table1[[#This Row],[cost_price]]</f>
        <v>42.988188770000008</v>
      </c>
      <c r="P1728" s="4">
        <f>Table1[[#This Row],[PROFIT]]/Table1[[#This Row],[sale_price]]</f>
        <v>0.58100000018029474</v>
      </c>
      <c r="Q1728" t="str">
        <f>"Q"&amp;ROUNDUP(MONTH(Table1[[#This Row],[ordered_at]])/3,0)</f>
        <v>Q1</v>
      </c>
      <c r="R1728" t="s">
        <v>39</v>
      </c>
      <c r="S1728" t="s">
        <v>46</v>
      </c>
      <c r="T1728" s="8"/>
    </row>
    <row r="1729" spans="1:20" x14ac:dyDescent="0.3">
      <c r="A1729">
        <v>68231</v>
      </c>
      <c r="B1729">
        <v>46937</v>
      </c>
      <c r="C1729">
        <v>32320</v>
      </c>
      <c r="D1729">
        <v>28424</v>
      </c>
      <c r="E1729">
        <f>VLOOKUP(D1729,[1]products!$A$2:$B$2832,2,0)</f>
        <v>53.279498529999998</v>
      </c>
      <c r="F1729">
        <v>184122</v>
      </c>
      <c r="G1729" t="s">
        <v>12</v>
      </c>
      <c r="H1729" s="2">
        <v>44975.350289351853</v>
      </c>
      <c r="I1729" s="2">
        <v>44975.350289351853</v>
      </c>
      <c r="J1729" s="2">
        <v>44975.350289351853</v>
      </c>
      <c r="K1729" s="2" t="s">
        <v>11</v>
      </c>
      <c r="L1729" s="9">
        <f>YEAR(Table1[[#This Row],[ordered_at]])</f>
        <v>2023</v>
      </c>
      <c r="M1729" s="9" t="str">
        <f>TEXT(Table1[[#This Row],[ordered_at]],"MMM")</f>
        <v>Feb</v>
      </c>
      <c r="N1729">
        <f>VLOOKUP(D1729,[1]products!$A$2:$F$2832,6,0)</f>
        <v>129.9499969</v>
      </c>
      <c r="O1729" s="1">
        <f>Table1[[#This Row],[sale_price]]-Table1[[#This Row],[cost_price]]</f>
        <v>76.670498370000004</v>
      </c>
      <c r="P1729" s="4">
        <f>Table1[[#This Row],[PROFIT]]/Table1[[#This Row],[sale_price]]</f>
        <v>0.59000000153135823</v>
      </c>
      <c r="Q1729" t="str">
        <f>"Q"&amp;ROUNDUP(MONTH(Table1[[#This Row],[ordered_at]])/3,0)</f>
        <v>Q1</v>
      </c>
      <c r="R1729" t="s">
        <v>39</v>
      </c>
      <c r="S1729" t="s">
        <v>46</v>
      </c>
      <c r="T1729" s="8"/>
    </row>
    <row r="1730" spans="1:20" x14ac:dyDescent="0.3">
      <c r="A1730">
        <v>36619</v>
      </c>
      <c r="B1730">
        <v>25214</v>
      </c>
      <c r="C1730">
        <v>86891</v>
      </c>
      <c r="D1730">
        <v>24856</v>
      </c>
      <c r="E1730">
        <f>VLOOKUP(D1730,[1]products!$A$2:$B$2832,2,0)</f>
        <v>23.946600289999999</v>
      </c>
      <c r="F1730">
        <v>98802</v>
      </c>
      <c r="G1730" t="s">
        <v>13</v>
      </c>
      <c r="H1730" s="2">
        <v>44975.232222222221</v>
      </c>
      <c r="I1730" s="2">
        <v>44975.232222222221</v>
      </c>
      <c r="J1730" s="2" t="s">
        <v>11</v>
      </c>
      <c r="K1730" s="2" t="s">
        <v>11</v>
      </c>
      <c r="L1730" s="9">
        <f>YEAR(Table1[[#This Row],[ordered_at]])</f>
        <v>2023</v>
      </c>
      <c r="M1730" s="9" t="str">
        <f>TEXT(Table1[[#This Row],[ordered_at]],"MMM")</f>
        <v>Feb</v>
      </c>
      <c r="N1730">
        <f>VLOOKUP(D1730,[1]products!$A$2:$F$2832,6,0)</f>
        <v>55.950000760000002</v>
      </c>
      <c r="O1730" s="1">
        <f>Table1[[#This Row],[sale_price]]-Table1[[#This Row],[cost_price]]</f>
        <v>32.003400470000003</v>
      </c>
      <c r="P1730" s="4">
        <f>Table1[[#This Row],[PROFIT]]/Table1[[#This Row],[sale_price]]</f>
        <v>0.572000000630563</v>
      </c>
      <c r="Q1730" t="str">
        <f>"Q"&amp;ROUNDUP(MONTH(Table1[[#This Row],[ordered_at]])/3,0)</f>
        <v>Q1</v>
      </c>
      <c r="R1730" t="s">
        <v>19</v>
      </c>
      <c r="S1730" t="s">
        <v>46</v>
      </c>
      <c r="T1730" s="8"/>
    </row>
    <row r="1731" spans="1:20" x14ac:dyDescent="0.3">
      <c r="A1731">
        <v>125970</v>
      </c>
      <c r="B1731">
        <v>86767</v>
      </c>
      <c r="C1731">
        <v>49363</v>
      </c>
      <c r="D1731">
        <v>9043</v>
      </c>
      <c r="E1731">
        <f>VLOOKUP(D1731,[1]products!$A$2:$B$2832,2,0)</f>
        <v>1.3983000109999999</v>
      </c>
      <c r="F1731">
        <v>340042</v>
      </c>
      <c r="G1731" t="s">
        <v>14</v>
      </c>
      <c r="H1731" s="2">
        <v>44974.428159722222</v>
      </c>
      <c r="I1731" s="2" t="s">
        <v>11</v>
      </c>
      <c r="J1731" s="2" t="s">
        <v>11</v>
      </c>
      <c r="K1731" s="2" t="s">
        <v>11</v>
      </c>
      <c r="L1731" s="9">
        <f>YEAR(Table1[[#This Row],[ordered_at]])</f>
        <v>2023</v>
      </c>
      <c r="M1731" s="9" t="str">
        <f>TEXT(Table1[[#This Row],[ordered_at]],"MMM")</f>
        <v>Feb</v>
      </c>
      <c r="N1731">
        <f>VLOOKUP(D1731,[1]products!$A$2:$F$2832,6,0)</f>
        <v>3.9500000480000002</v>
      </c>
      <c r="O1731" s="1">
        <f>Table1[[#This Row],[sale_price]]-Table1[[#This Row],[cost_price]]</f>
        <v>2.5517000370000003</v>
      </c>
      <c r="P1731" s="4">
        <f>Table1[[#This Row],[PROFIT]]/Table1[[#This Row],[sale_price]]</f>
        <v>0.64600000151696202</v>
      </c>
      <c r="Q1731" t="str">
        <f>"Q"&amp;ROUNDUP(MONTH(Table1[[#This Row],[ordered_at]])/3,0)</f>
        <v>Q1</v>
      </c>
      <c r="R1731" t="s">
        <v>19</v>
      </c>
      <c r="S1731" t="s">
        <v>46</v>
      </c>
      <c r="T1731" s="8"/>
    </row>
    <row r="1732" spans="1:20" x14ac:dyDescent="0.3">
      <c r="A1732">
        <v>101374</v>
      </c>
      <c r="B1732">
        <v>69798</v>
      </c>
      <c r="C1732">
        <v>16615</v>
      </c>
      <c r="D1732">
        <v>25322</v>
      </c>
      <c r="E1732">
        <f>VLOOKUP(D1732,[1]products!$A$2:$B$2832,2,0)</f>
        <v>8.1049499180000009</v>
      </c>
      <c r="F1732">
        <v>273466</v>
      </c>
      <c r="G1732" t="s">
        <v>15</v>
      </c>
      <c r="H1732" s="2">
        <v>44973.331712962965</v>
      </c>
      <c r="I1732" s="2">
        <v>44973.331712962965</v>
      </c>
      <c r="J1732" s="2">
        <v>44973.331712962965</v>
      </c>
      <c r="K1732" s="2">
        <v>44973.331712962965</v>
      </c>
      <c r="L1732" s="9">
        <f>YEAR(Table1[[#This Row],[ordered_at]])</f>
        <v>2023</v>
      </c>
      <c r="M1732" s="9" t="str">
        <f>TEXT(Table1[[#This Row],[ordered_at]],"MMM")</f>
        <v>Feb</v>
      </c>
      <c r="N1732">
        <f>VLOOKUP(D1732,[1]products!$A$2:$F$2832,6,0)</f>
        <v>13.94999981</v>
      </c>
      <c r="O1732" s="1">
        <f>Table1[[#This Row],[sale_price]]-Table1[[#This Row],[cost_price]]</f>
        <v>5.8450498919999987</v>
      </c>
      <c r="P1732" s="4">
        <f>Table1[[#This Row],[PROFIT]]/Table1[[#This Row],[sale_price]]</f>
        <v>0.41899999796487447</v>
      </c>
      <c r="Q1732" t="str">
        <f>"Q"&amp;ROUNDUP(MONTH(Table1[[#This Row],[ordered_at]])/3,0)</f>
        <v>Q1</v>
      </c>
      <c r="R1732" t="s">
        <v>20</v>
      </c>
      <c r="S1732" t="s">
        <v>46</v>
      </c>
      <c r="T1732" s="8"/>
    </row>
    <row r="1733" spans="1:20" x14ac:dyDescent="0.3">
      <c r="A1733">
        <v>142000</v>
      </c>
      <c r="B1733">
        <v>97756</v>
      </c>
      <c r="C1733">
        <v>56885</v>
      </c>
      <c r="D1733">
        <v>5857</v>
      </c>
      <c r="E1733">
        <f>VLOOKUP(D1733,[1]products!$A$2:$B$2832,2,0)</f>
        <v>14.70000003</v>
      </c>
      <c r="F1733">
        <v>383342</v>
      </c>
      <c r="G1733" t="s">
        <v>15</v>
      </c>
      <c r="H1733" s="2">
        <v>44972.398402777777</v>
      </c>
      <c r="I1733" s="2">
        <v>44972.398402777777</v>
      </c>
      <c r="J1733" s="2">
        <v>44972.398402777777</v>
      </c>
      <c r="K1733" s="2">
        <v>44972.398402777777</v>
      </c>
      <c r="L1733" s="9">
        <f>YEAR(Table1[[#This Row],[ordered_at]])</f>
        <v>2023</v>
      </c>
      <c r="M1733" s="9" t="str">
        <f>TEXT(Table1[[#This Row],[ordered_at]],"MMM")</f>
        <v>Feb</v>
      </c>
      <c r="N1733">
        <f>VLOOKUP(D1733,[1]products!$A$2:$F$2832,6,0)</f>
        <v>25</v>
      </c>
      <c r="O1733" s="1">
        <f>Table1[[#This Row],[sale_price]]-Table1[[#This Row],[cost_price]]</f>
        <v>10.29999997</v>
      </c>
      <c r="P1733" s="4">
        <f>Table1[[#This Row],[PROFIT]]/Table1[[#This Row],[sale_price]]</f>
        <v>0.41199999879999999</v>
      </c>
      <c r="Q1733" t="str">
        <f>"Q"&amp;ROUNDUP(MONTH(Table1[[#This Row],[ordered_at]])/3,0)</f>
        <v>Q1</v>
      </c>
      <c r="R1733" t="s">
        <v>19</v>
      </c>
      <c r="S1733" t="s">
        <v>47</v>
      </c>
      <c r="T1733" s="8"/>
    </row>
    <row r="1734" spans="1:20" x14ac:dyDescent="0.3">
      <c r="A1734">
        <v>99605</v>
      </c>
      <c r="B1734">
        <v>68557</v>
      </c>
      <c r="C1734">
        <v>32425</v>
      </c>
      <c r="D1734">
        <v>28873</v>
      </c>
      <c r="E1734">
        <f>VLOOKUP(D1734,[1]products!$A$2:$B$2832,2,0)</f>
        <v>18.897539699999999</v>
      </c>
      <c r="F1734">
        <v>268762</v>
      </c>
      <c r="G1734" t="s">
        <v>10</v>
      </c>
      <c r="H1734" s="2">
        <v>44972.203553240739</v>
      </c>
      <c r="I1734" s="2" t="s">
        <v>11</v>
      </c>
      <c r="J1734" s="2" t="s">
        <v>11</v>
      </c>
      <c r="K1734" s="2" t="s">
        <v>11</v>
      </c>
      <c r="L1734" s="9">
        <f>YEAR(Table1[[#This Row],[ordered_at]])</f>
        <v>2023</v>
      </c>
      <c r="M1734" s="9" t="str">
        <f>TEXT(Table1[[#This Row],[ordered_at]],"MMM")</f>
        <v>Feb</v>
      </c>
      <c r="N1734">
        <f>VLOOKUP(D1734,[1]products!$A$2:$F$2832,6,0)</f>
        <v>32.979999540000001</v>
      </c>
      <c r="O1734" s="1">
        <f>Table1[[#This Row],[sale_price]]-Table1[[#This Row],[cost_price]]</f>
        <v>14.082459840000002</v>
      </c>
      <c r="P1734" s="4">
        <f>Table1[[#This Row],[PROFIT]]/Table1[[#This Row],[sale_price]]</f>
        <v>0.42700000110430569</v>
      </c>
      <c r="Q1734" t="str">
        <f>"Q"&amp;ROUNDUP(MONTH(Table1[[#This Row],[ordered_at]])/3,0)</f>
        <v>Q1</v>
      </c>
      <c r="R1734" t="s">
        <v>41</v>
      </c>
      <c r="S1734" t="s">
        <v>47</v>
      </c>
      <c r="T1734" s="8"/>
    </row>
    <row r="1735" spans="1:20" x14ac:dyDescent="0.3">
      <c r="A1735">
        <v>124927</v>
      </c>
      <c r="B1735">
        <v>86034</v>
      </c>
      <c r="C1735">
        <v>62563</v>
      </c>
      <c r="D1735">
        <v>13928</v>
      </c>
      <c r="E1735">
        <f>VLOOKUP(D1735,[1]products!$A$2:$B$2832,2,0)</f>
        <v>21.224099160000002</v>
      </c>
      <c r="F1735">
        <v>337219</v>
      </c>
      <c r="G1735" t="s">
        <v>14</v>
      </c>
      <c r="H1735" s="2">
        <v>44970.500277777777</v>
      </c>
      <c r="I1735" s="2" t="s">
        <v>11</v>
      </c>
      <c r="J1735" s="2" t="s">
        <v>11</v>
      </c>
      <c r="K1735" s="2" t="s">
        <v>11</v>
      </c>
      <c r="L1735" s="9">
        <f>YEAR(Table1[[#This Row],[ordered_at]])</f>
        <v>2023</v>
      </c>
      <c r="M1735" s="9" t="str">
        <f>TEXT(Table1[[#This Row],[ordered_at]],"MMM")</f>
        <v>Feb</v>
      </c>
      <c r="N1735">
        <f>VLOOKUP(D1735,[1]products!$A$2:$F$2832,6,0)</f>
        <v>40.349998470000003</v>
      </c>
      <c r="O1735" s="1">
        <f>Table1[[#This Row],[sale_price]]-Table1[[#This Row],[cost_price]]</f>
        <v>19.125899310000001</v>
      </c>
      <c r="P1735" s="4">
        <f>Table1[[#This Row],[PROFIT]]/Table1[[#This Row],[sale_price]]</f>
        <v>0.47400000087286248</v>
      </c>
      <c r="Q1735" t="str">
        <f>"Q"&amp;ROUNDUP(MONTH(Table1[[#This Row],[ordered_at]])/3,0)</f>
        <v>Q1</v>
      </c>
      <c r="R1735" t="s">
        <v>33</v>
      </c>
      <c r="S1735" t="s">
        <v>46</v>
      </c>
      <c r="T1735" s="8"/>
    </row>
    <row r="1736" spans="1:20" x14ac:dyDescent="0.3">
      <c r="A1736">
        <v>101575</v>
      </c>
      <c r="B1736">
        <v>69935</v>
      </c>
      <c r="C1736">
        <v>3313</v>
      </c>
      <c r="D1736">
        <v>7068</v>
      </c>
      <c r="E1736">
        <f>VLOOKUP(D1736,[1]products!$A$2:$B$2832,2,0)</f>
        <v>10.26410989</v>
      </c>
      <c r="F1736">
        <v>274028</v>
      </c>
      <c r="G1736" t="s">
        <v>12</v>
      </c>
      <c r="H1736" s="2">
        <v>44970.321377314816</v>
      </c>
      <c r="I1736" s="2">
        <v>44970.321377314816</v>
      </c>
      <c r="J1736" s="2">
        <v>44970.321377314816</v>
      </c>
      <c r="K1736" s="2" t="s">
        <v>11</v>
      </c>
      <c r="L1736" s="9">
        <f>YEAR(Table1[[#This Row],[ordered_at]])</f>
        <v>2023</v>
      </c>
      <c r="M1736" s="9" t="str">
        <f>TEXT(Table1[[#This Row],[ordered_at]],"MMM")</f>
        <v>Feb</v>
      </c>
      <c r="N1736">
        <f>VLOOKUP(D1736,[1]products!$A$2:$F$2832,6,0)</f>
        <v>20.989999770000001</v>
      </c>
      <c r="O1736" s="1">
        <f>Table1[[#This Row],[sale_price]]-Table1[[#This Row],[cost_price]]</f>
        <v>10.72588988</v>
      </c>
      <c r="P1736" s="4">
        <f>Table1[[#This Row],[PROFIT]]/Table1[[#This Row],[sale_price]]</f>
        <v>0.51099999988232492</v>
      </c>
      <c r="Q1736" t="str">
        <f>"Q"&amp;ROUNDUP(MONTH(Table1[[#This Row],[ordered_at]])/3,0)</f>
        <v>Q1</v>
      </c>
      <c r="R1736" t="s">
        <v>33</v>
      </c>
      <c r="S1736" t="s">
        <v>46</v>
      </c>
      <c r="T1736" s="8"/>
    </row>
    <row r="1737" spans="1:20" x14ac:dyDescent="0.3">
      <c r="A1737">
        <v>19349</v>
      </c>
      <c r="B1737">
        <v>13390</v>
      </c>
      <c r="C1737">
        <v>3004</v>
      </c>
      <c r="D1737">
        <v>14086</v>
      </c>
      <c r="E1737">
        <f>VLOOKUP(D1737,[1]products!$A$2:$B$2832,2,0)</f>
        <v>25.315780610000001</v>
      </c>
      <c r="F1737">
        <v>52236</v>
      </c>
      <c r="G1737" t="s">
        <v>13</v>
      </c>
      <c r="H1737" s="2">
        <v>44969.955868055556</v>
      </c>
      <c r="I1737" s="2">
        <v>44969.955868055556</v>
      </c>
      <c r="J1737" s="2" t="s">
        <v>11</v>
      </c>
      <c r="K1737" s="2" t="s">
        <v>11</v>
      </c>
      <c r="L1737" s="9">
        <f>YEAR(Table1[[#This Row],[ordered_at]])</f>
        <v>2023</v>
      </c>
      <c r="M1737" s="9" t="str">
        <f>TEXT(Table1[[#This Row],[ordered_at]],"MMM")</f>
        <v>Feb</v>
      </c>
      <c r="N1737">
        <f>VLOOKUP(D1737,[1]products!$A$2:$F$2832,6,0)</f>
        <v>59.990001679999999</v>
      </c>
      <c r="O1737" s="1">
        <f>Table1[[#This Row],[sale_price]]-Table1[[#This Row],[cost_price]]</f>
        <v>34.674221070000002</v>
      </c>
      <c r="P1737" s="4">
        <f>Table1[[#This Row],[PROFIT]]/Table1[[#This Row],[sale_price]]</f>
        <v>0.5780000016496083</v>
      </c>
      <c r="Q1737" t="str">
        <f>"Q"&amp;ROUNDUP(MONTH(Table1[[#This Row],[ordered_at]])/3,0)</f>
        <v>Q1</v>
      </c>
      <c r="R1737" t="s">
        <v>33</v>
      </c>
      <c r="S1737" t="s">
        <v>46</v>
      </c>
      <c r="T1737" s="8"/>
    </row>
    <row r="1738" spans="1:20" x14ac:dyDescent="0.3">
      <c r="A1738">
        <v>9852</v>
      </c>
      <c r="B1738">
        <v>6802</v>
      </c>
      <c r="C1738">
        <v>33101</v>
      </c>
      <c r="D1738">
        <v>28384</v>
      </c>
      <c r="E1738">
        <f>VLOOKUP(D1738,[1]products!$A$2:$B$2832,2,0)</f>
        <v>20.1845</v>
      </c>
      <c r="F1738">
        <v>26571</v>
      </c>
      <c r="G1738" t="s">
        <v>13</v>
      </c>
      <c r="H1738" s="2">
        <v>44969.675613425927</v>
      </c>
      <c r="I1738" s="2">
        <v>44969.675613425927</v>
      </c>
      <c r="J1738" s="2" t="s">
        <v>11</v>
      </c>
      <c r="K1738" s="2" t="s">
        <v>11</v>
      </c>
      <c r="L1738" s="9">
        <f>YEAR(Table1[[#This Row],[ordered_at]])</f>
        <v>2023</v>
      </c>
      <c r="M1738" s="9" t="str">
        <f>TEXT(Table1[[#This Row],[ordered_at]],"MMM")</f>
        <v>Feb</v>
      </c>
      <c r="N1738">
        <f>VLOOKUP(D1738,[1]products!$A$2:$F$2832,6,0)</f>
        <v>39.5</v>
      </c>
      <c r="O1738" s="1">
        <f>Table1[[#This Row],[sale_price]]-Table1[[#This Row],[cost_price]]</f>
        <v>19.3155</v>
      </c>
      <c r="P1738" s="4">
        <f>Table1[[#This Row],[PROFIT]]/Table1[[#This Row],[sale_price]]</f>
        <v>0.48899999999999999</v>
      </c>
      <c r="Q1738" t="str">
        <f>"Q"&amp;ROUNDUP(MONTH(Table1[[#This Row],[ordered_at]])/3,0)</f>
        <v>Q1</v>
      </c>
      <c r="R1738" t="s">
        <v>29</v>
      </c>
      <c r="S1738" t="s">
        <v>46</v>
      </c>
      <c r="T1738" s="8"/>
    </row>
    <row r="1739" spans="1:20" x14ac:dyDescent="0.3">
      <c r="A1739">
        <v>15247</v>
      </c>
      <c r="B1739">
        <v>10550</v>
      </c>
      <c r="C1739">
        <v>33980</v>
      </c>
      <c r="D1739">
        <v>28714</v>
      </c>
      <c r="E1739">
        <f>VLOOKUP(D1739,[1]products!$A$2:$B$2832,2,0)</f>
        <v>10.925000069999999</v>
      </c>
      <c r="F1739">
        <v>41190</v>
      </c>
      <c r="G1739" t="s">
        <v>15</v>
      </c>
      <c r="H1739" s="2">
        <v>44969.309155092589</v>
      </c>
      <c r="I1739" s="2">
        <v>44969.309155092589</v>
      </c>
      <c r="J1739" s="2">
        <v>44969.309155092589</v>
      </c>
      <c r="K1739" s="2">
        <v>44969.309155092589</v>
      </c>
      <c r="L1739" s="9">
        <f>YEAR(Table1[[#This Row],[ordered_at]])</f>
        <v>2023</v>
      </c>
      <c r="M1739" s="9" t="str">
        <f>TEXT(Table1[[#This Row],[ordered_at]],"MMM")</f>
        <v>Feb</v>
      </c>
      <c r="N1739">
        <f>VLOOKUP(D1739,[1]products!$A$2:$F$2832,6,0)</f>
        <v>25</v>
      </c>
      <c r="O1739" s="1">
        <f>Table1[[#This Row],[sale_price]]-Table1[[#This Row],[cost_price]]</f>
        <v>14.074999930000001</v>
      </c>
      <c r="P1739" s="4">
        <f>Table1[[#This Row],[PROFIT]]/Table1[[#This Row],[sale_price]]</f>
        <v>0.56299999720000005</v>
      </c>
      <c r="Q1739" t="str">
        <f>"Q"&amp;ROUNDUP(MONTH(Table1[[#This Row],[ordered_at]])/3,0)</f>
        <v>Q1</v>
      </c>
      <c r="R1739" t="s">
        <v>29</v>
      </c>
      <c r="S1739" t="s">
        <v>46</v>
      </c>
      <c r="T1739" s="8"/>
    </row>
    <row r="1740" spans="1:20" x14ac:dyDescent="0.3">
      <c r="A1740">
        <v>59796</v>
      </c>
      <c r="B1740">
        <v>41188</v>
      </c>
      <c r="C1740">
        <v>44441</v>
      </c>
      <c r="D1740">
        <v>25006</v>
      </c>
      <c r="E1740">
        <f>VLOOKUP(D1740,[1]products!$A$2:$B$2832,2,0)</f>
        <v>43.34999998</v>
      </c>
      <c r="F1740">
        <v>161398</v>
      </c>
      <c r="G1740" t="s">
        <v>14</v>
      </c>
      <c r="H1740" s="2">
        <v>44968.416458333333</v>
      </c>
      <c r="I1740" s="2" t="s">
        <v>11</v>
      </c>
      <c r="J1740" s="2" t="s">
        <v>11</v>
      </c>
      <c r="K1740" s="2" t="s">
        <v>11</v>
      </c>
      <c r="L1740" s="9">
        <f>YEAR(Table1[[#This Row],[ordered_at]])</f>
        <v>2023</v>
      </c>
      <c r="M1740" s="9" t="str">
        <f>TEXT(Table1[[#This Row],[ordered_at]],"MMM")</f>
        <v>Feb</v>
      </c>
      <c r="N1740">
        <f>VLOOKUP(D1740,[1]products!$A$2:$F$2832,6,0)</f>
        <v>75</v>
      </c>
      <c r="O1740" s="1">
        <f>Table1[[#This Row],[sale_price]]-Table1[[#This Row],[cost_price]]</f>
        <v>31.65000002</v>
      </c>
      <c r="P1740" s="4">
        <f>Table1[[#This Row],[PROFIT]]/Table1[[#This Row],[sale_price]]</f>
        <v>0.42200000026666667</v>
      </c>
      <c r="Q1740" t="str">
        <f>"Q"&amp;ROUNDUP(MONTH(Table1[[#This Row],[ordered_at]])/3,0)</f>
        <v>Q1</v>
      </c>
      <c r="R1740" t="s">
        <v>32</v>
      </c>
      <c r="S1740" t="s">
        <v>47</v>
      </c>
      <c r="T1740" s="8"/>
    </row>
    <row r="1741" spans="1:20" x14ac:dyDescent="0.3">
      <c r="A1741">
        <v>13497</v>
      </c>
      <c r="B1741">
        <v>9360</v>
      </c>
      <c r="C1741">
        <v>71427</v>
      </c>
      <c r="D1741">
        <v>28885</v>
      </c>
      <c r="E1741">
        <f>VLOOKUP(D1741,[1]products!$A$2:$B$2832,2,0)</f>
        <v>30.024000040000001</v>
      </c>
      <c r="F1741">
        <v>36420</v>
      </c>
      <c r="G1741" t="s">
        <v>10</v>
      </c>
      <c r="H1741" s="2">
        <v>44968.386874999997</v>
      </c>
      <c r="I1741" s="2" t="s">
        <v>11</v>
      </c>
      <c r="J1741" s="2" t="s">
        <v>11</v>
      </c>
      <c r="K1741" s="2" t="s">
        <v>11</v>
      </c>
      <c r="L1741" s="9">
        <f>YEAR(Table1[[#This Row],[ordered_at]])</f>
        <v>2023</v>
      </c>
      <c r="M1741" s="9" t="str">
        <f>TEXT(Table1[[#This Row],[ordered_at]],"MMM")</f>
        <v>Feb</v>
      </c>
      <c r="N1741">
        <f>VLOOKUP(D1741,[1]products!$A$2:$F$2832,6,0)</f>
        <v>54</v>
      </c>
      <c r="O1741" s="1">
        <f>Table1[[#This Row],[sale_price]]-Table1[[#This Row],[cost_price]]</f>
        <v>23.975999959999999</v>
      </c>
      <c r="P1741" s="4">
        <f>Table1[[#This Row],[PROFIT]]/Table1[[#This Row],[sale_price]]</f>
        <v>0.44399999925925926</v>
      </c>
      <c r="Q1741" t="str">
        <f>"Q"&amp;ROUNDUP(MONTH(Table1[[#This Row],[ordered_at]])/3,0)</f>
        <v>Q1</v>
      </c>
      <c r="R1741" t="s">
        <v>32</v>
      </c>
      <c r="S1741" t="s">
        <v>47</v>
      </c>
      <c r="T1741" s="8"/>
    </row>
    <row r="1742" spans="1:20" x14ac:dyDescent="0.3">
      <c r="A1742">
        <v>60765</v>
      </c>
      <c r="B1742">
        <v>41865</v>
      </c>
      <c r="C1742">
        <v>78063</v>
      </c>
      <c r="D1742">
        <v>10822</v>
      </c>
      <c r="E1742">
        <f>VLOOKUP(D1742,[1]products!$A$2:$B$2832,2,0)</f>
        <v>3.7745998699999999</v>
      </c>
      <c r="F1742">
        <v>163971</v>
      </c>
      <c r="G1742" t="s">
        <v>13</v>
      </c>
      <c r="H1742" s="2">
        <v>44966.330358796295</v>
      </c>
      <c r="I1742" s="2">
        <v>44966.330358796295</v>
      </c>
      <c r="J1742" s="2" t="s">
        <v>11</v>
      </c>
      <c r="K1742" s="2" t="s">
        <v>11</v>
      </c>
      <c r="L1742" s="9">
        <f>YEAR(Table1[[#This Row],[ordered_at]])</f>
        <v>2023</v>
      </c>
      <c r="M1742" s="9" t="str">
        <f>TEXT(Table1[[#This Row],[ordered_at]],"MMM")</f>
        <v>Feb</v>
      </c>
      <c r="N1742">
        <f>VLOOKUP(D1742,[1]products!$A$2:$F$2832,6,0)</f>
        <v>6.9899997709999999</v>
      </c>
      <c r="O1742" s="1">
        <f>Table1[[#This Row],[sale_price]]-Table1[[#This Row],[cost_price]]</f>
        <v>3.2153999010000001</v>
      </c>
      <c r="P1742" s="4">
        <f>Table1[[#This Row],[PROFIT]]/Table1[[#This Row],[sale_price]]</f>
        <v>0.46000000090701004</v>
      </c>
      <c r="Q1742" t="str">
        <f>"Q"&amp;ROUNDUP(MONTH(Table1[[#This Row],[ordered_at]])/3,0)</f>
        <v>Q1</v>
      </c>
      <c r="R1742" t="s">
        <v>32</v>
      </c>
      <c r="S1742" t="s">
        <v>47</v>
      </c>
      <c r="T1742" s="8"/>
    </row>
    <row r="1743" spans="1:20" x14ac:dyDescent="0.3">
      <c r="A1743">
        <v>54840</v>
      </c>
      <c r="B1743">
        <v>37720</v>
      </c>
      <c r="C1743">
        <v>78063</v>
      </c>
      <c r="D1743">
        <v>14192</v>
      </c>
      <c r="E1743">
        <f>VLOOKUP(D1743,[1]products!$A$2:$B$2832,2,0)</f>
        <v>8.7120000350000009</v>
      </c>
      <c r="F1743">
        <v>147974</v>
      </c>
      <c r="G1743" t="s">
        <v>14</v>
      </c>
      <c r="H1743" s="2">
        <v>44966.079513888886</v>
      </c>
      <c r="I1743" s="2" t="s">
        <v>11</v>
      </c>
      <c r="J1743" s="2" t="s">
        <v>11</v>
      </c>
      <c r="K1743" s="2" t="s">
        <v>11</v>
      </c>
      <c r="L1743" s="9">
        <f>YEAR(Table1[[#This Row],[ordered_at]])</f>
        <v>2023</v>
      </c>
      <c r="M1743" s="9" t="str">
        <f>TEXT(Table1[[#This Row],[ordered_at]],"MMM")</f>
        <v>Feb</v>
      </c>
      <c r="N1743">
        <f>VLOOKUP(D1743,[1]products!$A$2:$F$2832,6,0)</f>
        <v>22</v>
      </c>
      <c r="O1743" s="1">
        <f>Table1[[#This Row],[sale_price]]-Table1[[#This Row],[cost_price]]</f>
        <v>13.287999964999999</v>
      </c>
      <c r="P1743" s="4">
        <f>Table1[[#This Row],[PROFIT]]/Table1[[#This Row],[sale_price]]</f>
        <v>0.60399999840909091</v>
      </c>
      <c r="Q1743" t="str">
        <f>"Q"&amp;ROUNDUP(MONTH(Table1[[#This Row],[ordered_at]])/3,0)</f>
        <v>Q1</v>
      </c>
      <c r="R1743" t="s">
        <v>32</v>
      </c>
      <c r="S1743" t="s">
        <v>47</v>
      </c>
      <c r="T1743" s="8"/>
    </row>
    <row r="1744" spans="1:20" x14ac:dyDescent="0.3">
      <c r="A1744">
        <v>106726</v>
      </c>
      <c r="B1744">
        <v>73522</v>
      </c>
      <c r="C1744">
        <v>78063</v>
      </c>
      <c r="D1744">
        <v>28424</v>
      </c>
      <c r="E1744">
        <f>VLOOKUP(D1744,[1]products!$A$2:$B$2832,2,0)</f>
        <v>53.279498529999998</v>
      </c>
      <c r="F1744">
        <v>287944</v>
      </c>
      <c r="G1744" t="s">
        <v>12</v>
      </c>
      <c r="H1744" s="2">
        <v>44965.972349537034</v>
      </c>
      <c r="I1744" s="2">
        <v>44965.972349537034</v>
      </c>
      <c r="J1744" s="2">
        <v>44965.972349537034</v>
      </c>
      <c r="K1744" s="2" t="s">
        <v>11</v>
      </c>
      <c r="L1744" s="9">
        <f>YEAR(Table1[[#This Row],[ordered_at]])</f>
        <v>2023</v>
      </c>
      <c r="M1744" s="9" t="str">
        <f>TEXT(Table1[[#This Row],[ordered_at]],"MMM")</f>
        <v>Feb</v>
      </c>
      <c r="N1744">
        <f>VLOOKUP(D1744,[1]products!$A$2:$F$2832,6,0)</f>
        <v>129.9499969</v>
      </c>
      <c r="O1744" s="1">
        <f>Table1[[#This Row],[sale_price]]-Table1[[#This Row],[cost_price]]</f>
        <v>76.670498370000004</v>
      </c>
      <c r="P1744" s="4">
        <f>Table1[[#This Row],[PROFIT]]/Table1[[#This Row],[sale_price]]</f>
        <v>0.59000000153135823</v>
      </c>
      <c r="Q1744" t="str">
        <f>"Q"&amp;ROUNDUP(MONTH(Table1[[#This Row],[ordered_at]])/3,0)</f>
        <v>Q1</v>
      </c>
      <c r="R1744" t="s">
        <v>37</v>
      </c>
      <c r="S1744" t="s">
        <v>47</v>
      </c>
      <c r="T1744" s="8"/>
    </row>
    <row r="1745" spans="1:20" x14ac:dyDescent="0.3">
      <c r="A1745">
        <v>75565</v>
      </c>
      <c r="B1745">
        <v>52000</v>
      </c>
      <c r="C1745">
        <v>78063</v>
      </c>
      <c r="D1745">
        <v>6129</v>
      </c>
      <c r="E1745">
        <f>VLOOKUP(D1745,[1]products!$A$2:$B$2832,2,0)</f>
        <v>8.4843398509999997</v>
      </c>
      <c r="F1745">
        <v>203898</v>
      </c>
      <c r="G1745" t="s">
        <v>13</v>
      </c>
      <c r="H1745" s="2">
        <v>44965.568206018521</v>
      </c>
      <c r="I1745" s="2">
        <v>44965.568206018521</v>
      </c>
      <c r="J1745" s="2" t="s">
        <v>11</v>
      </c>
      <c r="K1745" s="2" t="s">
        <v>11</v>
      </c>
      <c r="L1745" s="9">
        <f>YEAR(Table1[[#This Row],[ordered_at]])</f>
        <v>2023</v>
      </c>
      <c r="M1745" s="9" t="str">
        <f>TEXT(Table1[[#This Row],[ordered_at]],"MMM")</f>
        <v>Feb</v>
      </c>
      <c r="N1745">
        <f>VLOOKUP(D1747,[1]products!$A$2:$F$2832,6,0)</f>
        <v>49.450000760000002</v>
      </c>
      <c r="O1745" s="1">
        <f>Table1[[#This Row],[sale_price]]-Table1[[#This Row],[cost_price]]</f>
        <v>40.965660909</v>
      </c>
      <c r="P1745" s="4">
        <f>Table1[[#This Row],[PROFIT]]/Table1[[#This Row],[sale_price]]</f>
        <v>0.82842589038212988</v>
      </c>
      <c r="Q1745" t="str">
        <f>"Q"&amp;ROUNDUP(MONTH(Table1[[#This Row],[ordered_at]])/3,0)</f>
        <v>Q1</v>
      </c>
      <c r="R1745" t="s">
        <v>37</v>
      </c>
      <c r="S1745" t="s">
        <v>47</v>
      </c>
      <c r="T1745" s="8"/>
    </row>
    <row r="1746" spans="1:20" x14ac:dyDescent="0.3">
      <c r="A1746">
        <v>25089</v>
      </c>
      <c r="B1746">
        <v>17360</v>
      </c>
      <c r="C1746">
        <v>78063</v>
      </c>
      <c r="D1746">
        <v>13796</v>
      </c>
      <c r="E1746">
        <f>VLOOKUP(D1746,[1]products!$A$2:$B$2832,2,0)</f>
        <v>4.2560000120000003</v>
      </c>
      <c r="F1746">
        <v>67721</v>
      </c>
      <c r="G1746" t="s">
        <v>14</v>
      </c>
      <c r="H1746" s="2">
        <v>44965.456817129627</v>
      </c>
      <c r="I1746" s="2" t="s">
        <v>11</v>
      </c>
      <c r="J1746" s="2" t="s">
        <v>11</v>
      </c>
      <c r="K1746" s="2" t="s">
        <v>11</v>
      </c>
      <c r="L1746" s="9">
        <f>YEAR(Table1[[#This Row],[ordered_at]])</f>
        <v>2023</v>
      </c>
      <c r="M1746" s="9" t="str">
        <f>TEXT(Table1[[#This Row],[ordered_at]],"MMM")</f>
        <v>Feb</v>
      </c>
      <c r="N1746">
        <f>VLOOKUP(D1746,[1]products!$A$2:$F$2832,6,0)</f>
        <v>8</v>
      </c>
      <c r="O1746" s="1">
        <f>Table1[[#This Row],[sale_price]]-Table1[[#This Row],[cost_price]]</f>
        <v>3.7439999879999997</v>
      </c>
      <c r="P1746" s="4">
        <f>Table1[[#This Row],[PROFIT]]/Table1[[#This Row],[sale_price]]</f>
        <v>0.46799999849999996</v>
      </c>
      <c r="Q1746" t="str">
        <f>"Q"&amp;ROUNDUP(MONTH(Table1[[#This Row],[ordered_at]])/3,0)</f>
        <v>Q1</v>
      </c>
      <c r="R1746" t="s">
        <v>37</v>
      </c>
      <c r="S1746" t="s">
        <v>47</v>
      </c>
      <c r="T1746" s="8"/>
    </row>
    <row r="1747" spans="1:20" x14ac:dyDescent="0.3">
      <c r="A1747">
        <v>112597</v>
      </c>
      <c r="B1747">
        <v>77598</v>
      </c>
      <c r="C1747">
        <v>80053</v>
      </c>
      <c r="D1747">
        <v>13862</v>
      </c>
      <c r="E1747">
        <f>VLOOKUP(D1747,[1]products!$A$2:$B$2832,2,0)</f>
        <v>25.714000469999998</v>
      </c>
      <c r="F1747">
        <v>303783</v>
      </c>
      <c r="G1747" t="s">
        <v>10</v>
      </c>
      <c r="H1747" s="2">
        <v>44965.227476851855</v>
      </c>
      <c r="I1747" s="2" t="s">
        <v>11</v>
      </c>
      <c r="J1747" s="2" t="s">
        <v>11</v>
      </c>
      <c r="K1747" s="2" t="s">
        <v>11</v>
      </c>
      <c r="L1747" s="9">
        <f>YEAR(Table1[[#This Row],[ordered_at]])</f>
        <v>2023</v>
      </c>
      <c r="M1747" s="9" t="str">
        <f>TEXT(Table1[[#This Row],[ordered_at]],"MMM")</f>
        <v>Feb</v>
      </c>
      <c r="N1747">
        <f>VLOOKUP(D1747,[1]products!$A$2:$F$2832,6,0)</f>
        <v>49.450000760000002</v>
      </c>
      <c r="O1747" s="1">
        <f>Table1[[#This Row],[sale_price]]-Table1[[#This Row],[cost_price]]</f>
        <v>23.736000290000003</v>
      </c>
      <c r="P1747" s="4">
        <f>Table1[[#This Row],[PROFIT]]/Table1[[#This Row],[sale_price]]</f>
        <v>0.47999999848736102</v>
      </c>
      <c r="Q1747" t="str">
        <f>"Q"&amp;ROUNDUP(MONTH(Table1[[#This Row],[ordered_at]])/3,0)</f>
        <v>Q1</v>
      </c>
      <c r="R1747" t="s">
        <v>37</v>
      </c>
      <c r="S1747" t="s">
        <v>47</v>
      </c>
      <c r="T1747" s="8"/>
    </row>
    <row r="1748" spans="1:20" x14ac:dyDescent="0.3">
      <c r="A1748">
        <v>164152</v>
      </c>
      <c r="B1748">
        <v>113070</v>
      </c>
      <c r="C1748">
        <v>68554</v>
      </c>
      <c r="D1748">
        <v>12625</v>
      </c>
      <c r="E1748">
        <f>VLOOKUP(D1748,[1]products!$A$2:$B$2832,2,0)</f>
        <v>12.39930028</v>
      </c>
      <c r="F1748">
        <v>443149</v>
      </c>
      <c r="G1748" t="s">
        <v>14</v>
      </c>
      <c r="H1748" s="2">
        <v>44964.997407407405</v>
      </c>
      <c r="I1748" s="2" t="s">
        <v>11</v>
      </c>
      <c r="J1748" s="2" t="s">
        <v>11</v>
      </c>
      <c r="K1748" s="2" t="s">
        <v>11</v>
      </c>
      <c r="L1748" s="9">
        <f>YEAR(Table1[[#This Row],[ordered_at]])</f>
        <v>2023</v>
      </c>
      <c r="M1748" s="9" t="str">
        <f>TEXT(Table1[[#This Row],[ordered_at]],"MMM")</f>
        <v>Feb</v>
      </c>
      <c r="N1748">
        <f>VLOOKUP(D1748,[1]products!$A$2:$F$2832,6,0)</f>
        <v>29.950000760000002</v>
      </c>
      <c r="O1748" s="1">
        <f>Table1[[#This Row],[sale_price]]-Table1[[#This Row],[cost_price]]</f>
        <v>17.550700480000003</v>
      </c>
      <c r="P1748" s="4">
        <f>Table1[[#This Row],[PROFIT]]/Table1[[#This Row],[sale_price]]</f>
        <v>0.58600000115659434</v>
      </c>
      <c r="Q1748" t="str">
        <f>"Q"&amp;ROUNDUP(MONTH(Table1[[#This Row],[ordered_at]])/3,0)</f>
        <v>Q1</v>
      </c>
      <c r="R1748" t="s">
        <v>33</v>
      </c>
      <c r="S1748" t="s">
        <v>47</v>
      </c>
      <c r="T1748" s="8"/>
    </row>
    <row r="1749" spans="1:20" x14ac:dyDescent="0.3">
      <c r="A1749">
        <v>109030</v>
      </c>
      <c r="B1749">
        <v>75133</v>
      </c>
      <c r="C1749">
        <v>13276</v>
      </c>
      <c r="D1749">
        <v>15836</v>
      </c>
      <c r="E1749">
        <f>VLOOKUP(D1749,[1]products!$A$2:$B$2832,2,0)</f>
        <v>38.610048759999998</v>
      </c>
      <c r="F1749">
        <v>294182</v>
      </c>
      <c r="G1749" t="s">
        <v>15</v>
      </c>
      <c r="H1749" s="2">
        <v>44964.580520833333</v>
      </c>
      <c r="I1749" s="2">
        <v>44964.580520833333</v>
      </c>
      <c r="J1749" s="2">
        <v>44964.580520833333</v>
      </c>
      <c r="K1749" s="2">
        <v>44964.580520833333</v>
      </c>
      <c r="L1749" s="9">
        <f>YEAR(Table1[[#This Row],[ordered_at]])</f>
        <v>2023</v>
      </c>
      <c r="M1749" s="9" t="str">
        <f>TEXT(Table1[[#This Row],[ordered_at]],"MMM")</f>
        <v>Feb</v>
      </c>
      <c r="N1749">
        <f>VLOOKUP(D1749,[1]products!$A$2:$F$2832,6,0)</f>
        <v>87.949996949999999</v>
      </c>
      <c r="O1749" s="1">
        <f>Table1[[#This Row],[sale_price]]-Table1[[#This Row],[cost_price]]</f>
        <v>49.339948190000001</v>
      </c>
      <c r="P1749" s="4">
        <f>Table1[[#This Row],[PROFIT]]/Table1[[#This Row],[sale_price]]</f>
        <v>0.56099999887492891</v>
      </c>
      <c r="Q1749" t="str">
        <f>"Q"&amp;ROUNDUP(MONTH(Table1[[#This Row],[ordered_at]])/3,0)</f>
        <v>Q1</v>
      </c>
      <c r="R1749" t="s">
        <v>40</v>
      </c>
      <c r="S1749" t="s">
        <v>47</v>
      </c>
      <c r="T1749" s="8"/>
    </row>
    <row r="1750" spans="1:20" x14ac:dyDescent="0.3">
      <c r="A1750">
        <v>39643</v>
      </c>
      <c r="B1750">
        <v>27297</v>
      </c>
      <c r="C1750">
        <v>20665</v>
      </c>
      <c r="D1750">
        <v>15816</v>
      </c>
      <c r="E1750">
        <f>VLOOKUP(D1750,[1]products!$A$2:$B$2832,2,0)</f>
        <v>14.607100579999999</v>
      </c>
      <c r="F1750">
        <v>106935</v>
      </c>
      <c r="G1750" t="s">
        <v>12</v>
      </c>
      <c r="H1750" s="2">
        <v>44964.268807870372</v>
      </c>
      <c r="I1750" s="2">
        <v>44964.268807870372</v>
      </c>
      <c r="J1750" s="2">
        <v>44964.268807870372</v>
      </c>
      <c r="K1750" s="2" t="s">
        <v>11</v>
      </c>
      <c r="L1750" s="9">
        <f>YEAR(Table1[[#This Row],[ordered_at]])</f>
        <v>2023</v>
      </c>
      <c r="M1750" s="9" t="str">
        <f>TEXT(Table1[[#This Row],[ordered_at]],"MMM")</f>
        <v>Feb</v>
      </c>
      <c r="N1750">
        <f>VLOOKUP(D1750,[1]products!$A$2:$F$2832,6,0)</f>
        <v>33.97000122</v>
      </c>
      <c r="O1750" s="1">
        <f>Table1[[#This Row],[sale_price]]-Table1[[#This Row],[cost_price]]</f>
        <v>19.362900639999999</v>
      </c>
      <c r="P1750" s="4">
        <f>Table1[[#This Row],[PROFIT]]/Table1[[#This Row],[sale_price]]</f>
        <v>0.56999999836914927</v>
      </c>
      <c r="Q1750" t="str">
        <f>"Q"&amp;ROUNDUP(MONTH(Table1[[#This Row],[ordered_at]])/3,0)</f>
        <v>Q1</v>
      </c>
      <c r="R1750" t="s">
        <v>40</v>
      </c>
      <c r="S1750" t="s">
        <v>47</v>
      </c>
      <c r="T1750" s="8"/>
    </row>
    <row r="1751" spans="1:20" x14ac:dyDescent="0.3">
      <c r="A1751">
        <v>146143</v>
      </c>
      <c r="B1751">
        <v>100634</v>
      </c>
      <c r="C1751">
        <v>32421</v>
      </c>
      <c r="D1751">
        <v>15953</v>
      </c>
      <c r="E1751">
        <f>VLOOKUP(D1751,[1]products!$A$2:$B$2832,2,0)</f>
        <v>10.640799769999999</v>
      </c>
      <c r="F1751">
        <v>394581</v>
      </c>
      <c r="G1751" t="s">
        <v>12</v>
      </c>
      <c r="H1751" s="2">
        <v>44963.330729166664</v>
      </c>
      <c r="I1751" s="2">
        <v>44963.330729166664</v>
      </c>
      <c r="J1751" s="2">
        <v>44963.330729166664</v>
      </c>
      <c r="K1751" s="2" t="s">
        <v>11</v>
      </c>
      <c r="L1751" s="9">
        <f>YEAR(Table1[[#This Row],[ordered_at]])</f>
        <v>2023</v>
      </c>
      <c r="M1751" s="9" t="str">
        <f>TEXT(Table1[[#This Row],[ordered_at]],"MMM")</f>
        <v>Feb</v>
      </c>
      <c r="N1751">
        <f>VLOOKUP(D1751,[1]products!$A$2:$F$2832,6,0)</f>
        <v>22.63999939</v>
      </c>
      <c r="O1751" s="1">
        <f>Table1[[#This Row],[sale_price]]-Table1[[#This Row],[cost_price]]</f>
        <v>11.999199620000001</v>
      </c>
      <c r="P1751" s="4">
        <f>Table1[[#This Row],[PROFIT]]/Table1[[#This Row],[sale_price]]</f>
        <v>0.52999999749558302</v>
      </c>
      <c r="Q1751" t="str">
        <f>"Q"&amp;ROUNDUP(MONTH(Table1[[#This Row],[ordered_at]])/3,0)</f>
        <v>Q1</v>
      </c>
      <c r="R1751" t="s">
        <v>19</v>
      </c>
      <c r="S1751" t="s">
        <v>46</v>
      </c>
      <c r="T1751" s="8"/>
    </row>
    <row r="1752" spans="1:20" x14ac:dyDescent="0.3">
      <c r="A1752">
        <v>115537</v>
      </c>
      <c r="B1752">
        <v>79599</v>
      </c>
      <c r="C1752">
        <v>66741</v>
      </c>
      <c r="D1752">
        <v>28378</v>
      </c>
      <c r="E1752">
        <f>VLOOKUP(D1752,[1]products!$A$2:$B$2832,2,0)</f>
        <v>22.70240046</v>
      </c>
      <c r="F1752">
        <v>311809</v>
      </c>
      <c r="G1752" t="s">
        <v>12</v>
      </c>
      <c r="H1752" s="2">
        <v>44963.246874999997</v>
      </c>
      <c r="I1752" s="2">
        <v>44963.246874999997</v>
      </c>
      <c r="J1752" s="2">
        <v>44963.246874999997</v>
      </c>
      <c r="K1752" s="2" t="s">
        <v>11</v>
      </c>
      <c r="L1752" s="9">
        <f>YEAR(Table1[[#This Row],[ordered_at]])</f>
        <v>2023</v>
      </c>
      <c r="M1752" s="9" t="str">
        <f>TEXT(Table1[[#This Row],[ordered_at]],"MMM")</f>
        <v>Feb</v>
      </c>
      <c r="N1752">
        <f>VLOOKUP(D1752,[1]products!$A$2:$F$2832,6,0)</f>
        <v>40.540000919999997</v>
      </c>
      <c r="O1752" s="1">
        <f>Table1[[#This Row],[sale_price]]-Table1[[#This Row],[cost_price]]</f>
        <v>17.837600459999997</v>
      </c>
      <c r="P1752" s="4">
        <f>Table1[[#This Row],[PROFIT]]/Table1[[#This Row],[sale_price]]</f>
        <v>0.4400000013616181</v>
      </c>
      <c r="Q1752" t="str">
        <f>"Q"&amp;ROUNDUP(MONTH(Table1[[#This Row],[ordered_at]])/3,0)</f>
        <v>Q1</v>
      </c>
      <c r="R1752" t="s">
        <v>31</v>
      </c>
      <c r="S1752" t="s">
        <v>46</v>
      </c>
      <c r="T1752" s="8"/>
    </row>
    <row r="1753" spans="1:20" x14ac:dyDescent="0.3">
      <c r="A1753">
        <v>9706</v>
      </c>
      <c r="B1753">
        <v>6702</v>
      </c>
      <c r="C1753">
        <v>66741</v>
      </c>
      <c r="D1753">
        <v>5795</v>
      </c>
      <c r="E1753">
        <f>VLOOKUP(D1753,[1]products!$A$2:$B$2832,2,0)</f>
        <v>28.079999610000002</v>
      </c>
      <c r="F1753">
        <v>26180</v>
      </c>
      <c r="G1753" t="s">
        <v>14</v>
      </c>
      <c r="H1753" s="2">
        <v>44962.727719907409</v>
      </c>
      <c r="I1753" s="2" t="s">
        <v>11</v>
      </c>
      <c r="J1753" s="2" t="s">
        <v>11</v>
      </c>
      <c r="K1753" s="2" t="s">
        <v>11</v>
      </c>
      <c r="L1753" s="9">
        <f>YEAR(Table1[[#This Row],[ordered_at]])</f>
        <v>2023</v>
      </c>
      <c r="M1753" s="9" t="str">
        <f>TEXT(Table1[[#This Row],[ordered_at]],"MMM")</f>
        <v>Feb</v>
      </c>
      <c r="N1753">
        <f>VLOOKUP(D1753,[1]products!$A$2:$F$2832,6,0)</f>
        <v>46.799999239999998</v>
      </c>
      <c r="O1753" s="1">
        <f>Table1[[#This Row],[sale_price]]-Table1[[#This Row],[cost_price]]</f>
        <v>18.719999629999997</v>
      </c>
      <c r="P1753" s="4">
        <f>Table1[[#This Row],[PROFIT]]/Table1[[#This Row],[sale_price]]</f>
        <v>0.3999999985897435</v>
      </c>
      <c r="Q1753" t="str">
        <f>"Q"&amp;ROUNDUP(MONTH(Table1[[#This Row],[ordered_at]])/3,0)</f>
        <v>Q1</v>
      </c>
      <c r="R1753" t="s">
        <v>31</v>
      </c>
      <c r="S1753" t="s">
        <v>46</v>
      </c>
      <c r="T1753" s="8"/>
    </row>
    <row r="1754" spans="1:20" x14ac:dyDescent="0.3">
      <c r="A1754">
        <v>144328</v>
      </c>
      <c r="B1754">
        <v>99380</v>
      </c>
      <c r="C1754">
        <v>66741</v>
      </c>
      <c r="D1754">
        <v>14073</v>
      </c>
      <c r="E1754">
        <f>VLOOKUP(D1754,[1]products!$A$2:$B$2832,2,0)</f>
        <v>6.2267801199999999</v>
      </c>
      <c r="F1754">
        <v>389659</v>
      </c>
      <c r="G1754" t="s">
        <v>15</v>
      </c>
      <c r="H1754" s="2">
        <v>44962.654189814813</v>
      </c>
      <c r="I1754" s="2">
        <v>44962.654189814813</v>
      </c>
      <c r="J1754" s="2">
        <v>44962.654189814813</v>
      </c>
      <c r="K1754" s="2">
        <v>44962.654189814813</v>
      </c>
      <c r="L1754" s="9">
        <f>YEAR(Table1[[#This Row],[ordered_at]])</f>
        <v>2023</v>
      </c>
      <c r="M1754" s="9" t="str">
        <f>TEXT(Table1[[#This Row],[ordered_at]],"MMM")</f>
        <v>Feb</v>
      </c>
      <c r="N1754">
        <f>VLOOKUP(D1754,[1]products!$A$2:$F$2832,6,0)</f>
        <v>11.260000229999999</v>
      </c>
      <c r="O1754" s="1">
        <f>Table1[[#This Row],[sale_price]]-Table1[[#This Row],[cost_price]]</f>
        <v>5.0332201099999994</v>
      </c>
      <c r="P1754" s="4">
        <f>Table1[[#This Row],[PROFIT]]/Table1[[#This Row],[sale_price]]</f>
        <v>0.44700000063854345</v>
      </c>
      <c r="Q1754" t="str">
        <f>"Q"&amp;ROUNDUP(MONTH(Table1[[#This Row],[ordered_at]])/3,0)</f>
        <v>Q1</v>
      </c>
      <c r="R1754" t="s">
        <v>31</v>
      </c>
      <c r="S1754" t="s">
        <v>46</v>
      </c>
      <c r="T1754" s="8"/>
    </row>
    <row r="1755" spans="1:20" x14ac:dyDescent="0.3">
      <c r="A1755">
        <v>61966</v>
      </c>
      <c r="B1755">
        <v>42681</v>
      </c>
      <c r="C1755">
        <v>66741</v>
      </c>
      <c r="D1755">
        <v>15788</v>
      </c>
      <c r="E1755">
        <f>VLOOKUP(D1755,[1]products!$A$2:$B$2832,2,0)</f>
        <v>20.65041072</v>
      </c>
      <c r="F1755">
        <v>167211</v>
      </c>
      <c r="G1755" t="s">
        <v>10</v>
      </c>
      <c r="H1755" s="2">
        <v>44962.527731481481</v>
      </c>
      <c r="I1755" s="2" t="s">
        <v>11</v>
      </c>
      <c r="J1755" s="2" t="s">
        <v>11</v>
      </c>
      <c r="K1755" s="2" t="s">
        <v>11</v>
      </c>
      <c r="L1755" s="9">
        <f>YEAR(Table1[[#This Row],[ordered_at]])</f>
        <v>2023</v>
      </c>
      <c r="M1755" s="9" t="str">
        <f>TEXT(Table1[[#This Row],[ordered_at]],"MMM")</f>
        <v>Feb</v>
      </c>
      <c r="N1755">
        <f>VLOOKUP(D1755,[1]products!$A$2:$F$2832,6,0)</f>
        <v>44.990001679999999</v>
      </c>
      <c r="O1755" s="1">
        <f>Table1[[#This Row],[sale_price]]-Table1[[#This Row],[cost_price]]</f>
        <v>24.339590959999999</v>
      </c>
      <c r="P1755" s="4">
        <f>Table1[[#This Row],[PROFIT]]/Table1[[#This Row],[sale_price]]</f>
        <v>0.54100000113625246</v>
      </c>
      <c r="Q1755" t="str">
        <f>"Q"&amp;ROUNDUP(MONTH(Table1[[#This Row],[ordered_at]])/3,0)</f>
        <v>Q1</v>
      </c>
      <c r="R1755" t="s">
        <v>31</v>
      </c>
      <c r="S1755" t="s">
        <v>46</v>
      </c>
      <c r="T1755" s="8"/>
    </row>
    <row r="1756" spans="1:20" x14ac:dyDescent="0.3">
      <c r="A1756">
        <v>137421</v>
      </c>
      <c r="B1756">
        <v>94605</v>
      </c>
      <c r="C1756">
        <v>66741</v>
      </c>
      <c r="D1756">
        <v>15569</v>
      </c>
      <c r="E1756">
        <f>VLOOKUP(D1756,[1]products!$A$2:$B$2832,2,0)</f>
        <v>10.042499940000001</v>
      </c>
      <c r="F1756">
        <v>370924</v>
      </c>
      <c r="G1756" t="s">
        <v>15</v>
      </c>
      <c r="H1756" s="2">
        <v>44962.476817129631</v>
      </c>
      <c r="I1756" s="2">
        <v>44962.476817129631</v>
      </c>
      <c r="J1756" s="2">
        <v>44962.476817129631</v>
      </c>
      <c r="K1756" s="2">
        <v>44962.476817129631</v>
      </c>
      <c r="L1756" s="9">
        <f>YEAR(Table1[[#This Row],[ordered_at]])</f>
        <v>2023</v>
      </c>
      <c r="M1756" s="9" t="str">
        <f>TEXT(Table1[[#This Row],[ordered_at]],"MMM")</f>
        <v>Feb</v>
      </c>
      <c r="N1756">
        <f>VLOOKUP(D1756,[1]products!$A$2:$F$2832,6,0)</f>
        <v>19.5</v>
      </c>
      <c r="O1756" s="1">
        <f>Table1[[#This Row],[sale_price]]-Table1[[#This Row],[cost_price]]</f>
        <v>9.4575000599999992</v>
      </c>
      <c r="P1756" s="4">
        <f>Table1[[#This Row],[PROFIT]]/Table1[[#This Row],[sale_price]]</f>
        <v>0.48500000307692304</v>
      </c>
      <c r="Q1756" t="str">
        <f>"Q"&amp;ROUNDUP(MONTH(Table1[[#This Row],[ordered_at]])/3,0)</f>
        <v>Q1</v>
      </c>
      <c r="R1756" t="s">
        <v>31</v>
      </c>
      <c r="S1756" t="s">
        <v>46</v>
      </c>
      <c r="T1756" s="8"/>
    </row>
    <row r="1757" spans="1:20" x14ac:dyDescent="0.3">
      <c r="A1757">
        <v>161370</v>
      </c>
      <c r="B1757">
        <v>111145</v>
      </c>
      <c r="C1757">
        <v>66741</v>
      </c>
      <c r="D1757">
        <v>15757</v>
      </c>
      <c r="E1757">
        <f>VLOOKUP(D1757,[1]products!$A$2:$B$2832,2,0)</f>
        <v>10.95854991</v>
      </c>
      <c r="F1757">
        <v>435613</v>
      </c>
      <c r="G1757" t="s">
        <v>12</v>
      </c>
      <c r="H1757" s="2">
        <v>44962.18414351852</v>
      </c>
      <c r="I1757" s="2">
        <v>44962.18414351852</v>
      </c>
      <c r="J1757" s="2">
        <v>44962.18414351852</v>
      </c>
      <c r="K1757" s="2" t="s">
        <v>11</v>
      </c>
      <c r="L1757" s="9">
        <f>YEAR(Table1[[#This Row],[ordered_at]])</f>
        <v>2023</v>
      </c>
      <c r="M1757" s="9" t="str">
        <f>TEXT(Table1[[#This Row],[ordered_at]],"MMM")</f>
        <v>Feb</v>
      </c>
      <c r="N1757">
        <f>VLOOKUP(D1757,[1]products!$A$2:$F$2832,6,0)</f>
        <v>16.989999770000001</v>
      </c>
      <c r="O1757" s="1">
        <f>Table1[[#This Row],[sale_price]]-Table1[[#This Row],[cost_price]]</f>
        <v>6.0314498600000004</v>
      </c>
      <c r="P1757" s="4">
        <f>Table1[[#This Row],[PROFIT]]/Table1[[#This Row],[sale_price]]</f>
        <v>0.35499999656562681</v>
      </c>
      <c r="Q1757" t="str">
        <f>"Q"&amp;ROUNDUP(MONTH(Table1[[#This Row],[ordered_at]])/3,0)</f>
        <v>Q1</v>
      </c>
      <c r="R1757" t="s">
        <v>32</v>
      </c>
      <c r="S1757" t="s">
        <v>46</v>
      </c>
      <c r="T1757" s="8"/>
    </row>
    <row r="1758" spans="1:20" x14ac:dyDescent="0.3">
      <c r="A1758">
        <v>136416</v>
      </c>
      <c r="B1758">
        <v>93912</v>
      </c>
      <c r="C1758">
        <v>11024</v>
      </c>
      <c r="D1758">
        <v>9220</v>
      </c>
      <c r="E1758">
        <f>VLOOKUP(D1758,[1]products!$A$2:$B$2832,2,0)</f>
        <v>17.14163963</v>
      </c>
      <c r="F1758">
        <v>368250</v>
      </c>
      <c r="G1758" t="s">
        <v>14</v>
      </c>
      <c r="H1758" s="2">
        <v>44962.111493055556</v>
      </c>
      <c r="I1758" s="2" t="s">
        <v>11</v>
      </c>
      <c r="J1758" s="2" t="s">
        <v>11</v>
      </c>
      <c r="K1758" s="2" t="s">
        <v>11</v>
      </c>
      <c r="L1758" s="9">
        <f>YEAR(Table1[[#This Row],[ordered_at]])</f>
        <v>2023</v>
      </c>
      <c r="M1758" s="9" t="str">
        <f>TEXT(Table1[[#This Row],[ordered_at]],"MMM")</f>
        <v>Feb</v>
      </c>
      <c r="N1758">
        <f>VLOOKUP(D1758,[1]products!$A$2:$F$2832,6,0)</f>
        <v>40.619998930000001</v>
      </c>
      <c r="O1758" s="1">
        <f>Table1[[#This Row],[sale_price]]-Table1[[#This Row],[cost_price]]</f>
        <v>23.478359300000001</v>
      </c>
      <c r="P1758" s="4">
        <f>Table1[[#This Row],[PROFIT]]/Table1[[#This Row],[sale_price]]</f>
        <v>0.57799999799261448</v>
      </c>
      <c r="Q1758" t="str">
        <f>"Q"&amp;ROUNDUP(MONTH(Table1[[#This Row],[ordered_at]])/3,0)</f>
        <v>Q1</v>
      </c>
      <c r="R1758" t="s">
        <v>32</v>
      </c>
      <c r="S1758" t="s">
        <v>46</v>
      </c>
      <c r="T1758" s="8"/>
    </row>
    <row r="1759" spans="1:20" x14ac:dyDescent="0.3">
      <c r="A1759">
        <v>55499</v>
      </c>
      <c r="B1759">
        <v>38172</v>
      </c>
      <c r="C1759">
        <v>40428</v>
      </c>
      <c r="D1759">
        <v>24963</v>
      </c>
      <c r="E1759">
        <f>VLOOKUP(D1759,[1]products!$A$2:$B$2832,2,0)</f>
        <v>36.782098550000001</v>
      </c>
      <c r="F1759">
        <v>149752</v>
      </c>
      <c r="G1759" t="s">
        <v>12</v>
      </c>
      <c r="H1759" s="2">
        <v>44961.588900462964</v>
      </c>
      <c r="I1759" s="2">
        <v>44961.588900462964</v>
      </c>
      <c r="J1759" s="2">
        <v>44961.588900462964</v>
      </c>
      <c r="K1759" s="2" t="s">
        <v>11</v>
      </c>
      <c r="L1759" s="9">
        <f>YEAR(Table1[[#This Row],[ordered_at]])</f>
        <v>2023</v>
      </c>
      <c r="M1759" s="9" t="str">
        <f>TEXT(Table1[[#This Row],[ordered_at]],"MMM")</f>
        <v>Feb</v>
      </c>
      <c r="N1759">
        <f>VLOOKUP(D1759,[1]products!$A$2:$F$2832,6,0)</f>
        <v>76.949996949999999</v>
      </c>
      <c r="O1759" s="1">
        <f>Table1[[#This Row],[sale_price]]-Table1[[#This Row],[cost_price]]</f>
        <v>40.167898399999999</v>
      </c>
      <c r="P1759" s="4">
        <f>Table1[[#This Row],[PROFIT]]/Table1[[#This Row],[sale_price]]</f>
        <v>0.52199999989733592</v>
      </c>
      <c r="Q1759" t="str">
        <f>"Q"&amp;ROUNDUP(MONTH(Table1[[#This Row],[ordered_at]])/3,0)</f>
        <v>Q1</v>
      </c>
      <c r="R1759" t="s">
        <v>27</v>
      </c>
      <c r="S1759" t="s">
        <v>46</v>
      </c>
      <c r="T1759" s="8"/>
    </row>
    <row r="1760" spans="1:20" x14ac:dyDescent="0.3">
      <c r="A1760">
        <v>146527</v>
      </c>
      <c r="B1760">
        <v>100902</v>
      </c>
      <c r="C1760">
        <v>45495</v>
      </c>
      <c r="D1760">
        <v>25923</v>
      </c>
      <c r="E1760">
        <f>VLOOKUP(D1760,[1]products!$A$2:$B$2832,2,0)</f>
        <v>13.161600050000001</v>
      </c>
      <c r="F1760">
        <v>395602</v>
      </c>
      <c r="G1760" t="s">
        <v>13</v>
      </c>
      <c r="H1760" s="2">
        <v>44961.327453703707</v>
      </c>
      <c r="I1760" s="2">
        <v>44961.327453703707</v>
      </c>
      <c r="J1760" s="2" t="s">
        <v>11</v>
      </c>
      <c r="K1760" s="2" t="s">
        <v>11</v>
      </c>
      <c r="L1760" s="9">
        <f>YEAR(Table1[[#This Row],[ordered_at]])</f>
        <v>2023</v>
      </c>
      <c r="M1760" s="9" t="str">
        <f>TEXT(Table1[[#This Row],[ordered_at]],"MMM")</f>
        <v>Feb</v>
      </c>
      <c r="N1760">
        <f>VLOOKUP(D1760,[1]products!$A$2:$F$2832,6,0)</f>
        <v>27.420000080000001</v>
      </c>
      <c r="O1760" s="1">
        <f>Table1[[#This Row],[sale_price]]-Table1[[#This Row],[cost_price]]</f>
        <v>14.258400030000001</v>
      </c>
      <c r="P1760" s="4">
        <f>Table1[[#This Row],[PROFIT]]/Table1[[#This Row],[sale_price]]</f>
        <v>0.51999999957695109</v>
      </c>
      <c r="Q1760" t="str">
        <f>"Q"&amp;ROUNDUP(MONTH(Table1[[#This Row],[ordered_at]])/3,0)</f>
        <v>Q1</v>
      </c>
      <c r="R1760" t="s">
        <v>27</v>
      </c>
      <c r="S1760" t="s">
        <v>46</v>
      </c>
      <c r="T1760" s="8"/>
    </row>
    <row r="1761" spans="1:20" x14ac:dyDescent="0.3">
      <c r="A1761">
        <v>149007</v>
      </c>
      <c r="B1761">
        <v>102609</v>
      </c>
      <c r="C1761">
        <v>72949</v>
      </c>
      <c r="D1761">
        <v>9294</v>
      </c>
      <c r="E1761">
        <f>VLOOKUP(D1761,[1]products!$A$2:$B$2832,2,0)</f>
        <v>64.379000129999994</v>
      </c>
      <c r="F1761">
        <v>402300</v>
      </c>
      <c r="G1761" t="s">
        <v>12</v>
      </c>
      <c r="H1761" s="2">
        <v>44960.329386574071</v>
      </c>
      <c r="I1761" s="2">
        <v>44960.329386574071</v>
      </c>
      <c r="J1761" s="2">
        <v>44960.329386574071</v>
      </c>
      <c r="K1761" s="2" t="s">
        <v>11</v>
      </c>
      <c r="L1761" s="9">
        <f>YEAR(Table1[[#This Row],[ordered_at]])</f>
        <v>2023</v>
      </c>
      <c r="M1761" s="9" t="str">
        <f>TEXT(Table1[[#This Row],[ordered_at]],"MMM")</f>
        <v>Feb</v>
      </c>
      <c r="N1761">
        <f>VLOOKUP(D1761,[1]products!$A$2:$F$2832,6,0)</f>
        <v>119</v>
      </c>
      <c r="O1761" s="1">
        <f>Table1[[#This Row],[sale_price]]-Table1[[#This Row],[cost_price]]</f>
        <v>54.620999870000006</v>
      </c>
      <c r="P1761" s="4">
        <f>Table1[[#This Row],[PROFIT]]/Table1[[#This Row],[sale_price]]</f>
        <v>0.4589999989075631</v>
      </c>
      <c r="Q1761" t="str">
        <f>"Q"&amp;ROUNDUP(MONTH(Table1[[#This Row],[ordered_at]])/3,0)</f>
        <v>Q1</v>
      </c>
      <c r="R1761" t="s">
        <v>27</v>
      </c>
      <c r="S1761" t="s">
        <v>46</v>
      </c>
      <c r="T1761" s="8"/>
    </row>
    <row r="1762" spans="1:20" x14ac:dyDescent="0.3">
      <c r="A1762">
        <v>142653</v>
      </c>
      <c r="B1762">
        <v>98214</v>
      </c>
      <c r="C1762">
        <v>48002</v>
      </c>
      <c r="D1762">
        <v>14676</v>
      </c>
      <c r="E1762">
        <f>VLOOKUP(D1762,[1]products!$A$2:$B$2832,2,0)</f>
        <v>21.40199994</v>
      </c>
      <c r="F1762">
        <v>385109</v>
      </c>
      <c r="G1762" t="s">
        <v>13</v>
      </c>
      <c r="H1762" s="2">
        <v>44960.249548611115</v>
      </c>
      <c r="I1762" s="2">
        <v>44960.249548611115</v>
      </c>
      <c r="J1762" s="2" t="s">
        <v>11</v>
      </c>
      <c r="K1762" s="2" t="s">
        <v>11</v>
      </c>
      <c r="L1762" s="9">
        <f>YEAR(Table1[[#This Row],[ordered_at]])</f>
        <v>2023</v>
      </c>
      <c r="M1762" s="9" t="str">
        <f>TEXT(Table1[[#This Row],[ordered_at]],"MMM")</f>
        <v>Feb</v>
      </c>
      <c r="N1762">
        <f>VLOOKUP(D1762,[1]products!$A$2:$F$2832,6,0)</f>
        <v>58</v>
      </c>
      <c r="O1762" s="1">
        <f>Table1[[#This Row],[sale_price]]-Table1[[#This Row],[cost_price]]</f>
        <v>36.598000060000004</v>
      </c>
      <c r="P1762" s="4">
        <f>Table1[[#This Row],[PROFIT]]/Table1[[#This Row],[sale_price]]</f>
        <v>0.63100000103448284</v>
      </c>
      <c r="Q1762" t="str">
        <f>"Q"&amp;ROUNDUP(MONTH(Table1[[#This Row],[ordered_at]])/3,0)</f>
        <v>Q1</v>
      </c>
      <c r="R1762" t="s">
        <v>27</v>
      </c>
      <c r="S1762" t="s">
        <v>46</v>
      </c>
      <c r="T1762" s="8"/>
    </row>
    <row r="1763" spans="1:20" x14ac:dyDescent="0.3">
      <c r="A1763">
        <v>91993</v>
      </c>
      <c r="B1763">
        <v>63294</v>
      </c>
      <c r="C1763">
        <v>47609</v>
      </c>
      <c r="D1763">
        <v>6145</v>
      </c>
      <c r="E1763">
        <f>VLOOKUP(D1763,[1]products!$A$2:$B$2832,2,0)</f>
        <v>24.66200001</v>
      </c>
      <c r="F1763">
        <v>248301</v>
      </c>
      <c r="G1763" t="s">
        <v>10</v>
      </c>
      <c r="H1763" s="2">
        <v>44959.510706018518</v>
      </c>
      <c r="I1763" s="2" t="s">
        <v>11</v>
      </c>
      <c r="J1763" s="2" t="s">
        <v>11</v>
      </c>
      <c r="K1763" s="2" t="s">
        <v>11</v>
      </c>
      <c r="L1763" s="9">
        <f>YEAR(Table1[[#This Row],[ordered_at]])</f>
        <v>2023</v>
      </c>
      <c r="M1763" s="9" t="str">
        <f>TEXT(Table1[[#This Row],[ordered_at]],"MMM")</f>
        <v>Feb</v>
      </c>
      <c r="N1763">
        <f>VLOOKUP(D1763,[1]products!$A$2:$F$2832,6,0)</f>
        <v>38</v>
      </c>
      <c r="O1763" s="1">
        <f>Table1[[#This Row],[sale_price]]-Table1[[#This Row],[cost_price]]</f>
        <v>13.33799999</v>
      </c>
      <c r="P1763" s="4">
        <f>Table1[[#This Row],[PROFIT]]/Table1[[#This Row],[sale_price]]</f>
        <v>0.35099999973684209</v>
      </c>
      <c r="Q1763" t="str">
        <f>"Q"&amp;ROUNDUP(MONTH(Table1[[#This Row],[ordered_at]])/3,0)</f>
        <v>Q1</v>
      </c>
      <c r="R1763" t="s">
        <v>27</v>
      </c>
      <c r="S1763" t="s">
        <v>46</v>
      </c>
      <c r="T1763" s="8"/>
    </row>
    <row r="1764" spans="1:20" x14ac:dyDescent="0.3">
      <c r="A1764">
        <v>94041</v>
      </c>
      <c r="B1764">
        <v>64687</v>
      </c>
      <c r="C1764">
        <v>20752</v>
      </c>
      <c r="D1764">
        <v>14064</v>
      </c>
      <c r="E1764">
        <f>VLOOKUP(D1764,[1]products!$A$2:$B$2832,2,0)</f>
        <v>23.43000005</v>
      </c>
      <c r="F1764">
        <v>253829</v>
      </c>
      <c r="G1764" t="s">
        <v>15</v>
      </c>
      <c r="H1764" s="2">
        <v>44959.410138888888</v>
      </c>
      <c r="I1764" s="2">
        <v>44959.410138888888</v>
      </c>
      <c r="J1764" s="2">
        <v>44959.410138888888</v>
      </c>
      <c r="K1764" s="2">
        <v>44959.410138888888</v>
      </c>
      <c r="L1764" s="9">
        <f>YEAR(Table1[[#This Row],[ordered_at]])</f>
        <v>2023</v>
      </c>
      <c r="M1764" s="9" t="str">
        <f>TEXT(Table1[[#This Row],[ordered_at]],"MMM")</f>
        <v>Feb</v>
      </c>
      <c r="N1764">
        <f>VLOOKUP(D1764,[1]products!$A$2:$F$2832,6,0)</f>
        <v>55</v>
      </c>
      <c r="O1764" s="1">
        <f>Table1[[#This Row],[sale_price]]-Table1[[#This Row],[cost_price]]</f>
        <v>31.56999995</v>
      </c>
      <c r="P1764" s="4">
        <f>Table1[[#This Row],[PROFIT]]/Table1[[#This Row],[sale_price]]</f>
        <v>0.57399999909090904</v>
      </c>
      <c r="Q1764" t="str">
        <f>"Q"&amp;ROUNDUP(MONTH(Table1[[#This Row],[ordered_at]])/3,0)</f>
        <v>Q1</v>
      </c>
      <c r="R1764" t="s">
        <v>27</v>
      </c>
      <c r="S1764" t="s">
        <v>46</v>
      </c>
      <c r="T1764" s="8"/>
    </row>
    <row r="1765" spans="1:20" x14ac:dyDescent="0.3">
      <c r="A1765">
        <v>62028</v>
      </c>
      <c r="B1765">
        <v>42722</v>
      </c>
      <c r="C1765">
        <v>65636</v>
      </c>
      <c r="D1765">
        <v>28557</v>
      </c>
      <c r="E1765">
        <f>VLOOKUP(D1765,[1]products!$A$2:$B$2832,2,0)</f>
        <v>44.154478760000003</v>
      </c>
      <c r="F1765">
        <v>167378</v>
      </c>
      <c r="G1765" t="s">
        <v>14</v>
      </c>
      <c r="H1765" s="2">
        <v>44958.965115740742</v>
      </c>
      <c r="I1765" s="2" t="s">
        <v>11</v>
      </c>
      <c r="J1765" s="2" t="s">
        <v>11</v>
      </c>
      <c r="K1765" s="2" t="s">
        <v>11</v>
      </c>
      <c r="L1765" s="9">
        <f>YEAR(Table1[[#This Row],[ordered_at]])</f>
        <v>2023</v>
      </c>
      <c r="M1765" s="9" t="str">
        <f>TEXT(Table1[[#This Row],[ordered_at]],"MMM")</f>
        <v>Feb</v>
      </c>
      <c r="N1765">
        <f>VLOOKUP(D1765,[1]products!$A$2:$F$2832,6,0)</f>
        <v>79.989997860000003</v>
      </c>
      <c r="O1765" s="1">
        <f>Table1[[#This Row],[sale_price]]-Table1[[#This Row],[cost_price]]</f>
        <v>35.835519099999999</v>
      </c>
      <c r="P1765" s="4">
        <f>Table1[[#This Row],[PROFIT]]/Table1[[#This Row],[sale_price]]</f>
        <v>0.44800000073409174</v>
      </c>
      <c r="Q1765" t="str">
        <f>"Q"&amp;ROUNDUP(MONTH(Table1[[#This Row],[ordered_at]])/3,0)</f>
        <v>Q1</v>
      </c>
      <c r="R1765" t="s">
        <v>27</v>
      </c>
      <c r="S1765" t="s">
        <v>46</v>
      </c>
      <c r="T1765" s="8"/>
    </row>
    <row r="1766" spans="1:20" x14ac:dyDescent="0.3">
      <c r="A1766">
        <v>54582</v>
      </c>
      <c r="B1766">
        <v>37537</v>
      </c>
      <c r="C1766">
        <v>92911</v>
      </c>
      <c r="D1766">
        <v>5804</v>
      </c>
      <c r="E1766">
        <f>VLOOKUP(D1766,[1]products!$A$2:$B$2832,2,0)</f>
        <v>13.01565991</v>
      </c>
      <c r="F1766">
        <v>147275</v>
      </c>
      <c r="G1766" t="s">
        <v>13</v>
      </c>
      <c r="H1766" s="2">
        <v>44957.593136574076</v>
      </c>
      <c r="I1766" s="2">
        <v>44957.593136574076</v>
      </c>
      <c r="J1766" s="2" t="s">
        <v>11</v>
      </c>
      <c r="K1766" s="2" t="s">
        <v>11</v>
      </c>
      <c r="L1766" s="9">
        <f>YEAR(Table1[[#This Row],[ordered_at]])</f>
        <v>2023</v>
      </c>
      <c r="M1766" s="9" t="str">
        <f>TEXT(Table1[[#This Row],[ordered_at]],"MMM")</f>
        <v>Jan</v>
      </c>
      <c r="N1766">
        <f>VLOOKUP(D1766,[1]products!$A$2:$F$2832,6,0)</f>
        <v>29.989999770000001</v>
      </c>
      <c r="O1766" s="1">
        <f>Table1[[#This Row],[sale_price]]-Table1[[#This Row],[cost_price]]</f>
        <v>16.974339860000001</v>
      </c>
      <c r="P1766" s="4">
        <f>Table1[[#This Row],[PROFIT]]/Table1[[#This Row],[sale_price]]</f>
        <v>0.56599999967255754</v>
      </c>
      <c r="Q1766" t="str">
        <f>"Q"&amp;ROUNDUP(MONTH(Table1[[#This Row],[ordered_at]])/3,0)</f>
        <v>Q1</v>
      </c>
      <c r="R1766" t="s">
        <v>22</v>
      </c>
      <c r="S1766" t="s">
        <v>46</v>
      </c>
      <c r="T1766" s="8"/>
    </row>
    <row r="1767" spans="1:20" x14ac:dyDescent="0.3">
      <c r="A1767">
        <v>137978</v>
      </c>
      <c r="B1767">
        <v>94981</v>
      </c>
      <c r="C1767">
        <v>51900</v>
      </c>
      <c r="D1767">
        <v>9299</v>
      </c>
      <c r="E1767">
        <f>VLOOKUP(D1767,[1]products!$A$2:$B$2832,2,0)</f>
        <v>40.053000019999999</v>
      </c>
      <c r="F1767">
        <v>372442</v>
      </c>
      <c r="G1767" t="s">
        <v>13</v>
      </c>
      <c r="H1767" s="2">
        <v>44957.571666666663</v>
      </c>
      <c r="I1767" s="2">
        <v>44957.571666666663</v>
      </c>
      <c r="J1767" s="2" t="s">
        <v>11</v>
      </c>
      <c r="K1767" s="2" t="s">
        <v>11</v>
      </c>
      <c r="L1767" s="9">
        <f>YEAR(Table1[[#This Row],[ordered_at]])</f>
        <v>2023</v>
      </c>
      <c r="M1767" s="9" t="str">
        <f>TEXT(Table1[[#This Row],[ordered_at]],"MMM")</f>
        <v>Jan</v>
      </c>
      <c r="N1767">
        <f>VLOOKUP(D1767,[1]products!$A$2:$F$2832,6,0)</f>
        <v>79</v>
      </c>
      <c r="O1767" s="1">
        <f>Table1[[#This Row],[sale_price]]-Table1[[#This Row],[cost_price]]</f>
        <v>38.946999980000001</v>
      </c>
      <c r="P1767" s="4">
        <f>Table1[[#This Row],[PROFIT]]/Table1[[#This Row],[sale_price]]</f>
        <v>0.49299999974683545</v>
      </c>
      <c r="Q1767" t="str">
        <f>"Q"&amp;ROUNDUP(MONTH(Table1[[#This Row],[ordered_at]])/3,0)</f>
        <v>Q1</v>
      </c>
      <c r="R1767" t="s">
        <v>22</v>
      </c>
      <c r="S1767" t="s">
        <v>46</v>
      </c>
      <c r="T1767" s="8"/>
    </row>
    <row r="1768" spans="1:20" x14ac:dyDescent="0.3">
      <c r="A1768">
        <v>121245</v>
      </c>
      <c r="B1768">
        <v>83495</v>
      </c>
      <c r="C1768">
        <v>63820</v>
      </c>
      <c r="D1768">
        <v>28922</v>
      </c>
      <c r="E1768">
        <f>VLOOKUP(D1768,[1]products!$A$2:$B$2832,2,0)</f>
        <v>59.993998869999999</v>
      </c>
      <c r="F1768">
        <v>327249</v>
      </c>
      <c r="G1768" t="s">
        <v>13</v>
      </c>
      <c r="H1768" s="2">
        <v>44957.142094907409</v>
      </c>
      <c r="I1768" s="2">
        <v>44957.142094907409</v>
      </c>
      <c r="J1768" s="2" t="s">
        <v>11</v>
      </c>
      <c r="K1768" s="2" t="s">
        <v>11</v>
      </c>
      <c r="L1768" s="9">
        <f>YEAR(Table1[[#This Row],[ordered_at]])</f>
        <v>2023</v>
      </c>
      <c r="M1768" s="9" t="str">
        <f>TEXT(Table1[[#This Row],[ordered_at]],"MMM")</f>
        <v>Jan</v>
      </c>
      <c r="N1768">
        <f>VLOOKUP(D1768,[1]products!$A$2:$F$2832,6,0)</f>
        <v>99.989997860000003</v>
      </c>
      <c r="O1768" s="1">
        <f>Table1[[#This Row],[sale_price]]-Table1[[#This Row],[cost_price]]</f>
        <v>39.995998990000004</v>
      </c>
      <c r="P1768" s="4">
        <f>Table1[[#This Row],[PROFIT]]/Table1[[#This Row],[sale_price]]</f>
        <v>0.39999999845984596</v>
      </c>
      <c r="Q1768" t="str">
        <f>"Q"&amp;ROUNDUP(MONTH(Table1[[#This Row],[ordered_at]])/3,0)</f>
        <v>Q1</v>
      </c>
      <c r="R1768" t="s">
        <v>34</v>
      </c>
      <c r="S1768" t="s">
        <v>46</v>
      </c>
      <c r="T1768" s="8"/>
    </row>
    <row r="1769" spans="1:20" x14ac:dyDescent="0.3">
      <c r="A1769">
        <v>119393</v>
      </c>
      <c r="B1769">
        <v>82244</v>
      </c>
      <c r="C1769">
        <v>53007</v>
      </c>
      <c r="D1769">
        <v>29064</v>
      </c>
      <c r="E1769">
        <f>VLOOKUP(D1769,[1]products!$A$2:$B$2832,2,0)</f>
        <v>22.824000120000001</v>
      </c>
      <c r="F1769">
        <v>322203</v>
      </c>
      <c r="G1769" t="s">
        <v>13</v>
      </c>
      <c r="H1769" s="2">
        <v>44956.500520833331</v>
      </c>
      <c r="I1769" s="2">
        <v>44956.500520833331</v>
      </c>
      <c r="J1769" s="2" t="s">
        <v>11</v>
      </c>
      <c r="K1769" s="2" t="s">
        <v>11</v>
      </c>
      <c r="L1769" s="9">
        <f>YEAR(Table1[[#This Row],[ordered_at]])</f>
        <v>2023</v>
      </c>
      <c r="M1769" s="9" t="str">
        <f>TEXT(Table1[[#This Row],[ordered_at]],"MMM")</f>
        <v>Jan</v>
      </c>
      <c r="N1769">
        <f>VLOOKUP(D1769,[1]products!$A$2:$F$2832,6,0)</f>
        <v>36</v>
      </c>
      <c r="O1769" s="1">
        <f>Table1[[#This Row],[sale_price]]-Table1[[#This Row],[cost_price]]</f>
        <v>13.175999879999999</v>
      </c>
      <c r="P1769" s="4">
        <f>Table1[[#This Row],[PROFIT]]/Table1[[#This Row],[sale_price]]</f>
        <v>0.36599999666666666</v>
      </c>
      <c r="Q1769" t="str">
        <f>"Q"&amp;ROUNDUP(MONTH(Table1[[#This Row],[ordered_at]])/3,0)</f>
        <v>Q1</v>
      </c>
      <c r="R1769" t="s">
        <v>34</v>
      </c>
      <c r="S1769" t="s">
        <v>46</v>
      </c>
      <c r="T1769" s="8"/>
    </row>
    <row r="1770" spans="1:20" x14ac:dyDescent="0.3">
      <c r="A1770">
        <v>162350</v>
      </c>
      <c r="B1770">
        <v>111821</v>
      </c>
      <c r="C1770">
        <v>72184</v>
      </c>
      <c r="D1770">
        <v>5849</v>
      </c>
      <c r="E1770">
        <f>VLOOKUP(D1770,[1]products!$A$2:$B$2832,2,0)</f>
        <v>15.55200007</v>
      </c>
      <c r="F1770">
        <v>438267</v>
      </c>
      <c r="G1770" t="s">
        <v>13</v>
      </c>
      <c r="H1770" s="2">
        <v>44956.470914351848</v>
      </c>
      <c r="I1770" s="2">
        <v>44956.470914351848</v>
      </c>
      <c r="J1770" s="2" t="s">
        <v>11</v>
      </c>
      <c r="K1770" s="2" t="s">
        <v>11</v>
      </c>
      <c r="L1770" s="9">
        <f>YEAR(Table1[[#This Row],[ordered_at]])</f>
        <v>2023</v>
      </c>
      <c r="M1770" s="9" t="str">
        <f>TEXT(Table1[[#This Row],[ordered_at]],"MMM")</f>
        <v>Jan</v>
      </c>
      <c r="N1770">
        <f>VLOOKUP(D1770,[1]products!$A$2:$F$2832,6,0)</f>
        <v>36</v>
      </c>
      <c r="O1770" s="1">
        <f>Table1[[#This Row],[sale_price]]-Table1[[#This Row],[cost_price]]</f>
        <v>20.447999930000002</v>
      </c>
      <c r="P1770" s="4">
        <f>Table1[[#This Row],[PROFIT]]/Table1[[#This Row],[sale_price]]</f>
        <v>0.56799999805555557</v>
      </c>
      <c r="Q1770" t="str">
        <f>"Q"&amp;ROUNDUP(MONTH(Table1[[#This Row],[ordered_at]])/3,0)</f>
        <v>Q1</v>
      </c>
      <c r="R1770" t="s">
        <v>34</v>
      </c>
      <c r="S1770" t="s">
        <v>46</v>
      </c>
      <c r="T1770" s="8"/>
    </row>
    <row r="1771" spans="1:20" x14ac:dyDescent="0.3">
      <c r="A1771">
        <v>25033</v>
      </c>
      <c r="B1771">
        <v>17320</v>
      </c>
      <c r="C1771">
        <v>1477</v>
      </c>
      <c r="D1771">
        <v>13973</v>
      </c>
      <c r="E1771">
        <f>VLOOKUP(D1771,[1]products!$A$2:$B$2832,2,0)</f>
        <v>10.39999999</v>
      </c>
      <c r="F1771">
        <v>67573</v>
      </c>
      <c r="G1771" t="s">
        <v>14</v>
      </c>
      <c r="H1771" s="2">
        <v>44956.33017361111</v>
      </c>
      <c r="I1771" s="2" t="s">
        <v>11</v>
      </c>
      <c r="J1771" s="2" t="s">
        <v>11</v>
      </c>
      <c r="K1771" s="2" t="s">
        <v>11</v>
      </c>
      <c r="L1771" s="9">
        <f>YEAR(Table1[[#This Row],[ordered_at]])</f>
        <v>2023</v>
      </c>
      <c r="M1771" s="9" t="str">
        <f>TEXT(Table1[[#This Row],[ordered_at]],"MMM")</f>
        <v>Jan</v>
      </c>
      <c r="N1771">
        <f>VLOOKUP(D1771,[1]products!$A$2:$F$2832,6,0)</f>
        <v>20</v>
      </c>
      <c r="O1771" s="1">
        <f>Table1[[#This Row],[sale_price]]-Table1[[#This Row],[cost_price]]</f>
        <v>9.6000000100000005</v>
      </c>
      <c r="P1771" s="4">
        <f>Table1[[#This Row],[PROFIT]]/Table1[[#This Row],[sale_price]]</f>
        <v>0.48000000050000002</v>
      </c>
      <c r="Q1771" t="str">
        <f>"Q"&amp;ROUNDUP(MONTH(Table1[[#This Row],[ordered_at]])/3,0)</f>
        <v>Q1</v>
      </c>
      <c r="R1771" t="s">
        <v>26</v>
      </c>
      <c r="S1771" t="s">
        <v>46</v>
      </c>
      <c r="T1771" s="8"/>
    </row>
    <row r="1772" spans="1:20" x14ac:dyDescent="0.3">
      <c r="A1772">
        <v>138005</v>
      </c>
      <c r="B1772">
        <v>94996</v>
      </c>
      <c r="C1772">
        <v>92880</v>
      </c>
      <c r="D1772">
        <v>24793</v>
      </c>
      <c r="E1772">
        <f>VLOOKUP(D1772,[1]products!$A$2:$B$2832,2,0)</f>
        <v>15.795000050000001</v>
      </c>
      <c r="F1772">
        <v>372514</v>
      </c>
      <c r="G1772" t="s">
        <v>13</v>
      </c>
      <c r="H1772" s="2">
        <v>44956.230312500003</v>
      </c>
      <c r="I1772" s="2">
        <v>44956.230312500003</v>
      </c>
      <c r="J1772" s="2" t="s">
        <v>11</v>
      </c>
      <c r="K1772" s="2" t="s">
        <v>11</v>
      </c>
      <c r="L1772" s="9">
        <f>YEAR(Table1[[#This Row],[ordered_at]])</f>
        <v>2023</v>
      </c>
      <c r="M1772" s="9" t="str">
        <f>TEXT(Table1[[#This Row],[ordered_at]],"MMM")</f>
        <v>Jan</v>
      </c>
      <c r="N1772">
        <f>VLOOKUP(D1772,[1]products!$A$2:$F$2832,6,0)</f>
        <v>39</v>
      </c>
      <c r="O1772" s="1">
        <f>Table1[[#This Row],[sale_price]]-Table1[[#This Row],[cost_price]]</f>
        <v>23.204999950000001</v>
      </c>
      <c r="P1772" s="4">
        <f>Table1[[#This Row],[PROFIT]]/Table1[[#This Row],[sale_price]]</f>
        <v>0.59499999871794873</v>
      </c>
      <c r="Q1772" t="str">
        <f>"Q"&amp;ROUNDUP(MONTH(Table1[[#This Row],[ordered_at]])/3,0)</f>
        <v>Q1</v>
      </c>
      <c r="R1772" t="s">
        <v>26</v>
      </c>
      <c r="S1772" t="s">
        <v>46</v>
      </c>
      <c r="T1772" s="8"/>
    </row>
    <row r="1773" spans="1:20" x14ac:dyDescent="0.3">
      <c r="A1773">
        <v>55558</v>
      </c>
      <c r="B1773">
        <v>38214</v>
      </c>
      <c r="C1773">
        <v>11456</v>
      </c>
      <c r="D1773">
        <v>13601</v>
      </c>
      <c r="E1773">
        <f>VLOOKUP(D1773,[1]products!$A$2:$B$2832,2,0)</f>
        <v>25.984000049999999</v>
      </c>
      <c r="F1773">
        <v>149915</v>
      </c>
      <c r="G1773" t="s">
        <v>14</v>
      </c>
      <c r="H1773" s="2">
        <v>44955.722280092596</v>
      </c>
      <c r="I1773" s="2" t="s">
        <v>11</v>
      </c>
      <c r="J1773" s="2" t="s">
        <v>11</v>
      </c>
      <c r="K1773" s="2" t="s">
        <v>11</v>
      </c>
      <c r="L1773" s="9">
        <f>YEAR(Table1[[#This Row],[ordered_at]])</f>
        <v>2023</v>
      </c>
      <c r="M1773" s="9" t="str">
        <f>TEXT(Table1[[#This Row],[ordered_at]],"MMM")</f>
        <v>Jan</v>
      </c>
      <c r="N1773">
        <f>VLOOKUP(D1773,[1]products!$A$2:$F$2832,6,0)</f>
        <v>58</v>
      </c>
      <c r="O1773" s="1">
        <f>Table1[[#This Row],[sale_price]]-Table1[[#This Row],[cost_price]]</f>
        <v>32.015999950000001</v>
      </c>
      <c r="P1773" s="4">
        <f>Table1[[#This Row],[PROFIT]]/Table1[[#This Row],[sale_price]]</f>
        <v>0.55199999913793107</v>
      </c>
      <c r="Q1773" t="str">
        <f>"Q"&amp;ROUNDUP(MONTH(Table1[[#This Row],[ordered_at]])/3,0)</f>
        <v>Q1</v>
      </c>
      <c r="R1773" t="s">
        <v>26</v>
      </c>
      <c r="S1773" t="s">
        <v>46</v>
      </c>
      <c r="T1773" s="8"/>
    </row>
    <row r="1774" spans="1:20" x14ac:dyDescent="0.3">
      <c r="A1774">
        <v>6193</v>
      </c>
      <c r="B1774">
        <v>4303</v>
      </c>
      <c r="C1774">
        <v>67317</v>
      </c>
      <c r="D1774">
        <v>13733</v>
      </c>
      <c r="E1774">
        <f>VLOOKUP(D1774,[1]products!$A$2:$B$2832,2,0)</f>
        <v>14.586880580000001</v>
      </c>
      <c r="F1774">
        <v>16772</v>
      </c>
      <c r="G1774" t="s">
        <v>13</v>
      </c>
      <c r="H1774" s="2">
        <v>44955.682962962965</v>
      </c>
      <c r="I1774" s="2">
        <v>44955.682962962965</v>
      </c>
      <c r="J1774" s="2" t="s">
        <v>11</v>
      </c>
      <c r="K1774" s="2" t="s">
        <v>11</v>
      </c>
      <c r="L1774" s="9">
        <f>YEAR(Table1[[#This Row],[ordered_at]])</f>
        <v>2023</v>
      </c>
      <c r="M1774" s="9" t="str">
        <f>TEXT(Table1[[#This Row],[ordered_at]],"MMM")</f>
        <v>Jan</v>
      </c>
      <c r="N1774">
        <f>VLOOKUP(D1774,[1]products!$A$2:$F$2832,6,0)</f>
        <v>32.560001370000002</v>
      </c>
      <c r="O1774" s="1">
        <f>Table1[[#This Row],[sale_price]]-Table1[[#This Row],[cost_price]]</f>
        <v>17.973120790000003</v>
      </c>
      <c r="P1774" s="4">
        <f>Table1[[#This Row],[PROFIT]]/Table1[[#This Row],[sale_price]]</f>
        <v>0.55200000103685509</v>
      </c>
      <c r="Q1774" t="str">
        <f>"Q"&amp;ROUNDUP(MONTH(Table1[[#This Row],[ordered_at]])/3,0)</f>
        <v>Q1</v>
      </c>
      <c r="R1774" t="s">
        <v>26</v>
      </c>
      <c r="S1774" t="s">
        <v>46</v>
      </c>
      <c r="T1774" s="8"/>
    </row>
    <row r="1775" spans="1:20" x14ac:dyDescent="0.3">
      <c r="A1775">
        <v>104492</v>
      </c>
      <c r="B1775">
        <v>71977</v>
      </c>
      <c r="C1775">
        <v>72022</v>
      </c>
      <c r="D1775">
        <v>14116</v>
      </c>
      <c r="E1775">
        <f>VLOOKUP(D1775,[1]products!$A$2:$B$2832,2,0)</f>
        <v>17.668000030000002</v>
      </c>
      <c r="F1775">
        <v>281948</v>
      </c>
      <c r="G1775" t="s">
        <v>13</v>
      </c>
      <c r="H1775" s="2">
        <v>44955.014710648145</v>
      </c>
      <c r="I1775" s="2">
        <v>44955.014710648145</v>
      </c>
      <c r="J1775" s="2" t="s">
        <v>11</v>
      </c>
      <c r="K1775" s="2" t="s">
        <v>11</v>
      </c>
      <c r="L1775" s="9">
        <f>YEAR(Table1[[#This Row],[ordered_at]])</f>
        <v>2023</v>
      </c>
      <c r="M1775" s="9" t="str">
        <f>TEXT(Table1[[#This Row],[ordered_at]],"MMM")</f>
        <v>Jan</v>
      </c>
      <c r="N1775">
        <f>VLOOKUP(D1775,[1]products!$A$2:$F$2832,6,0)</f>
        <v>28</v>
      </c>
      <c r="O1775" s="1">
        <f>Table1[[#This Row],[sale_price]]-Table1[[#This Row],[cost_price]]</f>
        <v>10.331999969999998</v>
      </c>
      <c r="P1775" s="4">
        <f>Table1[[#This Row],[PROFIT]]/Table1[[#This Row],[sale_price]]</f>
        <v>0.36899999892857138</v>
      </c>
      <c r="Q1775" t="str">
        <f>"Q"&amp;ROUNDUP(MONTH(Table1[[#This Row],[ordered_at]])/3,0)</f>
        <v>Q1</v>
      </c>
      <c r="R1775" t="s">
        <v>26</v>
      </c>
      <c r="S1775" t="s">
        <v>46</v>
      </c>
      <c r="T1775" s="8"/>
    </row>
    <row r="1776" spans="1:20" x14ac:dyDescent="0.3">
      <c r="A1776">
        <v>54359</v>
      </c>
      <c r="B1776">
        <v>37386</v>
      </c>
      <c r="C1776">
        <v>57257</v>
      </c>
      <c r="D1776">
        <v>6139</v>
      </c>
      <c r="E1776">
        <f>VLOOKUP(D1776,[1]products!$A$2:$B$2832,2,0)</f>
        <v>5.5844098759999996</v>
      </c>
      <c r="F1776">
        <v>146684</v>
      </c>
      <c r="G1776" t="s">
        <v>12</v>
      </c>
      <c r="H1776" s="2">
        <v>44953.715810185182</v>
      </c>
      <c r="I1776" s="2">
        <v>44953.715810185182</v>
      </c>
      <c r="J1776" s="2">
        <v>44953.715810185182</v>
      </c>
      <c r="K1776" s="2" t="s">
        <v>11</v>
      </c>
      <c r="L1776" s="9">
        <f>YEAR(Table1[[#This Row],[ordered_at]])</f>
        <v>2023</v>
      </c>
      <c r="M1776" s="9" t="str">
        <f>TEXT(Table1[[#This Row],[ordered_at]],"MMM")</f>
        <v>Jan</v>
      </c>
      <c r="N1776">
        <f>VLOOKUP(D1776,[1]products!$A$2:$F$2832,6,0)</f>
        <v>9.9899997710000008</v>
      </c>
      <c r="O1776" s="1">
        <f>Table1[[#This Row],[sale_price]]-Table1[[#This Row],[cost_price]]</f>
        <v>4.4055898950000012</v>
      </c>
      <c r="P1776" s="4">
        <f>Table1[[#This Row],[PROFIT]]/Table1[[#This Row],[sale_price]]</f>
        <v>0.44099999959849856</v>
      </c>
      <c r="Q1776" t="str">
        <f>"Q"&amp;ROUNDUP(MONTH(Table1[[#This Row],[ordered_at]])/3,0)</f>
        <v>Q1</v>
      </c>
      <c r="R1776" t="s">
        <v>33</v>
      </c>
      <c r="S1776" t="s">
        <v>46</v>
      </c>
      <c r="T1776" s="8"/>
    </row>
    <row r="1777" spans="1:20" x14ac:dyDescent="0.3">
      <c r="A1777">
        <v>46006</v>
      </c>
      <c r="B1777">
        <v>31664</v>
      </c>
      <c r="C1777">
        <v>34508</v>
      </c>
      <c r="D1777">
        <v>15674</v>
      </c>
      <c r="E1777">
        <f>VLOOKUP(D1777,[1]products!$A$2:$B$2832,2,0)</f>
        <v>11.600000039999999</v>
      </c>
      <c r="F1777">
        <v>124106</v>
      </c>
      <c r="G1777" t="s">
        <v>13</v>
      </c>
      <c r="H1777" s="2">
        <v>44953.344421296293</v>
      </c>
      <c r="I1777" s="2">
        <v>44953.344421296293</v>
      </c>
      <c r="J1777" s="2" t="s">
        <v>11</v>
      </c>
      <c r="K1777" s="2" t="s">
        <v>11</v>
      </c>
      <c r="L1777" s="9">
        <f>YEAR(Table1[[#This Row],[ordered_at]])</f>
        <v>2023</v>
      </c>
      <c r="M1777" s="9" t="str">
        <f>TEXT(Table1[[#This Row],[ordered_at]],"MMM")</f>
        <v>Jan</v>
      </c>
      <c r="N1777">
        <f>VLOOKUP(D1777,[1]products!$A$2:$F$2832,6,0)</f>
        <v>25</v>
      </c>
      <c r="O1777" s="1">
        <f>Table1[[#This Row],[sale_price]]-Table1[[#This Row],[cost_price]]</f>
        <v>13.399999960000001</v>
      </c>
      <c r="P1777" s="4">
        <f>Table1[[#This Row],[PROFIT]]/Table1[[#This Row],[sale_price]]</f>
        <v>0.53599999840000001</v>
      </c>
      <c r="Q1777" t="str">
        <f>"Q"&amp;ROUNDUP(MONTH(Table1[[#This Row],[ordered_at]])/3,0)</f>
        <v>Q1</v>
      </c>
      <c r="R1777" t="s">
        <v>33</v>
      </c>
      <c r="S1777" t="s">
        <v>46</v>
      </c>
      <c r="T1777" s="8"/>
    </row>
    <row r="1778" spans="1:20" x14ac:dyDescent="0.3">
      <c r="A1778">
        <v>77475</v>
      </c>
      <c r="B1778">
        <v>53290</v>
      </c>
      <c r="C1778">
        <v>29525</v>
      </c>
      <c r="D1778">
        <v>11569</v>
      </c>
      <c r="E1778">
        <f>VLOOKUP(D1778,[1]products!$A$2:$B$2832,2,0)</f>
        <v>17.29241983</v>
      </c>
      <c r="F1778">
        <v>209050</v>
      </c>
      <c r="G1778" t="s">
        <v>12</v>
      </c>
      <c r="H1778" s="2">
        <v>44952.843344907407</v>
      </c>
      <c r="I1778" s="2">
        <v>44952.843344907407</v>
      </c>
      <c r="J1778" s="2">
        <v>44952.843344907407</v>
      </c>
      <c r="K1778" s="2" t="s">
        <v>11</v>
      </c>
      <c r="L1778" s="9">
        <f>YEAR(Table1[[#This Row],[ordered_at]])</f>
        <v>2023</v>
      </c>
      <c r="M1778" s="9" t="str">
        <f>TEXT(Table1[[#This Row],[ordered_at]],"MMM")</f>
        <v>Jan</v>
      </c>
      <c r="N1778">
        <f>VLOOKUP(D1778,[1]products!$A$2:$F$2832,6,0)</f>
        <v>30.989999770000001</v>
      </c>
      <c r="O1778" s="1">
        <f>Table1[[#This Row],[sale_price]]-Table1[[#This Row],[cost_price]]</f>
        <v>13.697579940000001</v>
      </c>
      <c r="P1778" s="4">
        <f>Table1[[#This Row],[PROFIT]]/Table1[[#This Row],[sale_price]]</f>
        <v>0.44200000134430462</v>
      </c>
      <c r="Q1778" t="str">
        <f>"Q"&amp;ROUNDUP(MONTH(Table1[[#This Row],[ordered_at]])/3,0)</f>
        <v>Q1</v>
      </c>
      <c r="R1778" t="s">
        <v>33</v>
      </c>
      <c r="S1778" t="s">
        <v>46</v>
      </c>
      <c r="T1778" s="8"/>
    </row>
    <row r="1779" spans="1:20" x14ac:dyDescent="0.3">
      <c r="A1779">
        <v>41469</v>
      </c>
      <c r="B1779">
        <v>28530</v>
      </c>
      <c r="C1779">
        <v>91843</v>
      </c>
      <c r="D1779">
        <v>9008</v>
      </c>
      <c r="E1779">
        <f>VLOOKUP(D1779,[1]products!$A$2:$B$2832,2,0)</f>
        <v>33.27225035</v>
      </c>
      <c r="F1779">
        <v>111871</v>
      </c>
      <c r="G1779" t="s">
        <v>10</v>
      </c>
      <c r="H1779" s="2">
        <v>44952.561898148146</v>
      </c>
      <c r="I1779" s="2" t="s">
        <v>11</v>
      </c>
      <c r="J1779" s="2" t="s">
        <v>11</v>
      </c>
      <c r="K1779" s="2" t="s">
        <v>11</v>
      </c>
      <c r="L1779" s="9">
        <f>YEAR(Table1[[#This Row],[ordered_at]])</f>
        <v>2023</v>
      </c>
      <c r="M1779" s="9" t="str">
        <f>TEXT(Table1[[#This Row],[ordered_at]],"MMM")</f>
        <v>Jan</v>
      </c>
      <c r="N1779">
        <f>VLOOKUP(D1779,[1]products!$A$2:$F$2832,6,0)</f>
        <v>59.950000760000002</v>
      </c>
      <c r="O1779" s="1">
        <f>Table1[[#This Row],[sale_price]]-Table1[[#This Row],[cost_price]]</f>
        <v>26.677750410000002</v>
      </c>
      <c r="P1779" s="4">
        <f>Table1[[#This Row],[PROFIT]]/Table1[[#This Row],[sale_price]]</f>
        <v>0.4450000011976647</v>
      </c>
      <c r="Q1779" t="str">
        <f>"Q"&amp;ROUNDUP(MONTH(Table1[[#This Row],[ordered_at]])/3,0)</f>
        <v>Q1</v>
      </c>
      <c r="R1779" t="s">
        <v>40</v>
      </c>
      <c r="S1779" t="s">
        <v>46</v>
      </c>
      <c r="T1779" s="8"/>
    </row>
    <row r="1780" spans="1:20" x14ac:dyDescent="0.3">
      <c r="A1780">
        <v>146981</v>
      </c>
      <c r="B1780">
        <v>101222</v>
      </c>
      <c r="C1780">
        <v>20127</v>
      </c>
      <c r="D1780">
        <v>6243</v>
      </c>
      <c r="E1780">
        <f>VLOOKUP(D1780,[1]products!$A$2:$B$2832,2,0)</f>
        <v>44.292148320000003</v>
      </c>
      <c r="F1780">
        <v>396802</v>
      </c>
      <c r="G1780" t="s">
        <v>15</v>
      </c>
      <c r="H1780" s="2">
        <v>44952.110138888886</v>
      </c>
      <c r="I1780" s="2">
        <v>44952.110138888886</v>
      </c>
      <c r="J1780" s="2">
        <v>44952.110138888886</v>
      </c>
      <c r="K1780" s="2">
        <v>44952.110138888886</v>
      </c>
      <c r="L1780" s="9">
        <f>YEAR(Table1[[#This Row],[ordered_at]])</f>
        <v>2023</v>
      </c>
      <c r="M1780" s="9" t="str">
        <f>TEXT(Table1[[#This Row],[ordered_at]],"MMM")</f>
        <v>Jan</v>
      </c>
      <c r="N1780">
        <f>VLOOKUP(D1780,[1]products!$A$2:$F$2832,6,0)</f>
        <v>81.269996640000002</v>
      </c>
      <c r="O1780" s="1">
        <f>Table1[[#This Row],[sale_price]]-Table1[[#This Row],[cost_price]]</f>
        <v>36.97784832</v>
      </c>
      <c r="P1780" s="4">
        <f>Table1[[#This Row],[PROFIT]]/Table1[[#This Row],[sale_price]]</f>
        <v>0.45499999813953479</v>
      </c>
      <c r="Q1780" t="str">
        <f>"Q"&amp;ROUNDUP(MONTH(Table1[[#This Row],[ordered_at]])/3,0)</f>
        <v>Q1</v>
      </c>
      <c r="R1780" t="s">
        <v>40</v>
      </c>
      <c r="S1780" t="s">
        <v>46</v>
      </c>
      <c r="T1780" s="8"/>
    </row>
    <row r="1781" spans="1:20" x14ac:dyDescent="0.3">
      <c r="A1781">
        <v>79138</v>
      </c>
      <c r="B1781">
        <v>54464</v>
      </c>
      <c r="C1781">
        <v>52568</v>
      </c>
      <c r="D1781">
        <v>12689</v>
      </c>
      <c r="E1781">
        <f>VLOOKUP(D1781,[1]products!$A$2:$B$2832,2,0)</f>
        <v>28.380000070000001</v>
      </c>
      <c r="F1781">
        <v>213557</v>
      </c>
      <c r="G1781" t="s">
        <v>10</v>
      </c>
      <c r="H1781" s="2">
        <v>44951.916886574072</v>
      </c>
      <c r="I1781" s="2" t="s">
        <v>11</v>
      </c>
      <c r="J1781" s="2" t="s">
        <v>11</v>
      </c>
      <c r="K1781" s="2" t="s">
        <v>11</v>
      </c>
      <c r="L1781" s="9">
        <f>YEAR(Table1[[#This Row],[ordered_at]])</f>
        <v>2023</v>
      </c>
      <c r="M1781" s="9" t="str">
        <f>TEXT(Table1[[#This Row],[ordered_at]],"MMM")</f>
        <v>Jan</v>
      </c>
      <c r="N1781">
        <f>VLOOKUP(D1781,[1]products!$A$2:$F$2832,6,0)</f>
        <v>60</v>
      </c>
      <c r="O1781" s="1">
        <f>Table1[[#This Row],[sale_price]]-Table1[[#This Row],[cost_price]]</f>
        <v>31.619999929999999</v>
      </c>
      <c r="P1781" s="4">
        <f>Table1[[#This Row],[PROFIT]]/Table1[[#This Row],[sale_price]]</f>
        <v>0.52699999883333326</v>
      </c>
      <c r="Q1781" t="str">
        <f>"Q"&amp;ROUNDUP(MONTH(Table1[[#This Row],[ordered_at]])/3,0)</f>
        <v>Q1</v>
      </c>
      <c r="R1781" t="s">
        <v>40</v>
      </c>
      <c r="S1781" t="s">
        <v>46</v>
      </c>
      <c r="T1781" s="8"/>
    </row>
    <row r="1782" spans="1:20" x14ac:dyDescent="0.3">
      <c r="A1782">
        <v>11744</v>
      </c>
      <c r="B1782">
        <v>8114</v>
      </c>
      <c r="C1782">
        <v>96166</v>
      </c>
      <c r="D1782">
        <v>13913</v>
      </c>
      <c r="E1782">
        <f>VLOOKUP(D1782,[1]products!$A$2:$B$2832,2,0)</f>
        <v>29.77524141</v>
      </c>
      <c r="F1782">
        <v>31662</v>
      </c>
      <c r="G1782" t="s">
        <v>12</v>
      </c>
      <c r="H1782" s="2">
        <v>44951.599421296298</v>
      </c>
      <c r="I1782" s="2">
        <v>44951.599421296298</v>
      </c>
      <c r="J1782" s="2">
        <v>44951.599421296298</v>
      </c>
      <c r="K1782" s="2" t="s">
        <v>11</v>
      </c>
      <c r="L1782" s="9">
        <f>YEAR(Table1[[#This Row],[ordered_at]])</f>
        <v>2023</v>
      </c>
      <c r="M1782" s="9" t="str">
        <f>TEXT(Table1[[#This Row],[ordered_at]],"MMM")</f>
        <v>Jan</v>
      </c>
      <c r="N1782">
        <f>VLOOKUP(D1782,[1]products!$A$2:$F$2832,6,0)</f>
        <v>67.980003359999998</v>
      </c>
      <c r="O1782" s="1">
        <f>Table1[[#This Row],[sale_price]]-Table1[[#This Row],[cost_price]]</f>
        <v>38.204761949999998</v>
      </c>
      <c r="P1782" s="4">
        <f>Table1[[#This Row],[PROFIT]]/Table1[[#This Row],[sale_price]]</f>
        <v>0.5620000009073256</v>
      </c>
      <c r="Q1782" t="str">
        <f>"Q"&amp;ROUNDUP(MONTH(Table1[[#This Row],[ordered_at]])/3,0)</f>
        <v>Q1</v>
      </c>
      <c r="R1782" t="s">
        <v>36</v>
      </c>
      <c r="S1782" t="s">
        <v>46</v>
      </c>
      <c r="T1782" s="8"/>
    </row>
    <row r="1783" spans="1:20" x14ac:dyDescent="0.3">
      <c r="A1783">
        <v>40038</v>
      </c>
      <c r="B1783">
        <v>27565</v>
      </c>
      <c r="C1783">
        <v>5971</v>
      </c>
      <c r="D1783">
        <v>12867</v>
      </c>
      <c r="E1783">
        <f>VLOOKUP(D1783,[1]products!$A$2:$B$2832,2,0)</f>
        <v>16.75800001</v>
      </c>
      <c r="F1783">
        <v>108014</v>
      </c>
      <c r="G1783" t="s">
        <v>10</v>
      </c>
      <c r="H1783" s="2">
        <v>44950.471909722219</v>
      </c>
      <c r="I1783" s="2" t="s">
        <v>11</v>
      </c>
      <c r="J1783" s="2" t="s">
        <v>11</v>
      </c>
      <c r="K1783" s="2" t="s">
        <v>11</v>
      </c>
      <c r="L1783" s="9">
        <f>YEAR(Table1[[#This Row],[ordered_at]])</f>
        <v>2023</v>
      </c>
      <c r="M1783" s="9" t="str">
        <f>TEXT(Table1[[#This Row],[ordered_at]],"MMM")</f>
        <v>Jan</v>
      </c>
      <c r="N1783">
        <f>VLOOKUP(D1783,[1]products!$A$2:$F$2832,6,0)</f>
        <v>36.75</v>
      </c>
      <c r="O1783" s="1">
        <f>Table1[[#This Row],[sale_price]]-Table1[[#This Row],[cost_price]]</f>
        <v>19.99199999</v>
      </c>
      <c r="P1783" s="4">
        <f>Table1[[#This Row],[PROFIT]]/Table1[[#This Row],[sale_price]]</f>
        <v>0.54399999972789115</v>
      </c>
      <c r="Q1783" t="str">
        <f>"Q"&amp;ROUNDUP(MONTH(Table1[[#This Row],[ordered_at]])/3,0)</f>
        <v>Q1</v>
      </c>
      <c r="R1783" t="s">
        <v>31</v>
      </c>
      <c r="S1783" t="s">
        <v>47</v>
      </c>
      <c r="T1783" s="8"/>
    </row>
    <row r="1784" spans="1:20" x14ac:dyDescent="0.3">
      <c r="A1784">
        <v>17467</v>
      </c>
      <c r="B1784">
        <v>12087</v>
      </c>
      <c r="C1784">
        <v>10063</v>
      </c>
      <c r="D1784">
        <v>28575</v>
      </c>
      <c r="E1784">
        <f>VLOOKUP(D1784,[1]products!$A$2:$B$2832,2,0)</f>
        <v>9.3138499039999996</v>
      </c>
      <c r="F1784">
        <v>47171</v>
      </c>
      <c r="G1784" t="s">
        <v>15</v>
      </c>
      <c r="H1784" s="2">
        <v>44950.25105324074</v>
      </c>
      <c r="I1784" s="2">
        <v>44950.25105324074</v>
      </c>
      <c r="J1784" s="2">
        <v>44950.25105324074</v>
      </c>
      <c r="K1784" s="2">
        <v>44950.25105324074</v>
      </c>
      <c r="L1784" s="9">
        <f>YEAR(Table1[[#This Row],[ordered_at]])</f>
        <v>2023</v>
      </c>
      <c r="M1784" s="9" t="str">
        <f>TEXT(Table1[[#This Row],[ordered_at]],"MMM")</f>
        <v>Jan</v>
      </c>
      <c r="N1784">
        <f>VLOOKUP(D1784,[1]products!$A$2:$F$2832,6,0)</f>
        <v>14.94999981</v>
      </c>
      <c r="O1784" s="1">
        <f>Table1[[#This Row],[sale_price]]-Table1[[#This Row],[cost_price]]</f>
        <v>5.636149906</v>
      </c>
      <c r="P1784" s="4">
        <f>Table1[[#This Row],[PROFIT]]/Table1[[#This Row],[sale_price]]</f>
        <v>0.37699999850367893</v>
      </c>
      <c r="Q1784" t="str">
        <f>"Q"&amp;ROUNDUP(MONTH(Table1[[#This Row],[ordered_at]])/3,0)</f>
        <v>Q1</v>
      </c>
      <c r="R1784" t="s">
        <v>31</v>
      </c>
      <c r="S1784" t="s">
        <v>47</v>
      </c>
      <c r="T1784" s="8"/>
    </row>
    <row r="1785" spans="1:20" x14ac:dyDescent="0.3">
      <c r="A1785">
        <v>166604</v>
      </c>
      <c r="B1785">
        <v>114751</v>
      </c>
      <c r="C1785">
        <v>63993</v>
      </c>
      <c r="D1785">
        <v>15324</v>
      </c>
      <c r="E1785">
        <f>VLOOKUP(D1785,[1]products!$A$2:$B$2832,2,0)</f>
        <v>9.1688797169999994</v>
      </c>
      <c r="F1785">
        <v>449759</v>
      </c>
      <c r="G1785" t="s">
        <v>14</v>
      </c>
      <c r="H1785" s="2">
        <v>44950.170555555553</v>
      </c>
      <c r="I1785" s="2" t="s">
        <v>11</v>
      </c>
      <c r="J1785" s="2" t="s">
        <v>11</v>
      </c>
      <c r="K1785" s="2" t="s">
        <v>11</v>
      </c>
      <c r="L1785" s="9">
        <f>YEAR(Table1[[#This Row],[ordered_at]])</f>
        <v>2023</v>
      </c>
      <c r="M1785" s="9" t="str">
        <f>TEXT(Table1[[#This Row],[ordered_at]],"MMM")</f>
        <v>Jan</v>
      </c>
      <c r="N1785">
        <f>VLOOKUP(D1785,[1]products!$A$2:$F$2832,6,0)</f>
        <v>23.38999939</v>
      </c>
      <c r="O1785" s="1">
        <f>Table1[[#This Row],[sale_price]]-Table1[[#This Row],[cost_price]]</f>
        <v>14.221119673</v>
      </c>
      <c r="P1785" s="4">
        <f>Table1[[#This Row],[PROFIT]]/Table1[[#This Row],[sale_price]]</f>
        <v>0.60800000187601544</v>
      </c>
      <c r="Q1785" t="str">
        <f>"Q"&amp;ROUNDUP(MONTH(Table1[[#This Row],[ordered_at]])/3,0)</f>
        <v>Q1</v>
      </c>
      <c r="R1785" t="s">
        <v>31</v>
      </c>
      <c r="S1785" t="s">
        <v>47</v>
      </c>
      <c r="T1785" s="8"/>
    </row>
    <row r="1786" spans="1:20" x14ac:dyDescent="0.3">
      <c r="A1786">
        <v>73829</v>
      </c>
      <c r="B1786">
        <v>50813</v>
      </c>
      <c r="C1786">
        <v>86055</v>
      </c>
      <c r="D1786">
        <v>9240</v>
      </c>
      <c r="E1786">
        <f>VLOOKUP(D1786,[1]products!$A$2:$B$2832,2,0)</f>
        <v>55.276021210000003</v>
      </c>
      <c r="F1786">
        <v>199204</v>
      </c>
      <c r="G1786" t="s">
        <v>14</v>
      </c>
      <c r="H1786" s="2">
        <v>44949.600949074076</v>
      </c>
      <c r="I1786" s="2" t="s">
        <v>11</v>
      </c>
      <c r="J1786" s="2" t="s">
        <v>11</v>
      </c>
      <c r="K1786" s="2" t="s">
        <v>11</v>
      </c>
      <c r="L1786" s="9">
        <f>YEAR(Table1[[#This Row],[ordered_at]])</f>
        <v>2023</v>
      </c>
      <c r="M1786" s="9" t="str">
        <f>TEXT(Table1[[#This Row],[ordered_at]],"MMM")</f>
        <v>Jan</v>
      </c>
      <c r="N1786">
        <f>VLOOKUP(D1786,[1]products!$A$2:$F$2832,6,0)</f>
        <v>120.6900024</v>
      </c>
      <c r="O1786" s="1">
        <f>Table1[[#This Row],[sale_price]]-Table1[[#This Row],[cost_price]]</f>
        <v>65.413981189999987</v>
      </c>
      <c r="P1786" s="4">
        <f>Table1[[#This Row],[PROFIT]]/Table1[[#This Row],[sale_price]]</f>
        <v>0.5419999990819454</v>
      </c>
      <c r="Q1786" t="str">
        <f>"Q"&amp;ROUNDUP(MONTH(Table1[[#This Row],[ordered_at]])/3,0)</f>
        <v>Q1</v>
      </c>
      <c r="R1786" t="s">
        <v>31</v>
      </c>
      <c r="S1786" t="s">
        <v>47</v>
      </c>
      <c r="T1786" s="8"/>
    </row>
    <row r="1787" spans="1:20" x14ac:dyDescent="0.3">
      <c r="A1787">
        <v>66005</v>
      </c>
      <c r="B1787">
        <v>45412</v>
      </c>
      <c r="C1787">
        <v>80233</v>
      </c>
      <c r="D1787">
        <v>6140</v>
      </c>
      <c r="E1787">
        <f>VLOOKUP(D1787,[1]products!$A$2:$B$2832,2,0)</f>
        <v>5.2182698839999997</v>
      </c>
      <c r="F1787">
        <v>178111</v>
      </c>
      <c r="G1787" t="s">
        <v>12</v>
      </c>
      <c r="H1787" s="2">
        <v>44948.622627314813</v>
      </c>
      <c r="I1787" s="2">
        <v>44948.622627314813</v>
      </c>
      <c r="J1787" s="2">
        <v>44948.622627314813</v>
      </c>
      <c r="K1787" s="2" t="s">
        <v>11</v>
      </c>
      <c r="L1787" s="9">
        <f>YEAR(Table1[[#This Row],[ordered_at]])</f>
        <v>2023</v>
      </c>
      <c r="M1787" s="9" t="str">
        <f>TEXT(Table1[[#This Row],[ordered_at]],"MMM")</f>
        <v>Jan</v>
      </c>
      <c r="N1787">
        <f>VLOOKUP(D1787,[1]products!$A$2:$F$2832,6,0)</f>
        <v>13.989999770000001</v>
      </c>
      <c r="O1787" s="1">
        <f>Table1[[#This Row],[sale_price]]-Table1[[#This Row],[cost_price]]</f>
        <v>8.771729886000001</v>
      </c>
      <c r="P1787" s="4">
        <f>Table1[[#This Row],[PROFIT]]/Table1[[#This Row],[sale_price]]</f>
        <v>0.62700000215939966</v>
      </c>
      <c r="Q1787" t="str">
        <f>"Q"&amp;ROUNDUP(MONTH(Table1[[#This Row],[ordered_at]])/3,0)</f>
        <v>Q1</v>
      </c>
      <c r="R1787" t="s">
        <v>27</v>
      </c>
      <c r="S1787" t="s">
        <v>47</v>
      </c>
      <c r="T1787" s="8"/>
    </row>
    <row r="1788" spans="1:20" x14ac:dyDescent="0.3">
      <c r="A1788">
        <v>30165</v>
      </c>
      <c r="B1788">
        <v>20856</v>
      </c>
      <c r="C1788">
        <v>73873</v>
      </c>
      <c r="D1788">
        <v>18570</v>
      </c>
      <c r="E1788">
        <f>VLOOKUP(D1788,[1]products!$A$2:$B$2832,2,0)</f>
        <v>53.63819831</v>
      </c>
      <c r="F1788">
        <v>81271</v>
      </c>
      <c r="G1788" t="s">
        <v>10</v>
      </c>
      <c r="H1788" s="2">
        <v>44948.222650462965</v>
      </c>
      <c r="I1788" s="2" t="s">
        <v>11</v>
      </c>
      <c r="J1788" s="2" t="s">
        <v>11</v>
      </c>
      <c r="K1788" s="2" t="s">
        <v>11</v>
      </c>
      <c r="L1788" s="9">
        <f>YEAR(Table1[[#This Row],[ordered_at]])</f>
        <v>2023</v>
      </c>
      <c r="M1788" s="9" t="str">
        <f>TEXT(Table1[[#This Row],[ordered_at]],"MMM")</f>
        <v>Jan</v>
      </c>
      <c r="N1788">
        <f>VLOOKUP(D1788,[1]products!$A$2:$F$2832,6,0)</f>
        <v>103.9499969</v>
      </c>
      <c r="O1788" s="1">
        <f>Table1[[#This Row],[sale_price]]-Table1[[#This Row],[cost_price]]</f>
        <v>50.311798590000002</v>
      </c>
      <c r="P1788" s="4">
        <f>Table1[[#This Row],[PROFIT]]/Table1[[#This Row],[sale_price]]</f>
        <v>0.48400000086964889</v>
      </c>
      <c r="Q1788" t="str">
        <f>"Q"&amp;ROUNDUP(MONTH(Table1[[#This Row],[ordered_at]])/3,0)</f>
        <v>Q1</v>
      </c>
      <c r="R1788" t="s">
        <v>27</v>
      </c>
      <c r="S1788" t="s">
        <v>47</v>
      </c>
      <c r="T1788" s="8"/>
    </row>
    <row r="1789" spans="1:20" x14ac:dyDescent="0.3">
      <c r="A1789">
        <v>119355</v>
      </c>
      <c r="B1789">
        <v>82219</v>
      </c>
      <c r="C1789">
        <v>60633</v>
      </c>
      <c r="D1789">
        <v>28922</v>
      </c>
      <c r="E1789">
        <f>VLOOKUP(D1789,[1]products!$A$2:$B$2832,2,0)</f>
        <v>59.993998869999999</v>
      </c>
      <c r="F1789">
        <v>322102</v>
      </c>
      <c r="G1789" t="s">
        <v>13</v>
      </c>
      <c r="H1789" s="2">
        <v>44946.903148148151</v>
      </c>
      <c r="I1789" s="2">
        <v>44946.903148148151</v>
      </c>
      <c r="J1789" s="2" t="s">
        <v>11</v>
      </c>
      <c r="K1789" s="2" t="s">
        <v>11</v>
      </c>
      <c r="L1789" s="9">
        <f>YEAR(Table1[[#This Row],[ordered_at]])</f>
        <v>2023</v>
      </c>
      <c r="M1789" s="9" t="str">
        <f>TEXT(Table1[[#This Row],[ordered_at]],"MMM")</f>
        <v>Jan</v>
      </c>
      <c r="N1789">
        <f>VLOOKUP(D1789,[1]products!$A$2:$F$2832,6,0)</f>
        <v>99.989997860000003</v>
      </c>
      <c r="O1789" s="1">
        <f>Table1[[#This Row],[sale_price]]-Table1[[#This Row],[cost_price]]</f>
        <v>39.995998990000004</v>
      </c>
      <c r="P1789" s="4">
        <f>Table1[[#This Row],[PROFIT]]/Table1[[#This Row],[sale_price]]</f>
        <v>0.39999999845984596</v>
      </c>
      <c r="Q1789" t="str">
        <f>"Q"&amp;ROUNDUP(MONTH(Table1[[#This Row],[ordered_at]])/3,0)</f>
        <v>Q1</v>
      </c>
      <c r="R1789" t="s">
        <v>27</v>
      </c>
      <c r="S1789" t="s">
        <v>47</v>
      </c>
      <c r="T1789" s="8"/>
    </row>
    <row r="1790" spans="1:20" x14ac:dyDescent="0.3">
      <c r="A1790">
        <v>161649</v>
      </c>
      <c r="B1790">
        <v>111348</v>
      </c>
      <c r="C1790">
        <v>72033</v>
      </c>
      <c r="D1790">
        <v>5775</v>
      </c>
      <c r="E1790">
        <f>VLOOKUP(D1790,[1]products!$A$2:$B$2832,2,0)</f>
        <v>56.325702569999997</v>
      </c>
      <c r="F1790">
        <v>436372</v>
      </c>
      <c r="G1790" t="s">
        <v>15</v>
      </c>
      <c r="H1790" s="2">
        <v>44946.614328703705</v>
      </c>
      <c r="I1790" s="2">
        <v>44946.614328703705</v>
      </c>
      <c r="J1790" s="2">
        <v>44946.614328703705</v>
      </c>
      <c r="K1790" s="2">
        <v>44946.614328703705</v>
      </c>
      <c r="L1790" s="9">
        <f>YEAR(Table1[[#This Row],[ordered_at]])</f>
        <v>2023</v>
      </c>
      <c r="M1790" s="9" t="str">
        <f>TEXT(Table1[[#This Row],[ordered_at]],"MMM")</f>
        <v>Jan</v>
      </c>
      <c r="N1790">
        <f>VLOOKUP(D1790,[1]products!$A$2:$F$2832,6,0)</f>
        <v>130.9900055</v>
      </c>
      <c r="O1790" s="1">
        <f>Table1[[#This Row],[sale_price]]-Table1[[#This Row],[cost_price]]</f>
        <v>74.664302929999991</v>
      </c>
      <c r="P1790" s="4">
        <f>Table1[[#This Row],[PROFIT]]/Table1[[#This Row],[sale_price]]</f>
        <v>0.56999999843499505</v>
      </c>
      <c r="Q1790" t="str">
        <f>"Q"&amp;ROUNDUP(MONTH(Table1[[#This Row],[ordered_at]])/3,0)</f>
        <v>Q1</v>
      </c>
      <c r="R1790" t="s">
        <v>27</v>
      </c>
      <c r="S1790" t="s">
        <v>47</v>
      </c>
      <c r="T1790" s="8"/>
    </row>
    <row r="1791" spans="1:20" x14ac:dyDescent="0.3">
      <c r="A1791">
        <v>102794</v>
      </c>
      <c r="B1791">
        <v>70781</v>
      </c>
      <c r="C1791">
        <v>61167</v>
      </c>
      <c r="D1791">
        <v>13810</v>
      </c>
      <c r="E1791">
        <f>VLOOKUP(D1791,[1]products!$A$2:$B$2832,2,0)</f>
        <v>25.339599589999999</v>
      </c>
      <c r="F1791">
        <v>277306</v>
      </c>
      <c r="G1791" t="s">
        <v>13</v>
      </c>
      <c r="H1791" s="2">
        <v>44945.890625</v>
      </c>
      <c r="I1791" s="2">
        <v>44945.890625</v>
      </c>
      <c r="J1791" s="2" t="s">
        <v>11</v>
      </c>
      <c r="K1791" s="2" t="s">
        <v>11</v>
      </c>
      <c r="L1791" s="9">
        <f>YEAR(Table1[[#This Row],[ordered_at]])</f>
        <v>2023</v>
      </c>
      <c r="M1791" s="9" t="str">
        <f>TEXT(Table1[[#This Row],[ordered_at]],"MMM")</f>
        <v>Jan</v>
      </c>
      <c r="N1791">
        <f>VLOOKUP(D1791,[1]products!$A$2:$F$2832,6,0)</f>
        <v>44.299999239999998</v>
      </c>
      <c r="O1791" s="1">
        <f>Table1[[#This Row],[sale_price]]-Table1[[#This Row],[cost_price]]</f>
        <v>18.960399649999999</v>
      </c>
      <c r="P1791" s="4">
        <f>Table1[[#This Row],[PROFIT]]/Table1[[#This Row],[sale_price]]</f>
        <v>0.42799999944198647</v>
      </c>
      <c r="Q1791" t="str">
        <f>"Q"&amp;ROUNDUP(MONTH(Table1[[#This Row],[ordered_at]])/3,0)</f>
        <v>Q1</v>
      </c>
      <c r="R1791" t="s">
        <v>27</v>
      </c>
      <c r="S1791" t="s">
        <v>47</v>
      </c>
      <c r="T1791" s="8"/>
    </row>
    <row r="1792" spans="1:20" x14ac:dyDescent="0.3">
      <c r="A1792">
        <v>138752</v>
      </c>
      <c r="B1792">
        <v>95516</v>
      </c>
      <c r="C1792">
        <v>62036</v>
      </c>
      <c r="D1792">
        <v>28970</v>
      </c>
      <c r="E1792">
        <f>VLOOKUP(D1792,[1]products!$A$2:$B$2832,2,0)</f>
        <v>9.7950998550000001</v>
      </c>
      <c r="F1792">
        <v>374493</v>
      </c>
      <c r="G1792" t="s">
        <v>12</v>
      </c>
      <c r="H1792" s="2">
        <v>44945.4921875</v>
      </c>
      <c r="I1792" s="2">
        <v>44945.4921875</v>
      </c>
      <c r="J1792" s="2">
        <v>44945.4921875</v>
      </c>
      <c r="K1792" s="2" t="s">
        <v>11</v>
      </c>
      <c r="L1792" s="9">
        <f>YEAR(Table1[[#This Row],[ordered_at]])</f>
        <v>2023</v>
      </c>
      <c r="M1792" s="9" t="str">
        <f>TEXT(Table1[[#This Row],[ordered_at]],"MMM")</f>
        <v>Jan</v>
      </c>
      <c r="N1792">
        <f>VLOOKUP(D1792,[1]products!$A$2:$F$2832,6,0)</f>
        <v>19.989999770000001</v>
      </c>
      <c r="O1792" s="1">
        <f>Table1[[#This Row],[sale_price]]-Table1[[#This Row],[cost_price]]</f>
        <v>10.194899915000001</v>
      </c>
      <c r="P1792" s="4">
        <f>Table1[[#This Row],[PROFIT]]/Table1[[#This Row],[sale_price]]</f>
        <v>0.51000000161580794</v>
      </c>
      <c r="Q1792" t="str">
        <f>"Q"&amp;ROUNDUP(MONTH(Table1[[#This Row],[ordered_at]])/3,0)</f>
        <v>Q1</v>
      </c>
      <c r="R1792" t="s">
        <v>32</v>
      </c>
      <c r="S1792" t="s">
        <v>47</v>
      </c>
      <c r="T1792" s="8"/>
    </row>
    <row r="1793" spans="1:20" x14ac:dyDescent="0.3">
      <c r="A1793">
        <v>43421</v>
      </c>
      <c r="B1793">
        <v>29884</v>
      </c>
      <c r="C1793">
        <v>70742</v>
      </c>
      <c r="D1793">
        <v>9254</v>
      </c>
      <c r="E1793">
        <f>VLOOKUP(D1793,[1]products!$A$2:$B$2832,2,0)</f>
        <v>19.383839559999998</v>
      </c>
      <c r="F1793">
        <v>117121</v>
      </c>
      <c r="G1793" t="s">
        <v>14</v>
      </c>
      <c r="H1793" s="2">
        <v>44945.444618055553</v>
      </c>
      <c r="I1793" s="2" t="s">
        <v>11</v>
      </c>
      <c r="J1793" s="2" t="s">
        <v>11</v>
      </c>
      <c r="K1793" s="2" t="s">
        <v>11</v>
      </c>
      <c r="L1793" s="9">
        <f>YEAR(Table1[[#This Row],[ordered_at]])</f>
        <v>2023</v>
      </c>
      <c r="M1793" s="9" t="str">
        <f>TEXT(Table1[[#This Row],[ordered_at]],"MMM")</f>
        <v>Jan</v>
      </c>
      <c r="N1793">
        <f>VLOOKUP(D1793,[1]products!$A$2:$F$2832,6,0)</f>
        <v>38.459999080000003</v>
      </c>
      <c r="O1793" s="1">
        <f>Table1[[#This Row],[sale_price]]-Table1[[#This Row],[cost_price]]</f>
        <v>19.076159520000004</v>
      </c>
      <c r="P1793" s="4">
        <f>Table1[[#This Row],[PROFIT]]/Table1[[#This Row],[sale_price]]</f>
        <v>0.49599999938429545</v>
      </c>
      <c r="Q1793" t="str">
        <f>"Q"&amp;ROUNDUP(MONTH(Table1[[#This Row],[ordered_at]])/3,0)</f>
        <v>Q1</v>
      </c>
      <c r="R1793" t="s">
        <v>34</v>
      </c>
      <c r="S1793" t="s">
        <v>47</v>
      </c>
      <c r="T1793" s="8"/>
    </row>
    <row r="1794" spans="1:20" x14ac:dyDescent="0.3">
      <c r="A1794">
        <v>155</v>
      </c>
      <c r="B1794">
        <v>102</v>
      </c>
      <c r="C1794">
        <v>51965</v>
      </c>
      <c r="D1794">
        <v>5904</v>
      </c>
      <c r="E1794">
        <f>VLOOKUP(D1794,[1]products!$A$2:$B$2832,2,0)</f>
        <v>31.139419</v>
      </c>
      <c r="F1794">
        <v>443</v>
      </c>
      <c r="G1794" t="s">
        <v>10</v>
      </c>
      <c r="H1794" s="2">
        <v>44945.34784722222</v>
      </c>
      <c r="I1794" s="2" t="s">
        <v>11</v>
      </c>
      <c r="J1794" s="2" t="s">
        <v>11</v>
      </c>
      <c r="K1794" s="2" t="s">
        <v>11</v>
      </c>
      <c r="L1794" s="9">
        <f>YEAR(Table1[[#This Row],[ordered_at]])</f>
        <v>2023</v>
      </c>
      <c r="M1794" s="9" t="str">
        <f>TEXT(Table1[[#This Row],[ordered_at]],"MMM")</f>
        <v>Jan</v>
      </c>
      <c r="N1794">
        <f>VLOOKUP(D1794,[1]products!$A$2:$F$2832,6,0)</f>
        <v>67.989997860000003</v>
      </c>
      <c r="O1794" s="1">
        <f>Table1[[#This Row],[sale_price]]-Table1[[#This Row],[cost_price]]</f>
        <v>36.850578859999999</v>
      </c>
      <c r="P1794" s="4">
        <f>Table1[[#This Row],[PROFIT]]/Table1[[#This Row],[sale_price]]</f>
        <v>0.54200000029239592</v>
      </c>
      <c r="Q1794" t="str">
        <f>"Q"&amp;ROUNDUP(MONTH(Table1[[#This Row],[ordered_at]])/3,0)</f>
        <v>Q1</v>
      </c>
      <c r="R1794" t="s">
        <v>34</v>
      </c>
      <c r="S1794" t="s">
        <v>47</v>
      </c>
      <c r="T1794" s="8"/>
    </row>
    <row r="1795" spans="1:20" x14ac:dyDescent="0.3">
      <c r="A1795">
        <v>116347</v>
      </c>
      <c r="B1795">
        <v>80157</v>
      </c>
      <c r="C1795">
        <v>32198</v>
      </c>
      <c r="D1795">
        <v>5984</v>
      </c>
      <c r="E1795">
        <f>VLOOKUP(D1795,[1]products!$A$2:$B$2832,2,0)</f>
        <v>10.51600002</v>
      </c>
      <c r="F1795">
        <v>313989</v>
      </c>
      <c r="G1795" t="s">
        <v>13</v>
      </c>
      <c r="H1795" s="2">
        <v>44945.30872685185</v>
      </c>
      <c r="I1795" s="2">
        <v>44945.30872685185</v>
      </c>
      <c r="J1795" s="2" t="s">
        <v>11</v>
      </c>
      <c r="K1795" s="2" t="s">
        <v>11</v>
      </c>
      <c r="L1795" s="9">
        <f>YEAR(Table1[[#This Row],[ordered_at]])</f>
        <v>2023</v>
      </c>
      <c r="M1795" s="9" t="str">
        <f>TEXT(Table1[[#This Row],[ordered_at]],"MMM")</f>
        <v>Jan</v>
      </c>
      <c r="N1795">
        <f>VLOOKUP(D1795,[1]products!$A$2:$F$2832,6,0)</f>
        <v>22</v>
      </c>
      <c r="O1795" s="1">
        <f>Table1[[#This Row],[sale_price]]-Table1[[#This Row],[cost_price]]</f>
        <v>11.48399998</v>
      </c>
      <c r="P1795" s="4">
        <f>Table1[[#This Row],[PROFIT]]/Table1[[#This Row],[sale_price]]</f>
        <v>0.52199999909090911</v>
      </c>
      <c r="Q1795" t="str">
        <f>"Q"&amp;ROUNDUP(MONTH(Table1[[#This Row],[ordered_at]])/3,0)</f>
        <v>Q1</v>
      </c>
      <c r="R1795" t="s">
        <v>34</v>
      </c>
      <c r="S1795" t="s">
        <v>47</v>
      </c>
      <c r="T1795" s="8"/>
    </row>
    <row r="1796" spans="1:20" x14ac:dyDescent="0.3">
      <c r="A1796">
        <v>163043</v>
      </c>
      <c r="B1796">
        <v>112292</v>
      </c>
      <c r="C1796">
        <v>99959</v>
      </c>
      <c r="D1796">
        <v>9035</v>
      </c>
      <c r="E1796">
        <f>VLOOKUP(D1796,[1]products!$A$2:$B$2832,2,0)</f>
        <v>14.982659679999999</v>
      </c>
      <c r="F1796">
        <v>440144</v>
      </c>
      <c r="G1796" t="s">
        <v>13</v>
      </c>
      <c r="H1796" s="2">
        <v>44945.284675925926</v>
      </c>
      <c r="I1796" s="2">
        <v>44945.284675925926</v>
      </c>
      <c r="J1796" s="2" t="s">
        <v>11</v>
      </c>
      <c r="K1796" s="2" t="s">
        <v>11</v>
      </c>
      <c r="L1796" s="9">
        <f>YEAR(Table1[[#This Row],[ordered_at]])</f>
        <v>2023</v>
      </c>
      <c r="M1796" s="9" t="str">
        <f>TEXT(Table1[[#This Row],[ordered_at]],"MMM")</f>
        <v>Jan</v>
      </c>
      <c r="N1796">
        <f>VLOOKUP(D1796,[1]products!$A$2:$F$2832,6,0)</f>
        <v>28.979999540000001</v>
      </c>
      <c r="O1796" s="1">
        <f>Table1[[#This Row],[sale_price]]-Table1[[#This Row],[cost_price]]</f>
        <v>13.997339860000002</v>
      </c>
      <c r="P1796" s="4">
        <f>Table1[[#This Row],[PROFIT]]/Table1[[#This Row],[sale_price]]</f>
        <v>0.4830000028357489</v>
      </c>
      <c r="Q1796" t="str">
        <f>"Q"&amp;ROUNDUP(MONTH(Table1[[#This Row],[ordered_at]])/3,0)</f>
        <v>Q1</v>
      </c>
      <c r="R1796" t="s">
        <v>34</v>
      </c>
      <c r="S1796" t="s">
        <v>47</v>
      </c>
      <c r="T1796" s="8"/>
    </row>
    <row r="1797" spans="1:20" x14ac:dyDescent="0.3">
      <c r="A1797">
        <v>102795</v>
      </c>
      <c r="B1797">
        <v>70781</v>
      </c>
      <c r="C1797">
        <v>65866</v>
      </c>
      <c r="D1797">
        <v>15402</v>
      </c>
      <c r="E1797">
        <f>VLOOKUP(D1797,[1]products!$A$2:$B$2832,2,0)</f>
        <v>21.559999959999999</v>
      </c>
      <c r="F1797">
        <v>277308</v>
      </c>
      <c r="G1797" t="s">
        <v>13</v>
      </c>
      <c r="H1797" s="2">
        <v>44945.006655092591</v>
      </c>
      <c r="I1797" s="2">
        <v>44945.006655092591</v>
      </c>
      <c r="J1797" s="2" t="s">
        <v>11</v>
      </c>
      <c r="K1797" s="2" t="s">
        <v>11</v>
      </c>
      <c r="L1797" s="9">
        <f>YEAR(Table1[[#This Row],[ordered_at]])</f>
        <v>2023</v>
      </c>
      <c r="M1797" s="9" t="str">
        <f>TEXT(Table1[[#This Row],[ordered_at]],"MMM")</f>
        <v>Jan</v>
      </c>
      <c r="N1797">
        <f>VLOOKUP(D1797,[1]products!$A$2:$F$2832,6,0)</f>
        <v>40</v>
      </c>
      <c r="O1797" s="1">
        <f>Table1[[#This Row],[sale_price]]-Table1[[#This Row],[cost_price]]</f>
        <v>18.440000040000001</v>
      </c>
      <c r="P1797" s="4">
        <f>Table1[[#This Row],[PROFIT]]/Table1[[#This Row],[sale_price]]</f>
        <v>0.46100000100000005</v>
      </c>
      <c r="Q1797" t="str">
        <f>"Q"&amp;ROUNDUP(MONTH(Table1[[#This Row],[ordered_at]])/3,0)</f>
        <v>Q1</v>
      </c>
      <c r="R1797" t="s">
        <v>34</v>
      </c>
      <c r="S1797" t="s">
        <v>47</v>
      </c>
      <c r="T1797" s="8"/>
    </row>
    <row r="1798" spans="1:20" x14ac:dyDescent="0.3">
      <c r="A1798">
        <v>181578</v>
      </c>
      <c r="B1798">
        <v>125103</v>
      </c>
      <c r="C1798">
        <v>8434</v>
      </c>
      <c r="D1798">
        <v>9204</v>
      </c>
      <c r="E1798">
        <f>VLOOKUP(D1798,[1]products!$A$2:$B$2832,2,0)</f>
        <v>11.640959459999999</v>
      </c>
      <c r="F1798">
        <v>490203</v>
      </c>
      <c r="G1798" t="s">
        <v>12</v>
      </c>
      <c r="H1798" s="2">
        <v>44944.625439814816</v>
      </c>
      <c r="I1798" s="2">
        <v>44944.625439814816</v>
      </c>
      <c r="J1798" s="2">
        <v>44944.625439814816</v>
      </c>
      <c r="K1798" s="2" t="s">
        <v>11</v>
      </c>
      <c r="L1798" s="9">
        <f>YEAR(Table1[[#This Row],[ordered_at]])</f>
        <v>2023</v>
      </c>
      <c r="M1798" s="9" t="str">
        <f>TEXT(Table1[[#This Row],[ordered_at]],"MMM")</f>
        <v>Jan</v>
      </c>
      <c r="N1798">
        <f>VLOOKUP(D1798,[1]products!$A$2:$F$2832,6,0)</f>
        <v>20.209999079999999</v>
      </c>
      <c r="O1798" s="1">
        <f>Table1[[#This Row],[sale_price]]-Table1[[#This Row],[cost_price]]</f>
        <v>8.5690396199999999</v>
      </c>
      <c r="P1798" s="4">
        <f>Table1[[#This Row],[PROFIT]]/Table1[[#This Row],[sale_price]]</f>
        <v>0.42400000049876302</v>
      </c>
      <c r="Q1798" t="str">
        <f>"Q"&amp;ROUNDUP(MONTH(Table1[[#This Row],[ordered_at]])/3,0)</f>
        <v>Q1</v>
      </c>
      <c r="R1798" t="s">
        <v>38</v>
      </c>
      <c r="S1798" t="s">
        <v>47</v>
      </c>
      <c r="T1798" s="8"/>
    </row>
    <row r="1799" spans="1:20" x14ac:dyDescent="0.3">
      <c r="A1799">
        <v>80164</v>
      </c>
      <c r="B1799">
        <v>55159</v>
      </c>
      <c r="C1799">
        <v>17712</v>
      </c>
      <c r="D1799">
        <v>14202</v>
      </c>
      <c r="E1799">
        <f>VLOOKUP(D1799,[1]products!$A$2:$B$2832,2,0)</f>
        <v>7.3674899150000002</v>
      </c>
      <c r="F1799">
        <v>216335</v>
      </c>
      <c r="G1799" t="s">
        <v>14</v>
      </c>
      <c r="H1799" s="2">
        <v>44944.491180555553</v>
      </c>
      <c r="I1799" s="2" t="s">
        <v>11</v>
      </c>
      <c r="J1799" s="2" t="s">
        <v>11</v>
      </c>
      <c r="K1799" s="2" t="s">
        <v>11</v>
      </c>
      <c r="L1799" s="9">
        <f>YEAR(Table1[[#This Row],[ordered_at]])</f>
        <v>2023</v>
      </c>
      <c r="M1799" s="9" t="str">
        <f>TEXT(Table1[[#This Row],[ordered_at]],"MMM")</f>
        <v>Jan</v>
      </c>
      <c r="N1799">
        <f>VLOOKUP(D1799,[1]products!$A$2:$F$2832,6,0)</f>
        <v>20.989999770000001</v>
      </c>
      <c r="O1799" s="1">
        <f>Table1[[#This Row],[sale_price]]-Table1[[#This Row],[cost_price]]</f>
        <v>13.622509855000001</v>
      </c>
      <c r="P1799" s="4">
        <f>Table1[[#This Row],[PROFIT]]/Table1[[#This Row],[sale_price]]</f>
        <v>0.64900000020343018</v>
      </c>
      <c r="Q1799" t="str">
        <f>"Q"&amp;ROUNDUP(MONTH(Table1[[#This Row],[ordered_at]])/3,0)</f>
        <v>Q1</v>
      </c>
      <c r="R1799" t="s">
        <v>38</v>
      </c>
      <c r="S1799" t="s">
        <v>47</v>
      </c>
      <c r="T1799" s="8"/>
    </row>
    <row r="1800" spans="1:20" x14ac:dyDescent="0.3">
      <c r="A1800">
        <v>54215</v>
      </c>
      <c r="B1800">
        <v>37282</v>
      </c>
      <c r="C1800">
        <v>40768</v>
      </c>
      <c r="D1800">
        <v>15253</v>
      </c>
      <c r="E1800">
        <f>VLOOKUP(D1800,[1]products!$A$2:$B$2832,2,0)</f>
        <v>12.160469859999999</v>
      </c>
      <c r="F1800">
        <v>146292</v>
      </c>
      <c r="G1800" t="s">
        <v>15</v>
      </c>
      <c r="H1800" s="2">
        <v>44944.087800925925</v>
      </c>
      <c r="I1800" s="2">
        <v>44944.087800925925</v>
      </c>
      <c r="J1800" s="2">
        <v>44944.087800925925</v>
      </c>
      <c r="K1800" s="2">
        <v>44944.087800925925</v>
      </c>
      <c r="L1800" s="9">
        <f>YEAR(Table1[[#This Row],[ordered_at]])</f>
        <v>2023</v>
      </c>
      <c r="M1800" s="9" t="str">
        <f>TEXT(Table1[[#This Row],[ordered_at]],"MMM")</f>
        <v>Jan</v>
      </c>
      <c r="N1800">
        <f>VLOOKUP(D1800,[1]products!$A$2:$F$2832,6,0)</f>
        <v>21.989999770000001</v>
      </c>
      <c r="O1800" s="1">
        <f>Table1[[#This Row],[sale_price]]-Table1[[#This Row],[cost_price]]</f>
        <v>9.8295299100000015</v>
      </c>
      <c r="P1800" s="4">
        <f>Table1[[#This Row],[PROFIT]]/Table1[[#This Row],[sale_price]]</f>
        <v>0.44700000058253758</v>
      </c>
      <c r="Q1800" t="str">
        <f>"Q"&amp;ROUNDUP(MONTH(Table1[[#This Row],[ordered_at]])/3,0)</f>
        <v>Q1</v>
      </c>
      <c r="R1800" t="s">
        <v>38</v>
      </c>
      <c r="S1800" t="s">
        <v>47</v>
      </c>
      <c r="T1800" s="8"/>
    </row>
    <row r="1801" spans="1:20" x14ac:dyDescent="0.3">
      <c r="A1801">
        <v>57315</v>
      </c>
      <c r="B1801">
        <v>39463</v>
      </c>
      <c r="C1801">
        <v>22115</v>
      </c>
      <c r="D1801">
        <v>13676</v>
      </c>
      <c r="E1801">
        <f>VLOOKUP(D1801,[1]products!$A$2:$B$2832,2,0)</f>
        <v>10.38630041</v>
      </c>
      <c r="F1801">
        <v>154671</v>
      </c>
      <c r="G1801" t="s">
        <v>12</v>
      </c>
      <c r="H1801" s="2">
        <v>44944.00513888889</v>
      </c>
      <c r="I1801" s="2">
        <v>44944.00513888889</v>
      </c>
      <c r="J1801" s="2">
        <v>44944.00513888889</v>
      </c>
      <c r="K1801" s="2" t="s">
        <v>11</v>
      </c>
      <c r="L1801" s="9">
        <f>YEAR(Table1[[#This Row],[ordered_at]])</f>
        <v>2023</v>
      </c>
      <c r="M1801" s="9" t="str">
        <f>TEXT(Table1[[#This Row],[ordered_at]],"MMM")</f>
        <v>Jan</v>
      </c>
      <c r="N1801">
        <f>VLOOKUP(D1801,[1]products!$A$2:$F$2832,6,0)</f>
        <v>19.450000760000002</v>
      </c>
      <c r="O1801" s="1">
        <f>Table1[[#This Row],[sale_price]]-Table1[[#This Row],[cost_price]]</f>
        <v>9.0637003500000013</v>
      </c>
      <c r="P1801" s="4">
        <f>Table1[[#This Row],[PROFIT]]/Table1[[#This Row],[sale_price]]</f>
        <v>0.46599999978611828</v>
      </c>
      <c r="Q1801" t="str">
        <f>"Q"&amp;ROUNDUP(MONTH(Table1[[#This Row],[ordered_at]])/3,0)</f>
        <v>Q1</v>
      </c>
      <c r="R1801" t="s">
        <v>33</v>
      </c>
      <c r="S1801" t="s">
        <v>47</v>
      </c>
      <c r="T1801" s="8"/>
    </row>
    <row r="1802" spans="1:20" x14ac:dyDescent="0.3">
      <c r="A1802">
        <v>74065</v>
      </c>
      <c r="B1802">
        <v>50970</v>
      </c>
      <c r="C1802">
        <v>15011</v>
      </c>
      <c r="D1802">
        <v>6088</v>
      </c>
      <c r="E1802">
        <f>VLOOKUP(D1802,[1]products!$A$2:$B$2832,2,0)</f>
        <v>13.775000070000001</v>
      </c>
      <c r="F1802">
        <v>199842</v>
      </c>
      <c r="G1802" t="s">
        <v>10</v>
      </c>
      <c r="H1802" s="2">
        <v>44943.649201388886</v>
      </c>
      <c r="I1802" s="2" t="s">
        <v>11</v>
      </c>
      <c r="J1802" s="2" t="s">
        <v>11</v>
      </c>
      <c r="K1802" s="2" t="s">
        <v>11</v>
      </c>
      <c r="L1802" s="9">
        <f>YEAR(Table1[[#This Row],[ordered_at]])</f>
        <v>2023</v>
      </c>
      <c r="M1802" s="9" t="str">
        <f>TEXT(Table1[[#This Row],[ordered_at]],"MMM")</f>
        <v>Jan</v>
      </c>
      <c r="N1802">
        <f>VLOOKUP(D1802,[1]products!$A$2:$F$2832,6,0)</f>
        <v>25</v>
      </c>
      <c r="O1802" s="1">
        <f>Table1[[#This Row],[sale_price]]-Table1[[#This Row],[cost_price]]</f>
        <v>11.224999929999999</v>
      </c>
      <c r="P1802" s="4">
        <f>Table1[[#This Row],[PROFIT]]/Table1[[#This Row],[sale_price]]</f>
        <v>0.44899999719999995</v>
      </c>
      <c r="Q1802" t="str">
        <f>"Q"&amp;ROUNDUP(MONTH(Table1[[#This Row],[ordered_at]])/3,0)</f>
        <v>Q1</v>
      </c>
      <c r="R1802" t="s">
        <v>33</v>
      </c>
      <c r="S1802" t="s">
        <v>47</v>
      </c>
      <c r="T1802" s="8"/>
    </row>
    <row r="1803" spans="1:20" x14ac:dyDescent="0.3">
      <c r="A1803">
        <v>96642</v>
      </c>
      <c r="B1803">
        <v>66498</v>
      </c>
      <c r="C1803">
        <v>85868</v>
      </c>
      <c r="D1803">
        <v>13769</v>
      </c>
      <c r="E1803">
        <f>VLOOKUP(D1803,[1]products!$A$2:$B$2832,2,0)</f>
        <v>56.430000049999997</v>
      </c>
      <c r="F1803">
        <v>260788</v>
      </c>
      <c r="G1803" t="s">
        <v>14</v>
      </c>
      <c r="H1803" s="2">
        <v>44942.062962962962</v>
      </c>
      <c r="I1803" s="2" t="s">
        <v>11</v>
      </c>
      <c r="J1803" s="2" t="s">
        <v>11</v>
      </c>
      <c r="K1803" s="2" t="s">
        <v>11</v>
      </c>
      <c r="L1803" s="9">
        <f>YEAR(Table1[[#This Row],[ordered_at]])</f>
        <v>2023</v>
      </c>
      <c r="M1803" s="9" t="str">
        <f>TEXT(Table1[[#This Row],[ordered_at]],"MMM")</f>
        <v>Jan</v>
      </c>
      <c r="N1803">
        <f>VLOOKUP(D1803,[1]products!$A$2:$F$2832,6,0)</f>
        <v>95</v>
      </c>
      <c r="O1803" s="1">
        <f>Table1[[#This Row],[sale_price]]-Table1[[#This Row],[cost_price]]</f>
        <v>38.569999950000003</v>
      </c>
      <c r="P1803" s="4">
        <f>Table1[[#This Row],[PROFIT]]/Table1[[#This Row],[sale_price]]</f>
        <v>0.40599999947368426</v>
      </c>
      <c r="Q1803" t="str">
        <f>"Q"&amp;ROUNDUP(MONTH(Table1[[#This Row],[ordered_at]])/3,0)</f>
        <v>Q1</v>
      </c>
      <c r="R1803" t="s">
        <v>33</v>
      </c>
      <c r="S1803" t="s">
        <v>47</v>
      </c>
      <c r="T1803" s="8"/>
    </row>
    <row r="1804" spans="1:20" x14ac:dyDescent="0.3">
      <c r="A1804">
        <v>97420</v>
      </c>
      <c r="B1804">
        <v>67037</v>
      </c>
      <c r="C1804">
        <v>52601</v>
      </c>
      <c r="D1804">
        <v>9185</v>
      </c>
      <c r="E1804">
        <f>VLOOKUP(D1804,[1]products!$A$2:$B$2832,2,0)</f>
        <v>18.15624085</v>
      </c>
      <c r="F1804">
        <v>262858</v>
      </c>
      <c r="G1804" t="s">
        <v>12</v>
      </c>
      <c r="H1804" s="2">
        <v>44941.571446759262</v>
      </c>
      <c r="I1804" s="2">
        <v>44941.571446759262</v>
      </c>
      <c r="J1804" s="2">
        <v>44941.571446759262</v>
      </c>
      <c r="K1804" s="2" t="s">
        <v>11</v>
      </c>
      <c r="L1804" s="9">
        <f>YEAR(Table1[[#This Row],[ordered_at]])</f>
        <v>2023</v>
      </c>
      <c r="M1804" s="9" t="str">
        <f>TEXT(Table1[[#This Row],[ordered_at]],"MMM")</f>
        <v>Jan</v>
      </c>
      <c r="N1804">
        <f>VLOOKUP(D1804,[1]products!$A$2:$F$2832,6,0)</f>
        <v>36.240001679999999</v>
      </c>
      <c r="O1804" s="1">
        <f>Table1[[#This Row],[sale_price]]-Table1[[#This Row],[cost_price]]</f>
        <v>18.083760829999999</v>
      </c>
      <c r="P1804" s="4">
        <f>Table1[[#This Row],[PROFIT]]/Table1[[#This Row],[sale_price]]</f>
        <v>0.49899999977041942</v>
      </c>
      <c r="Q1804" t="str">
        <f>"Q"&amp;ROUNDUP(MONTH(Table1[[#This Row],[ordered_at]])/3,0)</f>
        <v>Q1</v>
      </c>
      <c r="R1804" t="s">
        <v>33</v>
      </c>
      <c r="S1804" t="s">
        <v>47</v>
      </c>
      <c r="T1804" s="8"/>
    </row>
    <row r="1805" spans="1:20" x14ac:dyDescent="0.3">
      <c r="A1805">
        <v>18362</v>
      </c>
      <c r="B1805">
        <v>12688</v>
      </c>
      <c r="C1805">
        <v>86189</v>
      </c>
      <c r="D1805">
        <v>9303</v>
      </c>
      <c r="E1805">
        <f>VLOOKUP(D1805,[1]products!$A$2:$B$2832,2,0)</f>
        <v>7.4899999890000002</v>
      </c>
      <c r="F1805">
        <v>49580</v>
      </c>
      <c r="G1805" t="s">
        <v>12</v>
      </c>
      <c r="H1805" s="2">
        <v>44941.497766203705</v>
      </c>
      <c r="I1805" s="2">
        <v>44941.497766203705</v>
      </c>
      <c r="J1805" s="2">
        <v>44941.497766203705</v>
      </c>
      <c r="K1805" s="2" t="s">
        <v>11</v>
      </c>
      <c r="L1805" s="9">
        <f>YEAR(Table1[[#This Row],[ordered_at]])</f>
        <v>2023</v>
      </c>
      <c r="M1805" s="9" t="str">
        <f>TEXT(Table1[[#This Row],[ordered_at]],"MMM")</f>
        <v>Jan</v>
      </c>
      <c r="N1805">
        <f>VLOOKUP(D1805,[1]products!$A$2:$F$2832,6,0)</f>
        <v>14</v>
      </c>
      <c r="O1805" s="1">
        <f>Table1[[#This Row],[sale_price]]-Table1[[#This Row],[cost_price]]</f>
        <v>6.5100000109999998</v>
      </c>
      <c r="P1805" s="4">
        <f>Table1[[#This Row],[PROFIT]]/Table1[[#This Row],[sale_price]]</f>
        <v>0.4650000007857143</v>
      </c>
      <c r="Q1805" t="str">
        <f>"Q"&amp;ROUNDUP(MONTH(Table1[[#This Row],[ordered_at]])/3,0)</f>
        <v>Q1</v>
      </c>
      <c r="R1805" t="s">
        <v>33</v>
      </c>
      <c r="S1805" t="s">
        <v>47</v>
      </c>
      <c r="T1805" s="8"/>
    </row>
    <row r="1806" spans="1:20" x14ac:dyDescent="0.3">
      <c r="A1806">
        <v>76946</v>
      </c>
      <c r="B1806">
        <v>52935</v>
      </c>
      <c r="C1806">
        <v>38410</v>
      </c>
      <c r="D1806">
        <v>28885</v>
      </c>
      <c r="E1806">
        <f>VLOOKUP(D1806,[1]products!$A$2:$B$2832,2,0)</f>
        <v>30.024000040000001</v>
      </c>
      <c r="F1806">
        <v>207640</v>
      </c>
      <c r="G1806" t="s">
        <v>14</v>
      </c>
      <c r="H1806" s="2">
        <v>44941.085462962961</v>
      </c>
      <c r="I1806" s="2" t="s">
        <v>11</v>
      </c>
      <c r="J1806" s="2" t="s">
        <v>11</v>
      </c>
      <c r="K1806" s="2" t="s">
        <v>11</v>
      </c>
      <c r="L1806" s="9">
        <f>YEAR(Table1[[#This Row],[ordered_at]])</f>
        <v>2023</v>
      </c>
      <c r="M1806" s="9" t="str">
        <f>TEXT(Table1[[#This Row],[ordered_at]],"MMM")</f>
        <v>Jan</v>
      </c>
      <c r="N1806">
        <f>VLOOKUP(D1806,[1]products!$A$2:$F$2832,6,0)</f>
        <v>54</v>
      </c>
      <c r="O1806" s="1">
        <f>Table1[[#This Row],[sale_price]]-Table1[[#This Row],[cost_price]]</f>
        <v>23.975999959999999</v>
      </c>
      <c r="P1806" s="4">
        <f>Table1[[#This Row],[PROFIT]]/Table1[[#This Row],[sale_price]]</f>
        <v>0.44399999925925926</v>
      </c>
      <c r="Q1806" t="str">
        <f>"Q"&amp;ROUNDUP(MONTH(Table1[[#This Row],[ordered_at]])/3,0)</f>
        <v>Q1</v>
      </c>
      <c r="R1806" t="s">
        <v>33</v>
      </c>
      <c r="S1806" t="s">
        <v>47</v>
      </c>
      <c r="T1806" s="8"/>
    </row>
    <row r="1807" spans="1:20" x14ac:dyDescent="0.3">
      <c r="A1807">
        <v>71331</v>
      </c>
      <c r="B1807">
        <v>49049</v>
      </c>
      <c r="C1807">
        <v>76746</v>
      </c>
      <c r="D1807">
        <v>13797</v>
      </c>
      <c r="E1807">
        <f>VLOOKUP(D1807,[1]products!$A$2:$B$2832,2,0)</f>
        <v>27.540001220000001</v>
      </c>
      <c r="F1807">
        <v>192456</v>
      </c>
      <c r="G1807" t="s">
        <v>10</v>
      </c>
      <c r="H1807" s="2">
        <v>44940.402615740742</v>
      </c>
      <c r="I1807" s="2" t="s">
        <v>11</v>
      </c>
      <c r="J1807" s="2" t="s">
        <v>11</v>
      </c>
      <c r="K1807" s="2" t="s">
        <v>11</v>
      </c>
      <c r="L1807" s="9">
        <f>YEAR(Table1[[#This Row],[ordered_at]])</f>
        <v>2023</v>
      </c>
      <c r="M1807" s="9" t="str">
        <f>TEXT(Table1[[#This Row],[ordered_at]],"MMM")</f>
        <v>Jan</v>
      </c>
      <c r="N1807">
        <f>VLOOKUP(D1807,[1]products!$A$2:$F$2832,6,0)</f>
        <v>64.800003050000001</v>
      </c>
      <c r="O1807" s="1">
        <f>Table1[[#This Row],[sale_price]]-Table1[[#This Row],[cost_price]]</f>
        <v>37.26000183</v>
      </c>
      <c r="P1807" s="4">
        <f>Table1[[#This Row],[PROFIT]]/Table1[[#This Row],[sale_price]]</f>
        <v>0.57500000117669747</v>
      </c>
      <c r="Q1807" t="str">
        <f>"Q"&amp;ROUNDUP(MONTH(Table1[[#This Row],[ordered_at]])/3,0)</f>
        <v>Q1</v>
      </c>
      <c r="R1807" t="s">
        <v>33</v>
      </c>
      <c r="S1807" t="s">
        <v>47</v>
      </c>
      <c r="T1807" s="8"/>
    </row>
    <row r="1808" spans="1:20" x14ac:dyDescent="0.3">
      <c r="A1808">
        <v>131009</v>
      </c>
      <c r="B1808">
        <v>90205</v>
      </c>
      <c r="C1808">
        <v>9977</v>
      </c>
      <c r="D1808">
        <v>13607</v>
      </c>
      <c r="E1808">
        <f>VLOOKUP(D1808,[1]products!$A$2:$B$2832,2,0)</f>
        <v>19.683720820000001</v>
      </c>
      <c r="F1808">
        <v>353669</v>
      </c>
      <c r="G1808" t="s">
        <v>10</v>
      </c>
      <c r="H1808" s="2">
        <v>44940.302719907406</v>
      </c>
      <c r="I1808" s="2" t="s">
        <v>11</v>
      </c>
      <c r="J1808" s="2" t="s">
        <v>11</v>
      </c>
      <c r="K1808" s="2" t="s">
        <v>11</v>
      </c>
      <c r="L1808" s="9">
        <f>YEAR(Table1[[#This Row],[ordered_at]])</f>
        <v>2023</v>
      </c>
      <c r="M1808" s="9" t="str">
        <f>TEXT(Table1[[#This Row],[ordered_at]],"MMM")</f>
        <v>Jan</v>
      </c>
      <c r="N1808">
        <f>VLOOKUP(D1808,[1]products!$A$2:$F$2832,6,0)</f>
        <v>45.990001679999999</v>
      </c>
      <c r="O1808" s="1">
        <f>Table1[[#This Row],[sale_price]]-Table1[[#This Row],[cost_price]]</f>
        <v>26.306280859999998</v>
      </c>
      <c r="P1808" s="4">
        <f>Table1[[#This Row],[PROFIT]]/Table1[[#This Row],[sale_price]]</f>
        <v>0.5719999978047402</v>
      </c>
      <c r="Q1808" t="str">
        <f>"Q"&amp;ROUNDUP(MONTH(Table1[[#This Row],[ordered_at]])/3,0)</f>
        <v>Q1</v>
      </c>
      <c r="R1808" t="s">
        <v>33</v>
      </c>
      <c r="S1808" t="s">
        <v>47</v>
      </c>
      <c r="T1808" s="8"/>
    </row>
    <row r="1809" spans="1:20" x14ac:dyDescent="0.3">
      <c r="A1809">
        <v>101693</v>
      </c>
      <c r="B1809">
        <v>70024</v>
      </c>
      <c r="C1809">
        <v>28108</v>
      </c>
      <c r="D1809">
        <v>14215</v>
      </c>
      <c r="E1809">
        <f>VLOOKUP(D1809,[1]products!$A$2:$B$2832,2,0)</f>
        <v>10.81066042</v>
      </c>
      <c r="F1809">
        <v>274331</v>
      </c>
      <c r="G1809" t="s">
        <v>12</v>
      </c>
      <c r="H1809" s="2">
        <v>44940.132615740738</v>
      </c>
      <c r="I1809" s="2">
        <v>44940.132615740738</v>
      </c>
      <c r="J1809" s="2">
        <v>44940.132615740738</v>
      </c>
      <c r="K1809" s="2" t="s">
        <v>11</v>
      </c>
      <c r="L1809" s="9">
        <f>YEAR(Table1[[#This Row],[ordered_at]])</f>
        <v>2023</v>
      </c>
      <c r="M1809" s="9" t="str">
        <f>TEXT(Table1[[#This Row],[ordered_at]],"MMM")</f>
        <v>Jan</v>
      </c>
      <c r="N1809">
        <f>VLOOKUP(D1809,[1]products!$A$2:$F$2832,6,0)</f>
        <v>20.870000839999999</v>
      </c>
      <c r="O1809" s="1">
        <f>Table1[[#This Row],[sale_price]]-Table1[[#This Row],[cost_price]]</f>
        <v>10.05934042</v>
      </c>
      <c r="P1809" s="4">
        <f>Table1[[#This Row],[PROFIT]]/Table1[[#This Row],[sale_price]]</f>
        <v>0.4820000007244849</v>
      </c>
      <c r="Q1809" t="str">
        <f>"Q"&amp;ROUNDUP(MONTH(Table1[[#This Row],[ordered_at]])/3,0)</f>
        <v>Q1</v>
      </c>
      <c r="R1809" t="s">
        <v>33</v>
      </c>
      <c r="S1809" t="s">
        <v>47</v>
      </c>
      <c r="T1809" s="8"/>
    </row>
    <row r="1810" spans="1:20" x14ac:dyDescent="0.3">
      <c r="A1810">
        <v>99937</v>
      </c>
      <c r="B1810">
        <v>68789</v>
      </c>
      <c r="C1810">
        <v>32840</v>
      </c>
      <c r="D1810">
        <v>11029</v>
      </c>
      <c r="E1810">
        <f>VLOOKUP(D1810,[1]products!$A$2:$B$2832,2,0)</f>
        <v>23.873099549999999</v>
      </c>
      <c r="F1810">
        <v>269656</v>
      </c>
      <c r="G1810" t="s">
        <v>12</v>
      </c>
      <c r="H1810" s="2">
        <v>44939.405902777777</v>
      </c>
      <c r="I1810" s="2">
        <v>44939.405902777777</v>
      </c>
      <c r="J1810" s="2">
        <v>44939.405902777777</v>
      </c>
      <c r="K1810" s="2" t="s">
        <v>11</v>
      </c>
      <c r="L1810" s="9">
        <f>YEAR(Table1[[#This Row],[ordered_at]])</f>
        <v>2023</v>
      </c>
      <c r="M1810" s="9" t="str">
        <f>TEXT(Table1[[#This Row],[ordered_at]],"MMM")</f>
        <v>Jan</v>
      </c>
      <c r="N1810">
        <f>VLOOKUP(D1810,[1]products!$A$2:$F$2832,6,0)</f>
        <v>45.299999239999998</v>
      </c>
      <c r="O1810" s="1">
        <f>Table1[[#This Row],[sale_price]]-Table1[[#This Row],[cost_price]]</f>
        <v>21.426899689999999</v>
      </c>
      <c r="P1810" s="4">
        <f>Table1[[#This Row],[PROFIT]]/Table1[[#This Row],[sale_price]]</f>
        <v>0.47300000109227375</v>
      </c>
      <c r="Q1810" t="str">
        <f>"Q"&amp;ROUNDUP(MONTH(Table1[[#This Row],[ordered_at]])/3,0)</f>
        <v>Q1</v>
      </c>
      <c r="R1810" t="s">
        <v>31</v>
      </c>
      <c r="S1810" t="s">
        <v>46</v>
      </c>
      <c r="T1810" s="8"/>
    </row>
    <row r="1811" spans="1:20" x14ac:dyDescent="0.3">
      <c r="A1811">
        <v>164023</v>
      </c>
      <c r="B1811">
        <v>112973</v>
      </c>
      <c r="C1811">
        <v>39588</v>
      </c>
      <c r="D1811">
        <v>25205</v>
      </c>
      <c r="E1811">
        <f>VLOOKUP(D1811,[1]products!$A$2:$B$2832,2,0)</f>
        <v>11.03639972</v>
      </c>
      <c r="F1811">
        <v>442797</v>
      </c>
      <c r="G1811" t="s">
        <v>12</v>
      </c>
      <c r="H1811" s="2">
        <v>44939.343807870369</v>
      </c>
      <c r="I1811" s="2">
        <v>44939.343807870369</v>
      </c>
      <c r="J1811" s="2">
        <v>44939.343807870369</v>
      </c>
      <c r="K1811" s="2" t="s">
        <v>11</v>
      </c>
      <c r="L1811" s="9">
        <f>YEAR(Table1[[#This Row],[ordered_at]])</f>
        <v>2023</v>
      </c>
      <c r="M1811" s="9" t="str">
        <f>TEXT(Table1[[#This Row],[ordered_at]],"MMM")</f>
        <v>Jan</v>
      </c>
      <c r="N1811">
        <f>VLOOKUP(D1811,[1]products!$A$2:$F$2832,6,0)</f>
        <v>21.63999939</v>
      </c>
      <c r="O1811" s="1">
        <f>Table1[[#This Row],[sale_price]]-Table1[[#This Row],[cost_price]]</f>
        <v>10.603599669999999</v>
      </c>
      <c r="P1811" s="4">
        <f>Table1[[#This Row],[PROFIT]]/Table1[[#This Row],[sale_price]]</f>
        <v>0.48999999856284654</v>
      </c>
      <c r="Q1811" t="str">
        <f>"Q"&amp;ROUNDUP(MONTH(Table1[[#This Row],[ordered_at]])/3,0)</f>
        <v>Q1</v>
      </c>
      <c r="R1811" t="s">
        <v>22</v>
      </c>
      <c r="S1811" t="s">
        <v>46</v>
      </c>
      <c r="T1811" s="8"/>
    </row>
    <row r="1812" spans="1:20" x14ac:dyDescent="0.3">
      <c r="A1812">
        <v>147715</v>
      </c>
      <c r="B1812">
        <v>101709</v>
      </c>
      <c r="C1812">
        <v>57452</v>
      </c>
      <c r="D1812">
        <v>24954</v>
      </c>
      <c r="E1812">
        <f>VLOOKUP(D1812,[1]products!$A$2:$B$2832,2,0)</f>
        <v>6.1407499080000001</v>
      </c>
      <c r="F1812">
        <v>398780</v>
      </c>
      <c r="G1812" t="s">
        <v>14</v>
      </c>
      <c r="H1812" s="2">
        <v>44938.498182870368</v>
      </c>
      <c r="I1812" s="2" t="s">
        <v>11</v>
      </c>
      <c r="J1812" s="2" t="s">
        <v>11</v>
      </c>
      <c r="K1812" s="2" t="s">
        <v>11</v>
      </c>
      <c r="L1812" s="9">
        <f>YEAR(Table1[[#This Row],[ordered_at]])</f>
        <v>2023</v>
      </c>
      <c r="M1812" s="9" t="str">
        <f>TEXT(Table1[[#This Row],[ordered_at]],"MMM")</f>
        <v>Jan</v>
      </c>
      <c r="N1812">
        <f>VLOOKUP(D1812,[1]products!$A$2:$F$2832,6,0)</f>
        <v>15.94999981</v>
      </c>
      <c r="O1812" s="1">
        <f>Table1[[#This Row],[sale_price]]-Table1[[#This Row],[cost_price]]</f>
        <v>9.8092499019999995</v>
      </c>
      <c r="P1812" s="4">
        <f>Table1[[#This Row],[PROFIT]]/Table1[[#This Row],[sale_price]]</f>
        <v>0.61500000118181819</v>
      </c>
      <c r="Q1812" t="str">
        <f>"Q"&amp;ROUNDUP(MONTH(Table1[[#This Row],[ordered_at]])/3,0)</f>
        <v>Q1</v>
      </c>
      <c r="R1812" t="s">
        <v>22</v>
      </c>
      <c r="S1812" t="s">
        <v>46</v>
      </c>
      <c r="T1812" s="8"/>
    </row>
    <row r="1813" spans="1:20" x14ac:dyDescent="0.3">
      <c r="A1813">
        <v>144312</v>
      </c>
      <c r="B1813">
        <v>99368</v>
      </c>
      <c r="C1813">
        <v>29188</v>
      </c>
      <c r="D1813">
        <v>14118</v>
      </c>
      <c r="E1813">
        <f>VLOOKUP(D1813,[1]products!$A$2:$B$2832,2,0)</f>
        <v>16.824900849999999</v>
      </c>
      <c r="F1813">
        <v>389614</v>
      </c>
      <c r="G1813" t="s">
        <v>14</v>
      </c>
      <c r="H1813" s="2">
        <v>44937.473171296297</v>
      </c>
      <c r="I1813" s="2" t="s">
        <v>11</v>
      </c>
      <c r="J1813" s="2" t="s">
        <v>11</v>
      </c>
      <c r="K1813" s="2" t="s">
        <v>11</v>
      </c>
      <c r="L1813" s="9">
        <f>YEAR(Table1[[#This Row],[ordered_at]])</f>
        <v>2023</v>
      </c>
      <c r="M1813" s="9" t="str">
        <f>TEXT(Table1[[#This Row],[ordered_at]],"MMM")</f>
        <v>Jan</v>
      </c>
      <c r="N1813">
        <f>VLOOKUP(D1813,[1]products!$A$2:$F$2832,6,0)</f>
        <v>32.990001679999999</v>
      </c>
      <c r="O1813" s="1">
        <f>Table1[[#This Row],[sale_price]]-Table1[[#This Row],[cost_price]]</f>
        <v>16.16510083</v>
      </c>
      <c r="P1813" s="4">
        <f>Table1[[#This Row],[PROFIT]]/Table1[[#This Row],[sale_price]]</f>
        <v>0.49000000020612305</v>
      </c>
      <c r="Q1813" t="str">
        <f>"Q"&amp;ROUNDUP(MONTH(Table1[[#This Row],[ordered_at]])/3,0)</f>
        <v>Q1</v>
      </c>
      <c r="R1813" t="s">
        <v>27</v>
      </c>
      <c r="S1813" t="s">
        <v>47</v>
      </c>
      <c r="T1813" s="8"/>
    </row>
    <row r="1814" spans="1:20" x14ac:dyDescent="0.3">
      <c r="A1814">
        <v>24786</v>
      </c>
      <c r="B1814">
        <v>17150</v>
      </c>
      <c r="C1814">
        <v>57335</v>
      </c>
      <c r="D1814">
        <v>6106</v>
      </c>
      <c r="E1814">
        <f>VLOOKUP(D1814,[1]products!$A$2:$B$2832,2,0)</f>
        <v>11.937309900000001</v>
      </c>
      <c r="F1814">
        <v>66902</v>
      </c>
      <c r="G1814" t="s">
        <v>10</v>
      </c>
      <c r="H1814" s="2">
        <v>44937.421238425923</v>
      </c>
      <c r="I1814" s="2" t="s">
        <v>11</v>
      </c>
      <c r="J1814" s="2" t="s">
        <v>11</v>
      </c>
      <c r="K1814" s="2" t="s">
        <v>11</v>
      </c>
      <c r="L1814" s="9">
        <f>YEAR(Table1[[#This Row],[ordered_at]])</f>
        <v>2023</v>
      </c>
      <c r="M1814" s="9" t="str">
        <f>TEXT(Table1[[#This Row],[ordered_at]],"MMM")</f>
        <v>Jan</v>
      </c>
      <c r="N1814">
        <f>VLOOKUP(D1814,[1]products!$A$2:$F$2832,6,0)</f>
        <v>28.489999770000001</v>
      </c>
      <c r="O1814" s="1">
        <f>Table1[[#This Row],[sale_price]]-Table1[[#This Row],[cost_price]]</f>
        <v>16.552689870000002</v>
      </c>
      <c r="P1814" s="4">
        <f>Table1[[#This Row],[PROFIT]]/Table1[[#This Row],[sale_price]]</f>
        <v>0.58100000012741315</v>
      </c>
      <c r="Q1814" t="str">
        <f>"Q"&amp;ROUNDUP(MONTH(Table1[[#This Row],[ordered_at]])/3,0)</f>
        <v>Q1</v>
      </c>
      <c r="R1814" t="s">
        <v>27</v>
      </c>
      <c r="S1814" t="s">
        <v>47</v>
      </c>
      <c r="T1814" s="8"/>
    </row>
    <row r="1815" spans="1:20" x14ac:dyDescent="0.3">
      <c r="A1815">
        <v>119430</v>
      </c>
      <c r="B1815">
        <v>82268</v>
      </c>
      <c r="C1815">
        <v>86103</v>
      </c>
      <c r="D1815">
        <v>7855</v>
      </c>
      <c r="E1815">
        <f>VLOOKUP(D1815,[1]products!$A$2:$B$2832,2,0)</f>
        <v>12.91620073</v>
      </c>
      <c r="F1815">
        <v>322302</v>
      </c>
      <c r="G1815" t="s">
        <v>13</v>
      </c>
      <c r="H1815" s="2">
        <v>44937.138541666667</v>
      </c>
      <c r="I1815" s="2">
        <v>44937.138541666667</v>
      </c>
      <c r="J1815" s="2" t="s">
        <v>11</v>
      </c>
      <c r="K1815" s="2" t="s">
        <v>50</v>
      </c>
      <c r="L1815" s="9">
        <f>YEAR(Table1[[#This Row],[ordered_at]])</f>
        <v>2023</v>
      </c>
      <c r="M1815" s="9" t="str">
        <f>TEXT(Table1[[#This Row],[ordered_at]],"MMM")</f>
        <v>Jan</v>
      </c>
      <c r="N1815">
        <f>VLOOKUP(D1817,[1]products!$A$2:$F$2832,6,0)</f>
        <v>43.979999540000001</v>
      </c>
      <c r="O1815" s="1">
        <f>Table1[[#This Row],[sale_price]]-Table1[[#This Row],[cost_price]]</f>
        <v>31.063798810000002</v>
      </c>
      <c r="P1815" s="4">
        <f>Table1[[#This Row],[PROFIT]]/Table1[[#This Row],[sale_price]]</f>
        <v>0.70631648783323298</v>
      </c>
      <c r="Q1815" t="str">
        <f>"Q"&amp;ROUNDUP(MONTH(Table1[[#This Row],[ordered_at]])/3,0)</f>
        <v>Q1</v>
      </c>
      <c r="R1815" t="s">
        <v>22</v>
      </c>
      <c r="S1815" t="s">
        <v>47</v>
      </c>
      <c r="T1815" s="8"/>
    </row>
    <row r="1816" spans="1:20" x14ac:dyDescent="0.3">
      <c r="A1816">
        <v>174516</v>
      </c>
      <c r="B1816">
        <v>120173</v>
      </c>
      <c r="C1816">
        <v>86703</v>
      </c>
      <c r="D1816">
        <v>15864</v>
      </c>
      <c r="E1816">
        <f>VLOOKUP(D1816,[1]products!$A$2:$B$2832,2,0)</f>
        <v>29.815739019999999</v>
      </c>
      <c r="F1816">
        <v>471148</v>
      </c>
      <c r="G1816" t="s">
        <v>10</v>
      </c>
      <c r="H1816" s="2">
        <v>44937.076215277775</v>
      </c>
      <c r="I1816" s="2" t="s">
        <v>11</v>
      </c>
      <c r="J1816" s="2" t="s">
        <v>11</v>
      </c>
      <c r="K1816" s="2" t="s">
        <v>11</v>
      </c>
      <c r="L1816" s="9">
        <f>YEAR(Table1[[#This Row],[ordered_at]])</f>
        <v>2023</v>
      </c>
      <c r="M1816" s="9" t="str">
        <f>TEXT(Table1[[#This Row],[ordered_at]],"MMM")</f>
        <v>Jan</v>
      </c>
      <c r="N1816">
        <f>VLOOKUP(D1816,[1]products!$A$2:$F$2832,6,0)</f>
        <v>69.989997860000003</v>
      </c>
      <c r="O1816" s="1">
        <f>Table1[[#This Row],[sale_price]]-Table1[[#This Row],[cost_price]]</f>
        <v>40.174258840000007</v>
      </c>
      <c r="P1816" s="4">
        <f>Table1[[#This Row],[PROFIT]]/Table1[[#This Row],[sale_price]]</f>
        <v>0.57400000097671111</v>
      </c>
      <c r="Q1816" t="str">
        <f>"Q"&amp;ROUNDUP(MONTH(Table1[[#This Row],[ordered_at]])/3,0)</f>
        <v>Q1</v>
      </c>
      <c r="R1816" t="s">
        <v>22</v>
      </c>
      <c r="S1816" t="s">
        <v>47</v>
      </c>
      <c r="T1816" s="8"/>
    </row>
    <row r="1817" spans="1:20" x14ac:dyDescent="0.3">
      <c r="A1817">
        <v>2256</v>
      </c>
      <c r="B1817">
        <v>1533</v>
      </c>
      <c r="C1817">
        <v>90673</v>
      </c>
      <c r="D1817">
        <v>28491</v>
      </c>
      <c r="E1817">
        <f>VLOOKUP(D1817,[1]products!$A$2:$B$2832,2,0)</f>
        <v>20.978459780000001</v>
      </c>
      <c r="F1817">
        <v>6103</v>
      </c>
      <c r="G1817" t="s">
        <v>12</v>
      </c>
      <c r="H1817" s="2">
        <v>44936.680034722223</v>
      </c>
      <c r="I1817" s="2">
        <v>44936.680034722223</v>
      </c>
      <c r="J1817" s="2">
        <v>44936.680034722223</v>
      </c>
      <c r="K1817" s="2" t="s">
        <v>11</v>
      </c>
      <c r="L1817" s="9">
        <f>YEAR(Table1[[#This Row],[ordered_at]])</f>
        <v>2023</v>
      </c>
      <c r="M1817" s="9" t="str">
        <f>TEXT(Table1[[#This Row],[ordered_at]],"MMM")</f>
        <v>Jan</v>
      </c>
      <c r="N1817">
        <f>VLOOKUP(D1817,[1]products!$A$2:$F$2832,6,0)</f>
        <v>43.979999540000001</v>
      </c>
      <c r="O1817" s="1">
        <f>Table1[[#This Row],[sale_price]]-Table1[[#This Row],[cost_price]]</f>
        <v>23.00153976</v>
      </c>
      <c r="P1817" s="4">
        <f>Table1[[#This Row],[PROFIT]]/Table1[[#This Row],[sale_price]]</f>
        <v>0.5230000000131878</v>
      </c>
      <c r="Q1817" t="str">
        <f>"Q"&amp;ROUNDUP(MONTH(Table1[[#This Row],[ordered_at]])/3,0)</f>
        <v>Q1</v>
      </c>
      <c r="R1817" t="s">
        <v>22</v>
      </c>
      <c r="S1817" t="s">
        <v>47</v>
      </c>
      <c r="T1817" s="8"/>
    </row>
    <row r="1818" spans="1:20" x14ac:dyDescent="0.3">
      <c r="A1818">
        <v>61186</v>
      </c>
      <c r="B1818">
        <v>42172</v>
      </c>
      <c r="C1818">
        <v>42776</v>
      </c>
      <c r="D1818">
        <v>14336</v>
      </c>
      <c r="E1818">
        <f>VLOOKUP(D1818,[1]products!$A$2:$B$2832,2,0)</f>
        <v>3.1199999900000002</v>
      </c>
      <c r="F1818">
        <v>165114</v>
      </c>
      <c r="G1818" t="s">
        <v>13</v>
      </c>
      <c r="H1818" s="2">
        <v>44936.331701388888</v>
      </c>
      <c r="I1818" s="2">
        <v>44936.331701388888</v>
      </c>
      <c r="J1818" s="2" t="s">
        <v>11</v>
      </c>
      <c r="K1818" s="2" t="s">
        <v>11</v>
      </c>
      <c r="L1818" s="9">
        <f>YEAR(Table1[[#This Row],[ordered_at]])</f>
        <v>2023</v>
      </c>
      <c r="M1818" s="9" t="str">
        <f>TEXT(Table1[[#This Row],[ordered_at]],"MMM")</f>
        <v>Jan</v>
      </c>
      <c r="N1818">
        <f>VLOOKUP(D1818,[1]products!$A$2:$F$2832,6,0)</f>
        <v>8</v>
      </c>
      <c r="O1818" s="1">
        <f>Table1[[#This Row],[sale_price]]-Table1[[#This Row],[cost_price]]</f>
        <v>4.8800000099999998</v>
      </c>
      <c r="P1818" s="4">
        <f>Table1[[#This Row],[PROFIT]]/Table1[[#This Row],[sale_price]]</f>
        <v>0.61000000124999998</v>
      </c>
      <c r="Q1818" t="str">
        <f>"Q"&amp;ROUNDUP(MONTH(Table1[[#This Row],[ordered_at]])/3,0)</f>
        <v>Q1</v>
      </c>
      <c r="R1818" t="s">
        <v>42</v>
      </c>
      <c r="S1818" t="s">
        <v>46</v>
      </c>
      <c r="T1818" s="8"/>
    </row>
    <row r="1819" spans="1:20" x14ac:dyDescent="0.3">
      <c r="A1819">
        <v>113282</v>
      </c>
      <c r="B1819">
        <v>78063</v>
      </c>
      <c r="C1819">
        <v>3646</v>
      </c>
      <c r="D1819">
        <v>13665</v>
      </c>
      <c r="E1819">
        <f>VLOOKUP(D1819,[1]products!$A$2:$B$2832,2,0)</f>
        <v>16.835790710000001</v>
      </c>
      <c r="F1819">
        <v>305661</v>
      </c>
      <c r="G1819" t="s">
        <v>12</v>
      </c>
      <c r="H1819" s="2">
        <v>44935.997523148151</v>
      </c>
      <c r="I1819" s="2">
        <v>44935.997523148151</v>
      </c>
      <c r="J1819" s="2">
        <v>44935.997523148151</v>
      </c>
      <c r="K1819" s="2" t="s">
        <v>11</v>
      </c>
      <c r="L1819" s="9">
        <f>YEAR(Table1[[#This Row],[ordered_at]])</f>
        <v>2023</v>
      </c>
      <c r="M1819" s="9" t="str">
        <f>TEXT(Table1[[#This Row],[ordered_at]],"MMM")</f>
        <v>Jan</v>
      </c>
      <c r="N1819">
        <f>VLOOKUP(D1819,[1]products!$A$2:$F$2832,6,0)</f>
        <v>39.990001679999999</v>
      </c>
      <c r="O1819" s="1">
        <f>Table1[[#This Row],[sale_price]]-Table1[[#This Row],[cost_price]]</f>
        <v>23.154210969999998</v>
      </c>
      <c r="P1819" s="4">
        <f>Table1[[#This Row],[PROFIT]]/Table1[[#This Row],[sale_price]]</f>
        <v>0.57899999993198292</v>
      </c>
      <c r="Q1819" t="str">
        <f>"Q"&amp;ROUNDUP(MONTH(Table1[[#This Row],[ordered_at]])/3,0)</f>
        <v>Q1</v>
      </c>
      <c r="R1819" t="s">
        <v>27</v>
      </c>
      <c r="S1819" t="s">
        <v>46</v>
      </c>
      <c r="T1819" s="8"/>
    </row>
    <row r="1820" spans="1:20" x14ac:dyDescent="0.3">
      <c r="A1820">
        <v>22877</v>
      </c>
      <c r="B1820">
        <v>15835</v>
      </c>
      <c r="C1820">
        <v>18672</v>
      </c>
      <c r="D1820">
        <v>9074</v>
      </c>
      <c r="E1820">
        <f>VLOOKUP(D1820,[1]products!$A$2:$B$2832,2,0)</f>
        <v>20.155200820000001</v>
      </c>
      <c r="F1820">
        <v>61725</v>
      </c>
      <c r="G1820" t="s">
        <v>10</v>
      </c>
      <c r="H1820" s="2">
        <v>44935.98914351852</v>
      </c>
      <c r="I1820" s="2" t="s">
        <v>11</v>
      </c>
      <c r="J1820" s="2" t="s">
        <v>11</v>
      </c>
      <c r="K1820" s="2" t="s">
        <v>11</v>
      </c>
      <c r="L1820" s="9">
        <f>YEAR(Table1[[#This Row],[ordered_at]])</f>
        <v>2023</v>
      </c>
      <c r="M1820" s="9" t="str">
        <f>TEXT(Table1[[#This Row],[ordered_at]],"MMM")</f>
        <v>Jan</v>
      </c>
      <c r="N1820">
        <f>VLOOKUP(D1822,[1]products!$A$2:$F$2832,6,0)</f>
        <v>16.989999770000001</v>
      </c>
      <c r="O1820" s="1">
        <f>Table1[[#This Row],[sale_price]]-Table1[[#This Row],[cost_price]]</f>
        <v>-3.1652010500000003</v>
      </c>
      <c r="P1820" s="4">
        <f>Table1[[#This Row],[PROFIT]]/Table1[[#This Row],[sale_price]]</f>
        <v>-0.18629788657142521</v>
      </c>
      <c r="Q1820" t="str">
        <f>"Q"&amp;ROUNDUP(MONTH(Table1[[#This Row],[ordered_at]])/3,0)</f>
        <v>Q1</v>
      </c>
      <c r="R1820" t="s">
        <v>27</v>
      </c>
      <c r="S1820" t="s">
        <v>46</v>
      </c>
      <c r="T1820" s="8"/>
    </row>
    <row r="1821" spans="1:20" x14ac:dyDescent="0.3">
      <c r="A1821">
        <v>791</v>
      </c>
      <c r="B1821">
        <v>533</v>
      </c>
      <c r="C1821">
        <v>96247</v>
      </c>
      <c r="D1821">
        <v>15575</v>
      </c>
      <c r="E1821">
        <f>VLOOKUP(D1821,[1]products!$A$2:$B$2832,2,0)</f>
        <v>15.203999939999999</v>
      </c>
      <c r="F1821">
        <v>2175</v>
      </c>
      <c r="G1821" t="s">
        <v>10</v>
      </c>
      <c r="H1821" s="2">
        <v>44935.946759259263</v>
      </c>
      <c r="I1821" s="2" t="s">
        <v>11</v>
      </c>
      <c r="J1821" s="2" t="s">
        <v>11</v>
      </c>
      <c r="K1821" s="2" t="s">
        <v>11</v>
      </c>
      <c r="L1821" s="9">
        <f>YEAR(Table1[[#This Row],[ordered_at]])</f>
        <v>2023</v>
      </c>
      <c r="M1821" s="9" t="str">
        <f>TEXT(Table1[[#This Row],[ordered_at]],"MMM")</f>
        <v>Jan</v>
      </c>
      <c r="N1821">
        <f>VLOOKUP(D1821,[1]products!$A$2:$F$2832,6,0)</f>
        <v>28</v>
      </c>
      <c r="O1821" s="1">
        <f>Table1[[#This Row],[sale_price]]-Table1[[#This Row],[cost_price]]</f>
        <v>12.796000060000001</v>
      </c>
      <c r="P1821" s="4">
        <f>Table1[[#This Row],[PROFIT]]/Table1[[#This Row],[sale_price]]</f>
        <v>0.45700000214285719</v>
      </c>
      <c r="Q1821" t="str">
        <f>"Q"&amp;ROUNDUP(MONTH(Table1[[#This Row],[ordered_at]])/3,0)</f>
        <v>Q1</v>
      </c>
      <c r="R1821" t="s">
        <v>22</v>
      </c>
      <c r="S1821" t="s">
        <v>47</v>
      </c>
      <c r="T1821" s="8"/>
    </row>
    <row r="1822" spans="1:20" x14ac:dyDescent="0.3">
      <c r="A1822">
        <v>141927</v>
      </c>
      <c r="B1822">
        <v>97697</v>
      </c>
      <c r="C1822">
        <v>56551</v>
      </c>
      <c r="D1822">
        <v>25122</v>
      </c>
      <c r="E1822">
        <f>VLOOKUP(D1822,[1]products!$A$2:$B$2832,2,0)</f>
        <v>8.4949998860000004</v>
      </c>
      <c r="F1822">
        <v>383158</v>
      </c>
      <c r="G1822" t="s">
        <v>15</v>
      </c>
      <c r="H1822" s="2">
        <v>44935.546377314815</v>
      </c>
      <c r="I1822" s="2">
        <v>44935.546377314815</v>
      </c>
      <c r="J1822" s="2">
        <v>44935.546377314815</v>
      </c>
      <c r="K1822" s="2">
        <v>44935.546377314815</v>
      </c>
      <c r="L1822" s="9">
        <f>YEAR(Table1[[#This Row],[ordered_at]])</f>
        <v>2023</v>
      </c>
      <c r="M1822" s="9" t="str">
        <f>TEXT(Table1[[#This Row],[ordered_at]],"MMM")</f>
        <v>Jan</v>
      </c>
      <c r="N1822">
        <f>VLOOKUP(D1822,[1]products!$A$2:$F$2832,6,0)</f>
        <v>16.989999770000001</v>
      </c>
      <c r="O1822" s="1">
        <f>Table1[[#This Row],[sale_price]]-Table1[[#This Row],[cost_price]]</f>
        <v>8.4949998840000003</v>
      </c>
      <c r="P1822" s="4">
        <f>Table1[[#This Row],[PROFIT]]/Table1[[#This Row],[sale_price]]</f>
        <v>0.49999999994114186</v>
      </c>
      <c r="Q1822" t="str">
        <f>"Q"&amp;ROUNDUP(MONTH(Table1[[#This Row],[ordered_at]])/3,0)</f>
        <v>Q1</v>
      </c>
      <c r="R1822" t="s">
        <v>22</v>
      </c>
      <c r="S1822" t="s">
        <v>47</v>
      </c>
      <c r="T1822" s="8"/>
    </row>
    <row r="1823" spans="1:20" x14ac:dyDescent="0.3">
      <c r="A1823">
        <v>84687</v>
      </c>
      <c r="B1823">
        <v>58277</v>
      </c>
      <c r="C1823">
        <v>14168</v>
      </c>
      <c r="D1823">
        <v>5726</v>
      </c>
      <c r="E1823">
        <f>VLOOKUP(D1823,[1]products!$A$2:$B$2832,2,0)</f>
        <v>17.237219719999999</v>
      </c>
      <c r="F1823">
        <v>228551</v>
      </c>
      <c r="G1823" t="s">
        <v>12</v>
      </c>
      <c r="H1823" s="2">
        <v>44934.907997685186</v>
      </c>
      <c r="I1823" s="2">
        <v>44934.907997685186</v>
      </c>
      <c r="J1823" s="2">
        <v>44934.907997685186</v>
      </c>
      <c r="K1823" s="2" t="s">
        <v>11</v>
      </c>
      <c r="L1823" s="9">
        <f>YEAR(Table1[[#This Row],[ordered_at]])</f>
        <v>2023</v>
      </c>
      <c r="M1823" s="9" t="str">
        <f>TEXT(Table1[[#This Row],[ordered_at]],"MMM")</f>
        <v>Jan</v>
      </c>
      <c r="N1823">
        <f>VLOOKUP(D1823,[1]products!$A$2:$F$2832,6,0)</f>
        <v>31.979999540000001</v>
      </c>
      <c r="O1823" s="1">
        <f>Table1[[#This Row],[sale_price]]-Table1[[#This Row],[cost_price]]</f>
        <v>14.742779820000003</v>
      </c>
      <c r="P1823" s="4">
        <f>Table1[[#This Row],[PROFIT]]/Table1[[#This Row],[sale_price]]</f>
        <v>0.46100000100250166</v>
      </c>
      <c r="Q1823" t="str">
        <f>"Q"&amp;ROUNDUP(MONTH(Table1[[#This Row],[ordered_at]])/3,0)</f>
        <v>Q1</v>
      </c>
      <c r="R1823" t="s">
        <v>22</v>
      </c>
      <c r="S1823" t="s">
        <v>47</v>
      </c>
      <c r="T1823" s="8"/>
    </row>
    <row r="1824" spans="1:20" x14ac:dyDescent="0.3">
      <c r="A1824">
        <v>155195</v>
      </c>
      <c r="B1824">
        <v>106870</v>
      </c>
      <c r="C1824">
        <v>20639</v>
      </c>
      <c r="D1824">
        <v>14217</v>
      </c>
      <c r="E1824">
        <f>VLOOKUP(D1824,[1]products!$A$2:$B$2832,2,0)</f>
        <v>46.431000050000002</v>
      </c>
      <c r="F1824">
        <v>418942</v>
      </c>
      <c r="G1824" t="s">
        <v>14</v>
      </c>
      <c r="H1824" s="2">
        <v>44934.530868055554</v>
      </c>
      <c r="I1824" s="2" t="s">
        <v>11</v>
      </c>
      <c r="J1824" s="2" t="s">
        <v>11</v>
      </c>
      <c r="K1824" s="2" t="s">
        <v>11</v>
      </c>
      <c r="L1824" s="9">
        <f>YEAR(Table1[[#This Row],[ordered_at]])</f>
        <v>2023</v>
      </c>
      <c r="M1824" s="9" t="str">
        <f>TEXT(Table1[[#This Row],[ordered_at]],"MMM")</f>
        <v>Jan</v>
      </c>
      <c r="N1824">
        <f>VLOOKUP(D1824,[1]products!$A$2:$F$2832,6,0)</f>
        <v>99</v>
      </c>
      <c r="O1824" s="1">
        <f>Table1[[#This Row],[sale_price]]-Table1[[#This Row],[cost_price]]</f>
        <v>52.568999949999998</v>
      </c>
      <c r="P1824" s="4">
        <f>Table1[[#This Row],[PROFIT]]/Table1[[#This Row],[sale_price]]</f>
        <v>0.53099999949494947</v>
      </c>
      <c r="Q1824" t="str">
        <f>"Q"&amp;ROUNDUP(MONTH(Table1[[#This Row],[ordered_at]])/3,0)</f>
        <v>Q1</v>
      </c>
      <c r="R1824" t="s">
        <v>21</v>
      </c>
      <c r="S1824" t="s">
        <v>46</v>
      </c>
      <c r="T1824" s="8"/>
    </row>
    <row r="1825" spans="1:20" x14ac:dyDescent="0.3">
      <c r="A1825">
        <v>94535</v>
      </c>
      <c r="B1825">
        <v>65021</v>
      </c>
      <c r="C1825">
        <v>55290</v>
      </c>
      <c r="D1825">
        <v>18719</v>
      </c>
      <c r="E1825">
        <f>VLOOKUP(D1825,[1]products!$A$2:$B$2832,2,0)</f>
        <v>8.0400000509999998</v>
      </c>
      <c r="F1825">
        <v>255163</v>
      </c>
      <c r="G1825" t="s">
        <v>12</v>
      </c>
      <c r="H1825" s="2">
        <v>44933.969108796293</v>
      </c>
      <c r="I1825" s="2">
        <v>44933.969108796293</v>
      </c>
      <c r="J1825" s="2">
        <v>44933.969108796293</v>
      </c>
      <c r="K1825" s="2" t="s">
        <v>11</v>
      </c>
      <c r="L1825" s="9">
        <f>YEAR(Table1[[#This Row],[ordered_at]])</f>
        <v>2023</v>
      </c>
      <c r="M1825" s="9" t="str">
        <f>TEXT(Table1[[#This Row],[ordered_at]],"MMM")</f>
        <v>Jan</v>
      </c>
      <c r="N1825">
        <f>VLOOKUP(D1825,[1]products!$A$2:$F$2832,6,0)</f>
        <v>20</v>
      </c>
      <c r="O1825" s="1">
        <f>Table1[[#This Row],[sale_price]]-Table1[[#This Row],[cost_price]]</f>
        <v>11.959999949</v>
      </c>
      <c r="P1825" s="4">
        <f>Table1[[#This Row],[PROFIT]]/Table1[[#This Row],[sale_price]]</f>
        <v>0.59799999744999999</v>
      </c>
      <c r="Q1825" t="str">
        <f>"Q"&amp;ROUNDUP(MONTH(Table1[[#This Row],[ordered_at]])/3,0)</f>
        <v>Q1</v>
      </c>
      <c r="R1825" t="s">
        <v>19</v>
      </c>
      <c r="S1825" t="s">
        <v>46</v>
      </c>
      <c r="T1825" s="8"/>
    </row>
    <row r="1826" spans="1:20" x14ac:dyDescent="0.3">
      <c r="A1826">
        <v>36958</v>
      </c>
      <c r="B1826">
        <v>25450</v>
      </c>
      <c r="C1826">
        <v>16908</v>
      </c>
      <c r="D1826">
        <v>6446</v>
      </c>
      <c r="E1826">
        <f>VLOOKUP(D1826,[1]products!$A$2:$B$2832,2,0)</f>
        <v>10.54577995</v>
      </c>
      <c r="F1826">
        <v>99710</v>
      </c>
      <c r="G1826" t="s">
        <v>13</v>
      </c>
      <c r="H1826" s="2">
        <v>44933.27306712963</v>
      </c>
      <c r="I1826" s="2">
        <v>44933.27306712963</v>
      </c>
      <c r="J1826" s="2" t="s">
        <v>11</v>
      </c>
      <c r="K1826" s="2" t="s">
        <v>11</v>
      </c>
      <c r="L1826" s="9">
        <f>YEAR(Table1[[#This Row],[ordered_at]])</f>
        <v>2023</v>
      </c>
      <c r="M1826" s="9" t="str">
        <f>TEXT(Table1[[#This Row],[ordered_at]],"MMM")</f>
        <v>Jan</v>
      </c>
      <c r="N1826">
        <f>VLOOKUP(D1826,[1]products!$A$2:$F$2832,6,0)</f>
        <v>24.989999770000001</v>
      </c>
      <c r="O1826" s="1">
        <f>Table1[[#This Row],[sale_price]]-Table1[[#This Row],[cost_price]]</f>
        <v>14.444219820000001</v>
      </c>
      <c r="P1826" s="4">
        <f>Table1[[#This Row],[PROFIT]]/Table1[[#This Row],[sale_price]]</f>
        <v>0.57799999811684677</v>
      </c>
      <c r="Q1826" t="str">
        <f>"Q"&amp;ROUNDUP(MONTH(Table1[[#This Row],[ordered_at]])/3,0)</f>
        <v>Q1</v>
      </c>
      <c r="R1826" t="s">
        <v>20</v>
      </c>
      <c r="S1826" t="s">
        <v>46</v>
      </c>
      <c r="T1826" s="8"/>
    </row>
    <row r="1827" spans="1:20" x14ac:dyDescent="0.3">
      <c r="A1827">
        <v>71010</v>
      </c>
      <c r="B1827">
        <v>48834</v>
      </c>
      <c r="C1827">
        <v>1596</v>
      </c>
      <c r="D1827">
        <v>15784</v>
      </c>
      <c r="E1827">
        <f>VLOOKUP(D1827,[1]products!$A$2:$B$2832,2,0)</f>
        <v>30.772000120000001</v>
      </c>
      <c r="F1827">
        <v>191616</v>
      </c>
      <c r="G1827" t="s">
        <v>13</v>
      </c>
      <c r="H1827" s="2">
        <v>44933.126759259256</v>
      </c>
      <c r="I1827" s="2">
        <v>44933.126759259256</v>
      </c>
      <c r="J1827" s="2" t="s">
        <v>11</v>
      </c>
      <c r="K1827" s="2" t="s">
        <v>11</v>
      </c>
      <c r="L1827" s="9">
        <f>YEAR(Table1[[#This Row],[ordered_at]])</f>
        <v>2023</v>
      </c>
      <c r="M1827" s="9" t="str">
        <f>TEXT(Table1[[#This Row],[ordered_at]],"MMM")</f>
        <v>Jan</v>
      </c>
      <c r="N1827">
        <f>VLOOKUP(D1827,[1]products!$A$2:$F$2832,6,0)</f>
        <v>49</v>
      </c>
      <c r="O1827" s="1">
        <f>Table1[[#This Row],[sale_price]]-Table1[[#This Row],[cost_price]]</f>
        <v>18.227999879999999</v>
      </c>
      <c r="P1827" s="4">
        <f>Table1[[#This Row],[PROFIT]]/Table1[[#This Row],[sale_price]]</f>
        <v>0.37199999755102037</v>
      </c>
      <c r="Q1827" t="str">
        <f>"Q"&amp;ROUNDUP(MONTH(Table1[[#This Row],[ordered_at]])/3,0)</f>
        <v>Q1</v>
      </c>
      <c r="R1827" t="s">
        <v>21</v>
      </c>
      <c r="S1827" t="s">
        <v>47</v>
      </c>
      <c r="T1827" s="8"/>
    </row>
    <row r="1828" spans="1:20" x14ac:dyDescent="0.3">
      <c r="A1828">
        <v>88416</v>
      </c>
      <c r="B1828">
        <v>60829</v>
      </c>
      <c r="C1828">
        <v>58652</v>
      </c>
      <c r="D1828">
        <v>15472</v>
      </c>
      <c r="E1828">
        <f>VLOOKUP(D1828,[1]products!$A$2:$B$2832,2,0)</f>
        <v>45.891298319999997</v>
      </c>
      <c r="F1828">
        <v>238639</v>
      </c>
      <c r="G1828" t="s">
        <v>12</v>
      </c>
      <c r="H1828" s="2">
        <v>44931.581041666665</v>
      </c>
      <c r="I1828" s="2">
        <v>44931.581041666665</v>
      </c>
      <c r="J1828" s="2">
        <v>44931.581041666665</v>
      </c>
      <c r="K1828" s="2" t="s">
        <v>11</v>
      </c>
      <c r="L1828" s="9">
        <f>YEAR(Table1[[#This Row],[ordered_at]])</f>
        <v>2023</v>
      </c>
      <c r="M1828" s="9" t="str">
        <f>TEXT(Table1[[#This Row],[ordered_at]],"MMM")</f>
        <v>Jan</v>
      </c>
      <c r="N1828">
        <f>VLOOKUP(D1828,[1]products!$A$2:$F$2832,6,0)</f>
        <v>79.949996949999999</v>
      </c>
      <c r="O1828" s="1">
        <f>Table1[[#This Row],[sale_price]]-Table1[[#This Row],[cost_price]]</f>
        <v>34.058698630000002</v>
      </c>
      <c r="P1828" s="4">
        <f>Table1[[#This Row],[PROFIT]]/Table1[[#This Row],[sale_price]]</f>
        <v>0.4259999991156973</v>
      </c>
      <c r="Q1828" t="str">
        <f>"Q"&amp;ROUNDUP(MONTH(Table1[[#This Row],[ordered_at]])/3,0)</f>
        <v>Q1</v>
      </c>
      <c r="R1828" t="s">
        <v>34</v>
      </c>
      <c r="S1828" t="s">
        <v>46</v>
      </c>
      <c r="T1828" s="8"/>
    </row>
    <row r="1829" spans="1:20" x14ac:dyDescent="0.3">
      <c r="A1829">
        <v>63280</v>
      </c>
      <c r="B1829">
        <v>43568</v>
      </c>
      <c r="C1829">
        <v>27485</v>
      </c>
      <c r="D1829">
        <v>5857</v>
      </c>
      <c r="E1829">
        <f>VLOOKUP(D1829,[1]products!$A$2:$B$2832,2,0)</f>
        <v>14.70000003</v>
      </c>
      <c r="F1829">
        <v>170720</v>
      </c>
      <c r="G1829" t="s">
        <v>13</v>
      </c>
      <c r="H1829" s="2">
        <v>44930.308842592596</v>
      </c>
      <c r="I1829" s="2">
        <v>44930.308842592596</v>
      </c>
      <c r="J1829" s="2" t="s">
        <v>11</v>
      </c>
      <c r="K1829" s="2" t="s">
        <v>11</v>
      </c>
      <c r="L1829" s="9">
        <f>YEAR(Table1[[#This Row],[ordered_at]])</f>
        <v>2023</v>
      </c>
      <c r="M1829" s="9" t="str">
        <f>TEXT(Table1[[#This Row],[ordered_at]],"MMM")</f>
        <v>Jan</v>
      </c>
      <c r="N1829">
        <f>VLOOKUP(D1829,[1]products!$A$2:$F$2832,6,0)</f>
        <v>25</v>
      </c>
      <c r="O1829" s="1">
        <f>Table1[[#This Row],[sale_price]]-Table1[[#This Row],[cost_price]]</f>
        <v>10.29999997</v>
      </c>
      <c r="P1829" s="4">
        <f>Table1[[#This Row],[PROFIT]]/Table1[[#This Row],[sale_price]]</f>
        <v>0.41199999879999999</v>
      </c>
      <c r="Q1829" t="str">
        <f>"Q"&amp;ROUNDUP(MONTH(Table1[[#This Row],[ordered_at]])/3,0)</f>
        <v>Q1</v>
      </c>
      <c r="R1829" t="s">
        <v>26</v>
      </c>
      <c r="S1829" t="s">
        <v>46</v>
      </c>
      <c r="T1829" s="8"/>
    </row>
    <row r="1830" spans="1:20" x14ac:dyDescent="0.3">
      <c r="A1830">
        <v>88424</v>
      </c>
      <c r="B1830">
        <v>60836</v>
      </c>
      <c r="C1830">
        <v>23396</v>
      </c>
      <c r="D1830">
        <v>14086</v>
      </c>
      <c r="E1830">
        <f>VLOOKUP(D1830,[1]products!$A$2:$B$2832,2,0)</f>
        <v>25.315780610000001</v>
      </c>
      <c r="F1830">
        <v>238662</v>
      </c>
      <c r="G1830" t="s">
        <v>12</v>
      </c>
      <c r="H1830" s="2">
        <v>44930.075787037036</v>
      </c>
      <c r="I1830" s="2">
        <v>44930.075787037036</v>
      </c>
      <c r="J1830" s="2">
        <v>44930.075787037036</v>
      </c>
      <c r="K1830" s="2" t="s">
        <v>11</v>
      </c>
      <c r="L1830" s="9">
        <f>YEAR(Table1[[#This Row],[ordered_at]])</f>
        <v>2023</v>
      </c>
      <c r="M1830" s="9" t="str">
        <f>TEXT(Table1[[#This Row],[ordered_at]],"MMM")</f>
        <v>Jan</v>
      </c>
      <c r="N1830">
        <f>VLOOKUP(D1830,[1]products!$A$2:$F$2832,6,0)</f>
        <v>59.990001679999999</v>
      </c>
      <c r="O1830" s="1">
        <f>Table1[[#This Row],[sale_price]]-Table1[[#This Row],[cost_price]]</f>
        <v>34.674221070000002</v>
      </c>
      <c r="P1830" s="4">
        <f>Table1[[#This Row],[PROFIT]]/Table1[[#This Row],[sale_price]]</f>
        <v>0.5780000016496083</v>
      </c>
      <c r="Q1830" t="str">
        <f>"Q"&amp;ROUNDUP(MONTH(Table1[[#This Row],[ordered_at]])/3,0)</f>
        <v>Q1</v>
      </c>
      <c r="R1830" t="s">
        <v>26</v>
      </c>
      <c r="S1830" t="s">
        <v>46</v>
      </c>
      <c r="T1830" s="8"/>
    </row>
    <row r="1831" spans="1:20" x14ac:dyDescent="0.3">
      <c r="A1831">
        <v>127142</v>
      </c>
      <c r="B1831">
        <v>87550</v>
      </c>
      <c r="C1831">
        <v>52155</v>
      </c>
      <c r="D1831">
        <v>15402</v>
      </c>
      <c r="E1831">
        <f>VLOOKUP(D1831,[1]products!$A$2:$B$2832,2,0)</f>
        <v>21.559999959999999</v>
      </c>
      <c r="F1831">
        <v>343214</v>
      </c>
      <c r="G1831" t="s">
        <v>14</v>
      </c>
      <c r="H1831" s="2">
        <v>44929.784282407411</v>
      </c>
      <c r="I1831" s="2" t="s">
        <v>11</v>
      </c>
      <c r="J1831" s="2" t="s">
        <v>11</v>
      </c>
      <c r="K1831" s="2" t="s">
        <v>11</v>
      </c>
      <c r="L1831" s="9">
        <f>YEAR(Table1[[#This Row],[ordered_at]])</f>
        <v>2023</v>
      </c>
      <c r="M1831" s="9" t="str">
        <f>TEXT(Table1[[#This Row],[ordered_at]],"MMM")</f>
        <v>Jan</v>
      </c>
      <c r="N1831">
        <f>VLOOKUP(D1831,[1]products!$A$2:$F$2832,6,0)</f>
        <v>40</v>
      </c>
      <c r="O1831" s="1">
        <f>Table1[[#This Row],[sale_price]]-Table1[[#This Row],[cost_price]]</f>
        <v>18.440000040000001</v>
      </c>
      <c r="P1831" s="4">
        <f>Table1[[#This Row],[PROFIT]]/Table1[[#This Row],[sale_price]]</f>
        <v>0.46100000100000005</v>
      </c>
      <c r="Q1831" t="str">
        <f>"Q"&amp;ROUNDUP(MONTH(Table1[[#This Row],[ordered_at]])/3,0)</f>
        <v>Q1</v>
      </c>
      <c r="R1831" t="s">
        <v>42</v>
      </c>
      <c r="S1831" t="s">
        <v>46</v>
      </c>
      <c r="T1831" s="8"/>
    </row>
    <row r="1832" spans="1:20" x14ac:dyDescent="0.3">
      <c r="A1832">
        <v>22707</v>
      </c>
      <c r="B1832">
        <v>15713</v>
      </c>
      <c r="C1832">
        <v>616</v>
      </c>
      <c r="D1832">
        <v>6130</v>
      </c>
      <c r="E1832">
        <f>VLOOKUP(D1832,[1]products!$A$2:$B$2832,2,0)</f>
        <v>18.51537076</v>
      </c>
      <c r="F1832">
        <v>61276</v>
      </c>
      <c r="G1832" t="s">
        <v>13</v>
      </c>
      <c r="H1832" s="2">
        <v>44929.347870370373</v>
      </c>
      <c r="I1832" s="2">
        <v>44929.347870370373</v>
      </c>
      <c r="J1832" s="2" t="s">
        <v>11</v>
      </c>
      <c r="K1832" s="2" t="s">
        <v>11</v>
      </c>
      <c r="L1832" s="9">
        <f>YEAR(Table1[[#This Row],[ordered_at]])</f>
        <v>2023</v>
      </c>
      <c r="M1832" s="9" t="str">
        <f>TEXT(Table1[[#This Row],[ordered_at]],"MMM")</f>
        <v>Jan</v>
      </c>
      <c r="N1832">
        <f>VLOOKUP(D1832,[1]products!$A$2:$F$2832,6,0)</f>
        <v>39.990001679999999</v>
      </c>
      <c r="O1832" s="1">
        <f>Table1[[#This Row],[sale_price]]-Table1[[#This Row],[cost_price]]</f>
        <v>21.474630919999999</v>
      </c>
      <c r="P1832" s="4">
        <f>Table1[[#This Row],[PROFIT]]/Table1[[#This Row],[sale_price]]</f>
        <v>0.53700000044611151</v>
      </c>
      <c r="Q1832" t="str">
        <f>"Q"&amp;ROUNDUP(MONTH(Table1[[#This Row],[ordered_at]])/3,0)</f>
        <v>Q1</v>
      </c>
      <c r="R1832" t="s">
        <v>42</v>
      </c>
      <c r="S1832" t="s">
        <v>46</v>
      </c>
      <c r="T1832" s="8"/>
    </row>
    <row r="1833" spans="1:20" x14ac:dyDescent="0.3">
      <c r="A1833">
        <v>44679</v>
      </c>
      <c r="B1833">
        <v>30744</v>
      </c>
      <c r="C1833">
        <v>7938</v>
      </c>
      <c r="D1833">
        <v>5732</v>
      </c>
      <c r="E1833">
        <f>VLOOKUP(D1833,[1]products!$A$2:$B$2832,2,0)</f>
        <v>16.501679729999999</v>
      </c>
      <c r="F1833">
        <v>120536</v>
      </c>
      <c r="G1833" t="s">
        <v>15</v>
      </c>
      <c r="H1833" s="2">
        <v>44928.279953703706</v>
      </c>
      <c r="I1833" s="2">
        <v>44928.279953703706</v>
      </c>
      <c r="J1833" s="2">
        <v>44928.279953703706</v>
      </c>
      <c r="K1833" s="2">
        <v>44928.279953703706</v>
      </c>
      <c r="L1833" s="9">
        <f>YEAR(Table1[[#This Row],[ordered_at]])</f>
        <v>2023</v>
      </c>
      <c r="M1833" s="9" t="str">
        <f>TEXT(Table1[[#This Row],[ordered_at]],"MMM")</f>
        <v>Jan</v>
      </c>
      <c r="N1833">
        <f>VLOOKUP(D1833,[1]products!$A$2:$F$2832,6,0)</f>
        <v>31.979999540000001</v>
      </c>
      <c r="O1833" s="1">
        <f>Table1[[#This Row],[sale_price]]-Table1[[#This Row],[cost_price]]</f>
        <v>15.478319810000002</v>
      </c>
      <c r="P1833" s="4">
        <f>Table1[[#This Row],[PROFIT]]/Table1[[#This Row],[sale_price]]</f>
        <v>0.48400000102063795</v>
      </c>
      <c r="Q1833" t="str">
        <f>"Q"&amp;ROUNDUP(MONTH(Table1[[#This Row],[ordered_at]])/3,0)</f>
        <v>Q1</v>
      </c>
      <c r="R1833" t="s">
        <v>33</v>
      </c>
      <c r="S1833" t="s">
        <v>46</v>
      </c>
      <c r="T1833" s="8"/>
    </row>
    <row r="1834" spans="1:20" x14ac:dyDescent="0.3">
      <c r="A1834">
        <v>44026</v>
      </c>
      <c r="B1834">
        <v>30301</v>
      </c>
      <c r="C1834">
        <v>58332</v>
      </c>
      <c r="D1834">
        <v>25636</v>
      </c>
      <c r="E1834">
        <f>VLOOKUP(D1834,[1]products!$A$2:$B$2832,2,0)</f>
        <v>10.40000004</v>
      </c>
      <c r="F1834">
        <v>118749</v>
      </c>
      <c r="G1834" t="s">
        <v>15</v>
      </c>
      <c r="H1834" s="2">
        <v>44928.025856481479</v>
      </c>
      <c r="I1834" s="2">
        <v>44928.025856481479</v>
      </c>
      <c r="J1834" s="2">
        <v>44928.025856481479</v>
      </c>
      <c r="K1834" s="2">
        <v>44928.025856481479</v>
      </c>
      <c r="L1834" s="9">
        <f>YEAR(Table1[[#This Row],[ordered_at]])</f>
        <v>2023</v>
      </c>
      <c r="M1834" s="9" t="str">
        <f>TEXT(Table1[[#This Row],[ordered_at]],"MMM")</f>
        <v>Jan</v>
      </c>
      <c r="N1834">
        <f>VLOOKUP(D1834,[1]products!$A$2:$F$2832,6,0)</f>
        <v>25</v>
      </c>
      <c r="O1834" s="1">
        <f>Table1[[#This Row],[sale_price]]-Table1[[#This Row],[cost_price]]</f>
        <v>14.59999996</v>
      </c>
      <c r="P1834" s="4">
        <f>Table1[[#This Row],[PROFIT]]/Table1[[#This Row],[sale_price]]</f>
        <v>0.58399999839999994</v>
      </c>
      <c r="Q1834" t="str">
        <f>"Q"&amp;ROUNDUP(MONTH(Table1[[#This Row],[ordered_at]])/3,0)</f>
        <v>Q1</v>
      </c>
      <c r="R1834" t="s">
        <v>38</v>
      </c>
      <c r="S1834" t="s">
        <v>47</v>
      </c>
      <c r="T1834" s="8"/>
    </row>
    <row r="1835" spans="1:20" x14ac:dyDescent="0.3">
      <c r="A1835">
        <v>145260</v>
      </c>
      <c r="B1835">
        <v>100021</v>
      </c>
      <c r="C1835">
        <v>12766</v>
      </c>
      <c r="D1835">
        <v>28785</v>
      </c>
      <c r="E1835">
        <f>VLOOKUP(D1835,[1]products!$A$2:$B$2832,2,0)</f>
        <v>27.299999889999999</v>
      </c>
      <c r="F1835">
        <v>392165</v>
      </c>
      <c r="G1835" t="s">
        <v>14</v>
      </c>
      <c r="H1835" s="2">
        <v>44926.591874999998</v>
      </c>
      <c r="I1835" s="2" t="s">
        <v>11</v>
      </c>
      <c r="J1835" s="2" t="s">
        <v>11</v>
      </c>
      <c r="K1835" s="2" t="s">
        <v>11</v>
      </c>
      <c r="L1835" s="9">
        <f>YEAR(Table1[[#This Row],[ordered_at]])</f>
        <v>2022</v>
      </c>
      <c r="M1835" s="9" t="str">
        <f>TEXT(Table1[[#This Row],[ordered_at]],"MMM")</f>
        <v>Dec</v>
      </c>
      <c r="N1835">
        <f>VLOOKUP(D1835,[1]products!$A$2:$F$2832,6,0)</f>
        <v>60</v>
      </c>
      <c r="O1835" s="1">
        <f>Table1[[#This Row],[sale_price]]-Table1[[#This Row],[cost_price]]</f>
        <v>32.700000110000005</v>
      </c>
      <c r="P1835" s="4">
        <f>Table1[[#This Row],[PROFIT]]/Table1[[#This Row],[sale_price]]</f>
        <v>0.54500000183333341</v>
      </c>
      <c r="Q1835" t="str">
        <f>"Q"&amp;ROUNDUP(MONTH(Table1[[#This Row],[ordered_at]])/3,0)</f>
        <v>Q4</v>
      </c>
      <c r="R1835" t="s">
        <v>38</v>
      </c>
      <c r="S1835" t="s">
        <v>47</v>
      </c>
      <c r="T1835" s="8"/>
    </row>
    <row r="1836" spans="1:20" x14ac:dyDescent="0.3">
      <c r="A1836">
        <v>28753</v>
      </c>
      <c r="B1836">
        <v>19879</v>
      </c>
      <c r="C1836">
        <v>15615</v>
      </c>
      <c r="D1836">
        <v>28826</v>
      </c>
      <c r="E1836">
        <f>VLOOKUP(D1836,[1]products!$A$2:$B$2832,2,0)</f>
        <v>31.82549852</v>
      </c>
      <c r="F1836">
        <v>77539</v>
      </c>
      <c r="G1836" t="s">
        <v>14</v>
      </c>
      <c r="H1836" s="2">
        <v>44926.421701388892</v>
      </c>
      <c r="I1836" s="2" t="s">
        <v>11</v>
      </c>
      <c r="J1836" s="2" t="s">
        <v>11</v>
      </c>
      <c r="K1836" s="2" t="s">
        <v>11</v>
      </c>
      <c r="L1836" s="9">
        <f>YEAR(Table1[[#This Row],[ordered_at]])</f>
        <v>2022</v>
      </c>
      <c r="M1836" s="9" t="str">
        <f>TEXT(Table1[[#This Row],[ordered_at]],"MMM")</f>
        <v>Dec</v>
      </c>
      <c r="N1836">
        <f>VLOOKUP(D1836,[1]products!$A$2:$F$2832,6,0)</f>
        <v>64.949996949999999</v>
      </c>
      <c r="O1836" s="1">
        <f>Table1[[#This Row],[sale_price]]-Table1[[#This Row],[cost_price]]</f>
        <v>33.124498430000003</v>
      </c>
      <c r="P1836" s="4">
        <f>Table1[[#This Row],[PROFIT]]/Table1[[#This Row],[sale_price]]</f>
        <v>0.50999999977675137</v>
      </c>
      <c r="Q1836" t="str">
        <f>"Q"&amp;ROUNDUP(MONTH(Table1[[#This Row],[ordered_at]])/3,0)</f>
        <v>Q4</v>
      </c>
      <c r="R1836" t="s">
        <v>38</v>
      </c>
      <c r="S1836" t="s">
        <v>47</v>
      </c>
      <c r="T1836" s="8"/>
    </row>
    <row r="1837" spans="1:20" x14ac:dyDescent="0.3">
      <c r="A1837">
        <v>119749</v>
      </c>
      <c r="B1837">
        <v>82479</v>
      </c>
      <c r="C1837">
        <v>85802</v>
      </c>
      <c r="D1837">
        <v>5857</v>
      </c>
      <c r="E1837">
        <f>VLOOKUP(D1837,[1]products!$A$2:$B$2832,2,0)</f>
        <v>14.70000003</v>
      </c>
      <c r="F1837">
        <v>323166</v>
      </c>
      <c r="G1837" t="s">
        <v>10</v>
      </c>
      <c r="H1837" s="2">
        <v>44926.182754629626</v>
      </c>
      <c r="I1837" s="2" t="s">
        <v>11</v>
      </c>
      <c r="J1837" s="2" t="s">
        <v>11</v>
      </c>
      <c r="K1837" s="2" t="s">
        <v>11</v>
      </c>
      <c r="L1837" s="9">
        <f>YEAR(Table1[[#This Row],[ordered_at]])</f>
        <v>2022</v>
      </c>
      <c r="M1837" s="9" t="str">
        <f>TEXT(Table1[[#This Row],[ordered_at]],"MMM")</f>
        <v>Dec</v>
      </c>
      <c r="N1837">
        <f>VLOOKUP(D1837,[1]products!$A$2:$F$2832,6,0)</f>
        <v>25</v>
      </c>
      <c r="O1837" s="1">
        <f>Table1[[#This Row],[sale_price]]-Table1[[#This Row],[cost_price]]</f>
        <v>10.29999997</v>
      </c>
      <c r="P1837" s="4">
        <f>Table1[[#This Row],[PROFIT]]/Table1[[#This Row],[sale_price]]</f>
        <v>0.41199999879999999</v>
      </c>
      <c r="Q1837" t="str">
        <f>"Q"&amp;ROUNDUP(MONTH(Table1[[#This Row],[ordered_at]])/3,0)</f>
        <v>Q4</v>
      </c>
      <c r="R1837" t="s">
        <v>38</v>
      </c>
      <c r="S1837" t="s">
        <v>47</v>
      </c>
      <c r="T1837" s="8"/>
    </row>
    <row r="1838" spans="1:20" x14ac:dyDescent="0.3">
      <c r="A1838">
        <v>19035</v>
      </c>
      <c r="B1838">
        <v>13172</v>
      </c>
      <c r="C1838">
        <v>47179</v>
      </c>
      <c r="D1838">
        <v>24660</v>
      </c>
      <c r="E1838">
        <f>VLOOKUP(D1838,[1]products!$A$2:$B$2832,2,0)</f>
        <v>55.317121329999999</v>
      </c>
      <c r="F1838">
        <v>51400</v>
      </c>
      <c r="G1838" t="s">
        <v>14</v>
      </c>
      <c r="H1838" s="2">
        <v>44926.038402777776</v>
      </c>
      <c r="I1838" s="2" t="s">
        <v>11</v>
      </c>
      <c r="J1838" s="2" t="s">
        <v>11</v>
      </c>
      <c r="K1838" s="2" t="s">
        <v>11</v>
      </c>
      <c r="L1838" s="9">
        <f>YEAR(Table1[[#This Row],[ordered_at]])</f>
        <v>2022</v>
      </c>
      <c r="M1838" s="9" t="str">
        <f>TEXT(Table1[[#This Row],[ordered_at]],"MMM")</f>
        <v>Dec</v>
      </c>
      <c r="N1838">
        <f>VLOOKUP(D1838,[1]products!$A$2:$F$2832,6,0)</f>
        <v>98.08000183</v>
      </c>
      <c r="O1838" s="1">
        <f>Table1[[#This Row],[sale_price]]-Table1[[#This Row],[cost_price]]</f>
        <v>42.762880500000001</v>
      </c>
      <c r="P1838" s="4">
        <f>Table1[[#This Row],[PROFIT]]/Table1[[#This Row],[sale_price]]</f>
        <v>0.43599999696288749</v>
      </c>
      <c r="Q1838" t="str">
        <f>"Q"&amp;ROUNDUP(MONTH(Table1[[#This Row],[ordered_at]])/3,0)</f>
        <v>Q4</v>
      </c>
      <c r="R1838" t="s">
        <v>38</v>
      </c>
      <c r="S1838" t="s">
        <v>47</v>
      </c>
      <c r="T1838" s="8"/>
    </row>
    <row r="1839" spans="1:20" x14ac:dyDescent="0.3">
      <c r="A1839">
        <v>133599</v>
      </c>
      <c r="B1839">
        <v>91955</v>
      </c>
      <c r="C1839">
        <v>91186</v>
      </c>
      <c r="D1839">
        <v>9002</v>
      </c>
      <c r="E1839">
        <f>VLOOKUP(D1839,[1]products!$A$2:$B$2832,2,0)</f>
        <v>11.650000049999999</v>
      </c>
      <c r="F1839">
        <v>360665</v>
      </c>
      <c r="G1839" t="s">
        <v>13</v>
      </c>
      <c r="H1839" s="2">
        <v>44925.691979166666</v>
      </c>
      <c r="I1839" s="2">
        <v>44925.691979166666</v>
      </c>
      <c r="J1839" s="2" t="s">
        <v>11</v>
      </c>
      <c r="K1839" s="2" t="s">
        <v>11</v>
      </c>
      <c r="L1839" s="9">
        <f>YEAR(Table1[[#This Row],[ordered_at]])</f>
        <v>2022</v>
      </c>
      <c r="M1839" s="9" t="str">
        <f>TEXT(Table1[[#This Row],[ordered_at]],"MMM")</f>
        <v>Dec</v>
      </c>
      <c r="N1839">
        <f>VLOOKUP(D1839,[1]products!$A$2:$F$2832,6,0)</f>
        <v>25</v>
      </c>
      <c r="O1839" s="1">
        <f>Table1[[#This Row],[sale_price]]-Table1[[#This Row],[cost_price]]</f>
        <v>13.349999950000001</v>
      </c>
      <c r="P1839" s="4">
        <f>Table1[[#This Row],[PROFIT]]/Table1[[#This Row],[sale_price]]</f>
        <v>0.53399999800000009</v>
      </c>
      <c r="Q1839" t="str">
        <f>"Q"&amp;ROUNDUP(MONTH(Table1[[#This Row],[ordered_at]])/3,0)</f>
        <v>Q4</v>
      </c>
      <c r="R1839" t="s">
        <v>38</v>
      </c>
      <c r="S1839" t="s">
        <v>47</v>
      </c>
      <c r="T1839" s="8"/>
    </row>
    <row r="1840" spans="1:20" x14ac:dyDescent="0.3">
      <c r="A1840">
        <v>68148</v>
      </c>
      <c r="B1840">
        <v>46882</v>
      </c>
      <c r="C1840">
        <v>30800</v>
      </c>
      <c r="D1840">
        <v>24660</v>
      </c>
      <c r="E1840">
        <f>VLOOKUP(D1840,[1]products!$A$2:$B$2832,2,0)</f>
        <v>55.317121329999999</v>
      </c>
      <c r="F1840">
        <v>183900</v>
      </c>
      <c r="G1840" t="s">
        <v>12</v>
      </c>
      <c r="H1840" s="2">
        <v>44924.99324074074</v>
      </c>
      <c r="I1840" s="2">
        <v>44924.99324074074</v>
      </c>
      <c r="J1840" s="2">
        <v>44924.99324074074</v>
      </c>
      <c r="K1840" s="2" t="s">
        <v>11</v>
      </c>
      <c r="L1840" s="9">
        <f>YEAR(Table1[[#This Row],[ordered_at]])</f>
        <v>2022</v>
      </c>
      <c r="M1840" s="9" t="str">
        <f>TEXT(Table1[[#This Row],[ordered_at]],"MMM")</f>
        <v>Dec</v>
      </c>
      <c r="N1840">
        <f>VLOOKUP(D1840,[1]products!$A$2:$F$2832,6,0)</f>
        <v>98.08000183</v>
      </c>
      <c r="O1840" s="1">
        <f>Table1[[#This Row],[sale_price]]-Table1[[#This Row],[cost_price]]</f>
        <v>42.762880500000001</v>
      </c>
      <c r="P1840" s="4">
        <f>Table1[[#This Row],[PROFIT]]/Table1[[#This Row],[sale_price]]</f>
        <v>0.43599999696288749</v>
      </c>
      <c r="Q1840" t="str">
        <f>"Q"&amp;ROUNDUP(MONTH(Table1[[#This Row],[ordered_at]])/3,0)</f>
        <v>Q4</v>
      </c>
      <c r="R1840" t="s">
        <v>36</v>
      </c>
      <c r="S1840" t="s">
        <v>46</v>
      </c>
      <c r="T1840" s="8"/>
    </row>
    <row r="1841" spans="1:20" x14ac:dyDescent="0.3">
      <c r="A1841">
        <v>28934</v>
      </c>
      <c r="B1841">
        <v>19995</v>
      </c>
      <c r="C1841">
        <v>96412</v>
      </c>
      <c r="D1841">
        <v>28589</v>
      </c>
      <c r="E1841">
        <f>VLOOKUP(D1841,[1]products!$A$2:$B$2832,2,0)</f>
        <v>16.436200169999999</v>
      </c>
      <c r="F1841">
        <v>78008</v>
      </c>
      <c r="G1841" t="s">
        <v>14</v>
      </c>
      <c r="H1841" s="2">
        <v>44924.454837962963</v>
      </c>
      <c r="I1841" s="2" t="s">
        <v>11</v>
      </c>
      <c r="J1841" s="2" t="s">
        <v>11</v>
      </c>
      <c r="K1841" s="2" t="s">
        <v>11</v>
      </c>
      <c r="L1841" s="9">
        <f>YEAR(Table1[[#This Row],[ordered_at]])</f>
        <v>2022</v>
      </c>
      <c r="M1841" s="9" t="str">
        <f>TEXT(Table1[[#This Row],[ordered_at]],"MMM")</f>
        <v>Dec</v>
      </c>
      <c r="N1841">
        <f>VLOOKUP(D1841,[1]products!$A$2:$F$2832,6,0)</f>
        <v>26.510000229999999</v>
      </c>
      <c r="O1841" s="1">
        <f>Table1[[#This Row],[sale_price]]-Table1[[#This Row],[cost_price]]</f>
        <v>10.07380006</v>
      </c>
      <c r="P1841" s="4">
        <f>Table1[[#This Row],[PROFIT]]/Table1[[#This Row],[sale_price]]</f>
        <v>0.37999999896642778</v>
      </c>
      <c r="Q1841" t="str">
        <f>"Q"&amp;ROUNDUP(MONTH(Table1[[#This Row],[ordered_at]])/3,0)</f>
        <v>Q4</v>
      </c>
      <c r="R1841" t="s">
        <v>31</v>
      </c>
      <c r="S1841" t="s">
        <v>46</v>
      </c>
      <c r="T1841" s="8"/>
    </row>
    <row r="1842" spans="1:20" x14ac:dyDescent="0.3">
      <c r="A1842">
        <v>84562</v>
      </c>
      <c r="B1842">
        <v>58185</v>
      </c>
      <c r="C1842">
        <v>82079</v>
      </c>
      <c r="D1842">
        <v>9219</v>
      </c>
      <c r="E1842">
        <f>VLOOKUP(D1842,[1]products!$A$2:$B$2832,2,0)</f>
        <v>37.181398629999997</v>
      </c>
      <c r="F1842">
        <v>228207</v>
      </c>
      <c r="G1842" t="s">
        <v>13</v>
      </c>
      <c r="H1842" s="2">
        <v>44924.422002314815</v>
      </c>
      <c r="I1842" s="2">
        <v>44924.422002314815</v>
      </c>
      <c r="J1842" s="2" t="s">
        <v>11</v>
      </c>
      <c r="K1842" s="2" t="s">
        <v>11</v>
      </c>
      <c r="L1842" s="9">
        <f>YEAR(Table1[[#This Row],[ordered_at]])</f>
        <v>2022</v>
      </c>
      <c r="M1842" s="9" t="str">
        <f>TEXT(Table1[[#This Row],[ordered_at]],"MMM")</f>
        <v>Dec</v>
      </c>
      <c r="N1842">
        <f>VLOOKUP(D1842,[1]products!$A$2:$F$2832,6,0)</f>
        <v>99.949996949999999</v>
      </c>
      <c r="O1842" s="1">
        <f>Table1[[#This Row],[sale_price]]-Table1[[#This Row],[cost_price]]</f>
        <v>62.768598320000002</v>
      </c>
      <c r="P1842" s="4">
        <f>Table1[[#This Row],[PROFIT]]/Table1[[#This Row],[sale_price]]</f>
        <v>0.62800000235517772</v>
      </c>
      <c r="Q1842" t="str">
        <f>"Q"&amp;ROUNDUP(MONTH(Table1[[#This Row],[ordered_at]])/3,0)</f>
        <v>Q4</v>
      </c>
      <c r="R1842" t="s">
        <v>27</v>
      </c>
      <c r="S1842" t="s">
        <v>46</v>
      </c>
      <c r="T1842" s="8"/>
    </row>
    <row r="1843" spans="1:20" x14ac:dyDescent="0.3">
      <c r="A1843">
        <v>46318</v>
      </c>
      <c r="B1843">
        <v>31876</v>
      </c>
      <c r="C1843">
        <v>8977</v>
      </c>
      <c r="D1843">
        <v>13857</v>
      </c>
      <c r="E1843">
        <f>VLOOKUP(D1843,[1]products!$A$2:$B$2832,2,0)</f>
        <v>45.389999920000001</v>
      </c>
      <c r="F1843">
        <v>124945</v>
      </c>
      <c r="G1843" t="s">
        <v>12</v>
      </c>
      <c r="H1843" s="2">
        <v>44923.650405092594</v>
      </c>
      <c r="I1843" s="2">
        <v>44923.650405092594</v>
      </c>
      <c r="J1843" s="2">
        <v>44923.650405092594</v>
      </c>
      <c r="K1843" s="2" t="s">
        <v>11</v>
      </c>
      <c r="L1843" s="9">
        <f>YEAR(Table1[[#This Row],[ordered_at]])</f>
        <v>2022</v>
      </c>
      <c r="M1843" s="9" t="str">
        <f>TEXT(Table1[[#This Row],[ordered_at]],"MMM")</f>
        <v>Dec</v>
      </c>
      <c r="N1843">
        <f>VLOOKUP(D1843,[1]products!$A$2:$F$2832,6,0)</f>
        <v>85</v>
      </c>
      <c r="O1843" s="1">
        <f>Table1[[#This Row],[sale_price]]-Table1[[#This Row],[cost_price]]</f>
        <v>39.610000079999999</v>
      </c>
      <c r="P1843" s="4">
        <f>Table1[[#This Row],[PROFIT]]/Table1[[#This Row],[sale_price]]</f>
        <v>0.46600000094117644</v>
      </c>
      <c r="Q1843" t="str">
        <f>"Q"&amp;ROUNDUP(MONTH(Table1[[#This Row],[ordered_at]])/3,0)</f>
        <v>Q4</v>
      </c>
      <c r="R1843" t="s">
        <v>40</v>
      </c>
      <c r="S1843" t="s">
        <v>46</v>
      </c>
      <c r="T1843" s="8"/>
    </row>
    <row r="1844" spans="1:20" x14ac:dyDescent="0.3">
      <c r="A1844">
        <v>98196</v>
      </c>
      <c r="B1844">
        <v>67591</v>
      </c>
      <c r="C1844">
        <v>56546</v>
      </c>
      <c r="D1844">
        <v>15324</v>
      </c>
      <c r="E1844">
        <f>VLOOKUP(D1844,[1]products!$A$2:$B$2832,2,0)</f>
        <v>9.1688797169999994</v>
      </c>
      <c r="F1844">
        <v>264925</v>
      </c>
      <c r="G1844" t="s">
        <v>14</v>
      </c>
      <c r="H1844" s="2">
        <v>44923.530451388891</v>
      </c>
      <c r="I1844" s="2" t="s">
        <v>11</v>
      </c>
      <c r="J1844" s="2" t="s">
        <v>11</v>
      </c>
      <c r="K1844" s="2" t="s">
        <v>11</v>
      </c>
      <c r="L1844" s="9">
        <f>YEAR(Table1[[#This Row],[ordered_at]])</f>
        <v>2022</v>
      </c>
      <c r="M1844" s="9" t="str">
        <f>TEXT(Table1[[#This Row],[ordered_at]],"MMM")</f>
        <v>Dec</v>
      </c>
      <c r="N1844">
        <f>VLOOKUP(D1844,[1]products!$A$2:$F$2832,6,0)</f>
        <v>23.38999939</v>
      </c>
      <c r="O1844" s="1">
        <f>Table1[[#This Row],[sale_price]]-Table1[[#This Row],[cost_price]]</f>
        <v>14.221119673</v>
      </c>
      <c r="P1844" s="4">
        <f>Table1[[#This Row],[PROFIT]]/Table1[[#This Row],[sale_price]]</f>
        <v>0.60800000187601544</v>
      </c>
      <c r="Q1844" t="str">
        <f>"Q"&amp;ROUNDUP(MONTH(Table1[[#This Row],[ordered_at]])/3,0)</f>
        <v>Q4</v>
      </c>
      <c r="R1844" t="s">
        <v>20</v>
      </c>
      <c r="S1844" t="s">
        <v>46</v>
      </c>
      <c r="T1844" s="8"/>
    </row>
    <row r="1845" spans="1:20" x14ac:dyDescent="0.3">
      <c r="A1845">
        <v>151648</v>
      </c>
      <c r="B1845">
        <v>104422</v>
      </c>
      <c r="C1845">
        <v>82723</v>
      </c>
      <c r="D1845">
        <v>9464</v>
      </c>
      <c r="E1845">
        <f>VLOOKUP(D1845,[1]products!$A$2:$B$2832,2,0)</f>
        <v>8.1770000310000004</v>
      </c>
      <c r="F1845">
        <v>409389</v>
      </c>
      <c r="G1845" t="s">
        <v>14</v>
      </c>
      <c r="H1845" s="2">
        <v>44921.604583333334</v>
      </c>
      <c r="I1845" s="2" t="s">
        <v>11</v>
      </c>
      <c r="J1845" s="2" t="s">
        <v>11</v>
      </c>
      <c r="K1845" s="2" t="s">
        <v>11</v>
      </c>
      <c r="L1845" s="9">
        <f>YEAR(Table1[[#This Row],[ordered_at]])</f>
        <v>2022</v>
      </c>
      <c r="M1845" s="9" t="str">
        <f>TEXT(Table1[[#This Row],[ordered_at]],"MMM")</f>
        <v>Dec</v>
      </c>
      <c r="N1845">
        <f>VLOOKUP(D1845,[1]products!$A$2:$F$2832,6,0)</f>
        <v>18.5</v>
      </c>
      <c r="O1845" s="1">
        <f>Table1[[#This Row],[sale_price]]-Table1[[#This Row],[cost_price]]</f>
        <v>10.322999969</v>
      </c>
      <c r="P1845" s="4">
        <f>Table1[[#This Row],[PROFIT]]/Table1[[#This Row],[sale_price]]</f>
        <v>0.55799999832432434</v>
      </c>
      <c r="Q1845" t="str">
        <f>"Q"&amp;ROUNDUP(MONTH(Table1[[#This Row],[ordered_at]])/3,0)</f>
        <v>Q4</v>
      </c>
      <c r="R1845" t="s">
        <v>31</v>
      </c>
      <c r="S1845" t="s">
        <v>47</v>
      </c>
      <c r="T1845" s="8"/>
    </row>
    <row r="1846" spans="1:20" x14ac:dyDescent="0.3">
      <c r="A1846">
        <v>40689</v>
      </c>
      <c r="B1846">
        <v>27991</v>
      </c>
      <c r="C1846">
        <v>45738</v>
      </c>
      <c r="D1846">
        <v>28922</v>
      </c>
      <c r="E1846">
        <f>VLOOKUP(D1846,[1]products!$A$2:$B$2832,2,0)</f>
        <v>59.993998869999999</v>
      </c>
      <c r="F1846">
        <v>109765</v>
      </c>
      <c r="G1846" t="s">
        <v>13</v>
      </c>
      <c r="H1846" s="2">
        <v>44921.471134259256</v>
      </c>
      <c r="I1846" s="2">
        <v>44921.471134259256</v>
      </c>
      <c r="J1846" s="2" t="s">
        <v>11</v>
      </c>
      <c r="K1846" s="2" t="s">
        <v>11</v>
      </c>
      <c r="L1846" s="9">
        <f>YEAR(Table1[[#This Row],[ordered_at]])</f>
        <v>2022</v>
      </c>
      <c r="M1846" s="9" t="str">
        <f>TEXT(Table1[[#This Row],[ordered_at]],"MMM")</f>
        <v>Dec</v>
      </c>
      <c r="N1846">
        <f>VLOOKUP(D1846,[1]products!$A$2:$F$2832,6,0)</f>
        <v>99.989997860000003</v>
      </c>
      <c r="O1846" s="1">
        <f>Table1[[#This Row],[sale_price]]-Table1[[#This Row],[cost_price]]</f>
        <v>39.995998990000004</v>
      </c>
      <c r="P1846" s="4">
        <f>Table1[[#This Row],[PROFIT]]/Table1[[#This Row],[sale_price]]</f>
        <v>0.39999999845984596</v>
      </c>
      <c r="Q1846" t="str">
        <f>"Q"&amp;ROUNDUP(MONTH(Table1[[#This Row],[ordered_at]])/3,0)</f>
        <v>Q4</v>
      </c>
      <c r="R1846" t="s">
        <v>31</v>
      </c>
      <c r="S1846" t="s">
        <v>47</v>
      </c>
      <c r="T1846" s="8"/>
    </row>
    <row r="1847" spans="1:20" x14ac:dyDescent="0.3">
      <c r="A1847">
        <v>50235</v>
      </c>
      <c r="B1847">
        <v>34555</v>
      </c>
      <c r="C1847">
        <v>55792</v>
      </c>
      <c r="D1847">
        <v>25165</v>
      </c>
      <c r="E1847">
        <f>VLOOKUP(D1847,[1]products!$A$2:$B$2832,2,0)</f>
        <v>14.04999997</v>
      </c>
      <c r="F1847">
        <v>135515</v>
      </c>
      <c r="G1847" t="s">
        <v>10</v>
      </c>
      <c r="H1847" s="2">
        <v>44921.235729166663</v>
      </c>
      <c r="I1847" s="2" t="s">
        <v>11</v>
      </c>
      <c r="J1847" s="2" t="s">
        <v>11</v>
      </c>
      <c r="K1847" s="2" t="s">
        <v>11</v>
      </c>
      <c r="L1847" s="9">
        <f>YEAR(Table1[[#This Row],[ordered_at]])</f>
        <v>2022</v>
      </c>
      <c r="M1847" s="9" t="str">
        <f>TEXT(Table1[[#This Row],[ordered_at]],"MMM")</f>
        <v>Dec</v>
      </c>
      <c r="N1847">
        <f>VLOOKUP(D1847,[1]products!$A$2:$F$2832,6,0)</f>
        <v>25</v>
      </c>
      <c r="O1847" s="1">
        <f>Table1[[#This Row],[sale_price]]-Table1[[#This Row],[cost_price]]</f>
        <v>10.95000003</v>
      </c>
      <c r="P1847" s="4">
        <f>Table1[[#This Row],[PROFIT]]/Table1[[#This Row],[sale_price]]</f>
        <v>0.43800000119999999</v>
      </c>
      <c r="Q1847" t="str">
        <f>"Q"&amp;ROUNDUP(MONTH(Table1[[#This Row],[ordered_at]])/3,0)</f>
        <v>Q4</v>
      </c>
      <c r="R1847" t="s">
        <v>31</v>
      </c>
      <c r="S1847" t="s">
        <v>47</v>
      </c>
      <c r="T1847" s="8"/>
    </row>
    <row r="1848" spans="1:20" x14ac:dyDescent="0.3">
      <c r="A1848">
        <v>66820</v>
      </c>
      <c r="B1848">
        <v>45974</v>
      </c>
      <c r="C1848">
        <v>1416</v>
      </c>
      <c r="D1848">
        <v>12691</v>
      </c>
      <c r="E1848">
        <f>VLOOKUP(D1848,[1]products!$A$2:$B$2832,2,0)</f>
        <v>11.97500001</v>
      </c>
      <c r="F1848">
        <v>180325</v>
      </c>
      <c r="G1848" t="s">
        <v>12</v>
      </c>
      <c r="H1848" s="2">
        <v>44921.123495370368</v>
      </c>
      <c r="I1848" s="2">
        <v>44921.123495370368</v>
      </c>
      <c r="J1848" s="2">
        <v>44921.123495370368</v>
      </c>
      <c r="K1848" s="2" t="s">
        <v>11</v>
      </c>
      <c r="L1848" s="9">
        <f>YEAR(Table1[[#This Row],[ordered_at]])</f>
        <v>2022</v>
      </c>
      <c r="M1848" s="9" t="str">
        <f>TEXT(Table1[[#This Row],[ordered_at]],"MMM")</f>
        <v>Dec</v>
      </c>
      <c r="N1848">
        <f>VLOOKUP(D1848,[1]products!$A$2:$F$2832,6,0)</f>
        <v>25</v>
      </c>
      <c r="O1848" s="1">
        <f>Table1[[#This Row],[sale_price]]-Table1[[#This Row],[cost_price]]</f>
        <v>13.02499999</v>
      </c>
      <c r="P1848" s="4">
        <f>Table1[[#This Row],[PROFIT]]/Table1[[#This Row],[sale_price]]</f>
        <v>0.52099999959999999</v>
      </c>
      <c r="Q1848" t="str">
        <f>"Q"&amp;ROUNDUP(MONTH(Table1[[#This Row],[ordered_at]])/3,0)</f>
        <v>Q4</v>
      </c>
      <c r="R1848" t="s">
        <v>31</v>
      </c>
      <c r="S1848" t="s">
        <v>47</v>
      </c>
      <c r="T1848" s="8"/>
    </row>
    <row r="1849" spans="1:20" x14ac:dyDescent="0.3">
      <c r="A1849">
        <v>16354</v>
      </c>
      <c r="B1849">
        <v>11304</v>
      </c>
      <c r="C1849">
        <v>1521</v>
      </c>
      <c r="D1849">
        <v>13606</v>
      </c>
      <c r="E1849">
        <f>VLOOKUP(D1849,[1]products!$A$2:$B$2832,2,0)</f>
        <v>37.7541011</v>
      </c>
      <c r="F1849">
        <v>44168</v>
      </c>
      <c r="G1849" t="s">
        <v>12</v>
      </c>
      <c r="H1849" s="2">
        <v>44920.407442129632</v>
      </c>
      <c r="I1849" s="2">
        <v>44920.407442129632</v>
      </c>
      <c r="J1849" s="2">
        <v>44920.407442129632</v>
      </c>
      <c r="K1849" s="2" t="s">
        <v>11</v>
      </c>
      <c r="L1849" s="9">
        <f>YEAR(Table1[[#This Row],[ordered_at]])</f>
        <v>2022</v>
      </c>
      <c r="M1849" s="9" t="str">
        <f>TEXT(Table1[[#This Row],[ordered_at]],"MMM")</f>
        <v>Dec</v>
      </c>
      <c r="N1849">
        <f>VLOOKUP(D1849,[1]products!$A$2:$F$2832,6,0)</f>
        <v>63.990001679999999</v>
      </c>
      <c r="O1849" s="1">
        <f>Table1[[#This Row],[sale_price]]-Table1[[#This Row],[cost_price]]</f>
        <v>26.235900579999999</v>
      </c>
      <c r="P1849" s="4">
        <f>Table1[[#This Row],[PROFIT]]/Table1[[#This Row],[sale_price]]</f>
        <v>0.40999999829973438</v>
      </c>
      <c r="Q1849" t="str">
        <f>"Q"&amp;ROUNDUP(MONTH(Table1[[#This Row],[ordered_at]])/3,0)</f>
        <v>Q4</v>
      </c>
      <c r="R1849" t="s">
        <v>31</v>
      </c>
      <c r="S1849" t="s">
        <v>47</v>
      </c>
      <c r="T1849" s="8"/>
    </row>
    <row r="1850" spans="1:20" x14ac:dyDescent="0.3">
      <c r="A1850">
        <v>2508</v>
      </c>
      <c r="B1850">
        <v>1708</v>
      </c>
      <c r="C1850">
        <v>58715</v>
      </c>
      <c r="D1850">
        <v>9008</v>
      </c>
      <c r="E1850">
        <f>VLOOKUP(D1850,[1]products!$A$2:$B$2832,2,0)</f>
        <v>33.27225035</v>
      </c>
      <c r="F1850">
        <v>6766</v>
      </c>
      <c r="G1850" t="s">
        <v>10</v>
      </c>
      <c r="H1850" s="2">
        <v>44919.484826388885</v>
      </c>
      <c r="I1850" s="2" t="s">
        <v>11</v>
      </c>
      <c r="J1850" s="2" t="s">
        <v>11</v>
      </c>
      <c r="K1850" s="2" t="s">
        <v>11</v>
      </c>
      <c r="L1850" s="9">
        <f>YEAR(Table1[[#This Row],[ordered_at]])</f>
        <v>2022</v>
      </c>
      <c r="M1850" s="9" t="str">
        <f>TEXT(Table1[[#This Row],[ordered_at]],"MMM")</f>
        <v>Dec</v>
      </c>
      <c r="N1850">
        <f>VLOOKUP(D1850,[1]products!$A$2:$F$2832,6,0)</f>
        <v>59.950000760000002</v>
      </c>
      <c r="O1850" s="1">
        <f>Table1[[#This Row],[sale_price]]-Table1[[#This Row],[cost_price]]</f>
        <v>26.677750410000002</v>
      </c>
      <c r="P1850" s="4">
        <f>Table1[[#This Row],[PROFIT]]/Table1[[#This Row],[sale_price]]</f>
        <v>0.4450000011976647</v>
      </c>
      <c r="Q1850" t="str">
        <f>"Q"&amp;ROUNDUP(MONTH(Table1[[#This Row],[ordered_at]])/3,0)</f>
        <v>Q4</v>
      </c>
      <c r="R1850" t="s">
        <v>31</v>
      </c>
      <c r="S1850" t="s">
        <v>47</v>
      </c>
      <c r="T1850" s="8"/>
    </row>
    <row r="1851" spans="1:20" x14ac:dyDescent="0.3">
      <c r="A1851">
        <v>46046</v>
      </c>
      <c r="B1851">
        <v>31691</v>
      </c>
      <c r="C1851">
        <v>46235</v>
      </c>
      <c r="D1851">
        <v>6085</v>
      </c>
      <c r="E1851">
        <f>VLOOKUP(D1851,[1]products!$A$2:$B$2832,2,0)</f>
        <v>23.594100910000002</v>
      </c>
      <c r="F1851">
        <v>124212</v>
      </c>
      <c r="G1851" t="s">
        <v>12</v>
      </c>
      <c r="H1851" s="2">
        <v>44919.401666666665</v>
      </c>
      <c r="I1851" s="2">
        <v>44919.401666666665</v>
      </c>
      <c r="J1851" s="2">
        <v>44919.401666666665</v>
      </c>
      <c r="K1851" s="2" t="s">
        <v>11</v>
      </c>
      <c r="L1851" s="9">
        <f>YEAR(Table1[[#This Row],[ordered_at]])</f>
        <v>2022</v>
      </c>
      <c r="M1851" s="9" t="str">
        <f>TEXT(Table1[[#This Row],[ordered_at]],"MMM")</f>
        <v>Dec</v>
      </c>
      <c r="N1851">
        <f>VLOOKUP(D1851,[1]products!$A$2:$F$2832,6,0)</f>
        <v>39.990001679999999</v>
      </c>
      <c r="O1851" s="1">
        <f>Table1[[#This Row],[sale_price]]-Table1[[#This Row],[cost_price]]</f>
        <v>16.395900769999997</v>
      </c>
      <c r="P1851" s="4">
        <f>Table1[[#This Row],[PROFIT]]/Table1[[#This Row],[sale_price]]</f>
        <v>0.41000000203050746</v>
      </c>
      <c r="Q1851" t="str">
        <f>"Q"&amp;ROUNDUP(MONTH(Table1[[#This Row],[ordered_at]])/3,0)</f>
        <v>Q4</v>
      </c>
      <c r="R1851" t="s">
        <v>31</v>
      </c>
      <c r="S1851" t="s">
        <v>47</v>
      </c>
      <c r="T1851" s="8"/>
    </row>
    <row r="1852" spans="1:20" x14ac:dyDescent="0.3">
      <c r="A1852">
        <v>178652</v>
      </c>
      <c r="B1852">
        <v>123062</v>
      </c>
      <c r="C1852">
        <v>59358</v>
      </c>
      <c r="D1852">
        <v>15367</v>
      </c>
      <c r="E1852">
        <f>VLOOKUP(D1852,[1]products!$A$2:$B$2832,2,0)</f>
        <v>7.305450295</v>
      </c>
      <c r="F1852">
        <v>482356</v>
      </c>
      <c r="G1852" t="s">
        <v>15</v>
      </c>
      <c r="H1852" s="2">
        <v>44919.257650462961</v>
      </c>
      <c r="I1852" s="2">
        <v>44919.257650462961</v>
      </c>
      <c r="J1852" s="2">
        <v>44919.257650462961</v>
      </c>
      <c r="K1852" s="2">
        <v>44919.257650462961</v>
      </c>
      <c r="L1852" s="9">
        <f>YEAR(Table1[[#This Row],[ordered_at]])</f>
        <v>2022</v>
      </c>
      <c r="M1852" s="9" t="str">
        <f>TEXT(Table1[[#This Row],[ordered_at]],"MMM")</f>
        <v>Dec</v>
      </c>
      <c r="N1852">
        <f>VLOOKUP(D1852,[1]products!$A$2:$F$2832,6,0)</f>
        <v>16.950000760000002</v>
      </c>
      <c r="O1852" s="1">
        <f>Table1[[#This Row],[sale_price]]-Table1[[#This Row],[cost_price]]</f>
        <v>9.6445504650000018</v>
      </c>
      <c r="P1852" s="4">
        <f>Table1[[#This Row],[PROFIT]]/Table1[[#This Row],[sale_price]]</f>
        <v>0.56900000192094391</v>
      </c>
      <c r="Q1852" t="str">
        <f>"Q"&amp;ROUNDUP(MONTH(Table1[[#This Row],[ordered_at]])/3,0)</f>
        <v>Q4</v>
      </c>
      <c r="R1852" t="s">
        <v>31</v>
      </c>
      <c r="S1852" t="s">
        <v>47</v>
      </c>
      <c r="T1852" s="8"/>
    </row>
    <row r="1853" spans="1:20" x14ac:dyDescent="0.3">
      <c r="A1853">
        <v>159534</v>
      </c>
      <c r="B1853">
        <v>109880</v>
      </c>
      <c r="C1853">
        <v>11436</v>
      </c>
      <c r="D1853">
        <v>9051</v>
      </c>
      <c r="E1853">
        <f>VLOOKUP(D1853,[1]products!$A$2:$B$2832,2,0)</f>
        <v>46.412099779999998</v>
      </c>
      <c r="F1853">
        <v>430695</v>
      </c>
      <c r="G1853" t="s">
        <v>14</v>
      </c>
      <c r="H1853" s="2">
        <v>44918.447696759256</v>
      </c>
      <c r="I1853" s="2" t="s">
        <v>11</v>
      </c>
      <c r="J1853" s="2" t="s">
        <v>11</v>
      </c>
      <c r="K1853" s="2" t="s">
        <v>11</v>
      </c>
      <c r="L1853" s="9">
        <f>YEAR(Table1[[#This Row],[ordered_at]])</f>
        <v>2022</v>
      </c>
      <c r="M1853" s="9" t="str">
        <f>TEXT(Table1[[#This Row],[ordered_at]],"MMM")</f>
        <v>Dec</v>
      </c>
      <c r="N1853">
        <f>VLOOKUP(D1853,[1]products!$A$2:$F$2832,6,0)</f>
        <v>87.569999690000003</v>
      </c>
      <c r="O1853" s="1">
        <f>Table1[[#This Row],[sale_price]]-Table1[[#This Row],[cost_price]]</f>
        <v>41.157899910000005</v>
      </c>
      <c r="P1853" s="4">
        <f>Table1[[#This Row],[PROFIT]]/Table1[[#This Row],[sale_price]]</f>
        <v>0.47000000063606262</v>
      </c>
      <c r="Q1853" t="str">
        <f>"Q"&amp;ROUNDUP(MONTH(Table1[[#This Row],[ordered_at]])/3,0)</f>
        <v>Q4</v>
      </c>
      <c r="R1853" t="s">
        <v>31</v>
      </c>
      <c r="S1853" t="s">
        <v>47</v>
      </c>
      <c r="T1853" s="8"/>
    </row>
    <row r="1854" spans="1:20" x14ac:dyDescent="0.3">
      <c r="A1854">
        <v>84911</v>
      </c>
      <c r="B1854">
        <v>58424</v>
      </c>
      <c r="C1854">
        <v>22839</v>
      </c>
      <c r="D1854">
        <v>5726</v>
      </c>
      <c r="E1854">
        <f>VLOOKUP(D1854,[1]products!$A$2:$B$2832,2,0)</f>
        <v>17.237219719999999</v>
      </c>
      <c r="F1854">
        <v>229150</v>
      </c>
      <c r="G1854" t="s">
        <v>14</v>
      </c>
      <c r="H1854" s="2">
        <v>44917.922418981485</v>
      </c>
      <c r="I1854" s="2" t="s">
        <v>11</v>
      </c>
      <c r="J1854" s="2" t="s">
        <v>11</v>
      </c>
      <c r="K1854" s="2" t="s">
        <v>11</v>
      </c>
      <c r="L1854" s="9">
        <f>YEAR(Table1[[#This Row],[ordered_at]])</f>
        <v>2022</v>
      </c>
      <c r="M1854" s="9" t="str">
        <f>TEXT(Table1[[#This Row],[ordered_at]],"MMM")</f>
        <v>Dec</v>
      </c>
      <c r="N1854">
        <f>VLOOKUP(D1854,[1]products!$A$2:$F$2832,6,0)</f>
        <v>31.979999540000001</v>
      </c>
      <c r="O1854" s="1">
        <f>Table1[[#This Row],[sale_price]]-Table1[[#This Row],[cost_price]]</f>
        <v>14.742779820000003</v>
      </c>
      <c r="P1854" s="4">
        <f>Table1[[#This Row],[PROFIT]]/Table1[[#This Row],[sale_price]]</f>
        <v>0.46100000100250166</v>
      </c>
      <c r="Q1854" t="str">
        <f>"Q"&amp;ROUNDUP(MONTH(Table1[[#This Row],[ordered_at]])/3,0)</f>
        <v>Q4</v>
      </c>
      <c r="R1854" t="s">
        <v>31</v>
      </c>
      <c r="S1854" t="s">
        <v>47</v>
      </c>
      <c r="T1854" s="8"/>
    </row>
    <row r="1855" spans="1:20" x14ac:dyDescent="0.3">
      <c r="A1855">
        <v>11345</v>
      </c>
      <c r="B1855">
        <v>7824</v>
      </c>
      <c r="C1855">
        <v>99940</v>
      </c>
      <c r="D1855">
        <v>24572</v>
      </c>
      <c r="E1855">
        <f>VLOOKUP(D1855,[1]products!$A$2:$B$2832,2,0)</f>
        <v>42.829288290000001</v>
      </c>
      <c r="F1855">
        <v>30585</v>
      </c>
      <c r="G1855" t="s">
        <v>13</v>
      </c>
      <c r="H1855" s="2">
        <v>44917.532673611109</v>
      </c>
      <c r="I1855" s="2">
        <v>44917.532673611109</v>
      </c>
      <c r="J1855" s="2" t="s">
        <v>11</v>
      </c>
      <c r="K1855" s="2" t="s">
        <v>11</v>
      </c>
      <c r="L1855" s="9">
        <f>YEAR(Table1[[#This Row],[ordered_at]])</f>
        <v>2022</v>
      </c>
      <c r="M1855" s="9" t="str">
        <f>TEXT(Table1[[#This Row],[ordered_at]],"MMM")</f>
        <v>Dec</v>
      </c>
      <c r="N1855">
        <f>VLOOKUP(D1855,[1]products!$A$2:$F$2832,6,0)</f>
        <v>81.269996640000002</v>
      </c>
      <c r="O1855" s="1">
        <f>Table1[[#This Row],[sale_price]]-Table1[[#This Row],[cost_price]]</f>
        <v>38.440708350000001</v>
      </c>
      <c r="P1855" s="4">
        <f>Table1[[#This Row],[PROFIT]]/Table1[[#This Row],[sale_price]]</f>
        <v>0.47299999925286079</v>
      </c>
      <c r="Q1855" t="str">
        <f>"Q"&amp;ROUNDUP(MONTH(Table1[[#This Row],[ordered_at]])/3,0)</f>
        <v>Q4</v>
      </c>
      <c r="R1855" t="s">
        <v>27</v>
      </c>
      <c r="S1855" t="s">
        <v>47</v>
      </c>
      <c r="T1855" s="8"/>
    </row>
    <row r="1856" spans="1:20" x14ac:dyDescent="0.3">
      <c r="A1856">
        <v>5975</v>
      </c>
      <c r="B1856">
        <v>4141</v>
      </c>
      <c r="C1856">
        <v>39349</v>
      </c>
      <c r="D1856">
        <v>9414</v>
      </c>
      <c r="E1856">
        <f>VLOOKUP(D1856,[1]products!$A$2:$B$2832,2,0)</f>
        <v>29.55535042</v>
      </c>
      <c r="F1856">
        <v>16199</v>
      </c>
      <c r="G1856" t="s">
        <v>10</v>
      </c>
      <c r="H1856" s="2">
        <v>44917.371157407404</v>
      </c>
      <c r="I1856" s="2" t="s">
        <v>11</v>
      </c>
      <c r="J1856" s="2" t="s">
        <v>11</v>
      </c>
      <c r="K1856" s="2" t="s">
        <v>11</v>
      </c>
      <c r="L1856" s="9">
        <f>YEAR(Table1[[#This Row],[ordered_at]])</f>
        <v>2022</v>
      </c>
      <c r="M1856" s="9" t="str">
        <f>TEXT(Table1[[#This Row],[ordered_at]],"MMM")</f>
        <v>Dec</v>
      </c>
      <c r="N1856">
        <f>VLOOKUP(D1856,[1]products!$A$2:$F$2832,6,0)</f>
        <v>59.950000760000002</v>
      </c>
      <c r="O1856" s="1">
        <f>Table1[[#This Row],[sale_price]]-Table1[[#This Row],[cost_price]]</f>
        <v>30.394650340000002</v>
      </c>
      <c r="P1856" s="4">
        <f>Table1[[#This Row],[PROFIT]]/Table1[[#This Row],[sale_price]]</f>
        <v>0.50699999924403671</v>
      </c>
      <c r="Q1856" t="str">
        <f>"Q"&amp;ROUNDUP(MONTH(Table1[[#This Row],[ordered_at]])/3,0)</f>
        <v>Q4</v>
      </c>
      <c r="R1856" t="s">
        <v>27</v>
      </c>
      <c r="S1856" t="s">
        <v>47</v>
      </c>
      <c r="T1856" s="8"/>
    </row>
    <row r="1857" spans="1:20" x14ac:dyDescent="0.3">
      <c r="A1857">
        <v>130680</v>
      </c>
      <c r="B1857">
        <v>89980</v>
      </c>
      <c r="C1857">
        <v>32914</v>
      </c>
      <c r="D1857">
        <v>5849</v>
      </c>
      <c r="E1857">
        <f>VLOOKUP(D1857,[1]products!$A$2:$B$2832,2,0)</f>
        <v>15.55200007</v>
      </c>
      <c r="F1857">
        <v>352784</v>
      </c>
      <c r="G1857" t="s">
        <v>10</v>
      </c>
      <c r="H1857" s="2">
        <v>44916.329942129632</v>
      </c>
      <c r="I1857" s="2" t="s">
        <v>11</v>
      </c>
      <c r="J1857" s="2" t="s">
        <v>11</v>
      </c>
      <c r="K1857" s="2" t="s">
        <v>11</v>
      </c>
      <c r="L1857" s="9">
        <f>YEAR(Table1[[#This Row],[ordered_at]])</f>
        <v>2022</v>
      </c>
      <c r="M1857" s="9" t="str">
        <f>TEXT(Table1[[#This Row],[ordered_at]],"MMM")</f>
        <v>Dec</v>
      </c>
      <c r="N1857">
        <f>VLOOKUP(D1857,[1]products!$A$2:$F$2832,6,0)</f>
        <v>36</v>
      </c>
      <c r="O1857" s="1">
        <f>Table1[[#This Row],[sale_price]]-Table1[[#This Row],[cost_price]]</f>
        <v>20.447999930000002</v>
      </c>
      <c r="P1857" s="4">
        <f>Table1[[#This Row],[PROFIT]]/Table1[[#This Row],[sale_price]]</f>
        <v>0.56799999805555557</v>
      </c>
      <c r="Q1857" t="str">
        <f>"Q"&amp;ROUNDUP(MONTH(Table1[[#This Row],[ordered_at]])/3,0)</f>
        <v>Q4</v>
      </c>
      <c r="R1857" t="s">
        <v>27</v>
      </c>
      <c r="S1857" t="s">
        <v>47</v>
      </c>
      <c r="T1857" s="8"/>
    </row>
    <row r="1858" spans="1:20" x14ac:dyDescent="0.3">
      <c r="A1858">
        <v>91846</v>
      </c>
      <c r="B1858">
        <v>63199</v>
      </c>
      <c r="C1858">
        <v>16060</v>
      </c>
      <c r="D1858">
        <v>6243</v>
      </c>
      <c r="E1858">
        <f>VLOOKUP(D1858,[1]products!$A$2:$B$2832,2,0)</f>
        <v>44.292148320000003</v>
      </c>
      <c r="F1858">
        <v>247896</v>
      </c>
      <c r="G1858" t="s">
        <v>10</v>
      </c>
      <c r="H1858" s="2">
        <v>44915.718032407407</v>
      </c>
      <c r="I1858" s="2" t="s">
        <v>11</v>
      </c>
      <c r="J1858" s="2" t="s">
        <v>11</v>
      </c>
      <c r="K1858" s="2" t="s">
        <v>11</v>
      </c>
      <c r="L1858" s="9">
        <f>YEAR(Table1[[#This Row],[ordered_at]])</f>
        <v>2022</v>
      </c>
      <c r="M1858" s="9" t="str">
        <f>TEXT(Table1[[#This Row],[ordered_at]],"MMM")</f>
        <v>Dec</v>
      </c>
      <c r="N1858">
        <f>VLOOKUP(D1858,[1]products!$A$2:$F$2832,6,0)</f>
        <v>81.269996640000002</v>
      </c>
      <c r="O1858" s="1">
        <f>Table1[[#This Row],[sale_price]]-Table1[[#This Row],[cost_price]]</f>
        <v>36.97784832</v>
      </c>
      <c r="P1858" s="4">
        <f>Table1[[#This Row],[PROFIT]]/Table1[[#This Row],[sale_price]]</f>
        <v>0.45499999813953479</v>
      </c>
      <c r="Q1858" t="str">
        <f>"Q"&amp;ROUNDUP(MONTH(Table1[[#This Row],[ordered_at]])/3,0)</f>
        <v>Q4</v>
      </c>
      <c r="R1858" t="s">
        <v>27</v>
      </c>
      <c r="S1858" t="s">
        <v>47</v>
      </c>
      <c r="T1858" s="8"/>
    </row>
    <row r="1859" spans="1:20" x14ac:dyDescent="0.3">
      <c r="A1859">
        <v>136561</v>
      </c>
      <c r="B1859">
        <v>94009</v>
      </c>
      <c r="C1859">
        <v>56181</v>
      </c>
      <c r="D1859">
        <v>11315</v>
      </c>
      <c r="E1859">
        <f>VLOOKUP(D1859,[1]products!$A$2:$B$2832,2,0)</f>
        <v>12.44999999</v>
      </c>
      <c r="F1859">
        <v>368639</v>
      </c>
      <c r="G1859" t="s">
        <v>15</v>
      </c>
      <c r="H1859" s="2">
        <v>44915.317835648151</v>
      </c>
      <c r="I1859" s="2">
        <v>44915.317835648151</v>
      </c>
      <c r="J1859" s="2">
        <v>44915.317835648151</v>
      </c>
      <c r="K1859" s="2">
        <v>44915.317835648151</v>
      </c>
      <c r="L1859" s="9">
        <f>YEAR(Table1[[#This Row],[ordered_at]])</f>
        <v>2022</v>
      </c>
      <c r="M1859" s="9" t="str">
        <f>TEXT(Table1[[#This Row],[ordered_at]],"MMM")</f>
        <v>Dec</v>
      </c>
      <c r="N1859">
        <f>VLOOKUP(D1859,[1]products!$A$2:$F$2832,6,0)</f>
        <v>25</v>
      </c>
      <c r="O1859" s="1">
        <f>Table1[[#This Row],[sale_price]]-Table1[[#This Row],[cost_price]]</f>
        <v>12.55000001</v>
      </c>
      <c r="P1859" s="4">
        <f>Table1[[#This Row],[PROFIT]]/Table1[[#This Row],[sale_price]]</f>
        <v>0.50200000040000003</v>
      </c>
      <c r="Q1859" t="str">
        <f>"Q"&amp;ROUNDUP(MONTH(Table1[[#This Row],[ordered_at]])/3,0)</f>
        <v>Q4</v>
      </c>
      <c r="R1859" t="s">
        <v>27</v>
      </c>
      <c r="S1859" t="s">
        <v>47</v>
      </c>
      <c r="T1859" s="8"/>
    </row>
    <row r="1860" spans="1:20" x14ac:dyDescent="0.3">
      <c r="A1860">
        <v>116909</v>
      </c>
      <c r="B1860">
        <v>80531</v>
      </c>
      <c r="C1860">
        <v>10504</v>
      </c>
      <c r="D1860">
        <v>9044</v>
      </c>
      <c r="E1860">
        <f>VLOOKUP(D1860,[1]products!$A$2:$B$2832,2,0)</f>
        <v>47.640600910000003</v>
      </c>
      <c r="F1860">
        <v>315484</v>
      </c>
      <c r="G1860" t="s">
        <v>13</v>
      </c>
      <c r="H1860" s="2">
        <v>44914.729259259257</v>
      </c>
      <c r="I1860" s="2">
        <v>44914.729259259257</v>
      </c>
      <c r="J1860" s="2" t="s">
        <v>11</v>
      </c>
      <c r="K1860" s="2" t="s">
        <v>11</v>
      </c>
      <c r="L1860" s="9">
        <f>YEAR(Table1[[#This Row],[ordered_at]])</f>
        <v>2022</v>
      </c>
      <c r="M1860" s="9" t="str">
        <f>TEXT(Table1[[#This Row],[ordered_at]],"MMM")</f>
        <v>Dec</v>
      </c>
      <c r="N1860">
        <f>VLOOKUP(D1860,[1]products!$A$2:$F$2832,6,0)</f>
        <v>83.58000183</v>
      </c>
      <c r="O1860" s="1">
        <f>Table1[[#This Row],[sale_price]]-Table1[[#This Row],[cost_price]]</f>
        <v>35.939400919999997</v>
      </c>
      <c r="P1860" s="4">
        <f>Table1[[#This Row],[PROFIT]]/Table1[[#This Row],[sale_price]]</f>
        <v>0.43000000159248619</v>
      </c>
      <c r="Q1860" t="str">
        <f>"Q"&amp;ROUNDUP(MONTH(Table1[[#This Row],[ordered_at]])/3,0)</f>
        <v>Q4</v>
      </c>
      <c r="R1860" t="s">
        <v>27</v>
      </c>
      <c r="S1860" t="s">
        <v>47</v>
      </c>
      <c r="T1860" s="8"/>
    </row>
    <row r="1861" spans="1:20" x14ac:dyDescent="0.3">
      <c r="A1861">
        <v>158938</v>
      </c>
      <c r="B1861">
        <v>109450</v>
      </c>
      <c r="C1861">
        <v>89616</v>
      </c>
      <c r="D1861">
        <v>13921</v>
      </c>
      <c r="E1861">
        <f>VLOOKUP(D1861,[1]products!$A$2:$B$2832,2,0)</f>
        <v>10.65272989</v>
      </c>
      <c r="F1861">
        <v>429063</v>
      </c>
      <c r="G1861" t="s">
        <v>10</v>
      </c>
      <c r="H1861" s="2">
        <v>44914.444131944445</v>
      </c>
      <c r="I1861" s="2" t="s">
        <v>11</v>
      </c>
      <c r="J1861" s="2" t="s">
        <v>11</v>
      </c>
      <c r="K1861" s="2" t="s">
        <v>11</v>
      </c>
      <c r="L1861" s="9">
        <f>YEAR(Table1[[#This Row],[ordered_at]])</f>
        <v>2022</v>
      </c>
      <c r="M1861" s="9" t="str">
        <f>TEXT(Table1[[#This Row],[ordered_at]],"MMM")</f>
        <v>Dec</v>
      </c>
      <c r="N1861">
        <f>VLOOKUP(D1861,[1]products!$A$2:$F$2832,6,0)</f>
        <v>16.989999770000001</v>
      </c>
      <c r="O1861" s="1">
        <f>Table1[[#This Row],[sale_price]]-Table1[[#This Row],[cost_price]]</f>
        <v>6.3372698800000009</v>
      </c>
      <c r="P1861" s="4">
        <f>Table1[[#This Row],[PROFIT]]/Table1[[#This Row],[sale_price]]</f>
        <v>0.37299999798646266</v>
      </c>
      <c r="Q1861" t="str">
        <f>"Q"&amp;ROUNDUP(MONTH(Table1[[#This Row],[ordered_at]])/3,0)</f>
        <v>Q4</v>
      </c>
      <c r="R1861" t="s">
        <v>22</v>
      </c>
      <c r="S1861" t="s">
        <v>47</v>
      </c>
      <c r="T1861" s="8"/>
    </row>
    <row r="1862" spans="1:20" x14ac:dyDescent="0.3">
      <c r="A1862">
        <v>75380</v>
      </c>
      <c r="B1862">
        <v>51883</v>
      </c>
      <c r="C1862">
        <v>61431</v>
      </c>
      <c r="D1862">
        <v>15248</v>
      </c>
      <c r="E1862">
        <f>VLOOKUP(D1862,[1]products!$A$2:$B$2832,2,0)</f>
        <v>8.5573401120000003</v>
      </c>
      <c r="F1862">
        <v>203395</v>
      </c>
      <c r="G1862" t="s">
        <v>13</v>
      </c>
      <c r="H1862" s="2">
        <v>44914.249374999999</v>
      </c>
      <c r="I1862" s="2">
        <v>44914.249374999999</v>
      </c>
      <c r="J1862" s="2" t="s">
        <v>11</v>
      </c>
      <c r="K1862" s="2" t="s">
        <v>11</v>
      </c>
      <c r="L1862" s="9">
        <f>YEAR(Table1[[#This Row],[ordered_at]])</f>
        <v>2022</v>
      </c>
      <c r="M1862" s="9" t="str">
        <f>TEXT(Table1[[#This Row],[ordered_at]],"MMM")</f>
        <v>Dec</v>
      </c>
      <c r="N1862">
        <f>VLOOKUP(D1862,[1]products!$A$2:$F$2832,6,0)</f>
        <v>21.340000150000002</v>
      </c>
      <c r="O1862" s="1">
        <f>Table1[[#This Row],[sale_price]]-Table1[[#This Row],[cost_price]]</f>
        <v>12.782660038000001</v>
      </c>
      <c r="P1862" s="4">
        <f>Table1[[#This Row],[PROFIT]]/Table1[[#This Row],[sale_price]]</f>
        <v>0.59899999757029054</v>
      </c>
      <c r="Q1862" t="str">
        <f>"Q"&amp;ROUNDUP(MONTH(Table1[[#This Row],[ordered_at]])/3,0)</f>
        <v>Q4</v>
      </c>
      <c r="R1862" t="s">
        <v>22</v>
      </c>
      <c r="S1862" t="s">
        <v>47</v>
      </c>
      <c r="T1862" s="8"/>
    </row>
    <row r="1863" spans="1:20" x14ac:dyDescent="0.3">
      <c r="A1863">
        <v>122472</v>
      </c>
      <c r="B1863">
        <v>84344</v>
      </c>
      <c r="C1863">
        <v>2725</v>
      </c>
      <c r="D1863">
        <v>12539</v>
      </c>
      <c r="E1863">
        <f>VLOOKUP(D1863,[1]products!$A$2:$B$2832,2,0)</f>
        <v>40.494999919999998</v>
      </c>
      <c r="F1863">
        <v>330571</v>
      </c>
      <c r="G1863" t="s">
        <v>10</v>
      </c>
      <c r="H1863" s="2">
        <v>44912.967199074075</v>
      </c>
      <c r="I1863" s="2" t="s">
        <v>11</v>
      </c>
      <c r="J1863" s="2" t="s">
        <v>11</v>
      </c>
      <c r="K1863" s="2" t="s">
        <v>11</v>
      </c>
      <c r="L1863" s="9">
        <f>YEAR(Table1[[#This Row],[ordered_at]])</f>
        <v>2022</v>
      </c>
      <c r="M1863" s="9" t="str">
        <f>TEXT(Table1[[#This Row],[ordered_at]],"MMM")</f>
        <v>Dec</v>
      </c>
      <c r="N1863">
        <f>VLOOKUP(D1863,[1]products!$A$2:$F$2832,6,0)</f>
        <v>89</v>
      </c>
      <c r="O1863" s="1">
        <f>Table1[[#This Row],[sale_price]]-Table1[[#This Row],[cost_price]]</f>
        <v>48.505000080000002</v>
      </c>
      <c r="P1863" s="4">
        <f>Table1[[#This Row],[PROFIT]]/Table1[[#This Row],[sale_price]]</f>
        <v>0.54500000089887646</v>
      </c>
      <c r="Q1863" t="str">
        <f>"Q"&amp;ROUNDUP(MONTH(Table1[[#This Row],[ordered_at]])/3,0)</f>
        <v>Q4</v>
      </c>
      <c r="R1863" t="s">
        <v>32</v>
      </c>
      <c r="S1863" t="s">
        <v>47</v>
      </c>
      <c r="T1863" s="8"/>
    </row>
    <row r="1864" spans="1:20" x14ac:dyDescent="0.3">
      <c r="A1864">
        <v>74401</v>
      </c>
      <c r="B1864">
        <v>51206</v>
      </c>
      <c r="C1864">
        <v>5191</v>
      </c>
      <c r="D1864">
        <v>15419</v>
      </c>
      <c r="E1864">
        <f>VLOOKUP(D1864,[1]products!$A$2:$B$2832,2,0)</f>
        <v>45.47400004</v>
      </c>
      <c r="F1864">
        <v>200745</v>
      </c>
      <c r="G1864" t="s">
        <v>13</v>
      </c>
      <c r="H1864" s="2">
        <v>44912.042534722219</v>
      </c>
      <c r="I1864" s="2">
        <v>44912.042534722219</v>
      </c>
      <c r="J1864" s="2" t="s">
        <v>11</v>
      </c>
      <c r="K1864" s="2" t="s">
        <v>11</v>
      </c>
      <c r="L1864" s="9">
        <f>YEAR(Table1[[#This Row],[ordered_at]])</f>
        <v>2022</v>
      </c>
      <c r="M1864" s="9" t="str">
        <f>TEXT(Table1[[#This Row],[ordered_at]],"MMM")</f>
        <v>Dec</v>
      </c>
      <c r="N1864">
        <f>VLOOKUP(D1864,[1]products!$A$2:$F$2832,6,0)</f>
        <v>78</v>
      </c>
      <c r="O1864" s="1">
        <f>Table1[[#This Row],[sale_price]]-Table1[[#This Row],[cost_price]]</f>
        <v>32.52599996</v>
      </c>
      <c r="P1864" s="4">
        <f>Table1[[#This Row],[PROFIT]]/Table1[[#This Row],[sale_price]]</f>
        <v>0.41699999948717947</v>
      </c>
      <c r="Q1864" t="str">
        <f>"Q"&amp;ROUNDUP(MONTH(Table1[[#This Row],[ordered_at]])/3,0)</f>
        <v>Q4</v>
      </c>
      <c r="R1864" t="s">
        <v>32</v>
      </c>
      <c r="S1864" t="s">
        <v>47</v>
      </c>
      <c r="T1864" s="8"/>
    </row>
    <row r="1865" spans="1:20" x14ac:dyDescent="0.3">
      <c r="A1865">
        <v>85270</v>
      </c>
      <c r="B1865">
        <v>58663</v>
      </c>
      <c r="C1865">
        <v>13228</v>
      </c>
      <c r="D1865">
        <v>12527</v>
      </c>
      <c r="E1865">
        <f>VLOOKUP(D1865,[1]products!$A$2:$B$2832,2,0)</f>
        <v>33.8525992</v>
      </c>
      <c r="F1865">
        <v>230108</v>
      </c>
      <c r="G1865" t="s">
        <v>13</v>
      </c>
      <c r="H1865" s="2">
        <v>44911.431354166663</v>
      </c>
      <c r="I1865" s="2">
        <v>44911.431354166663</v>
      </c>
      <c r="J1865" s="2" t="s">
        <v>11</v>
      </c>
      <c r="K1865" s="2" t="s">
        <v>11</v>
      </c>
      <c r="L1865" s="9">
        <f>YEAR(Table1[[#This Row],[ordered_at]])</f>
        <v>2022</v>
      </c>
      <c r="M1865" s="9" t="str">
        <f>TEXT(Table1[[#This Row],[ordered_at]],"MMM")</f>
        <v>Dec</v>
      </c>
      <c r="N1865">
        <f>VLOOKUP(D1865,[1]products!$A$2:$F$2832,6,0)</f>
        <v>62.689998629999998</v>
      </c>
      <c r="O1865" s="1">
        <f>Table1[[#This Row],[sale_price]]-Table1[[#This Row],[cost_price]]</f>
        <v>28.837399429999998</v>
      </c>
      <c r="P1865" s="4">
        <f>Table1[[#This Row],[PROFIT]]/Table1[[#This Row],[sale_price]]</f>
        <v>0.46000000096028076</v>
      </c>
      <c r="Q1865" t="str">
        <f>"Q"&amp;ROUNDUP(MONTH(Table1[[#This Row],[ordered_at]])/3,0)</f>
        <v>Q4</v>
      </c>
      <c r="R1865" t="s">
        <v>32</v>
      </c>
      <c r="S1865" t="s">
        <v>47</v>
      </c>
      <c r="T1865" s="8"/>
    </row>
    <row r="1866" spans="1:20" x14ac:dyDescent="0.3">
      <c r="A1866">
        <v>148252</v>
      </c>
      <c r="B1866">
        <v>102080</v>
      </c>
      <c r="C1866">
        <v>34245</v>
      </c>
      <c r="D1866">
        <v>6003</v>
      </c>
      <c r="E1866">
        <f>VLOOKUP(D1866,[1]products!$A$2:$B$2832,2,0)</f>
        <v>13.112000030000001</v>
      </c>
      <c r="F1866">
        <v>400257</v>
      </c>
      <c r="G1866" t="s">
        <v>14</v>
      </c>
      <c r="H1866" s="2">
        <v>44911.314606481479</v>
      </c>
      <c r="I1866" s="2" t="s">
        <v>11</v>
      </c>
      <c r="J1866" s="2" t="s">
        <v>11</v>
      </c>
      <c r="K1866" s="2" t="s">
        <v>11</v>
      </c>
      <c r="L1866" s="9">
        <f>YEAR(Table1[[#This Row],[ordered_at]])</f>
        <v>2022</v>
      </c>
      <c r="M1866" s="9" t="str">
        <f>TEXT(Table1[[#This Row],[ordered_at]],"MMM")</f>
        <v>Dec</v>
      </c>
      <c r="N1866">
        <f>VLOOKUP(D1866,[1]products!$A$2:$F$2832,6,0)</f>
        <v>22</v>
      </c>
      <c r="O1866" s="1">
        <f>Table1[[#This Row],[sale_price]]-Table1[[#This Row],[cost_price]]</f>
        <v>8.8879999699999992</v>
      </c>
      <c r="P1866" s="4">
        <f>Table1[[#This Row],[PROFIT]]/Table1[[#This Row],[sale_price]]</f>
        <v>0.4039999986363636</v>
      </c>
      <c r="Q1866" t="str">
        <f>"Q"&amp;ROUNDUP(MONTH(Table1[[#This Row],[ordered_at]])/3,0)</f>
        <v>Q4</v>
      </c>
      <c r="R1866" t="s">
        <v>32</v>
      </c>
      <c r="S1866" t="s">
        <v>47</v>
      </c>
      <c r="T1866" s="8"/>
    </row>
    <row r="1867" spans="1:20" x14ac:dyDescent="0.3">
      <c r="A1867">
        <v>74378</v>
      </c>
      <c r="B1867">
        <v>51191</v>
      </c>
      <c r="C1867">
        <v>92851</v>
      </c>
      <c r="D1867">
        <v>28446</v>
      </c>
      <c r="E1867">
        <f>VLOOKUP(D1867,[1]products!$A$2:$B$2832,2,0)</f>
        <v>18.042359909999998</v>
      </c>
      <c r="F1867">
        <v>200686</v>
      </c>
      <c r="G1867" t="s">
        <v>10</v>
      </c>
      <c r="H1867" s="2">
        <v>44911.219930555555</v>
      </c>
      <c r="I1867" s="2" t="s">
        <v>11</v>
      </c>
      <c r="J1867" s="2" t="s">
        <v>11</v>
      </c>
      <c r="K1867" s="2" t="s">
        <v>11</v>
      </c>
      <c r="L1867" s="9">
        <f>YEAR(Table1[[#This Row],[ordered_at]])</f>
        <v>2022</v>
      </c>
      <c r="M1867" s="9" t="str">
        <f>TEXT(Table1[[#This Row],[ordered_at]],"MMM")</f>
        <v>Dec</v>
      </c>
      <c r="N1867">
        <f>VLOOKUP(D1867,[1]products!$A$2:$F$2832,6,0)</f>
        <v>31.989999770000001</v>
      </c>
      <c r="O1867" s="1">
        <f>Table1[[#This Row],[sale_price]]-Table1[[#This Row],[cost_price]]</f>
        <v>13.947639860000002</v>
      </c>
      <c r="P1867" s="4">
        <f>Table1[[#This Row],[PROFIT]]/Table1[[#This Row],[sale_price]]</f>
        <v>0.43599999875836204</v>
      </c>
      <c r="Q1867" t="str">
        <f>"Q"&amp;ROUNDUP(MONTH(Table1[[#This Row],[ordered_at]])/3,0)</f>
        <v>Q4</v>
      </c>
      <c r="R1867" t="s">
        <v>40</v>
      </c>
      <c r="S1867" t="s">
        <v>47</v>
      </c>
      <c r="T1867" s="8"/>
    </row>
    <row r="1868" spans="1:20" x14ac:dyDescent="0.3">
      <c r="A1868">
        <v>1207</v>
      </c>
      <c r="B1868">
        <v>822</v>
      </c>
      <c r="C1868">
        <v>69688</v>
      </c>
      <c r="D1868">
        <v>26142</v>
      </c>
      <c r="E1868">
        <f>VLOOKUP(D1868,[1]products!$A$2:$B$2832,2,0)</f>
        <v>124.7999999</v>
      </c>
      <c r="F1868">
        <v>3292</v>
      </c>
      <c r="G1868" t="s">
        <v>10</v>
      </c>
      <c r="H1868" s="2">
        <v>44911.21471064815</v>
      </c>
      <c r="I1868" s="2" t="s">
        <v>11</v>
      </c>
      <c r="J1868" s="2" t="s">
        <v>11</v>
      </c>
      <c r="K1868" s="2" t="s">
        <v>11</v>
      </c>
      <c r="L1868" s="9">
        <f>YEAR(Table1[[#This Row],[ordered_at]])</f>
        <v>2022</v>
      </c>
      <c r="M1868" s="9" t="str">
        <f>TEXT(Table1[[#This Row],[ordered_at]],"MMM")</f>
        <v>Dec</v>
      </c>
      <c r="N1868">
        <f>VLOOKUP(D1868,[1]products!$A$2:$F$2832,6,0)</f>
        <v>240</v>
      </c>
      <c r="O1868" s="1">
        <f>Table1[[#This Row],[sale_price]]-Table1[[#This Row],[cost_price]]</f>
        <v>115.2000001</v>
      </c>
      <c r="P1868" s="4">
        <f>Table1[[#This Row],[PROFIT]]/Table1[[#This Row],[sale_price]]</f>
        <v>0.48000000041666663</v>
      </c>
      <c r="Q1868" t="str">
        <f>"Q"&amp;ROUNDUP(MONTH(Table1[[#This Row],[ordered_at]])/3,0)</f>
        <v>Q4</v>
      </c>
      <c r="R1868" t="s">
        <v>40</v>
      </c>
      <c r="S1868" t="s">
        <v>47</v>
      </c>
      <c r="T1868" s="8"/>
    </row>
    <row r="1869" spans="1:20" x14ac:dyDescent="0.3">
      <c r="A1869">
        <v>120902</v>
      </c>
      <c r="B1869">
        <v>83252</v>
      </c>
      <c r="C1869">
        <v>89348</v>
      </c>
      <c r="D1869">
        <v>9118</v>
      </c>
      <c r="E1869">
        <f>VLOOKUP(D1869,[1]products!$A$2:$B$2832,2,0)</f>
        <v>19.114000019999999</v>
      </c>
      <c r="F1869">
        <v>326332</v>
      </c>
      <c r="G1869" t="s">
        <v>10</v>
      </c>
      <c r="H1869" s="2">
        <v>44911.186469907407</v>
      </c>
      <c r="I1869" s="2" t="s">
        <v>11</v>
      </c>
      <c r="J1869" s="2" t="s">
        <v>11</v>
      </c>
      <c r="K1869" s="2" t="s">
        <v>11</v>
      </c>
      <c r="L1869" s="9">
        <f>YEAR(Table1[[#This Row],[ordered_at]])</f>
        <v>2022</v>
      </c>
      <c r="M1869" s="9" t="str">
        <f>TEXT(Table1[[#This Row],[ordered_at]],"MMM")</f>
        <v>Dec</v>
      </c>
      <c r="N1869">
        <f>VLOOKUP(D1869,[1]products!$A$2:$F$2832,6,0)</f>
        <v>38</v>
      </c>
      <c r="O1869" s="1">
        <f>Table1[[#This Row],[sale_price]]-Table1[[#This Row],[cost_price]]</f>
        <v>18.885999980000001</v>
      </c>
      <c r="P1869" s="4">
        <f>Table1[[#This Row],[PROFIT]]/Table1[[#This Row],[sale_price]]</f>
        <v>0.49699999947368423</v>
      </c>
      <c r="Q1869" t="str">
        <f>"Q"&amp;ROUNDUP(MONTH(Table1[[#This Row],[ordered_at]])/3,0)</f>
        <v>Q4</v>
      </c>
      <c r="R1869" t="s">
        <v>40</v>
      </c>
      <c r="S1869" t="s">
        <v>47</v>
      </c>
      <c r="T1869" s="8"/>
    </row>
    <row r="1870" spans="1:20" x14ac:dyDescent="0.3">
      <c r="A1870">
        <v>50903</v>
      </c>
      <c r="B1870">
        <v>35017</v>
      </c>
      <c r="C1870">
        <v>76725</v>
      </c>
      <c r="D1870">
        <v>28873</v>
      </c>
      <c r="E1870">
        <f>VLOOKUP(D1870,[1]products!$A$2:$B$2832,2,0)</f>
        <v>18.897539699999999</v>
      </c>
      <c r="F1870">
        <v>137356</v>
      </c>
      <c r="G1870" t="s">
        <v>14</v>
      </c>
      <c r="H1870" s="2">
        <v>44911.094560185185</v>
      </c>
      <c r="I1870" s="2" t="s">
        <v>11</v>
      </c>
      <c r="J1870" s="2" t="s">
        <v>11</v>
      </c>
      <c r="K1870" s="2" t="s">
        <v>11</v>
      </c>
      <c r="L1870" s="9">
        <f>YEAR(Table1[[#This Row],[ordered_at]])</f>
        <v>2022</v>
      </c>
      <c r="M1870" s="9" t="str">
        <f>TEXT(Table1[[#This Row],[ordered_at]],"MMM")</f>
        <v>Dec</v>
      </c>
      <c r="N1870">
        <f>VLOOKUP(D1870,[1]products!$A$2:$F$2832,6,0)</f>
        <v>32.979999540000001</v>
      </c>
      <c r="O1870" s="1">
        <f>Table1[[#This Row],[sale_price]]-Table1[[#This Row],[cost_price]]</f>
        <v>14.082459840000002</v>
      </c>
      <c r="P1870" s="4">
        <f>Table1[[#This Row],[PROFIT]]/Table1[[#This Row],[sale_price]]</f>
        <v>0.42700000110430569</v>
      </c>
      <c r="Q1870" t="str">
        <f>"Q"&amp;ROUNDUP(MONTH(Table1[[#This Row],[ordered_at]])/3,0)</f>
        <v>Q4</v>
      </c>
      <c r="R1870" t="s">
        <v>40</v>
      </c>
      <c r="S1870" t="s">
        <v>47</v>
      </c>
      <c r="T1870" s="8"/>
    </row>
    <row r="1871" spans="1:20" x14ac:dyDescent="0.3">
      <c r="A1871">
        <v>29219</v>
      </c>
      <c r="B1871">
        <v>20199</v>
      </c>
      <c r="C1871">
        <v>76725</v>
      </c>
      <c r="D1871">
        <v>13801</v>
      </c>
      <c r="E1871">
        <f>VLOOKUP(D1871,[1]products!$A$2:$B$2832,2,0)</f>
        <v>22.896000040000001</v>
      </c>
      <c r="F1871">
        <v>78764</v>
      </c>
      <c r="G1871" t="s">
        <v>10</v>
      </c>
      <c r="H1871" s="2">
        <v>44910.891145833331</v>
      </c>
      <c r="I1871" s="2" t="s">
        <v>11</v>
      </c>
      <c r="J1871" s="2" t="s">
        <v>11</v>
      </c>
      <c r="K1871" s="2" t="s">
        <v>11</v>
      </c>
      <c r="L1871" s="9">
        <f>YEAR(Table1[[#This Row],[ordered_at]])</f>
        <v>2022</v>
      </c>
      <c r="M1871" s="9" t="str">
        <f>TEXT(Table1[[#This Row],[ordered_at]],"MMM")</f>
        <v>Dec</v>
      </c>
      <c r="N1871">
        <f>VLOOKUP(D1871,[1]products!$A$2:$F$2832,6,0)</f>
        <v>48</v>
      </c>
      <c r="O1871" s="1">
        <f>Table1[[#This Row],[sale_price]]-Table1[[#This Row],[cost_price]]</f>
        <v>25.103999959999999</v>
      </c>
      <c r="P1871" s="4">
        <f>Table1[[#This Row],[PROFIT]]/Table1[[#This Row],[sale_price]]</f>
        <v>0.52299999916666662</v>
      </c>
      <c r="Q1871" t="str">
        <f>"Q"&amp;ROUNDUP(MONTH(Table1[[#This Row],[ordered_at]])/3,0)</f>
        <v>Q4</v>
      </c>
      <c r="R1871" t="s">
        <v>33</v>
      </c>
      <c r="S1871" t="s">
        <v>47</v>
      </c>
      <c r="T1871" s="8"/>
    </row>
    <row r="1872" spans="1:20" x14ac:dyDescent="0.3">
      <c r="A1872">
        <v>160333</v>
      </c>
      <c r="B1872">
        <v>110441</v>
      </c>
      <c r="C1872">
        <v>76725</v>
      </c>
      <c r="D1872">
        <v>13745</v>
      </c>
      <c r="E1872">
        <f>VLOOKUP(D1872,[1]products!$A$2:$B$2832,2,0)</f>
        <v>19.25357988</v>
      </c>
      <c r="F1872">
        <v>432807</v>
      </c>
      <c r="G1872" t="s">
        <v>12</v>
      </c>
      <c r="H1872" s="2">
        <v>44910.659016203703</v>
      </c>
      <c r="I1872" s="2">
        <v>44910.659016203703</v>
      </c>
      <c r="J1872" s="2">
        <v>44910.659016203703</v>
      </c>
      <c r="K1872" s="2" t="s">
        <v>11</v>
      </c>
      <c r="L1872" s="9">
        <f>YEAR(Table1[[#This Row],[ordered_at]])</f>
        <v>2022</v>
      </c>
      <c r="M1872" s="9" t="str">
        <f>TEXT(Table1[[#This Row],[ordered_at]],"MMM")</f>
        <v>Dec</v>
      </c>
      <c r="N1872">
        <f>VLOOKUP(D1872,[1]products!$A$2:$F$2832,6,0)</f>
        <v>29.989999770000001</v>
      </c>
      <c r="O1872" s="1">
        <f>Table1[[#This Row],[sale_price]]-Table1[[#This Row],[cost_price]]</f>
        <v>10.736419890000001</v>
      </c>
      <c r="P1872" s="4">
        <f>Table1[[#This Row],[PROFIT]]/Table1[[#This Row],[sale_price]]</f>
        <v>0.35799999907769259</v>
      </c>
      <c r="Q1872" t="str">
        <f>"Q"&amp;ROUNDUP(MONTH(Table1[[#This Row],[ordered_at]])/3,0)</f>
        <v>Q4</v>
      </c>
      <c r="R1872" t="s">
        <v>33</v>
      </c>
      <c r="S1872" t="s">
        <v>47</v>
      </c>
      <c r="T1872" s="8"/>
    </row>
    <row r="1873" spans="1:20" x14ac:dyDescent="0.3">
      <c r="A1873">
        <v>164958</v>
      </c>
      <c r="B1873">
        <v>113634</v>
      </c>
      <c r="C1873">
        <v>76725</v>
      </c>
      <c r="D1873">
        <v>13796</v>
      </c>
      <c r="E1873">
        <f>VLOOKUP(D1873,[1]products!$A$2:$B$2832,2,0)</f>
        <v>4.2560000120000003</v>
      </c>
      <c r="F1873">
        <v>445308</v>
      </c>
      <c r="G1873" t="s">
        <v>15</v>
      </c>
      <c r="H1873" s="2">
        <v>44910.49796296296</v>
      </c>
      <c r="I1873" s="2">
        <v>44910.49796296296</v>
      </c>
      <c r="J1873" s="2">
        <v>44910.49796296296</v>
      </c>
      <c r="K1873" s="2">
        <v>44910.49796296296</v>
      </c>
      <c r="L1873" s="9">
        <f>YEAR(Table1[[#This Row],[ordered_at]])</f>
        <v>2022</v>
      </c>
      <c r="M1873" s="9" t="str">
        <f>TEXT(Table1[[#This Row],[ordered_at]],"MMM")</f>
        <v>Dec</v>
      </c>
      <c r="N1873">
        <f>VLOOKUP(D1873,[1]products!$A$2:$F$2832,6,0)</f>
        <v>8</v>
      </c>
      <c r="O1873" s="1">
        <f>Table1[[#This Row],[sale_price]]-Table1[[#This Row],[cost_price]]</f>
        <v>3.7439999879999997</v>
      </c>
      <c r="P1873" s="4">
        <f>Table1[[#This Row],[PROFIT]]/Table1[[#This Row],[sale_price]]</f>
        <v>0.46799999849999996</v>
      </c>
      <c r="Q1873" t="str">
        <f>"Q"&amp;ROUNDUP(MONTH(Table1[[#This Row],[ordered_at]])/3,0)</f>
        <v>Q4</v>
      </c>
      <c r="R1873" t="s">
        <v>31</v>
      </c>
      <c r="S1873" t="s">
        <v>47</v>
      </c>
      <c r="T1873" s="8"/>
    </row>
    <row r="1874" spans="1:20" x14ac:dyDescent="0.3">
      <c r="A1874">
        <v>112651</v>
      </c>
      <c r="B1874">
        <v>77638</v>
      </c>
      <c r="C1874">
        <v>76725</v>
      </c>
      <c r="D1874">
        <v>29065</v>
      </c>
      <c r="E1874">
        <f>VLOOKUP(D1874,[1]products!$A$2:$B$2832,2,0)</f>
        <v>17.105219779999999</v>
      </c>
      <c r="F1874">
        <v>303936</v>
      </c>
      <c r="G1874" t="s">
        <v>12</v>
      </c>
      <c r="H1874" s="2">
        <v>44910.375451388885</v>
      </c>
      <c r="I1874" s="2">
        <v>44910.375451388885</v>
      </c>
      <c r="J1874" s="2">
        <v>44910.375451388885</v>
      </c>
      <c r="K1874" s="2" t="s">
        <v>11</v>
      </c>
      <c r="L1874" s="9">
        <f>YEAR(Table1[[#This Row],[ordered_at]])</f>
        <v>2022</v>
      </c>
      <c r="M1874" s="9" t="str">
        <f>TEXT(Table1[[#This Row],[ordered_at]],"MMM")</f>
        <v>Dec</v>
      </c>
      <c r="N1874">
        <f>VLOOKUP(D1874,[1]products!$A$2:$F$2832,6,0)</f>
        <v>34.979999540000001</v>
      </c>
      <c r="O1874" s="1">
        <f>Table1[[#This Row],[sale_price]]-Table1[[#This Row],[cost_price]]</f>
        <v>17.874779760000003</v>
      </c>
      <c r="P1874" s="4">
        <f>Table1[[#This Row],[PROFIT]]/Table1[[#This Row],[sale_price]]</f>
        <v>0.51099999985877653</v>
      </c>
      <c r="Q1874" t="str">
        <f>"Q"&amp;ROUNDUP(MONTH(Table1[[#This Row],[ordered_at]])/3,0)</f>
        <v>Q4</v>
      </c>
      <c r="R1874" t="s">
        <v>31</v>
      </c>
      <c r="S1874" t="s">
        <v>47</v>
      </c>
      <c r="T1874" s="8"/>
    </row>
    <row r="1875" spans="1:20" x14ac:dyDescent="0.3">
      <c r="A1875">
        <v>28856</v>
      </c>
      <c r="B1875">
        <v>19945</v>
      </c>
      <c r="C1875">
        <v>76725</v>
      </c>
      <c r="D1875">
        <v>28589</v>
      </c>
      <c r="E1875">
        <f>VLOOKUP(D1875,[1]products!$A$2:$B$2832,2,0)</f>
        <v>16.436200169999999</v>
      </c>
      <c r="F1875">
        <v>77809</v>
      </c>
      <c r="G1875" t="s">
        <v>15</v>
      </c>
      <c r="H1875" s="2">
        <v>44910.291203703702</v>
      </c>
      <c r="I1875" s="2">
        <v>44910.291203703702</v>
      </c>
      <c r="J1875" s="2">
        <v>44910.291203703702</v>
      </c>
      <c r="K1875" s="2">
        <v>44910.291203703702</v>
      </c>
      <c r="L1875" s="9">
        <f>YEAR(Table1[[#This Row],[ordered_at]])</f>
        <v>2022</v>
      </c>
      <c r="M1875" s="9" t="str">
        <f>TEXT(Table1[[#This Row],[ordered_at]],"MMM")</f>
        <v>Dec</v>
      </c>
      <c r="N1875">
        <f>VLOOKUP(D1875,[1]products!$A$2:$F$2832,6,0)</f>
        <v>26.510000229999999</v>
      </c>
      <c r="O1875" s="1">
        <f>Table1[[#This Row],[sale_price]]-Table1[[#This Row],[cost_price]]</f>
        <v>10.07380006</v>
      </c>
      <c r="P1875" s="4">
        <f>Table1[[#This Row],[PROFIT]]/Table1[[#This Row],[sale_price]]</f>
        <v>0.37999999896642778</v>
      </c>
      <c r="Q1875" t="str">
        <f>"Q"&amp;ROUNDUP(MONTH(Table1[[#This Row],[ordered_at]])/3,0)</f>
        <v>Q4</v>
      </c>
      <c r="R1875" t="s">
        <v>22</v>
      </c>
      <c r="S1875" t="s">
        <v>47</v>
      </c>
      <c r="T1875" s="8"/>
    </row>
    <row r="1876" spans="1:20" x14ac:dyDescent="0.3">
      <c r="A1876">
        <v>34283</v>
      </c>
      <c r="B1876">
        <v>23617</v>
      </c>
      <c r="C1876">
        <v>53763</v>
      </c>
      <c r="D1876">
        <v>29112</v>
      </c>
      <c r="E1876">
        <f>VLOOKUP(D1876,[1]products!$A$2:$B$2832,2,0)</f>
        <v>21.495000839999999</v>
      </c>
      <c r="F1876">
        <v>92504</v>
      </c>
      <c r="G1876" t="s">
        <v>12</v>
      </c>
      <c r="H1876" s="2">
        <v>44910.001840277779</v>
      </c>
      <c r="I1876" s="2">
        <v>44910.001840277779</v>
      </c>
      <c r="J1876" s="2">
        <v>44910.001840277779</v>
      </c>
      <c r="K1876" s="2" t="s">
        <v>11</v>
      </c>
      <c r="L1876" s="9">
        <f>YEAR(Table1[[#This Row],[ordered_at]])</f>
        <v>2022</v>
      </c>
      <c r="M1876" s="9" t="str">
        <f>TEXT(Table1[[#This Row],[ordered_at]],"MMM")</f>
        <v>Dec</v>
      </c>
      <c r="N1876">
        <f>VLOOKUP(D1876,[1]products!$A$2:$F$2832,6,0)</f>
        <v>42.990001679999999</v>
      </c>
      <c r="O1876" s="1">
        <f>Table1[[#This Row],[sale_price]]-Table1[[#This Row],[cost_price]]</f>
        <v>21.495000839999999</v>
      </c>
      <c r="P1876" s="4">
        <f>Table1[[#This Row],[PROFIT]]/Table1[[#This Row],[sale_price]]</f>
        <v>0.5</v>
      </c>
      <c r="Q1876" t="str">
        <f>"Q"&amp;ROUNDUP(MONTH(Table1[[#This Row],[ordered_at]])/3,0)</f>
        <v>Q4</v>
      </c>
      <c r="R1876" t="s">
        <v>22</v>
      </c>
      <c r="S1876" t="s">
        <v>47</v>
      </c>
      <c r="T1876" s="8"/>
    </row>
    <row r="1877" spans="1:20" x14ac:dyDescent="0.3">
      <c r="A1877">
        <v>73324</v>
      </c>
      <c r="B1877">
        <v>50448</v>
      </c>
      <c r="C1877">
        <v>45435</v>
      </c>
      <c r="D1877">
        <v>5892</v>
      </c>
      <c r="E1877">
        <f>VLOOKUP(D1877,[1]products!$A$2:$B$2832,2,0)</f>
        <v>11.18627002</v>
      </c>
      <c r="F1877">
        <v>197866</v>
      </c>
      <c r="G1877" t="s">
        <v>10</v>
      </c>
      <c r="H1877" s="2">
        <v>44909.519861111112</v>
      </c>
      <c r="I1877" s="2" t="s">
        <v>11</v>
      </c>
      <c r="J1877" s="2" t="s">
        <v>11</v>
      </c>
      <c r="K1877" s="2" t="s">
        <v>11</v>
      </c>
      <c r="L1877" s="9">
        <f>YEAR(Table1[[#This Row],[ordered_at]])</f>
        <v>2022</v>
      </c>
      <c r="M1877" s="9" t="str">
        <f>TEXT(Table1[[#This Row],[ordered_at]],"MMM")</f>
        <v>Dec</v>
      </c>
      <c r="N1877">
        <f>VLOOKUP(D1877,[1]products!$A$2:$F$2832,6,0)</f>
        <v>29.989999770000001</v>
      </c>
      <c r="O1877" s="1">
        <f>Table1[[#This Row],[sale_price]]-Table1[[#This Row],[cost_price]]</f>
        <v>18.803729750000002</v>
      </c>
      <c r="P1877" s="4">
        <f>Table1[[#This Row],[PROFIT]]/Table1[[#This Row],[sale_price]]</f>
        <v>0.62699999647249083</v>
      </c>
      <c r="Q1877" t="str">
        <f>"Q"&amp;ROUNDUP(MONTH(Table1[[#This Row],[ordered_at]])/3,0)</f>
        <v>Q4</v>
      </c>
      <c r="R1877" t="s">
        <v>22</v>
      </c>
      <c r="S1877" t="s">
        <v>47</v>
      </c>
      <c r="T1877" s="8"/>
    </row>
    <row r="1878" spans="1:20" x14ac:dyDescent="0.3">
      <c r="A1878">
        <v>102662</v>
      </c>
      <c r="B1878">
        <v>70688</v>
      </c>
      <c r="C1878">
        <v>83366</v>
      </c>
      <c r="D1878">
        <v>25636</v>
      </c>
      <c r="E1878">
        <f>VLOOKUP(D1878,[1]products!$A$2:$B$2832,2,0)</f>
        <v>10.40000004</v>
      </c>
      <c r="F1878">
        <v>276955</v>
      </c>
      <c r="G1878" t="s">
        <v>13</v>
      </c>
      <c r="H1878" s="2">
        <v>44909.413680555554</v>
      </c>
      <c r="I1878" s="2">
        <v>44909.413680555554</v>
      </c>
      <c r="J1878" s="2" t="s">
        <v>11</v>
      </c>
      <c r="K1878" s="2" t="s">
        <v>11</v>
      </c>
      <c r="L1878" s="9">
        <f>YEAR(Table1[[#This Row],[ordered_at]])</f>
        <v>2022</v>
      </c>
      <c r="M1878" s="9" t="str">
        <f>TEXT(Table1[[#This Row],[ordered_at]],"MMM")</f>
        <v>Dec</v>
      </c>
      <c r="N1878">
        <f>VLOOKUP(D1878,[1]products!$A$2:$F$2832,6,0)</f>
        <v>25</v>
      </c>
      <c r="O1878" s="1">
        <f>Table1[[#This Row],[sale_price]]-Table1[[#This Row],[cost_price]]</f>
        <v>14.59999996</v>
      </c>
      <c r="P1878" s="4">
        <f>Table1[[#This Row],[PROFIT]]/Table1[[#This Row],[sale_price]]</f>
        <v>0.58399999839999994</v>
      </c>
      <c r="Q1878" t="str">
        <f>"Q"&amp;ROUNDUP(MONTH(Table1[[#This Row],[ordered_at]])/3,0)</f>
        <v>Q4</v>
      </c>
      <c r="R1878" t="s">
        <v>22</v>
      </c>
      <c r="S1878" t="s">
        <v>47</v>
      </c>
      <c r="T1878" s="8"/>
    </row>
    <row r="1879" spans="1:20" x14ac:dyDescent="0.3">
      <c r="A1879">
        <v>10689</v>
      </c>
      <c r="B1879">
        <v>7367</v>
      </c>
      <c r="C1879">
        <v>84010</v>
      </c>
      <c r="D1879">
        <v>11213</v>
      </c>
      <c r="E1879">
        <f>VLOOKUP(D1879,[1]products!$A$2:$B$2832,2,0)</f>
        <v>6.5275000590000003</v>
      </c>
      <c r="F1879">
        <v>28830</v>
      </c>
      <c r="G1879" t="s">
        <v>12</v>
      </c>
      <c r="H1879" s="2">
        <v>44909.33929398148</v>
      </c>
      <c r="I1879" s="2">
        <v>44909.33929398148</v>
      </c>
      <c r="J1879" s="2">
        <v>44909.33929398148</v>
      </c>
      <c r="K1879" s="2" t="s">
        <v>11</v>
      </c>
      <c r="L1879" s="9">
        <f>YEAR(Table1[[#This Row],[ordered_at]])</f>
        <v>2022</v>
      </c>
      <c r="M1879" s="9" t="str">
        <f>TEXT(Table1[[#This Row],[ordered_at]],"MMM")</f>
        <v>Dec</v>
      </c>
      <c r="N1879">
        <f>VLOOKUP(D1879,[1]products!$A$2:$F$2832,6,0)</f>
        <v>17.5</v>
      </c>
      <c r="O1879" s="1">
        <f>Table1[[#This Row],[sale_price]]-Table1[[#This Row],[cost_price]]</f>
        <v>10.972499940999999</v>
      </c>
      <c r="P1879" s="4">
        <f>Table1[[#This Row],[PROFIT]]/Table1[[#This Row],[sale_price]]</f>
        <v>0.62699999662857131</v>
      </c>
      <c r="Q1879" t="str">
        <f>"Q"&amp;ROUNDUP(MONTH(Table1[[#This Row],[ordered_at]])/3,0)</f>
        <v>Q4</v>
      </c>
      <c r="R1879" t="s">
        <v>22</v>
      </c>
      <c r="S1879" t="s">
        <v>47</v>
      </c>
      <c r="T1879" s="8"/>
    </row>
    <row r="1880" spans="1:20" x14ac:dyDescent="0.3">
      <c r="A1880">
        <v>134159</v>
      </c>
      <c r="B1880">
        <v>92339</v>
      </c>
      <c r="C1880">
        <v>99677</v>
      </c>
      <c r="D1880">
        <v>15598</v>
      </c>
      <c r="E1880">
        <f>VLOOKUP(D1880,[1]products!$A$2:$B$2832,2,0)</f>
        <v>18.111600859999999</v>
      </c>
      <c r="F1880">
        <v>362192</v>
      </c>
      <c r="G1880" t="s">
        <v>14</v>
      </c>
      <c r="H1880" s="2">
        <v>44909.222094907411</v>
      </c>
      <c r="I1880" s="2" t="s">
        <v>11</v>
      </c>
      <c r="J1880" s="2" t="s">
        <v>11</v>
      </c>
      <c r="K1880" s="2" t="s">
        <v>11</v>
      </c>
      <c r="L1880" s="9">
        <f>YEAR(Table1[[#This Row],[ordered_at]])</f>
        <v>2022</v>
      </c>
      <c r="M1880" s="9" t="str">
        <f>TEXT(Table1[[#This Row],[ordered_at]],"MMM")</f>
        <v>Dec</v>
      </c>
      <c r="N1880">
        <f>VLOOKUP(D1880,[1]products!$A$2:$F$2832,6,0)</f>
        <v>32.400001529999997</v>
      </c>
      <c r="O1880" s="1">
        <f>Table1[[#This Row],[sale_price]]-Table1[[#This Row],[cost_price]]</f>
        <v>14.288400669999998</v>
      </c>
      <c r="P1880" s="4">
        <f>Table1[[#This Row],[PROFIT]]/Table1[[#This Row],[sale_price]]</f>
        <v>0.44099999985401234</v>
      </c>
      <c r="Q1880" t="str">
        <f>"Q"&amp;ROUNDUP(MONTH(Table1[[#This Row],[ordered_at]])/3,0)</f>
        <v>Q4</v>
      </c>
      <c r="R1880" t="s">
        <v>34</v>
      </c>
      <c r="S1880" t="s">
        <v>47</v>
      </c>
      <c r="T1880" s="8"/>
    </row>
    <row r="1881" spans="1:20" x14ac:dyDescent="0.3">
      <c r="A1881">
        <v>180257</v>
      </c>
      <c r="B1881">
        <v>124176</v>
      </c>
      <c r="C1881">
        <v>47484</v>
      </c>
      <c r="D1881">
        <v>6250</v>
      </c>
      <c r="E1881">
        <f>VLOOKUP(D1881,[1]products!$A$2:$B$2832,2,0)</f>
        <v>50.24999983</v>
      </c>
      <c r="F1881">
        <v>486692</v>
      </c>
      <c r="G1881" t="s">
        <v>10</v>
      </c>
      <c r="H1881" s="2">
        <v>44908.575173611112</v>
      </c>
      <c r="I1881" s="2" t="s">
        <v>11</v>
      </c>
      <c r="J1881" s="2" t="s">
        <v>11</v>
      </c>
      <c r="K1881" s="2" t="s">
        <v>11</v>
      </c>
      <c r="L1881" s="9">
        <f>YEAR(Table1[[#This Row],[ordered_at]])</f>
        <v>2022</v>
      </c>
      <c r="M1881" s="9" t="str">
        <f>TEXT(Table1[[#This Row],[ordered_at]],"MMM")</f>
        <v>Dec</v>
      </c>
      <c r="N1881">
        <f>VLOOKUP(D1881,[1]products!$A$2:$F$2832,6,0)</f>
        <v>125</v>
      </c>
      <c r="O1881" s="1">
        <f>Table1[[#This Row],[sale_price]]-Table1[[#This Row],[cost_price]]</f>
        <v>74.750000169999993</v>
      </c>
      <c r="P1881" s="4">
        <f>Table1[[#This Row],[PROFIT]]/Table1[[#This Row],[sale_price]]</f>
        <v>0.59800000135999998</v>
      </c>
      <c r="Q1881" t="str">
        <f>"Q"&amp;ROUNDUP(MONTH(Table1[[#This Row],[ordered_at]])/3,0)</f>
        <v>Q4</v>
      </c>
      <c r="R1881" t="s">
        <v>38</v>
      </c>
      <c r="S1881" t="s">
        <v>47</v>
      </c>
      <c r="T1881" s="8"/>
    </row>
    <row r="1882" spans="1:20" x14ac:dyDescent="0.3">
      <c r="A1882">
        <v>40928</v>
      </c>
      <c r="B1882">
        <v>28160</v>
      </c>
      <c r="C1882">
        <v>35169</v>
      </c>
      <c r="D1882">
        <v>28613</v>
      </c>
      <c r="E1882">
        <f>VLOOKUP(D1882,[1]products!$A$2:$B$2832,2,0)</f>
        <v>14.594159879999999</v>
      </c>
      <c r="F1882">
        <v>110418</v>
      </c>
      <c r="G1882" t="s">
        <v>14</v>
      </c>
      <c r="H1882" s="2">
        <v>44908.27915509259</v>
      </c>
      <c r="I1882" s="2" t="s">
        <v>11</v>
      </c>
      <c r="J1882" s="2" t="s">
        <v>11</v>
      </c>
      <c r="K1882" s="2" t="s">
        <v>11</v>
      </c>
      <c r="L1882" s="9">
        <f>YEAR(Table1[[#This Row],[ordered_at]])</f>
        <v>2022</v>
      </c>
      <c r="M1882" s="9" t="str">
        <f>TEXT(Table1[[#This Row],[ordered_at]],"MMM")</f>
        <v>Dec</v>
      </c>
      <c r="N1882">
        <f>VLOOKUP(D1882,[1]products!$A$2:$F$2832,6,0)</f>
        <v>24.989999770000001</v>
      </c>
      <c r="O1882" s="1">
        <f>Table1[[#This Row],[sale_price]]-Table1[[#This Row],[cost_price]]</f>
        <v>10.395839890000001</v>
      </c>
      <c r="P1882" s="4">
        <f>Table1[[#This Row],[PROFIT]]/Table1[[#This Row],[sale_price]]</f>
        <v>0.4159999994269708</v>
      </c>
      <c r="Q1882" t="str">
        <f>"Q"&amp;ROUNDUP(MONTH(Table1[[#This Row],[ordered_at]])/3,0)</f>
        <v>Q4</v>
      </c>
      <c r="R1882" t="s">
        <v>38</v>
      </c>
      <c r="S1882" t="s">
        <v>47</v>
      </c>
      <c r="T1882" s="8"/>
    </row>
    <row r="1883" spans="1:20" x14ac:dyDescent="0.3">
      <c r="A1883">
        <v>19062</v>
      </c>
      <c r="B1883">
        <v>13191</v>
      </c>
      <c r="C1883">
        <v>48657</v>
      </c>
      <c r="D1883">
        <v>5745</v>
      </c>
      <c r="E1883">
        <f>VLOOKUP(D1883,[1]products!$A$2:$B$2832,2,0)</f>
        <v>7.1817998000000003</v>
      </c>
      <c r="F1883">
        <v>51468</v>
      </c>
      <c r="G1883" t="s">
        <v>12</v>
      </c>
      <c r="H1883" s="2">
        <v>44908.017916666664</v>
      </c>
      <c r="I1883" s="2">
        <v>44908.017916666664</v>
      </c>
      <c r="J1883" s="2">
        <v>44908.017916666664</v>
      </c>
      <c r="K1883" s="2" t="s">
        <v>11</v>
      </c>
      <c r="L1883" s="9">
        <f>YEAR(Table1[[#This Row],[ordered_at]])</f>
        <v>2022</v>
      </c>
      <c r="M1883" s="9" t="str">
        <f>TEXT(Table1[[#This Row],[ordered_at]],"MMM")</f>
        <v>Dec</v>
      </c>
      <c r="N1883">
        <f>VLOOKUP(D1883,[1]products!$A$2:$F$2832,6,0)</f>
        <v>14.899999619999999</v>
      </c>
      <c r="O1883" s="1">
        <f>Table1[[#This Row],[sale_price]]-Table1[[#This Row],[cost_price]]</f>
        <v>7.7181998199999988</v>
      </c>
      <c r="P1883" s="4">
        <f>Table1[[#This Row],[PROFIT]]/Table1[[#This Row],[sale_price]]</f>
        <v>0.51800000113020128</v>
      </c>
      <c r="Q1883" t="str">
        <f>"Q"&amp;ROUNDUP(MONTH(Table1[[#This Row],[ordered_at]])/3,0)</f>
        <v>Q4</v>
      </c>
      <c r="R1883" t="s">
        <v>38</v>
      </c>
      <c r="S1883" t="s">
        <v>47</v>
      </c>
      <c r="T1883" s="8"/>
    </row>
    <row r="1884" spans="1:20" x14ac:dyDescent="0.3">
      <c r="A1884">
        <v>41630</v>
      </c>
      <c r="B1884">
        <v>28642</v>
      </c>
      <c r="C1884">
        <v>69796</v>
      </c>
      <c r="D1884">
        <v>6085</v>
      </c>
      <c r="E1884">
        <f>VLOOKUP(D1884,[1]products!$A$2:$B$2832,2,0)</f>
        <v>23.594100910000002</v>
      </c>
      <c r="F1884">
        <v>112309</v>
      </c>
      <c r="G1884" t="s">
        <v>13</v>
      </c>
      <c r="H1884" s="2">
        <v>44907.913657407407</v>
      </c>
      <c r="I1884" s="2">
        <v>44907.913657407407</v>
      </c>
      <c r="J1884" s="2" t="s">
        <v>11</v>
      </c>
      <c r="K1884" s="2" t="s">
        <v>11</v>
      </c>
      <c r="L1884" s="9">
        <f>YEAR(Table1[[#This Row],[ordered_at]])</f>
        <v>2022</v>
      </c>
      <c r="M1884" s="9" t="str">
        <f>TEXT(Table1[[#This Row],[ordered_at]],"MMM")</f>
        <v>Dec</v>
      </c>
      <c r="N1884">
        <f>VLOOKUP(D1884,[1]products!$A$2:$F$2832,6,0)</f>
        <v>39.990001679999999</v>
      </c>
      <c r="O1884" s="1">
        <f>Table1[[#This Row],[sale_price]]-Table1[[#This Row],[cost_price]]</f>
        <v>16.395900769999997</v>
      </c>
      <c r="P1884" s="4">
        <f>Table1[[#This Row],[PROFIT]]/Table1[[#This Row],[sale_price]]</f>
        <v>0.41000000203050746</v>
      </c>
      <c r="Q1884" t="str">
        <f>"Q"&amp;ROUNDUP(MONTH(Table1[[#This Row],[ordered_at]])/3,0)</f>
        <v>Q4</v>
      </c>
      <c r="R1884" t="s">
        <v>33</v>
      </c>
      <c r="S1884" t="s">
        <v>47</v>
      </c>
      <c r="T1884" s="8"/>
    </row>
    <row r="1885" spans="1:20" x14ac:dyDescent="0.3">
      <c r="A1885">
        <v>34371</v>
      </c>
      <c r="B1885">
        <v>23678</v>
      </c>
      <c r="C1885">
        <v>403</v>
      </c>
      <c r="D1885">
        <v>14280</v>
      </c>
      <c r="E1885">
        <f>VLOOKUP(D1885,[1]products!$A$2:$B$2832,2,0)</f>
        <v>21.54541979</v>
      </c>
      <c r="F1885">
        <v>92742</v>
      </c>
      <c r="G1885" t="s">
        <v>10</v>
      </c>
      <c r="H1885" s="2">
        <v>44907.360312500001</v>
      </c>
      <c r="I1885" s="2" t="s">
        <v>11</v>
      </c>
      <c r="J1885" s="2" t="s">
        <v>11</v>
      </c>
      <c r="K1885" s="2" t="s">
        <v>11</v>
      </c>
      <c r="L1885" s="9">
        <f>YEAR(Table1[[#This Row],[ordered_at]])</f>
        <v>2022</v>
      </c>
      <c r="M1885" s="9" t="str">
        <f>TEXT(Table1[[#This Row],[ordered_at]],"MMM")</f>
        <v>Dec</v>
      </c>
      <c r="N1885">
        <f>VLOOKUP(D1885,[1]products!$A$2:$F$2832,6,0)</f>
        <v>44.979999540000001</v>
      </c>
      <c r="O1885" s="1">
        <f>Table1[[#This Row],[sale_price]]-Table1[[#This Row],[cost_price]]</f>
        <v>23.434579750000001</v>
      </c>
      <c r="P1885" s="4">
        <f>Table1[[#This Row],[PROFIT]]/Table1[[#This Row],[sale_price]]</f>
        <v>0.52099999977012001</v>
      </c>
      <c r="Q1885" t="str">
        <f>"Q"&amp;ROUNDUP(MONTH(Table1[[#This Row],[ordered_at]])/3,0)</f>
        <v>Q4</v>
      </c>
      <c r="R1885" t="s">
        <v>33</v>
      </c>
      <c r="S1885" t="s">
        <v>47</v>
      </c>
      <c r="T1885" s="8"/>
    </row>
    <row r="1886" spans="1:20" x14ac:dyDescent="0.3">
      <c r="A1886">
        <v>21068</v>
      </c>
      <c r="B1886">
        <v>14600</v>
      </c>
      <c r="C1886">
        <v>54442</v>
      </c>
      <c r="D1886">
        <v>13972</v>
      </c>
      <c r="E1886">
        <f>VLOOKUP(D1886,[1]products!$A$2:$B$2832,2,0)</f>
        <v>34.91399981</v>
      </c>
      <c r="F1886">
        <v>56857</v>
      </c>
      <c r="G1886" t="s">
        <v>15</v>
      </c>
      <c r="H1886" s="2">
        <v>44907.243217592593</v>
      </c>
      <c r="I1886" s="2">
        <v>44907.243217592593</v>
      </c>
      <c r="J1886" s="2">
        <v>44907.243217592593</v>
      </c>
      <c r="K1886" s="2">
        <v>44907.243217592593</v>
      </c>
      <c r="L1886" s="9">
        <f>YEAR(Table1[[#This Row],[ordered_at]])</f>
        <v>2022</v>
      </c>
      <c r="M1886" s="9" t="str">
        <f>TEXT(Table1[[#This Row],[ordered_at]],"MMM")</f>
        <v>Dec</v>
      </c>
      <c r="N1886">
        <f>VLOOKUP(D1886,[1]products!$A$2:$F$2832,6,0)</f>
        <v>69</v>
      </c>
      <c r="O1886" s="1">
        <f>Table1[[#This Row],[sale_price]]-Table1[[#This Row],[cost_price]]</f>
        <v>34.08600019</v>
      </c>
      <c r="P1886" s="4">
        <f>Table1[[#This Row],[PROFIT]]/Table1[[#This Row],[sale_price]]</f>
        <v>0.49400000275362321</v>
      </c>
      <c r="Q1886" t="str">
        <f>"Q"&amp;ROUNDUP(MONTH(Table1[[#This Row],[ordered_at]])/3,0)</f>
        <v>Q4</v>
      </c>
      <c r="R1886" t="s">
        <v>33</v>
      </c>
      <c r="S1886" t="s">
        <v>47</v>
      </c>
      <c r="T1886" s="8"/>
    </row>
    <row r="1887" spans="1:20" x14ac:dyDescent="0.3">
      <c r="A1887">
        <v>165739</v>
      </c>
      <c r="B1887">
        <v>114161</v>
      </c>
      <c r="C1887">
        <v>12614</v>
      </c>
      <c r="D1887">
        <v>28537</v>
      </c>
      <c r="E1887">
        <f>VLOOKUP(D1887,[1]products!$A$2:$B$2832,2,0)</f>
        <v>15.04000008</v>
      </c>
      <c r="F1887">
        <v>447414</v>
      </c>
      <c r="G1887" t="s">
        <v>14</v>
      </c>
      <c r="H1887" s="2">
        <v>44906.990925925929</v>
      </c>
      <c r="I1887" s="2" t="s">
        <v>11</v>
      </c>
      <c r="J1887" s="2" t="s">
        <v>11</v>
      </c>
      <c r="K1887" s="2" t="s">
        <v>11</v>
      </c>
      <c r="L1887" s="9">
        <f>YEAR(Table1[[#This Row],[ordered_at]])</f>
        <v>2022</v>
      </c>
      <c r="M1887" s="9" t="str">
        <f>TEXT(Table1[[#This Row],[ordered_at]],"MMM")</f>
        <v>Dec</v>
      </c>
      <c r="N1887">
        <f>VLOOKUP(D1887,[1]products!$A$2:$F$2832,6,0)</f>
        <v>32</v>
      </c>
      <c r="O1887" s="1">
        <f>Table1[[#This Row],[sale_price]]-Table1[[#This Row],[cost_price]]</f>
        <v>16.959999920000001</v>
      </c>
      <c r="P1887" s="4">
        <f>Table1[[#This Row],[PROFIT]]/Table1[[#This Row],[sale_price]]</f>
        <v>0.52999999750000004</v>
      </c>
      <c r="Q1887" t="str">
        <f>"Q"&amp;ROUNDUP(MONTH(Table1[[#This Row],[ordered_at]])/3,0)</f>
        <v>Q4</v>
      </c>
      <c r="R1887" t="s">
        <v>33</v>
      </c>
      <c r="S1887" t="s">
        <v>47</v>
      </c>
      <c r="T1887" s="8"/>
    </row>
    <row r="1888" spans="1:20" x14ac:dyDescent="0.3">
      <c r="A1888">
        <v>99307</v>
      </c>
      <c r="B1888">
        <v>68353</v>
      </c>
      <c r="C1888">
        <v>36920</v>
      </c>
      <c r="D1888">
        <v>6085</v>
      </c>
      <c r="E1888">
        <f>VLOOKUP(D1888,[1]products!$A$2:$B$2832,2,0)</f>
        <v>23.594100910000002</v>
      </c>
      <c r="F1888">
        <v>267945</v>
      </c>
      <c r="G1888" t="s">
        <v>10</v>
      </c>
      <c r="H1888" s="2">
        <v>44906.891284722224</v>
      </c>
      <c r="I1888" s="2" t="s">
        <v>11</v>
      </c>
      <c r="J1888" s="2" t="s">
        <v>11</v>
      </c>
      <c r="K1888" s="2" t="s">
        <v>11</v>
      </c>
      <c r="L1888" s="9">
        <f>YEAR(Table1[[#This Row],[ordered_at]])</f>
        <v>2022</v>
      </c>
      <c r="M1888" s="9" t="str">
        <f>TEXT(Table1[[#This Row],[ordered_at]],"MMM")</f>
        <v>Dec</v>
      </c>
      <c r="N1888">
        <f>VLOOKUP(D1888,[1]products!$A$2:$F$2832,6,0)</f>
        <v>39.990001679999999</v>
      </c>
      <c r="O1888" s="1">
        <f>Table1[[#This Row],[sale_price]]-Table1[[#This Row],[cost_price]]</f>
        <v>16.395900769999997</v>
      </c>
      <c r="P1888" s="4">
        <f>Table1[[#This Row],[PROFIT]]/Table1[[#This Row],[sale_price]]</f>
        <v>0.41000000203050746</v>
      </c>
      <c r="Q1888" t="str">
        <f>"Q"&amp;ROUNDUP(MONTH(Table1[[#This Row],[ordered_at]])/3,0)</f>
        <v>Q4</v>
      </c>
      <c r="R1888" t="s">
        <v>24</v>
      </c>
      <c r="S1888" t="s">
        <v>47</v>
      </c>
      <c r="T1888" s="8"/>
    </row>
    <row r="1889" spans="1:20" x14ac:dyDescent="0.3">
      <c r="A1889">
        <v>150579</v>
      </c>
      <c r="B1889">
        <v>103696</v>
      </c>
      <c r="C1889">
        <v>33897</v>
      </c>
      <c r="D1889">
        <v>28357</v>
      </c>
      <c r="E1889">
        <f>VLOOKUP(D1889,[1]products!$A$2:$B$2832,2,0)</f>
        <v>88.130873140000006</v>
      </c>
      <c r="F1889">
        <v>406526</v>
      </c>
      <c r="G1889" t="s">
        <v>13</v>
      </c>
      <c r="H1889" s="2">
        <v>44906.705520833333</v>
      </c>
      <c r="I1889" s="2">
        <v>44906.705520833333</v>
      </c>
      <c r="J1889" s="2" t="s">
        <v>11</v>
      </c>
      <c r="K1889" s="2" t="s">
        <v>11</v>
      </c>
      <c r="L1889" s="9">
        <f>YEAR(Table1[[#This Row],[ordered_at]])</f>
        <v>2022</v>
      </c>
      <c r="M1889" s="9" t="str">
        <f>TEXT(Table1[[#This Row],[ordered_at]],"MMM")</f>
        <v>Dec</v>
      </c>
      <c r="N1889">
        <f>VLOOKUP(D1889,[1]products!$A$2:$F$2832,6,0)</f>
        <v>147.13000489999999</v>
      </c>
      <c r="O1889" s="1">
        <f>Table1[[#This Row],[sale_price]]-Table1[[#This Row],[cost_price]]</f>
        <v>58.999131759999983</v>
      </c>
      <c r="P1889" s="4">
        <f>Table1[[#This Row],[PROFIT]]/Table1[[#This Row],[sale_price]]</f>
        <v>0.40099999860735402</v>
      </c>
      <c r="Q1889" t="str">
        <f>"Q"&amp;ROUNDUP(MONTH(Table1[[#This Row],[ordered_at]])/3,0)</f>
        <v>Q4</v>
      </c>
      <c r="R1889" t="s">
        <v>24</v>
      </c>
      <c r="S1889" t="s">
        <v>47</v>
      </c>
      <c r="T1889" s="8"/>
    </row>
    <row r="1890" spans="1:20" x14ac:dyDescent="0.3">
      <c r="A1890">
        <v>121913</v>
      </c>
      <c r="B1890">
        <v>83969</v>
      </c>
      <c r="C1890">
        <v>63612</v>
      </c>
      <c r="D1890">
        <v>6139</v>
      </c>
      <c r="E1890">
        <f>VLOOKUP(D1890,[1]products!$A$2:$B$2832,2,0)</f>
        <v>5.5844098759999996</v>
      </c>
      <c r="F1890">
        <v>329069</v>
      </c>
      <c r="G1890" t="s">
        <v>12</v>
      </c>
      <c r="H1890" s="2">
        <v>44906.285370370373</v>
      </c>
      <c r="I1890" s="2">
        <v>44906.285370370373</v>
      </c>
      <c r="J1890" s="2">
        <v>44906.285370370373</v>
      </c>
      <c r="K1890" s="2" t="s">
        <v>11</v>
      </c>
      <c r="L1890" s="9">
        <f>YEAR(Table1[[#This Row],[ordered_at]])</f>
        <v>2022</v>
      </c>
      <c r="M1890" s="9" t="str">
        <f>TEXT(Table1[[#This Row],[ordered_at]],"MMM")</f>
        <v>Dec</v>
      </c>
      <c r="N1890">
        <f>VLOOKUP(D1890,[1]products!$A$2:$F$2832,6,0)</f>
        <v>9.9899997710000008</v>
      </c>
      <c r="O1890" s="1">
        <f>Table1[[#This Row],[sale_price]]-Table1[[#This Row],[cost_price]]</f>
        <v>4.4055898950000012</v>
      </c>
      <c r="P1890" s="4">
        <f>Table1[[#This Row],[PROFIT]]/Table1[[#This Row],[sale_price]]</f>
        <v>0.44099999959849856</v>
      </c>
      <c r="Q1890" t="str">
        <f>"Q"&amp;ROUNDUP(MONTH(Table1[[#This Row],[ordered_at]])/3,0)</f>
        <v>Q4</v>
      </c>
      <c r="R1890" t="s">
        <v>24</v>
      </c>
      <c r="S1890" t="s">
        <v>47</v>
      </c>
      <c r="T1890" s="8"/>
    </row>
    <row r="1891" spans="1:20" x14ac:dyDescent="0.3">
      <c r="A1891">
        <v>172971</v>
      </c>
      <c r="B1891">
        <v>119090</v>
      </c>
      <c r="C1891">
        <v>64890</v>
      </c>
      <c r="D1891">
        <v>24713</v>
      </c>
      <c r="E1891">
        <f>VLOOKUP(D1891,[1]products!$A$2:$B$2832,2,0)</f>
        <v>13.891500000000001</v>
      </c>
      <c r="F1891">
        <v>466998</v>
      </c>
      <c r="G1891" t="s">
        <v>15</v>
      </c>
      <c r="H1891" s="2">
        <v>44906.246157407404</v>
      </c>
      <c r="I1891" s="2">
        <v>44906.246157407404</v>
      </c>
      <c r="J1891" s="2">
        <v>44906.246157407404</v>
      </c>
      <c r="K1891" s="2">
        <v>44906.246157407404</v>
      </c>
      <c r="L1891" s="9">
        <f>YEAR(Table1[[#This Row],[ordered_at]])</f>
        <v>2022</v>
      </c>
      <c r="M1891" s="9" t="str">
        <f>TEXT(Table1[[#This Row],[ordered_at]],"MMM")</f>
        <v>Dec</v>
      </c>
      <c r="N1891">
        <f>VLOOKUP(D1891,[1]products!$A$2:$F$2832,6,0)</f>
        <v>24.5</v>
      </c>
      <c r="O1891" s="1">
        <f>Table1[[#This Row],[sale_price]]-Table1[[#This Row],[cost_price]]</f>
        <v>10.608499999999999</v>
      </c>
      <c r="P1891" s="4">
        <f>Table1[[#This Row],[PROFIT]]/Table1[[#This Row],[sale_price]]</f>
        <v>0.433</v>
      </c>
      <c r="Q1891" t="str">
        <f>"Q"&amp;ROUNDUP(MONTH(Table1[[#This Row],[ordered_at]])/3,0)</f>
        <v>Q4</v>
      </c>
      <c r="R1891" t="s">
        <v>24</v>
      </c>
      <c r="S1891" t="s">
        <v>47</v>
      </c>
      <c r="T1891" s="8"/>
    </row>
    <row r="1892" spans="1:20" x14ac:dyDescent="0.3">
      <c r="A1892">
        <v>130604</v>
      </c>
      <c r="B1892">
        <v>89925</v>
      </c>
      <c r="C1892">
        <v>83443</v>
      </c>
      <c r="D1892">
        <v>5795</v>
      </c>
      <c r="E1892">
        <f>VLOOKUP(D1892,[1]products!$A$2:$B$2832,2,0)</f>
        <v>28.079999610000002</v>
      </c>
      <c r="F1892">
        <v>352569</v>
      </c>
      <c r="G1892" t="s">
        <v>12</v>
      </c>
      <c r="H1892" s="2">
        <v>44906.23128472222</v>
      </c>
      <c r="I1892" s="2">
        <v>44906.23128472222</v>
      </c>
      <c r="J1892" s="2">
        <v>44906.23128472222</v>
      </c>
      <c r="K1892" s="2" t="s">
        <v>11</v>
      </c>
      <c r="L1892" s="9">
        <f>YEAR(Table1[[#This Row],[ordered_at]])</f>
        <v>2022</v>
      </c>
      <c r="M1892" s="9" t="str">
        <f>TEXT(Table1[[#This Row],[ordered_at]],"MMM")</f>
        <v>Dec</v>
      </c>
      <c r="N1892">
        <f>VLOOKUP(D1892,[1]products!$A$2:$F$2832,6,0)</f>
        <v>46.799999239999998</v>
      </c>
      <c r="O1892" s="1">
        <f>Table1[[#This Row],[sale_price]]-Table1[[#This Row],[cost_price]]</f>
        <v>18.719999629999997</v>
      </c>
      <c r="P1892" s="4">
        <f>Table1[[#This Row],[PROFIT]]/Table1[[#This Row],[sale_price]]</f>
        <v>0.3999999985897435</v>
      </c>
      <c r="Q1892" t="str">
        <f>"Q"&amp;ROUNDUP(MONTH(Table1[[#This Row],[ordered_at]])/3,0)</f>
        <v>Q4</v>
      </c>
      <c r="R1892" t="s">
        <v>41</v>
      </c>
      <c r="S1892" t="s">
        <v>47</v>
      </c>
      <c r="T1892" s="8"/>
    </row>
    <row r="1893" spans="1:20" x14ac:dyDescent="0.3">
      <c r="A1893">
        <v>19103</v>
      </c>
      <c r="B1893">
        <v>13216</v>
      </c>
      <c r="C1893">
        <v>43139</v>
      </c>
      <c r="D1893">
        <v>15598</v>
      </c>
      <c r="E1893">
        <f>VLOOKUP(D1893,[1]products!$A$2:$B$2832,2,0)</f>
        <v>18.111600859999999</v>
      </c>
      <c r="F1893">
        <v>51579</v>
      </c>
      <c r="G1893" t="s">
        <v>13</v>
      </c>
      <c r="H1893" s="2">
        <v>44905.655590277776</v>
      </c>
      <c r="I1893" s="2">
        <v>44905.655590277776</v>
      </c>
      <c r="J1893" s="2" t="s">
        <v>11</v>
      </c>
      <c r="K1893" s="2" t="s">
        <v>11</v>
      </c>
      <c r="L1893" s="9">
        <f>YEAR(Table1[[#This Row],[ordered_at]])</f>
        <v>2022</v>
      </c>
      <c r="M1893" s="9" t="str">
        <f>TEXT(Table1[[#This Row],[ordered_at]],"MMM")</f>
        <v>Dec</v>
      </c>
      <c r="N1893">
        <f>VLOOKUP(D1893,[1]products!$A$2:$F$2832,6,0)</f>
        <v>32.400001529999997</v>
      </c>
      <c r="O1893" s="1">
        <f>Table1[[#This Row],[sale_price]]-Table1[[#This Row],[cost_price]]</f>
        <v>14.288400669999998</v>
      </c>
      <c r="P1893" s="4">
        <f>Table1[[#This Row],[PROFIT]]/Table1[[#This Row],[sale_price]]</f>
        <v>0.44099999985401234</v>
      </c>
      <c r="Q1893" t="str">
        <f>"Q"&amp;ROUNDUP(MONTH(Table1[[#This Row],[ordered_at]])/3,0)</f>
        <v>Q4</v>
      </c>
      <c r="R1893" t="s">
        <v>41</v>
      </c>
      <c r="S1893" t="s">
        <v>47</v>
      </c>
      <c r="T1893" s="8"/>
    </row>
    <row r="1894" spans="1:20" x14ac:dyDescent="0.3">
      <c r="A1894">
        <v>17516</v>
      </c>
      <c r="B1894">
        <v>12118</v>
      </c>
      <c r="C1894">
        <v>38740</v>
      </c>
      <c r="D1894">
        <v>9024</v>
      </c>
      <c r="E1894">
        <f>VLOOKUP(D1894,[1]products!$A$2:$B$2832,2,0)</f>
        <v>15.40000006</v>
      </c>
      <c r="F1894">
        <v>47303</v>
      </c>
      <c r="G1894" t="s">
        <v>14</v>
      </c>
      <c r="H1894" s="2">
        <v>44905.593888888892</v>
      </c>
      <c r="I1894" s="2" t="s">
        <v>11</v>
      </c>
      <c r="J1894" s="2" t="s">
        <v>11</v>
      </c>
      <c r="K1894" s="2" t="s">
        <v>11</v>
      </c>
      <c r="L1894" s="9">
        <f>YEAR(Table1[[#This Row],[ordered_at]])</f>
        <v>2022</v>
      </c>
      <c r="M1894" s="9" t="str">
        <f>TEXT(Table1[[#This Row],[ordered_at]],"MMM")</f>
        <v>Dec</v>
      </c>
      <c r="N1894">
        <f>VLOOKUP(D1894,[1]products!$A$2:$F$2832,6,0)</f>
        <v>25</v>
      </c>
      <c r="O1894" s="1">
        <f>Table1[[#This Row],[sale_price]]-Table1[[#This Row],[cost_price]]</f>
        <v>9.59999994</v>
      </c>
      <c r="P1894" s="4">
        <f>Table1[[#This Row],[PROFIT]]/Table1[[#This Row],[sale_price]]</f>
        <v>0.38399999759999998</v>
      </c>
      <c r="Q1894" t="str">
        <f>"Q"&amp;ROUNDUP(MONTH(Table1[[#This Row],[ordered_at]])/3,0)</f>
        <v>Q4</v>
      </c>
      <c r="R1894" t="s">
        <v>41</v>
      </c>
      <c r="S1894" t="s">
        <v>47</v>
      </c>
      <c r="T1894" s="8"/>
    </row>
    <row r="1895" spans="1:20" x14ac:dyDescent="0.3">
      <c r="A1895">
        <v>64980</v>
      </c>
      <c r="B1895">
        <v>44716</v>
      </c>
      <c r="C1895">
        <v>65998</v>
      </c>
      <c r="D1895">
        <v>11569</v>
      </c>
      <c r="E1895">
        <f>VLOOKUP(D1895,[1]products!$A$2:$B$2832,2,0)</f>
        <v>17.29241983</v>
      </c>
      <c r="F1895">
        <v>175326</v>
      </c>
      <c r="G1895" t="s">
        <v>14</v>
      </c>
      <c r="H1895" s="2">
        <v>44905.218819444446</v>
      </c>
      <c r="I1895" s="2" t="s">
        <v>11</v>
      </c>
      <c r="J1895" s="2" t="s">
        <v>11</v>
      </c>
      <c r="K1895" s="2" t="s">
        <v>11</v>
      </c>
      <c r="L1895" s="9">
        <f>YEAR(Table1[[#This Row],[ordered_at]])</f>
        <v>2022</v>
      </c>
      <c r="M1895" s="9" t="str">
        <f>TEXT(Table1[[#This Row],[ordered_at]],"MMM")</f>
        <v>Dec</v>
      </c>
      <c r="N1895">
        <f>VLOOKUP(D1895,[1]products!$A$2:$F$2832,6,0)</f>
        <v>30.989999770000001</v>
      </c>
      <c r="O1895" s="1">
        <f>Table1[[#This Row],[sale_price]]-Table1[[#This Row],[cost_price]]</f>
        <v>13.697579940000001</v>
      </c>
      <c r="P1895" s="4">
        <f>Table1[[#This Row],[PROFIT]]/Table1[[#This Row],[sale_price]]</f>
        <v>0.44200000134430462</v>
      </c>
      <c r="Q1895" t="str">
        <f>"Q"&amp;ROUNDUP(MONTH(Table1[[#This Row],[ordered_at]])/3,0)</f>
        <v>Q4</v>
      </c>
      <c r="R1895" t="s">
        <v>41</v>
      </c>
      <c r="S1895" t="s">
        <v>47</v>
      </c>
      <c r="T1895" s="8"/>
    </row>
    <row r="1896" spans="1:20" x14ac:dyDescent="0.3">
      <c r="A1896">
        <v>10651</v>
      </c>
      <c r="B1896">
        <v>7341</v>
      </c>
      <c r="C1896">
        <v>50346</v>
      </c>
      <c r="D1896">
        <v>11009</v>
      </c>
      <c r="E1896">
        <f>VLOOKUP(D1896,[1]products!$A$2:$B$2832,2,0)</f>
        <v>39.950000060000001</v>
      </c>
      <c r="F1896">
        <v>28726</v>
      </c>
      <c r="G1896" t="s">
        <v>13</v>
      </c>
      <c r="H1896" s="2">
        <v>44905.041354166664</v>
      </c>
      <c r="I1896" s="2">
        <v>44905.041354166664</v>
      </c>
      <c r="J1896" s="2" t="s">
        <v>11</v>
      </c>
      <c r="K1896" s="2" t="s">
        <v>11</v>
      </c>
      <c r="L1896" s="9">
        <f>YEAR(Table1[[#This Row],[ordered_at]])</f>
        <v>2022</v>
      </c>
      <c r="M1896" s="9" t="str">
        <f>TEXT(Table1[[#This Row],[ordered_at]],"MMM")</f>
        <v>Dec</v>
      </c>
      <c r="N1896">
        <f>VLOOKUP(D1896,[1]products!$A$2:$F$2832,6,0)</f>
        <v>85</v>
      </c>
      <c r="O1896" s="1">
        <f>Table1[[#This Row],[sale_price]]-Table1[[#This Row],[cost_price]]</f>
        <v>45.049999939999999</v>
      </c>
      <c r="P1896" s="4">
        <f>Table1[[#This Row],[PROFIT]]/Table1[[#This Row],[sale_price]]</f>
        <v>0.52999999929411767</v>
      </c>
      <c r="Q1896" t="str">
        <f>"Q"&amp;ROUNDUP(MONTH(Table1[[#This Row],[ordered_at]])/3,0)</f>
        <v>Q4</v>
      </c>
      <c r="R1896" t="s">
        <v>41</v>
      </c>
      <c r="S1896" t="s">
        <v>47</v>
      </c>
      <c r="T1896" s="8"/>
    </row>
    <row r="1897" spans="1:20" x14ac:dyDescent="0.3">
      <c r="A1897">
        <v>153131</v>
      </c>
      <c r="B1897">
        <v>105448</v>
      </c>
      <c r="C1897">
        <v>17519</v>
      </c>
      <c r="D1897">
        <v>9201</v>
      </c>
      <c r="E1897">
        <f>VLOOKUP(D1897,[1]products!$A$2:$B$2832,2,0)</f>
        <v>21.64567083</v>
      </c>
      <c r="F1897">
        <v>413386</v>
      </c>
      <c r="G1897" t="s">
        <v>12</v>
      </c>
      <c r="H1897" s="2">
        <v>44904.411192129628</v>
      </c>
      <c r="I1897" s="2">
        <v>44904.411192129628</v>
      </c>
      <c r="J1897" s="2">
        <v>44904.411192129628</v>
      </c>
      <c r="K1897" s="2" t="s">
        <v>11</v>
      </c>
      <c r="L1897" s="9">
        <f>YEAR(Table1[[#This Row],[ordered_at]])</f>
        <v>2022</v>
      </c>
      <c r="M1897" s="9" t="str">
        <f>TEXT(Table1[[#This Row],[ordered_at]],"MMM")</f>
        <v>Dec</v>
      </c>
      <c r="N1897">
        <f>VLOOKUP(D1897,[1]products!$A$2:$F$2832,6,0)</f>
        <v>49.990001679999999</v>
      </c>
      <c r="O1897" s="1">
        <f>Table1[[#This Row],[sale_price]]-Table1[[#This Row],[cost_price]]</f>
        <v>28.344330849999999</v>
      </c>
      <c r="P1897" s="4">
        <f>Table1[[#This Row],[PROFIT]]/Table1[[#This Row],[sale_price]]</f>
        <v>0.56699999794838973</v>
      </c>
      <c r="Q1897" t="str">
        <f>"Q"&amp;ROUNDUP(MONTH(Table1[[#This Row],[ordered_at]])/3,0)</f>
        <v>Q4</v>
      </c>
      <c r="R1897" t="s">
        <v>41</v>
      </c>
      <c r="S1897" t="s">
        <v>47</v>
      </c>
      <c r="T1897" s="8"/>
    </row>
    <row r="1898" spans="1:20" x14ac:dyDescent="0.3">
      <c r="A1898">
        <v>8811</v>
      </c>
      <c r="B1898">
        <v>6091</v>
      </c>
      <c r="C1898">
        <v>30056</v>
      </c>
      <c r="D1898">
        <v>11005</v>
      </c>
      <c r="E1898">
        <f>VLOOKUP(D1898,[1]products!$A$2:$B$2832,2,0)</f>
        <v>18.281600730000001</v>
      </c>
      <c r="F1898">
        <v>23781</v>
      </c>
      <c r="G1898" t="s">
        <v>14</v>
      </c>
      <c r="H1898" s="2">
        <v>44904.122349537036</v>
      </c>
      <c r="I1898" s="2" t="s">
        <v>11</v>
      </c>
      <c r="J1898" s="2" t="s">
        <v>11</v>
      </c>
      <c r="K1898" s="2" t="s">
        <v>11</v>
      </c>
      <c r="L1898" s="9">
        <f>YEAR(Table1[[#This Row],[ordered_at]])</f>
        <v>2022</v>
      </c>
      <c r="M1898" s="9" t="str">
        <f>TEXT(Table1[[#This Row],[ordered_at]],"MMM")</f>
        <v>Dec</v>
      </c>
      <c r="N1898">
        <f>VLOOKUP(D1898,[1]products!$A$2:$F$2832,6,0)</f>
        <v>39.400001529999997</v>
      </c>
      <c r="O1898" s="1">
        <f>Table1[[#This Row],[sale_price]]-Table1[[#This Row],[cost_price]]</f>
        <v>21.118400799999996</v>
      </c>
      <c r="P1898" s="4">
        <f>Table1[[#This Row],[PROFIT]]/Table1[[#This Row],[sale_price]]</f>
        <v>0.53599999949035526</v>
      </c>
      <c r="Q1898" t="str">
        <f>"Q"&amp;ROUNDUP(MONTH(Table1[[#This Row],[ordered_at]])/3,0)</f>
        <v>Q4</v>
      </c>
      <c r="R1898" t="s">
        <v>19</v>
      </c>
      <c r="S1898" t="s">
        <v>47</v>
      </c>
      <c r="T1898" s="8"/>
    </row>
    <row r="1899" spans="1:20" x14ac:dyDescent="0.3">
      <c r="A1899">
        <v>181531</v>
      </c>
      <c r="B1899">
        <v>125069</v>
      </c>
      <c r="C1899">
        <v>23497</v>
      </c>
      <c r="D1899">
        <v>9026</v>
      </c>
      <c r="E1899">
        <f>VLOOKUP(D1899,[1]products!$A$2:$B$2832,2,0)</f>
        <v>14.53199998</v>
      </c>
      <c r="F1899">
        <v>490067</v>
      </c>
      <c r="G1899" t="s">
        <v>13</v>
      </c>
      <c r="H1899" s="2">
        <v>44903.654988425929</v>
      </c>
      <c r="I1899" s="2">
        <v>44903.654988425929</v>
      </c>
      <c r="J1899" s="2" t="s">
        <v>11</v>
      </c>
      <c r="K1899" s="2" t="s">
        <v>11</v>
      </c>
      <c r="L1899" s="9">
        <f>YEAR(Table1[[#This Row],[ordered_at]])</f>
        <v>2022</v>
      </c>
      <c r="M1899" s="9" t="str">
        <f>TEXT(Table1[[#This Row],[ordered_at]],"MMM")</f>
        <v>Dec</v>
      </c>
      <c r="N1899">
        <f>VLOOKUP(D1899,[1]products!$A$2:$F$2832,6,0)</f>
        <v>28</v>
      </c>
      <c r="O1899" s="1">
        <f>Table1[[#This Row],[sale_price]]-Table1[[#This Row],[cost_price]]</f>
        <v>13.46800002</v>
      </c>
      <c r="P1899" s="4">
        <f>Table1[[#This Row],[PROFIT]]/Table1[[#This Row],[sale_price]]</f>
        <v>0.48100000071428572</v>
      </c>
      <c r="Q1899" t="str">
        <f>"Q"&amp;ROUNDUP(MONTH(Table1[[#This Row],[ordered_at]])/3,0)</f>
        <v>Q4</v>
      </c>
      <c r="R1899" t="s">
        <v>19</v>
      </c>
      <c r="S1899" t="s">
        <v>47</v>
      </c>
      <c r="T1899" s="8"/>
    </row>
    <row r="1900" spans="1:20" x14ac:dyDescent="0.3">
      <c r="A1900">
        <v>89955</v>
      </c>
      <c r="B1900">
        <v>61890</v>
      </c>
      <c r="C1900">
        <v>41370</v>
      </c>
      <c r="D1900">
        <v>15878</v>
      </c>
      <c r="E1900">
        <f>VLOOKUP(D1900,[1]products!$A$2:$B$2832,2,0)</f>
        <v>32.040068869999999</v>
      </c>
      <c r="F1900">
        <v>242768</v>
      </c>
      <c r="G1900" t="s">
        <v>14</v>
      </c>
      <c r="H1900" s="2">
        <v>44901.527488425927</v>
      </c>
      <c r="I1900" s="2" t="s">
        <v>11</v>
      </c>
      <c r="J1900" s="2" t="s">
        <v>11</v>
      </c>
      <c r="K1900" s="2" t="s">
        <v>11</v>
      </c>
      <c r="L1900" s="9">
        <f>YEAR(Table1[[#This Row],[ordered_at]])</f>
        <v>2022</v>
      </c>
      <c r="M1900" s="9" t="str">
        <f>TEXT(Table1[[#This Row],[ordered_at]],"MMM")</f>
        <v>Dec</v>
      </c>
      <c r="N1900">
        <f>VLOOKUP(D1900,[1]products!$A$2:$F$2832,6,0)</f>
        <v>64.989997860000003</v>
      </c>
      <c r="O1900" s="1">
        <f>Table1[[#This Row],[sale_price]]-Table1[[#This Row],[cost_price]]</f>
        <v>32.949928990000004</v>
      </c>
      <c r="P1900" s="4">
        <f>Table1[[#This Row],[PROFIT]]/Table1[[#This Row],[sale_price]]</f>
        <v>0.50700000115371602</v>
      </c>
      <c r="Q1900" t="str">
        <f>"Q"&amp;ROUNDUP(MONTH(Table1[[#This Row],[ordered_at]])/3,0)</f>
        <v>Q4</v>
      </c>
      <c r="R1900" t="s">
        <v>19</v>
      </c>
      <c r="S1900" t="s">
        <v>47</v>
      </c>
      <c r="T1900" s="8"/>
    </row>
    <row r="1901" spans="1:20" x14ac:dyDescent="0.3">
      <c r="A1901">
        <v>79937</v>
      </c>
      <c r="B1901">
        <v>55012</v>
      </c>
      <c r="C1901">
        <v>49352</v>
      </c>
      <c r="D1901">
        <v>14197</v>
      </c>
      <c r="E1901">
        <f>VLOOKUP(D1901,[1]products!$A$2:$B$2832,2,0)</f>
        <v>11.2943499</v>
      </c>
      <c r="F1901">
        <v>215721</v>
      </c>
      <c r="G1901" t="s">
        <v>14</v>
      </c>
      <c r="H1901" s="2">
        <v>44901.375104166669</v>
      </c>
      <c r="I1901" s="2" t="s">
        <v>11</v>
      </c>
      <c r="J1901" s="2" t="s">
        <v>11</v>
      </c>
      <c r="K1901" s="2" t="s">
        <v>11</v>
      </c>
      <c r="L1901" s="9">
        <f>YEAR(Table1[[#This Row],[ordered_at]])</f>
        <v>2022</v>
      </c>
      <c r="M1901" s="9" t="str">
        <f>TEXT(Table1[[#This Row],[ordered_at]],"MMM")</f>
        <v>Dec</v>
      </c>
      <c r="N1901">
        <f>VLOOKUP(D1901,[1]products!$A$2:$F$2832,6,0)</f>
        <v>19.989999770000001</v>
      </c>
      <c r="O1901" s="1">
        <f>Table1[[#This Row],[sale_price]]-Table1[[#This Row],[cost_price]]</f>
        <v>8.6956498700000004</v>
      </c>
      <c r="P1901" s="4">
        <f>Table1[[#This Row],[PROFIT]]/Table1[[#This Row],[sale_price]]</f>
        <v>0.43499999850175086</v>
      </c>
      <c r="Q1901" t="str">
        <f>"Q"&amp;ROUNDUP(MONTH(Table1[[#This Row],[ordered_at]])/3,0)</f>
        <v>Q4</v>
      </c>
      <c r="R1901" t="s">
        <v>27</v>
      </c>
      <c r="S1901" t="s">
        <v>46</v>
      </c>
      <c r="T1901" s="8"/>
    </row>
    <row r="1902" spans="1:20" x14ac:dyDescent="0.3">
      <c r="A1902">
        <v>129451</v>
      </c>
      <c r="B1902">
        <v>89146</v>
      </c>
      <c r="C1902">
        <v>3131</v>
      </c>
      <c r="D1902">
        <v>12539</v>
      </c>
      <c r="E1902">
        <f>VLOOKUP(D1902,[1]products!$A$2:$B$2832,2,0)</f>
        <v>40.494999919999998</v>
      </c>
      <c r="F1902">
        <v>349457</v>
      </c>
      <c r="G1902" t="s">
        <v>12</v>
      </c>
      <c r="H1902" s="2">
        <v>44901.291967592595</v>
      </c>
      <c r="I1902" s="2">
        <v>44901.291967592595</v>
      </c>
      <c r="J1902" s="2">
        <v>44901.291967592595</v>
      </c>
      <c r="K1902" s="2" t="s">
        <v>11</v>
      </c>
      <c r="L1902" s="9">
        <f>YEAR(Table1[[#This Row],[ordered_at]])</f>
        <v>2022</v>
      </c>
      <c r="M1902" s="9" t="str">
        <f>TEXT(Table1[[#This Row],[ordered_at]],"MMM")</f>
        <v>Dec</v>
      </c>
      <c r="N1902">
        <f>VLOOKUP(D1902,[1]products!$A$2:$F$2832,6,0)</f>
        <v>89</v>
      </c>
      <c r="O1902" s="1">
        <f>Table1[[#This Row],[sale_price]]-Table1[[#This Row],[cost_price]]</f>
        <v>48.505000080000002</v>
      </c>
      <c r="P1902" s="4">
        <f>Table1[[#This Row],[PROFIT]]/Table1[[#This Row],[sale_price]]</f>
        <v>0.54500000089887646</v>
      </c>
      <c r="Q1902" t="str">
        <f>"Q"&amp;ROUNDUP(MONTH(Table1[[#This Row],[ordered_at]])/3,0)</f>
        <v>Q4</v>
      </c>
      <c r="R1902" t="s">
        <v>27</v>
      </c>
      <c r="S1902" t="s">
        <v>46</v>
      </c>
      <c r="T1902" s="8"/>
    </row>
    <row r="1903" spans="1:20" x14ac:dyDescent="0.3">
      <c r="A1903">
        <v>130104</v>
      </c>
      <c r="B1903">
        <v>89587</v>
      </c>
      <c r="C1903">
        <v>35385</v>
      </c>
      <c r="D1903">
        <v>28679</v>
      </c>
      <c r="E1903">
        <f>VLOOKUP(D1903,[1]products!$A$2:$B$2832,2,0)</f>
        <v>26.459999979999999</v>
      </c>
      <c r="F1903">
        <v>351217</v>
      </c>
      <c r="G1903" t="s">
        <v>13</v>
      </c>
      <c r="H1903" s="2">
        <v>44901.108449074076</v>
      </c>
      <c r="I1903" s="2">
        <v>44901.108449074076</v>
      </c>
      <c r="J1903" s="2" t="s">
        <v>11</v>
      </c>
      <c r="K1903" s="2" t="s">
        <v>11</v>
      </c>
      <c r="L1903" s="9">
        <f>YEAR(Table1[[#This Row],[ordered_at]])</f>
        <v>2022</v>
      </c>
      <c r="M1903" s="9" t="str">
        <f>TEXT(Table1[[#This Row],[ordered_at]],"MMM")</f>
        <v>Dec</v>
      </c>
      <c r="N1903">
        <f>VLOOKUP(D1903,[1]products!$A$2:$F$2832,6,0)</f>
        <v>60</v>
      </c>
      <c r="O1903" s="1">
        <f>Table1[[#This Row],[sale_price]]-Table1[[#This Row],[cost_price]]</f>
        <v>33.540000020000001</v>
      </c>
      <c r="P1903" s="4">
        <f>Table1[[#This Row],[PROFIT]]/Table1[[#This Row],[sale_price]]</f>
        <v>0.5590000003333333</v>
      </c>
      <c r="Q1903" t="str">
        <f>"Q"&amp;ROUNDUP(MONTH(Table1[[#This Row],[ordered_at]])/3,0)</f>
        <v>Q4</v>
      </c>
      <c r="R1903" t="s">
        <v>21</v>
      </c>
      <c r="S1903" t="s">
        <v>46</v>
      </c>
      <c r="T1903" s="8"/>
    </row>
    <row r="1904" spans="1:20" x14ac:dyDescent="0.3">
      <c r="A1904">
        <v>171775</v>
      </c>
      <c r="B1904">
        <v>118273</v>
      </c>
      <c r="C1904">
        <v>98582</v>
      </c>
      <c r="D1904">
        <v>28689</v>
      </c>
      <c r="E1904">
        <f>VLOOKUP(D1904,[1]products!$A$2:$B$2832,2,0)</f>
        <v>21.746399480000001</v>
      </c>
      <c r="F1904">
        <v>463768</v>
      </c>
      <c r="G1904" t="s">
        <v>13</v>
      </c>
      <c r="H1904" s="2">
        <v>44899.653414351851</v>
      </c>
      <c r="I1904" s="2">
        <v>44899.653414351851</v>
      </c>
      <c r="J1904" s="2" t="s">
        <v>11</v>
      </c>
      <c r="K1904" s="2" t="s">
        <v>11</v>
      </c>
      <c r="L1904" s="9">
        <f>YEAR(Table1[[#This Row],[ordered_at]])</f>
        <v>2022</v>
      </c>
      <c r="M1904" s="9" t="str">
        <f>TEXT(Table1[[#This Row],[ordered_at]],"MMM")</f>
        <v>Dec</v>
      </c>
      <c r="N1904">
        <f>VLOOKUP(D1904,[1]products!$A$2:$F$2832,6,0)</f>
        <v>55.759998320000001</v>
      </c>
      <c r="O1904" s="1">
        <f>Table1[[#This Row],[sale_price]]-Table1[[#This Row],[cost_price]]</f>
        <v>34.01359884</v>
      </c>
      <c r="P1904" s="4">
        <f>Table1[[#This Row],[PROFIT]]/Table1[[#This Row],[sale_price]]</f>
        <v>0.60999999757532275</v>
      </c>
      <c r="Q1904" t="str">
        <f>"Q"&amp;ROUNDUP(MONTH(Table1[[#This Row],[ordered_at]])/3,0)</f>
        <v>Q4</v>
      </c>
      <c r="R1904" t="s">
        <v>40</v>
      </c>
      <c r="S1904" t="s">
        <v>47</v>
      </c>
      <c r="T1904" s="8"/>
    </row>
    <row r="1905" spans="1:20" x14ac:dyDescent="0.3">
      <c r="A1905">
        <v>124986</v>
      </c>
      <c r="B1905">
        <v>86077</v>
      </c>
      <c r="C1905">
        <v>8488</v>
      </c>
      <c r="D1905">
        <v>15639</v>
      </c>
      <c r="E1905">
        <f>VLOOKUP(D1905,[1]products!$A$2:$B$2832,2,0)</f>
        <v>20.830370760000001</v>
      </c>
      <c r="F1905">
        <v>337379</v>
      </c>
      <c r="G1905" t="s">
        <v>13</v>
      </c>
      <c r="H1905" s="2">
        <v>44899.136793981481</v>
      </c>
      <c r="I1905" s="2">
        <v>44899.136793981481</v>
      </c>
      <c r="J1905" s="2" t="s">
        <v>11</v>
      </c>
      <c r="K1905" s="2" t="s">
        <v>11</v>
      </c>
      <c r="L1905" s="9">
        <f>YEAR(Table1[[#This Row],[ordered_at]])</f>
        <v>2022</v>
      </c>
      <c r="M1905" s="9" t="str">
        <f>TEXT(Table1[[#This Row],[ordered_at]],"MMM")</f>
        <v>Dec</v>
      </c>
      <c r="N1905">
        <f>VLOOKUP(D1905,[1]products!$A$2:$F$2832,6,0)</f>
        <v>44.990001679999999</v>
      </c>
      <c r="O1905" s="1">
        <f>Table1[[#This Row],[sale_price]]-Table1[[#This Row],[cost_price]]</f>
        <v>24.159630919999998</v>
      </c>
      <c r="P1905" s="4">
        <f>Table1[[#This Row],[PROFIT]]/Table1[[#This Row],[sale_price]]</f>
        <v>0.53700000039653251</v>
      </c>
      <c r="Q1905" t="str">
        <f>"Q"&amp;ROUNDUP(MONTH(Table1[[#This Row],[ordered_at]])/3,0)</f>
        <v>Q4</v>
      </c>
      <c r="R1905" t="s">
        <v>40</v>
      </c>
      <c r="S1905" t="s">
        <v>47</v>
      </c>
      <c r="T1905" s="8"/>
    </row>
    <row r="1906" spans="1:20" x14ac:dyDescent="0.3">
      <c r="A1906">
        <v>114932</v>
      </c>
      <c r="B1906">
        <v>79173</v>
      </c>
      <c r="C1906">
        <v>27073</v>
      </c>
      <c r="D1906">
        <v>14216</v>
      </c>
      <c r="E1906">
        <f>VLOOKUP(D1906,[1]products!$A$2:$B$2832,2,0)</f>
        <v>23.68485085</v>
      </c>
      <c r="F1906">
        <v>310177</v>
      </c>
      <c r="G1906" t="s">
        <v>13</v>
      </c>
      <c r="H1906" s="2">
        <v>44898.451701388891</v>
      </c>
      <c r="I1906" s="2">
        <v>44898.451701388891</v>
      </c>
      <c r="J1906" s="2" t="s">
        <v>11</v>
      </c>
      <c r="K1906" s="2" t="s">
        <v>11</v>
      </c>
      <c r="L1906" s="9">
        <f>YEAR(Table1[[#This Row],[ordered_at]])</f>
        <v>2022</v>
      </c>
      <c r="M1906" s="9" t="str">
        <f>TEXT(Table1[[#This Row],[ordered_at]],"MMM")</f>
        <v>Dec</v>
      </c>
      <c r="N1906">
        <f>VLOOKUP(D1906,[1]products!$A$2:$F$2832,6,0)</f>
        <v>45.990001679999999</v>
      </c>
      <c r="O1906" s="1">
        <f>Table1[[#This Row],[sale_price]]-Table1[[#This Row],[cost_price]]</f>
        <v>22.305150829999999</v>
      </c>
      <c r="P1906" s="4">
        <f>Table1[[#This Row],[PROFIT]]/Table1[[#This Row],[sale_price]]</f>
        <v>0.48500000033050661</v>
      </c>
      <c r="Q1906" t="str">
        <f>"Q"&amp;ROUNDUP(MONTH(Table1[[#This Row],[ordered_at]])/3,0)</f>
        <v>Q4</v>
      </c>
      <c r="R1906" t="s">
        <v>31</v>
      </c>
      <c r="S1906" t="s">
        <v>46</v>
      </c>
      <c r="T1906" s="8"/>
    </row>
    <row r="1907" spans="1:20" x14ac:dyDescent="0.3">
      <c r="A1907">
        <v>160348</v>
      </c>
      <c r="B1907">
        <v>110452</v>
      </c>
      <c r="C1907">
        <v>6336</v>
      </c>
      <c r="D1907">
        <v>28690</v>
      </c>
      <c r="E1907">
        <f>VLOOKUP(D1907,[1]products!$A$2:$B$2832,2,0)</f>
        <v>50.50799988</v>
      </c>
      <c r="F1907">
        <v>432846</v>
      </c>
      <c r="G1907" t="s">
        <v>15</v>
      </c>
      <c r="H1907" s="2">
        <v>44898.253263888888</v>
      </c>
      <c r="I1907" s="2">
        <v>44898.253263888888</v>
      </c>
      <c r="J1907" s="2">
        <v>44898.253263888888</v>
      </c>
      <c r="K1907" s="2">
        <v>44898.253263888888</v>
      </c>
      <c r="L1907" s="9">
        <f>YEAR(Table1[[#This Row],[ordered_at]])</f>
        <v>2022</v>
      </c>
      <c r="M1907" s="9" t="str">
        <f>TEXT(Table1[[#This Row],[ordered_at]],"MMM")</f>
        <v>Dec</v>
      </c>
      <c r="N1907">
        <f>VLOOKUP(D1907,[1]products!$A$2:$F$2832,6,0)</f>
        <v>92</v>
      </c>
      <c r="O1907" s="1">
        <f>Table1[[#This Row],[sale_price]]-Table1[[#This Row],[cost_price]]</f>
        <v>41.49200012</v>
      </c>
      <c r="P1907" s="4">
        <f>Table1[[#This Row],[PROFIT]]/Table1[[#This Row],[sale_price]]</f>
        <v>0.45100000130434781</v>
      </c>
      <c r="Q1907" t="str">
        <f>"Q"&amp;ROUNDUP(MONTH(Table1[[#This Row],[ordered_at]])/3,0)</f>
        <v>Q4</v>
      </c>
      <c r="R1907" t="s">
        <v>40</v>
      </c>
      <c r="S1907" t="s">
        <v>46</v>
      </c>
      <c r="T1907" s="8"/>
    </row>
    <row r="1908" spans="1:20" x14ac:dyDescent="0.3">
      <c r="A1908">
        <v>4545</v>
      </c>
      <c r="B1908">
        <v>3133</v>
      </c>
      <c r="C1908">
        <v>4460</v>
      </c>
      <c r="D1908">
        <v>24793</v>
      </c>
      <c r="E1908">
        <f>VLOOKUP(D1908,[1]products!$A$2:$B$2832,2,0)</f>
        <v>15.795000050000001</v>
      </c>
      <c r="F1908">
        <v>12292</v>
      </c>
      <c r="G1908" t="s">
        <v>10</v>
      </c>
      <c r="H1908" s="2">
        <v>44898.190752314818</v>
      </c>
      <c r="I1908" s="2" t="s">
        <v>11</v>
      </c>
      <c r="J1908" s="2" t="s">
        <v>11</v>
      </c>
      <c r="K1908" s="2" t="s">
        <v>11</v>
      </c>
      <c r="L1908" s="9">
        <f>YEAR(Table1[[#This Row],[ordered_at]])</f>
        <v>2022</v>
      </c>
      <c r="M1908" s="9" t="str">
        <f>TEXT(Table1[[#This Row],[ordered_at]],"MMM")</f>
        <v>Dec</v>
      </c>
      <c r="N1908">
        <f>VLOOKUP(D1908,[1]products!$A$2:$F$2832,6,0)</f>
        <v>39</v>
      </c>
      <c r="O1908" s="1">
        <f>Table1[[#This Row],[sale_price]]-Table1[[#This Row],[cost_price]]</f>
        <v>23.204999950000001</v>
      </c>
      <c r="P1908" s="4">
        <f>Table1[[#This Row],[PROFIT]]/Table1[[#This Row],[sale_price]]</f>
        <v>0.59499999871794873</v>
      </c>
      <c r="Q1908" t="str">
        <f>"Q"&amp;ROUNDUP(MONTH(Table1[[#This Row],[ordered_at]])/3,0)</f>
        <v>Q4</v>
      </c>
      <c r="R1908" t="s">
        <v>40</v>
      </c>
      <c r="S1908" t="s">
        <v>46</v>
      </c>
      <c r="T1908" s="8"/>
    </row>
    <row r="1909" spans="1:20" x14ac:dyDescent="0.3">
      <c r="A1909">
        <v>118670</v>
      </c>
      <c r="B1909">
        <v>81743</v>
      </c>
      <c r="C1909">
        <v>68098</v>
      </c>
      <c r="D1909">
        <v>5934</v>
      </c>
      <c r="E1909">
        <f>VLOOKUP(D1909,[1]products!$A$2:$B$2832,2,0)</f>
        <v>19.403999970000001</v>
      </c>
      <c r="F1909">
        <v>320254</v>
      </c>
      <c r="G1909" t="s">
        <v>10</v>
      </c>
      <c r="H1909" s="2">
        <v>44898.077152777776</v>
      </c>
      <c r="I1909" s="2" t="s">
        <v>11</v>
      </c>
      <c r="J1909" s="2" t="s">
        <v>11</v>
      </c>
      <c r="K1909" s="2" t="s">
        <v>11</v>
      </c>
      <c r="L1909" s="9">
        <f>YEAR(Table1[[#This Row],[ordered_at]])</f>
        <v>2022</v>
      </c>
      <c r="M1909" s="9" t="str">
        <f>TEXT(Table1[[#This Row],[ordered_at]],"MMM")</f>
        <v>Dec</v>
      </c>
      <c r="N1909">
        <f>VLOOKUP(D1909,[1]products!$A$2:$F$2832,6,0)</f>
        <v>42</v>
      </c>
      <c r="O1909" s="1">
        <f>Table1[[#This Row],[sale_price]]-Table1[[#This Row],[cost_price]]</f>
        <v>22.596000029999999</v>
      </c>
      <c r="P1909" s="4">
        <f>Table1[[#This Row],[PROFIT]]/Table1[[#This Row],[sale_price]]</f>
        <v>0.53800000071428566</v>
      </c>
      <c r="Q1909" t="str">
        <f>"Q"&amp;ROUNDUP(MONTH(Table1[[#This Row],[ordered_at]])/3,0)</f>
        <v>Q4</v>
      </c>
      <c r="R1909" t="s">
        <v>43</v>
      </c>
      <c r="S1909" t="s">
        <v>46</v>
      </c>
      <c r="T1909" s="8"/>
    </row>
    <row r="1910" spans="1:20" x14ac:dyDescent="0.3">
      <c r="A1910">
        <v>136541</v>
      </c>
      <c r="B1910">
        <v>93992</v>
      </c>
      <c r="C1910">
        <v>35027</v>
      </c>
      <c r="D1910">
        <v>13676</v>
      </c>
      <c r="E1910">
        <f>VLOOKUP(D1910,[1]products!$A$2:$B$2832,2,0)</f>
        <v>10.38630041</v>
      </c>
      <c r="F1910">
        <v>368584</v>
      </c>
      <c r="G1910" t="s">
        <v>12</v>
      </c>
      <c r="H1910" s="2">
        <v>44897.198495370372</v>
      </c>
      <c r="I1910" s="2">
        <v>44897.198495370372</v>
      </c>
      <c r="J1910" s="2">
        <v>44897.198495370372</v>
      </c>
      <c r="K1910" s="2" t="s">
        <v>11</v>
      </c>
      <c r="L1910" s="9">
        <f>YEAR(Table1[[#This Row],[ordered_at]])</f>
        <v>2022</v>
      </c>
      <c r="M1910" s="9" t="str">
        <f>TEXT(Table1[[#This Row],[ordered_at]],"MMM")</f>
        <v>Dec</v>
      </c>
      <c r="N1910">
        <f>VLOOKUP(D1910,[1]products!$A$2:$F$2832,6,0)</f>
        <v>19.450000760000002</v>
      </c>
      <c r="O1910" s="1">
        <f>Table1[[#This Row],[sale_price]]-Table1[[#This Row],[cost_price]]</f>
        <v>9.0637003500000013</v>
      </c>
      <c r="P1910" s="4">
        <f>Table1[[#This Row],[PROFIT]]/Table1[[#This Row],[sale_price]]</f>
        <v>0.46599999978611828</v>
      </c>
      <c r="Q1910" t="str">
        <f>"Q"&amp;ROUNDUP(MONTH(Table1[[#This Row],[ordered_at]])/3,0)</f>
        <v>Q4</v>
      </c>
      <c r="R1910" t="s">
        <v>33</v>
      </c>
      <c r="S1910" t="s">
        <v>46</v>
      </c>
      <c r="T1910" s="8"/>
    </row>
    <row r="1911" spans="1:20" x14ac:dyDescent="0.3">
      <c r="A1911">
        <v>108660</v>
      </c>
      <c r="B1911">
        <v>74878</v>
      </c>
      <c r="C1911">
        <v>33730</v>
      </c>
      <c r="D1911">
        <v>13676</v>
      </c>
      <c r="E1911">
        <f>VLOOKUP(D1911,[1]products!$A$2:$B$2832,2,0)</f>
        <v>10.38630041</v>
      </c>
      <c r="F1911">
        <v>293162</v>
      </c>
      <c r="G1911" t="s">
        <v>12</v>
      </c>
      <c r="H1911" s="2">
        <v>44895.578333333331</v>
      </c>
      <c r="I1911" s="2">
        <v>44895.578333333331</v>
      </c>
      <c r="J1911" s="2">
        <v>44895.578333333331</v>
      </c>
      <c r="K1911" s="2" t="s">
        <v>11</v>
      </c>
      <c r="L1911" s="9">
        <f>YEAR(Table1[[#This Row],[ordered_at]])</f>
        <v>2022</v>
      </c>
      <c r="M1911" s="9" t="str">
        <f>TEXT(Table1[[#This Row],[ordered_at]],"MMM")</f>
        <v>Nov</v>
      </c>
      <c r="N1911">
        <f>VLOOKUP(D1911,[1]products!$A$2:$F$2832,6,0)</f>
        <v>19.450000760000002</v>
      </c>
      <c r="O1911" s="1">
        <f>Table1[[#This Row],[sale_price]]-Table1[[#This Row],[cost_price]]</f>
        <v>9.0637003500000013</v>
      </c>
      <c r="P1911" s="4">
        <f>Table1[[#This Row],[PROFIT]]/Table1[[#This Row],[sale_price]]</f>
        <v>0.46599999978611828</v>
      </c>
      <c r="Q1911" t="str">
        <f>"Q"&amp;ROUNDUP(MONTH(Table1[[#This Row],[ordered_at]])/3,0)</f>
        <v>Q4</v>
      </c>
      <c r="R1911" t="s">
        <v>27</v>
      </c>
      <c r="S1911" t="s">
        <v>47</v>
      </c>
      <c r="T1911" s="8"/>
    </row>
    <row r="1912" spans="1:20" x14ac:dyDescent="0.3">
      <c r="A1912">
        <v>152157</v>
      </c>
      <c r="B1912">
        <v>104756</v>
      </c>
      <c r="C1912">
        <v>57573</v>
      </c>
      <c r="D1912">
        <v>13601</v>
      </c>
      <c r="E1912">
        <f>VLOOKUP(D1912,[1]products!$A$2:$B$2832,2,0)</f>
        <v>25.984000049999999</v>
      </c>
      <c r="F1912">
        <v>410748</v>
      </c>
      <c r="G1912" t="s">
        <v>12</v>
      </c>
      <c r="H1912" s="2">
        <v>44895.373425925929</v>
      </c>
      <c r="I1912" s="2">
        <v>44895.373425925929</v>
      </c>
      <c r="J1912" s="2">
        <v>44895.373425925929</v>
      </c>
      <c r="K1912" s="2" t="s">
        <v>11</v>
      </c>
      <c r="L1912" s="9">
        <f>YEAR(Table1[[#This Row],[ordered_at]])</f>
        <v>2022</v>
      </c>
      <c r="M1912" s="9" t="str">
        <f>TEXT(Table1[[#This Row],[ordered_at]],"MMM")</f>
        <v>Nov</v>
      </c>
      <c r="N1912">
        <f>VLOOKUP(D1912,[1]products!$A$2:$F$2832,6,0)</f>
        <v>58</v>
      </c>
      <c r="O1912" s="1">
        <f>Table1[[#This Row],[sale_price]]-Table1[[#This Row],[cost_price]]</f>
        <v>32.015999950000001</v>
      </c>
      <c r="P1912" s="4">
        <f>Table1[[#This Row],[PROFIT]]/Table1[[#This Row],[sale_price]]</f>
        <v>0.55199999913793107</v>
      </c>
      <c r="Q1912" t="str">
        <f>"Q"&amp;ROUNDUP(MONTH(Table1[[#This Row],[ordered_at]])/3,0)</f>
        <v>Q4</v>
      </c>
      <c r="R1912" t="s">
        <v>22</v>
      </c>
      <c r="S1912" t="s">
        <v>46</v>
      </c>
      <c r="T1912" s="8"/>
    </row>
    <row r="1913" spans="1:20" x14ac:dyDescent="0.3">
      <c r="A1913">
        <v>98495</v>
      </c>
      <c r="B1913">
        <v>67780</v>
      </c>
      <c r="C1913">
        <v>99229</v>
      </c>
      <c r="D1913">
        <v>15704</v>
      </c>
      <c r="E1913">
        <f>VLOOKUP(D1913,[1]products!$A$2:$B$2832,2,0)</f>
        <v>6.0675998260000004</v>
      </c>
      <c r="F1913">
        <v>265743</v>
      </c>
      <c r="G1913" t="s">
        <v>13</v>
      </c>
      <c r="H1913" s="2">
        <v>44895.119976851849</v>
      </c>
      <c r="I1913" s="2">
        <v>44895.119976851849</v>
      </c>
      <c r="J1913" s="2" t="s">
        <v>11</v>
      </c>
      <c r="K1913" s="2" t="s">
        <v>11</v>
      </c>
      <c r="L1913" s="9">
        <f>YEAR(Table1[[#This Row],[ordered_at]])</f>
        <v>2022</v>
      </c>
      <c r="M1913" s="9" t="str">
        <f>TEXT(Table1[[#This Row],[ordered_at]],"MMM")</f>
        <v>Nov</v>
      </c>
      <c r="N1913">
        <f>VLOOKUP(D1913,[1]products!$A$2:$F$2832,6,0)</f>
        <v>15.399999619999999</v>
      </c>
      <c r="O1913" s="1">
        <f>Table1[[#This Row],[sale_price]]-Table1[[#This Row],[cost_price]]</f>
        <v>9.3323997939999987</v>
      </c>
      <c r="P1913" s="4">
        <f>Table1[[#This Row],[PROFIT]]/Table1[[#This Row],[sale_price]]</f>
        <v>0.60600000157662337</v>
      </c>
      <c r="Q1913" t="str">
        <f>"Q"&amp;ROUNDUP(MONTH(Table1[[#This Row],[ordered_at]])/3,0)</f>
        <v>Q4</v>
      </c>
      <c r="R1913" t="s">
        <v>23</v>
      </c>
      <c r="S1913" t="s">
        <v>46</v>
      </c>
      <c r="T1913" s="8"/>
    </row>
    <row r="1914" spans="1:20" x14ac:dyDescent="0.3">
      <c r="A1914">
        <v>28054</v>
      </c>
      <c r="B1914">
        <v>19387</v>
      </c>
      <c r="C1914">
        <v>57730</v>
      </c>
      <c r="D1914">
        <v>28705</v>
      </c>
      <c r="E1914">
        <f>VLOOKUP(D1914,[1]products!$A$2:$B$2832,2,0)</f>
        <v>11.074999999999999</v>
      </c>
      <c r="F1914">
        <v>75651</v>
      </c>
      <c r="G1914" t="s">
        <v>14</v>
      </c>
      <c r="H1914" s="2">
        <v>44894.613611111112</v>
      </c>
      <c r="I1914" s="2" t="s">
        <v>11</v>
      </c>
      <c r="J1914" s="2" t="s">
        <v>11</v>
      </c>
      <c r="K1914" s="2" t="s">
        <v>11</v>
      </c>
      <c r="L1914" s="9">
        <f>YEAR(Table1[[#This Row],[ordered_at]])</f>
        <v>2022</v>
      </c>
      <c r="M1914" s="9" t="str">
        <f>TEXT(Table1[[#This Row],[ordered_at]],"MMM")</f>
        <v>Nov</v>
      </c>
      <c r="N1914">
        <f>VLOOKUP(D1914,[1]products!$A$2:$F$2832,6,0)</f>
        <v>25</v>
      </c>
      <c r="O1914" s="1">
        <f>Table1[[#This Row],[sale_price]]-Table1[[#This Row],[cost_price]]</f>
        <v>13.925000000000001</v>
      </c>
      <c r="P1914" s="4">
        <f>Table1[[#This Row],[PROFIT]]/Table1[[#This Row],[sale_price]]</f>
        <v>0.55700000000000005</v>
      </c>
      <c r="Q1914" t="str">
        <f>"Q"&amp;ROUNDUP(MONTH(Table1[[#This Row],[ordered_at]])/3,0)</f>
        <v>Q4</v>
      </c>
      <c r="R1914" t="s">
        <v>23</v>
      </c>
      <c r="S1914" t="s">
        <v>46</v>
      </c>
      <c r="T1914" s="8"/>
    </row>
    <row r="1915" spans="1:20" x14ac:dyDescent="0.3">
      <c r="A1915">
        <v>28363</v>
      </c>
      <c r="B1915">
        <v>19597</v>
      </c>
      <c r="C1915">
        <v>59158</v>
      </c>
      <c r="D1915">
        <v>27270</v>
      </c>
      <c r="E1915">
        <f>VLOOKUP(D1915,[1]products!$A$2:$B$2832,2,0)</f>
        <v>15.62400001</v>
      </c>
      <c r="F1915">
        <v>76487</v>
      </c>
      <c r="G1915" t="s">
        <v>14</v>
      </c>
      <c r="H1915" s="2">
        <v>44894.368368055555</v>
      </c>
      <c r="I1915" s="2" t="s">
        <v>11</v>
      </c>
      <c r="J1915" s="2" t="s">
        <v>11</v>
      </c>
      <c r="K1915" s="2" t="s">
        <v>11</v>
      </c>
      <c r="L1915" s="9">
        <f>YEAR(Table1[[#This Row],[ordered_at]])</f>
        <v>2022</v>
      </c>
      <c r="M1915" s="9" t="str">
        <f>TEXT(Table1[[#This Row],[ordered_at]],"MMM")</f>
        <v>Nov</v>
      </c>
      <c r="N1915">
        <f>VLOOKUP(D1915,[1]products!$A$2:$F$2832,6,0)</f>
        <v>28</v>
      </c>
      <c r="O1915" s="1">
        <f>Table1[[#This Row],[sale_price]]-Table1[[#This Row],[cost_price]]</f>
        <v>12.37599999</v>
      </c>
      <c r="P1915" s="4">
        <f>Table1[[#This Row],[PROFIT]]/Table1[[#This Row],[sale_price]]</f>
        <v>0.44199999964285713</v>
      </c>
      <c r="Q1915" t="str">
        <f>"Q"&amp;ROUNDUP(MONTH(Table1[[#This Row],[ordered_at]])/3,0)</f>
        <v>Q4</v>
      </c>
      <c r="R1915" t="s">
        <v>24</v>
      </c>
      <c r="S1915" t="s">
        <v>47</v>
      </c>
      <c r="T1915" s="8"/>
    </row>
    <row r="1916" spans="1:20" x14ac:dyDescent="0.3">
      <c r="A1916">
        <v>73825</v>
      </c>
      <c r="B1916">
        <v>50809</v>
      </c>
      <c r="C1916">
        <v>92848</v>
      </c>
      <c r="D1916">
        <v>9621</v>
      </c>
      <c r="E1916">
        <f>VLOOKUP(D1916,[1]products!$A$2:$B$2832,2,0)</f>
        <v>17.099999950000001</v>
      </c>
      <c r="F1916">
        <v>199193</v>
      </c>
      <c r="G1916" t="s">
        <v>14</v>
      </c>
      <c r="H1916" s="2">
        <v>44894.364282407405</v>
      </c>
      <c r="I1916" s="2" t="s">
        <v>11</v>
      </c>
      <c r="J1916" s="2" t="s">
        <v>11</v>
      </c>
      <c r="K1916" s="2" t="s">
        <v>11</v>
      </c>
      <c r="L1916" s="9">
        <f>YEAR(Table1[[#This Row],[ordered_at]])</f>
        <v>2022</v>
      </c>
      <c r="M1916" s="9" t="str">
        <f>TEXT(Table1[[#This Row],[ordered_at]],"MMM")</f>
        <v>Nov</v>
      </c>
      <c r="N1916">
        <f>VLOOKUP(D1916,[1]products!$A$2:$F$2832,6,0)</f>
        <v>45</v>
      </c>
      <c r="O1916" s="1">
        <f>Table1[[#This Row],[sale_price]]-Table1[[#This Row],[cost_price]]</f>
        <v>27.900000049999999</v>
      </c>
      <c r="P1916" s="4">
        <f>Table1[[#This Row],[PROFIT]]/Table1[[#This Row],[sale_price]]</f>
        <v>0.62000000111111109</v>
      </c>
      <c r="Q1916" t="str">
        <f>"Q"&amp;ROUNDUP(MONTH(Table1[[#This Row],[ordered_at]])/3,0)</f>
        <v>Q4</v>
      </c>
      <c r="R1916" t="s">
        <v>24</v>
      </c>
      <c r="S1916" t="s">
        <v>47</v>
      </c>
      <c r="T1916" s="8"/>
    </row>
    <row r="1917" spans="1:20" x14ac:dyDescent="0.3">
      <c r="A1917">
        <v>106056</v>
      </c>
      <c r="B1917">
        <v>73059</v>
      </c>
      <c r="C1917">
        <v>77734</v>
      </c>
      <c r="D1917">
        <v>6077</v>
      </c>
      <c r="E1917">
        <f>VLOOKUP(D1917,[1]products!$A$2:$B$2832,2,0)</f>
        <v>11.26000002</v>
      </c>
      <c r="F1917">
        <v>286183</v>
      </c>
      <c r="G1917" t="s">
        <v>13</v>
      </c>
      <c r="H1917" s="2">
        <v>44893.986458333333</v>
      </c>
      <c r="I1917" s="2">
        <v>44893.986458333333</v>
      </c>
      <c r="J1917" s="2" t="s">
        <v>11</v>
      </c>
      <c r="K1917" s="2" t="s">
        <v>11</v>
      </c>
      <c r="L1917" s="9">
        <f>YEAR(Table1[[#This Row],[ordered_at]])</f>
        <v>2022</v>
      </c>
      <c r="M1917" s="9" t="str">
        <f>TEXT(Table1[[#This Row],[ordered_at]],"MMM")</f>
        <v>Nov</v>
      </c>
      <c r="N1917">
        <f>VLOOKUP(D1917,[1]products!$A$2:$F$2832,6,0)</f>
        <v>20</v>
      </c>
      <c r="O1917" s="1">
        <f>Table1[[#This Row],[sale_price]]-Table1[[#This Row],[cost_price]]</f>
        <v>8.7399999800000003</v>
      </c>
      <c r="P1917" s="4">
        <f>Table1[[#This Row],[PROFIT]]/Table1[[#This Row],[sale_price]]</f>
        <v>0.43699999900000003</v>
      </c>
      <c r="Q1917" t="str">
        <f>"Q"&amp;ROUNDUP(MONTH(Table1[[#This Row],[ordered_at]])/3,0)</f>
        <v>Q4</v>
      </c>
      <c r="R1917" t="s">
        <v>24</v>
      </c>
      <c r="S1917" t="s">
        <v>47</v>
      </c>
      <c r="T1917" s="8"/>
    </row>
    <row r="1918" spans="1:20" x14ac:dyDescent="0.3">
      <c r="A1918">
        <v>124158</v>
      </c>
      <c r="B1918">
        <v>85480</v>
      </c>
      <c r="C1918">
        <v>26525</v>
      </c>
      <c r="D1918">
        <v>28815</v>
      </c>
      <c r="E1918">
        <f>VLOOKUP(D1918,[1]products!$A$2:$B$2832,2,0)</f>
        <v>8.2649999859999994</v>
      </c>
      <c r="F1918">
        <v>335146</v>
      </c>
      <c r="G1918" t="s">
        <v>15</v>
      </c>
      <c r="H1918" s="2">
        <v>44893.419374999998</v>
      </c>
      <c r="I1918" s="2">
        <v>44893.419374999998</v>
      </c>
      <c r="J1918" s="2">
        <v>44893.419374999998</v>
      </c>
      <c r="K1918" s="2">
        <v>44893.419374999998</v>
      </c>
      <c r="L1918" s="9">
        <f>YEAR(Table1[[#This Row],[ordered_at]])</f>
        <v>2022</v>
      </c>
      <c r="M1918" s="9" t="str">
        <f>TEXT(Table1[[#This Row],[ordered_at]],"MMM")</f>
        <v>Nov</v>
      </c>
      <c r="N1918">
        <f>VLOOKUP(D1918,[1]products!$A$2:$F$2832,6,0)</f>
        <v>15</v>
      </c>
      <c r="O1918" s="1">
        <f>Table1[[#This Row],[sale_price]]-Table1[[#This Row],[cost_price]]</f>
        <v>6.7350000140000006</v>
      </c>
      <c r="P1918" s="4">
        <f>Table1[[#This Row],[PROFIT]]/Table1[[#This Row],[sale_price]]</f>
        <v>0.44900000093333337</v>
      </c>
      <c r="Q1918" t="str">
        <f>"Q"&amp;ROUNDUP(MONTH(Table1[[#This Row],[ordered_at]])/3,0)</f>
        <v>Q4</v>
      </c>
      <c r="R1918" t="s">
        <v>24</v>
      </c>
      <c r="S1918" t="s">
        <v>47</v>
      </c>
      <c r="T1918" s="8"/>
    </row>
    <row r="1919" spans="1:20" x14ac:dyDescent="0.3">
      <c r="A1919">
        <v>72451</v>
      </c>
      <c r="B1919">
        <v>49828</v>
      </c>
      <c r="C1919">
        <v>14939</v>
      </c>
      <c r="D1919">
        <v>13862</v>
      </c>
      <c r="E1919">
        <f>VLOOKUP(D1919,[1]products!$A$2:$B$2832,2,0)</f>
        <v>25.714000469999998</v>
      </c>
      <c r="F1919">
        <v>195496</v>
      </c>
      <c r="G1919" t="s">
        <v>13</v>
      </c>
      <c r="H1919" s="2">
        <v>44893.031273148146</v>
      </c>
      <c r="I1919" s="2">
        <v>44893.031273148146</v>
      </c>
      <c r="J1919" s="2" t="s">
        <v>11</v>
      </c>
      <c r="K1919" s="2" t="s">
        <v>11</v>
      </c>
      <c r="L1919" s="9">
        <f>YEAR(Table1[[#This Row],[ordered_at]])</f>
        <v>2022</v>
      </c>
      <c r="M1919" s="9" t="str">
        <f>TEXT(Table1[[#This Row],[ordered_at]],"MMM")</f>
        <v>Nov</v>
      </c>
      <c r="N1919">
        <f>VLOOKUP(D1919,[1]products!$A$2:$F$2832,6,0)</f>
        <v>49.450000760000002</v>
      </c>
      <c r="O1919" s="1">
        <f>Table1[[#This Row],[sale_price]]-Table1[[#This Row],[cost_price]]</f>
        <v>23.736000290000003</v>
      </c>
      <c r="P1919" s="4">
        <f>Table1[[#This Row],[PROFIT]]/Table1[[#This Row],[sale_price]]</f>
        <v>0.47999999848736102</v>
      </c>
      <c r="Q1919" t="str">
        <f>"Q"&amp;ROUNDUP(MONTH(Table1[[#This Row],[ordered_at]])/3,0)</f>
        <v>Q4</v>
      </c>
      <c r="R1919" t="s">
        <v>24</v>
      </c>
      <c r="S1919" t="s">
        <v>47</v>
      </c>
      <c r="T1919" s="8"/>
    </row>
    <row r="1920" spans="1:20" x14ac:dyDescent="0.3">
      <c r="A1920">
        <v>119917</v>
      </c>
      <c r="B1920">
        <v>82594</v>
      </c>
      <c r="C1920">
        <v>11222</v>
      </c>
      <c r="D1920">
        <v>7012</v>
      </c>
      <c r="E1920">
        <f>VLOOKUP(D1920,[1]products!$A$2:$B$2832,2,0)</f>
        <v>13.37553986</v>
      </c>
      <c r="F1920">
        <v>323638</v>
      </c>
      <c r="G1920" t="s">
        <v>12</v>
      </c>
      <c r="H1920" s="2">
        <v>44892.292013888888</v>
      </c>
      <c r="I1920" s="2">
        <v>44892.292013888888</v>
      </c>
      <c r="J1920" s="2">
        <v>44892.292013888888</v>
      </c>
      <c r="K1920" s="2" t="s">
        <v>11</v>
      </c>
      <c r="L1920" s="9">
        <f>YEAR(Table1[[#This Row],[ordered_at]])</f>
        <v>2022</v>
      </c>
      <c r="M1920" s="9" t="str">
        <f>TEXT(Table1[[#This Row],[ordered_at]],"MMM")</f>
        <v>Nov</v>
      </c>
      <c r="N1920">
        <f>VLOOKUP(D1920,[1]products!$A$2:$F$2832,6,0)</f>
        <v>29.989999770000001</v>
      </c>
      <c r="O1920" s="1">
        <f>Table1[[#This Row],[sale_price]]-Table1[[#This Row],[cost_price]]</f>
        <v>16.614459910000001</v>
      </c>
      <c r="P1920" s="4">
        <f>Table1[[#This Row],[PROFIT]]/Table1[[#This Row],[sale_price]]</f>
        <v>0.55400000124774929</v>
      </c>
      <c r="Q1920" t="str">
        <f>"Q"&amp;ROUNDUP(MONTH(Table1[[#This Row],[ordered_at]])/3,0)</f>
        <v>Q4</v>
      </c>
      <c r="R1920" t="s">
        <v>24</v>
      </c>
      <c r="S1920" t="s">
        <v>47</v>
      </c>
      <c r="T1920" s="8"/>
    </row>
    <row r="1921" spans="1:20" x14ac:dyDescent="0.3">
      <c r="A1921">
        <v>159685</v>
      </c>
      <c r="B1921">
        <v>109979</v>
      </c>
      <c r="C1921">
        <v>64062</v>
      </c>
      <c r="D1921">
        <v>6156</v>
      </c>
      <c r="E1921">
        <f>VLOOKUP(D1921,[1]products!$A$2:$B$2832,2,0)</f>
        <v>39.303000169999997</v>
      </c>
      <c r="F1921">
        <v>431092</v>
      </c>
      <c r="G1921" t="s">
        <v>13</v>
      </c>
      <c r="H1921" s="2">
        <v>44892.241967592592</v>
      </c>
      <c r="I1921" s="2">
        <v>44892.241967592592</v>
      </c>
      <c r="J1921" s="2" t="s">
        <v>11</v>
      </c>
      <c r="K1921" s="2" t="s">
        <v>11</v>
      </c>
      <c r="L1921" s="9">
        <f>YEAR(Table1[[#This Row],[ordered_at]])</f>
        <v>2022</v>
      </c>
      <c r="M1921" s="9" t="str">
        <f>TEXT(Table1[[#This Row],[ordered_at]],"MMM")</f>
        <v>Nov</v>
      </c>
      <c r="N1921">
        <f>VLOOKUP(D1921,[1]products!$A$2:$F$2832,6,0)</f>
        <v>99</v>
      </c>
      <c r="O1921" s="1">
        <f>Table1[[#This Row],[sale_price]]-Table1[[#This Row],[cost_price]]</f>
        <v>59.696999830000003</v>
      </c>
      <c r="P1921" s="4">
        <f>Table1[[#This Row],[PROFIT]]/Table1[[#This Row],[sale_price]]</f>
        <v>0.60299999828282835</v>
      </c>
      <c r="Q1921" t="str">
        <f>"Q"&amp;ROUNDUP(MONTH(Table1[[#This Row],[ordered_at]])/3,0)</f>
        <v>Q4</v>
      </c>
      <c r="R1921" t="s">
        <v>34</v>
      </c>
      <c r="S1921" t="s">
        <v>46</v>
      </c>
      <c r="T1921" s="8"/>
    </row>
    <row r="1922" spans="1:20" x14ac:dyDescent="0.3">
      <c r="A1922">
        <v>9136</v>
      </c>
      <c r="B1922">
        <v>6320</v>
      </c>
      <c r="C1922">
        <v>75047</v>
      </c>
      <c r="D1922">
        <v>15402</v>
      </c>
      <c r="E1922">
        <f>VLOOKUP(D1922,[1]products!$A$2:$B$2832,2,0)</f>
        <v>21.559999959999999</v>
      </c>
      <c r="F1922">
        <v>24657</v>
      </c>
      <c r="G1922" t="s">
        <v>12</v>
      </c>
      <c r="H1922" s="2">
        <v>44892.078506944446</v>
      </c>
      <c r="I1922" s="2">
        <v>44892.078506944446</v>
      </c>
      <c r="J1922" s="2">
        <v>44892.078506944446</v>
      </c>
      <c r="K1922" s="2" t="s">
        <v>11</v>
      </c>
      <c r="L1922" s="9">
        <f>YEAR(Table1[[#This Row],[ordered_at]])</f>
        <v>2022</v>
      </c>
      <c r="M1922" s="9" t="str">
        <f>TEXT(Table1[[#This Row],[ordered_at]],"MMM")</f>
        <v>Nov</v>
      </c>
      <c r="N1922">
        <f>VLOOKUP(D1922,[1]products!$A$2:$F$2832,6,0)</f>
        <v>40</v>
      </c>
      <c r="O1922" s="1">
        <f>Table1[[#This Row],[sale_price]]-Table1[[#This Row],[cost_price]]</f>
        <v>18.440000040000001</v>
      </c>
      <c r="P1922" s="4">
        <f>Table1[[#This Row],[PROFIT]]/Table1[[#This Row],[sale_price]]</f>
        <v>0.46100000100000005</v>
      </c>
      <c r="Q1922" t="str">
        <f>"Q"&amp;ROUNDUP(MONTH(Table1[[#This Row],[ordered_at]])/3,0)</f>
        <v>Q4</v>
      </c>
      <c r="R1922" t="s">
        <v>34</v>
      </c>
      <c r="S1922" t="s">
        <v>46</v>
      </c>
      <c r="T1922" s="8"/>
    </row>
    <row r="1923" spans="1:20" x14ac:dyDescent="0.3">
      <c r="A1923">
        <v>17173</v>
      </c>
      <c r="B1923">
        <v>11882</v>
      </c>
      <c r="C1923">
        <v>59826</v>
      </c>
      <c r="D1923">
        <v>9185</v>
      </c>
      <c r="E1923">
        <f>VLOOKUP(D1923,[1]products!$A$2:$B$2832,2,0)</f>
        <v>18.15624085</v>
      </c>
      <c r="F1923">
        <v>46367</v>
      </c>
      <c r="G1923" t="s">
        <v>10</v>
      </c>
      <c r="H1923" s="2">
        <v>44892.016388888886</v>
      </c>
      <c r="I1923" s="2" t="s">
        <v>11</v>
      </c>
      <c r="J1923" s="2" t="s">
        <v>11</v>
      </c>
      <c r="K1923" s="2" t="s">
        <v>11</v>
      </c>
      <c r="L1923" s="9">
        <f>YEAR(Table1[[#This Row],[ordered_at]])</f>
        <v>2022</v>
      </c>
      <c r="M1923" s="9" t="str">
        <f>TEXT(Table1[[#This Row],[ordered_at]],"MMM")</f>
        <v>Nov</v>
      </c>
      <c r="N1923">
        <f>VLOOKUP(D1923,[1]products!$A$2:$F$2832,6,0)</f>
        <v>36.240001679999999</v>
      </c>
      <c r="O1923" s="1">
        <f>Table1[[#This Row],[sale_price]]-Table1[[#This Row],[cost_price]]</f>
        <v>18.083760829999999</v>
      </c>
      <c r="P1923" s="4">
        <f>Table1[[#This Row],[PROFIT]]/Table1[[#This Row],[sale_price]]</f>
        <v>0.49899999977041942</v>
      </c>
      <c r="Q1923" t="str">
        <f>"Q"&amp;ROUNDUP(MONTH(Table1[[#This Row],[ordered_at]])/3,0)</f>
        <v>Q4</v>
      </c>
      <c r="R1923" t="s">
        <v>34</v>
      </c>
      <c r="S1923" t="s">
        <v>46</v>
      </c>
      <c r="T1923" s="8"/>
    </row>
    <row r="1924" spans="1:20" x14ac:dyDescent="0.3">
      <c r="A1924">
        <v>60773</v>
      </c>
      <c r="B1924">
        <v>41870</v>
      </c>
      <c r="C1924">
        <v>61116</v>
      </c>
      <c r="D1924">
        <v>28668</v>
      </c>
      <c r="E1924">
        <f>VLOOKUP(D1924,[1]products!$A$2:$B$2832,2,0)</f>
        <v>24.5999999</v>
      </c>
      <c r="F1924">
        <v>163992</v>
      </c>
      <c r="G1924" t="s">
        <v>10</v>
      </c>
      <c r="H1924" s="2">
        <v>44891.655775462961</v>
      </c>
      <c r="I1924" s="2" t="s">
        <v>11</v>
      </c>
      <c r="J1924" s="2" t="s">
        <v>11</v>
      </c>
      <c r="K1924" s="2" t="s">
        <v>11</v>
      </c>
      <c r="L1924" s="9">
        <f>YEAR(Table1[[#This Row],[ordered_at]])</f>
        <v>2022</v>
      </c>
      <c r="M1924" s="9" t="str">
        <f>TEXT(Table1[[#This Row],[ordered_at]],"MMM")</f>
        <v>Nov</v>
      </c>
      <c r="N1924">
        <f>VLOOKUP(D1924,[1]products!$A$2:$F$2832,6,0)</f>
        <v>60</v>
      </c>
      <c r="O1924" s="1">
        <f>Table1[[#This Row],[sale_price]]-Table1[[#This Row],[cost_price]]</f>
        <v>35.4000001</v>
      </c>
      <c r="P1924" s="4">
        <f>Table1[[#This Row],[PROFIT]]/Table1[[#This Row],[sale_price]]</f>
        <v>0.59000000166666666</v>
      </c>
      <c r="Q1924" t="str">
        <f>"Q"&amp;ROUNDUP(MONTH(Table1[[#This Row],[ordered_at]])/3,0)</f>
        <v>Q4</v>
      </c>
      <c r="R1924" t="s">
        <v>34</v>
      </c>
      <c r="S1924" t="s">
        <v>46</v>
      </c>
      <c r="T1924" s="8"/>
    </row>
    <row r="1925" spans="1:20" x14ac:dyDescent="0.3">
      <c r="A1925">
        <v>92089</v>
      </c>
      <c r="B1925">
        <v>63353</v>
      </c>
      <c r="C1925">
        <v>73235</v>
      </c>
      <c r="D1925">
        <v>8979</v>
      </c>
      <c r="E1925">
        <f>VLOOKUP(D1925,[1]products!$A$2:$B$2832,2,0)</f>
        <v>21.739470789999999</v>
      </c>
      <c r="F1925">
        <v>248552</v>
      </c>
      <c r="G1925" t="s">
        <v>14</v>
      </c>
      <c r="H1925" s="2">
        <v>44891.556990740741</v>
      </c>
      <c r="I1925" s="2" t="s">
        <v>11</v>
      </c>
      <c r="J1925" s="2" t="s">
        <v>11</v>
      </c>
      <c r="K1925" s="2" t="s">
        <v>11</v>
      </c>
      <c r="L1925" s="9">
        <f>YEAR(Table1[[#This Row],[ordered_at]])</f>
        <v>2022</v>
      </c>
      <c r="M1925" s="9" t="str">
        <f>TEXT(Table1[[#This Row],[ordered_at]],"MMM")</f>
        <v>Nov</v>
      </c>
      <c r="N1925">
        <f>VLOOKUP(D1925,[1]products!$A$2:$F$2832,6,0)</f>
        <v>47.990001679999999</v>
      </c>
      <c r="O1925" s="1">
        <f>Table1[[#This Row],[sale_price]]-Table1[[#This Row],[cost_price]]</f>
        <v>26.25053089</v>
      </c>
      <c r="P1925" s="4">
        <f>Table1[[#This Row],[PROFIT]]/Table1[[#This Row],[sale_price]]</f>
        <v>0.54699999939654098</v>
      </c>
      <c r="Q1925" t="str">
        <f>"Q"&amp;ROUNDUP(MONTH(Table1[[#This Row],[ordered_at]])/3,0)</f>
        <v>Q4</v>
      </c>
      <c r="R1925" t="s">
        <v>34</v>
      </c>
      <c r="S1925" t="s">
        <v>46</v>
      </c>
      <c r="T1925" s="8"/>
    </row>
    <row r="1926" spans="1:20" x14ac:dyDescent="0.3">
      <c r="A1926">
        <v>4118</v>
      </c>
      <c r="B1926">
        <v>2852</v>
      </c>
      <c r="C1926">
        <v>19278</v>
      </c>
      <c r="D1926">
        <v>9464</v>
      </c>
      <c r="E1926">
        <f>VLOOKUP(D1926,[1]products!$A$2:$B$2832,2,0)</f>
        <v>8.1770000310000004</v>
      </c>
      <c r="F1926">
        <v>11122</v>
      </c>
      <c r="G1926" t="s">
        <v>10</v>
      </c>
      <c r="H1926" s="2">
        <v>44890.676018518519</v>
      </c>
      <c r="I1926" s="2" t="s">
        <v>11</v>
      </c>
      <c r="J1926" s="2" t="s">
        <v>11</v>
      </c>
      <c r="K1926" s="2" t="s">
        <v>11</v>
      </c>
      <c r="L1926" s="9">
        <f>YEAR(Table1[[#This Row],[ordered_at]])</f>
        <v>2022</v>
      </c>
      <c r="M1926" s="9" t="str">
        <f>TEXT(Table1[[#This Row],[ordered_at]],"MMM")</f>
        <v>Nov</v>
      </c>
      <c r="N1926">
        <f>VLOOKUP(D1926,[1]products!$A$2:$F$2832,6,0)</f>
        <v>18.5</v>
      </c>
      <c r="O1926" s="1">
        <f>Table1[[#This Row],[sale_price]]-Table1[[#This Row],[cost_price]]</f>
        <v>10.322999969</v>
      </c>
      <c r="P1926" s="4">
        <f>Table1[[#This Row],[PROFIT]]/Table1[[#This Row],[sale_price]]</f>
        <v>0.55799999832432434</v>
      </c>
      <c r="Q1926" t="str">
        <f>"Q"&amp;ROUNDUP(MONTH(Table1[[#This Row],[ordered_at]])/3,0)</f>
        <v>Q4</v>
      </c>
      <c r="R1926" t="s">
        <v>22</v>
      </c>
      <c r="S1926" t="s">
        <v>46</v>
      </c>
      <c r="T1926" s="8"/>
    </row>
    <row r="1927" spans="1:20" x14ac:dyDescent="0.3">
      <c r="A1927">
        <v>105547</v>
      </c>
      <c r="B1927">
        <v>72704</v>
      </c>
      <c r="C1927">
        <v>24605</v>
      </c>
      <c r="D1927">
        <v>5934</v>
      </c>
      <c r="E1927">
        <f>VLOOKUP(D1927,[1]products!$A$2:$B$2832,2,0)</f>
        <v>19.403999970000001</v>
      </c>
      <c r="F1927">
        <v>284788</v>
      </c>
      <c r="G1927" t="s">
        <v>13</v>
      </c>
      <c r="H1927" s="2">
        <v>44890.654664351852</v>
      </c>
      <c r="I1927" s="2">
        <v>44890.654664351852</v>
      </c>
      <c r="J1927" s="2" t="s">
        <v>11</v>
      </c>
      <c r="K1927" s="2" t="s">
        <v>11</v>
      </c>
      <c r="L1927" s="9">
        <f>YEAR(Table1[[#This Row],[ordered_at]])</f>
        <v>2022</v>
      </c>
      <c r="M1927" s="9" t="str">
        <f>TEXT(Table1[[#This Row],[ordered_at]],"MMM")</f>
        <v>Nov</v>
      </c>
      <c r="N1927">
        <f>VLOOKUP(D1927,[1]products!$A$2:$F$2832,6,0)</f>
        <v>42</v>
      </c>
      <c r="O1927" s="1">
        <f>Table1[[#This Row],[sale_price]]-Table1[[#This Row],[cost_price]]</f>
        <v>22.596000029999999</v>
      </c>
      <c r="P1927" s="4">
        <f>Table1[[#This Row],[PROFIT]]/Table1[[#This Row],[sale_price]]</f>
        <v>0.53800000071428566</v>
      </c>
      <c r="Q1927" t="str">
        <f>"Q"&amp;ROUNDUP(MONTH(Table1[[#This Row],[ordered_at]])/3,0)</f>
        <v>Q4</v>
      </c>
      <c r="R1927" t="s">
        <v>22</v>
      </c>
      <c r="S1927" t="s">
        <v>46</v>
      </c>
      <c r="T1927" s="8"/>
    </row>
    <row r="1928" spans="1:20" x14ac:dyDescent="0.3">
      <c r="A1928">
        <v>155702</v>
      </c>
      <c r="B1928">
        <v>107210</v>
      </c>
      <c r="C1928">
        <v>51250</v>
      </c>
      <c r="D1928">
        <v>28758</v>
      </c>
      <c r="E1928">
        <f>VLOOKUP(D1928,[1]products!$A$2:$B$2832,2,0)</f>
        <v>16.551719840000001</v>
      </c>
      <c r="F1928">
        <v>420309</v>
      </c>
      <c r="G1928" t="s">
        <v>14</v>
      </c>
      <c r="H1928" s="2">
        <v>44890.132627314815</v>
      </c>
      <c r="I1928" s="2" t="s">
        <v>11</v>
      </c>
      <c r="J1928" s="2" t="s">
        <v>11</v>
      </c>
      <c r="K1928" s="2" t="s">
        <v>11</v>
      </c>
      <c r="L1928" s="9">
        <f>YEAR(Table1[[#This Row],[ordered_at]])</f>
        <v>2022</v>
      </c>
      <c r="M1928" s="9" t="str">
        <f>TEXT(Table1[[#This Row],[ordered_at]],"MMM")</f>
        <v>Nov</v>
      </c>
      <c r="N1928">
        <f>VLOOKUP(D1928,[1]products!$A$2:$F$2832,6,0)</f>
        <v>39.979999540000001</v>
      </c>
      <c r="O1928" s="1">
        <f>Table1[[#This Row],[sale_price]]-Table1[[#This Row],[cost_price]]</f>
        <v>23.428279700000001</v>
      </c>
      <c r="P1928" s="4">
        <f>Table1[[#This Row],[PROFIT]]/Table1[[#This Row],[sale_price]]</f>
        <v>0.58599999923861934</v>
      </c>
      <c r="Q1928" t="str">
        <f>"Q"&amp;ROUNDUP(MONTH(Table1[[#This Row],[ordered_at]])/3,0)</f>
        <v>Q4</v>
      </c>
      <c r="R1928" t="s">
        <v>22</v>
      </c>
      <c r="S1928" t="s">
        <v>46</v>
      </c>
      <c r="T1928" s="8"/>
    </row>
    <row r="1929" spans="1:20" x14ac:dyDescent="0.3">
      <c r="A1929">
        <v>83061</v>
      </c>
      <c r="B1929">
        <v>57142</v>
      </c>
      <c r="C1929">
        <v>49360</v>
      </c>
      <c r="D1929">
        <v>24994</v>
      </c>
      <c r="E1929">
        <f>VLOOKUP(D1929,[1]products!$A$2:$B$2832,2,0)</f>
        <v>27.344530840000001</v>
      </c>
      <c r="F1929">
        <v>224136</v>
      </c>
      <c r="G1929" t="s">
        <v>10</v>
      </c>
      <c r="H1929" s="2">
        <v>44890.105254629627</v>
      </c>
      <c r="I1929" s="2" t="s">
        <v>11</v>
      </c>
      <c r="J1929" s="2" t="s">
        <v>11</v>
      </c>
      <c r="K1929" s="2" t="s">
        <v>11</v>
      </c>
      <c r="L1929" s="9">
        <f>YEAR(Table1[[#This Row],[ordered_at]])</f>
        <v>2022</v>
      </c>
      <c r="M1929" s="9" t="str">
        <f>TEXT(Table1[[#This Row],[ordered_at]],"MMM")</f>
        <v>Nov</v>
      </c>
      <c r="N1929">
        <f>VLOOKUP(D1929,[1]products!$A$2:$F$2832,6,0)</f>
        <v>49.990001679999999</v>
      </c>
      <c r="O1929" s="1">
        <f>Table1[[#This Row],[sale_price]]-Table1[[#This Row],[cost_price]]</f>
        <v>22.645470839999998</v>
      </c>
      <c r="P1929" s="4">
        <f>Table1[[#This Row],[PROFIT]]/Table1[[#This Row],[sale_price]]</f>
        <v>0.45300000157951581</v>
      </c>
      <c r="Q1929" t="str">
        <f>"Q"&amp;ROUNDUP(MONTH(Table1[[#This Row],[ordered_at]])/3,0)</f>
        <v>Q4</v>
      </c>
      <c r="R1929" t="s">
        <v>22</v>
      </c>
      <c r="S1929" t="s">
        <v>46</v>
      </c>
      <c r="T1929" s="8"/>
    </row>
    <row r="1930" spans="1:20" x14ac:dyDescent="0.3">
      <c r="A1930">
        <v>152928</v>
      </c>
      <c r="B1930">
        <v>105311</v>
      </c>
      <c r="C1930">
        <v>36948</v>
      </c>
      <c r="D1930">
        <v>15598</v>
      </c>
      <c r="E1930">
        <f>VLOOKUP(D1930,[1]products!$A$2:$B$2832,2,0)</f>
        <v>18.111600859999999</v>
      </c>
      <c r="F1930">
        <v>412849</v>
      </c>
      <c r="G1930" t="s">
        <v>14</v>
      </c>
      <c r="H1930" s="2">
        <v>44889.572071759256</v>
      </c>
      <c r="I1930" s="2" t="s">
        <v>11</v>
      </c>
      <c r="J1930" s="2" t="s">
        <v>11</v>
      </c>
      <c r="K1930" s="2" t="s">
        <v>11</v>
      </c>
      <c r="L1930" s="9">
        <f>YEAR(Table1[[#This Row],[ordered_at]])</f>
        <v>2022</v>
      </c>
      <c r="M1930" s="9" t="str">
        <f>TEXT(Table1[[#This Row],[ordered_at]],"MMM")</f>
        <v>Nov</v>
      </c>
      <c r="N1930">
        <f>VLOOKUP(D1930,[1]products!$A$2:$F$2832,6,0)</f>
        <v>32.400001529999997</v>
      </c>
      <c r="O1930" s="1">
        <f>Table1[[#This Row],[sale_price]]-Table1[[#This Row],[cost_price]]</f>
        <v>14.288400669999998</v>
      </c>
      <c r="P1930" s="4">
        <f>Table1[[#This Row],[PROFIT]]/Table1[[#This Row],[sale_price]]</f>
        <v>0.44099999985401234</v>
      </c>
      <c r="Q1930" t="str">
        <f>"Q"&amp;ROUNDUP(MONTH(Table1[[#This Row],[ordered_at]])/3,0)</f>
        <v>Q4</v>
      </c>
      <c r="R1930" t="s">
        <v>22</v>
      </c>
      <c r="S1930" t="s">
        <v>46</v>
      </c>
      <c r="T1930" s="8"/>
    </row>
    <row r="1931" spans="1:20" x14ac:dyDescent="0.3">
      <c r="A1931">
        <v>99087</v>
      </c>
      <c r="B1931">
        <v>68203</v>
      </c>
      <c r="C1931">
        <v>22156</v>
      </c>
      <c r="D1931">
        <v>14280</v>
      </c>
      <c r="E1931">
        <f>VLOOKUP(D1931,[1]products!$A$2:$B$2832,2,0)</f>
        <v>21.54541979</v>
      </c>
      <c r="F1931">
        <v>267356</v>
      </c>
      <c r="G1931" t="s">
        <v>14</v>
      </c>
      <c r="H1931" s="2">
        <v>44889.378634259258</v>
      </c>
      <c r="I1931" s="2" t="s">
        <v>11</v>
      </c>
      <c r="J1931" s="2" t="s">
        <v>11</v>
      </c>
      <c r="K1931" s="2" t="s">
        <v>11</v>
      </c>
      <c r="L1931" s="9">
        <f>YEAR(Table1[[#This Row],[ordered_at]])</f>
        <v>2022</v>
      </c>
      <c r="M1931" s="9" t="str">
        <f>TEXT(Table1[[#This Row],[ordered_at]],"MMM")</f>
        <v>Nov</v>
      </c>
      <c r="N1931">
        <f>VLOOKUP(D1931,[1]products!$A$2:$F$2832,6,0)</f>
        <v>44.979999540000001</v>
      </c>
      <c r="O1931" s="1">
        <f>Table1[[#This Row],[sale_price]]-Table1[[#This Row],[cost_price]]</f>
        <v>23.434579750000001</v>
      </c>
      <c r="P1931" s="4">
        <f>Table1[[#This Row],[PROFIT]]/Table1[[#This Row],[sale_price]]</f>
        <v>0.52099999977012001</v>
      </c>
      <c r="Q1931" t="str">
        <f>"Q"&amp;ROUNDUP(MONTH(Table1[[#This Row],[ordered_at]])/3,0)</f>
        <v>Q4</v>
      </c>
      <c r="R1931" t="s">
        <v>22</v>
      </c>
      <c r="S1931" t="s">
        <v>46</v>
      </c>
      <c r="T1931" s="8"/>
    </row>
    <row r="1932" spans="1:20" x14ac:dyDescent="0.3">
      <c r="A1932">
        <v>77062</v>
      </c>
      <c r="B1932">
        <v>53017</v>
      </c>
      <c r="C1932">
        <v>77771</v>
      </c>
      <c r="D1932">
        <v>9380</v>
      </c>
      <c r="E1932">
        <f>VLOOKUP(D1932,[1]products!$A$2:$B$2832,2,0)</f>
        <v>3.6962999070000002</v>
      </c>
      <c r="F1932">
        <v>207958</v>
      </c>
      <c r="G1932" t="s">
        <v>14</v>
      </c>
      <c r="H1932" s="2">
        <v>44888.980324074073</v>
      </c>
      <c r="I1932" s="2" t="s">
        <v>11</v>
      </c>
      <c r="J1932" s="2" t="s">
        <v>11</v>
      </c>
      <c r="K1932" s="2" t="s">
        <v>11</v>
      </c>
      <c r="L1932" s="9">
        <f>YEAR(Table1[[#This Row],[ordered_at]])</f>
        <v>2022</v>
      </c>
      <c r="M1932" s="9" t="str">
        <f>TEXT(Table1[[#This Row],[ordered_at]],"MMM")</f>
        <v>Nov</v>
      </c>
      <c r="N1932">
        <f>VLOOKUP(D1932,[1]products!$A$2:$F$2832,6,0)</f>
        <v>9.9899997710000008</v>
      </c>
      <c r="O1932" s="1">
        <f>Table1[[#This Row],[sale_price]]-Table1[[#This Row],[cost_price]]</f>
        <v>6.2936998640000006</v>
      </c>
      <c r="P1932" s="4">
        <f>Table1[[#This Row],[PROFIT]]/Table1[[#This Row],[sale_price]]</f>
        <v>0.63000000082782781</v>
      </c>
      <c r="Q1932" t="str">
        <f>"Q"&amp;ROUNDUP(MONTH(Table1[[#This Row],[ordered_at]])/3,0)</f>
        <v>Q4</v>
      </c>
      <c r="R1932" t="s">
        <v>22</v>
      </c>
      <c r="S1932" t="s">
        <v>46</v>
      </c>
      <c r="T1932" s="8"/>
    </row>
    <row r="1933" spans="1:20" x14ac:dyDescent="0.3">
      <c r="A1933">
        <v>17873</v>
      </c>
      <c r="B1933">
        <v>12371</v>
      </c>
      <c r="C1933">
        <v>72769</v>
      </c>
      <c r="D1933">
        <v>13719</v>
      </c>
      <c r="E1933">
        <f>VLOOKUP(D1933,[1]products!$A$2:$B$2832,2,0)</f>
        <v>6.3000000040000002</v>
      </c>
      <c r="F1933">
        <v>48256</v>
      </c>
      <c r="G1933" t="s">
        <v>10</v>
      </c>
      <c r="H1933" s="2">
        <v>44888.307569444441</v>
      </c>
      <c r="I1933" s="2" t="s">
        <v>11</v>
      </c>
      <c r="J1933" s="2" t="s">
        <v>11</v>
      </c>
      <c r="K1933" s="2" t="s">
        <v>11</v>
      </c>
      <c r="L1933" s="9">
        <f>YEAR(Table1[[#This Row],[ordered_at]])</f>
        <v>2022</v>
      </c>
      <c r="M1933" s="9" t="str">
        <f>TEXT(Table1[[#This Row],[ordered_at]],"MMM")</f>
        <v>Nov</v>
      </c>
      <c r="N1933">
        <f>VLOOKUP(D1933,[1]products!$A$2:$F$2832,6,0)</f>
        <v>12</v>
      </c>
      <c r="O1933" s="1">
        <f>Table1[[#This Row],[sale_price]]-Table1[[#This Row],[cost_price]]</f>
        <v>5.6999999959999998</v>
      </c>
      <c r="P1933" s="4">
        <f>Table1[[#This Row],[PROFIT]]/Table1[[#This Row],[sale_price]]</f>
        <v>0.47499999966666667</v>
      </c>
      <c r="Q1933" t="str">
        <f>"Q"&amp;ROUNDUP(MONTH(Table1[[#This Row],[ordered_at]])/3,0)</f>
        <v>Q4</v>
      </c>
      <c r="R1933" t="s">
        <v>22</v>
      </c>
      <c r="S1933" t="s">
        <v>46</v>
      </c>
      <c r="T1933" s="8"/>
    </row>
    <row r="1934" spans="1:20" x14ac:dyDescent="0.3">
      <c r="A1934">
        <v>45516</v>
      </c>
      <c r="B1934">
        <v>31322</v>
      </c>
      <c r="C1934">
        <v>45432</v>
      </c>
      <c r="D1934">
        <v>15402</v>
      </c>
      <c r="E1934">
        <f>VLOOKUP(D1934,[1]products!$A$2:$B$2832,2,0)</f>
        <v>21.559999959999999</v>
      </c>
      <c r="F1934">
        <v>122766</v>
      </c>
      <c r="G1934" t="s">
        <v>13</v>
      </c>
      <c r="H1934" s="2">
        <v>44888.152743055558</v>
      </c>
      <c r="I1934" s="2">
        <v>44888.152743055558</v>
      </c>
      <c r="J1934" s="2" t="s">
        <v>11</v>
      </c>
      <c r="K1934" s="2" t="s">
        <v>11</v>
      </c>
      <c r="L1934" s="9">
        <f>YEAR(Table1[[#This Row],[ordered_at]])</f>
        <v>2022</v>
      </c>
      <c r="M1934" s="9" t="str">
        <f>TEXT(Table1[[#This Row],[ordered_at]],"MMM")</f>
        <v>Nov</v>
      </c>
      <c r="N1934">
        <f>VLOOKUP(D1934,[1]products!$A$2:$F$2832,6,0)</f>
        <v>40</v>
      </c>
      <c r="O1934" s="1">
        <f>Table1[[#This Row],[sale_price]]-Table1[[#This Row],[cost_price]]</f>
        <v>18.440000040000001</v>
      </c>
      <c r="P1934" s="4">
        <f>Table1[[#This Row],[PROFIT]]/Table1[[#This Row],[sale_price]]</f>
        <v>0.46100000100000005</v>
      </c>
      <c r="Q1934" t="str">
        <f>"Q"&amp;ROUNDUP(MONTH(Table1[[#This Row],[ordered_at]])/3,0)</f>
        <v>Q4</v>
      </c>
      <c r="R1934" t="s">
        <v>22</v>
      </c>
      <c r="S1934" t="s">
        <v>46</v>
      </c>
      <c r="T1934" s="8"/>
    </row>
    <row r="1935" spans="1:20" x14ac:dyDescent="0.3">
      <c r="A1935">
        <v>81286</v>
      </c>
      <c r="B1935">
        <v>55932</v>
      </c>
      <c r="C1935">
        <v>21509</v>
      </c>
      <c r="D1935">
        <v>15575</v>
      </c>
      <c r="E1935">
        <f>VLOOKUP(D1935,[1]products!$A$2:$B$2832,2,0)</f>
        <v>15.203999939999999</v>
      </c>
      <c r="F1935">
        <v>219368</v>
      </c>
      <c r="G1935" t="s">
        <v>13</v>
      </c>
      <c r="H1935" s="2">
        <v>44887.533518518518</v>
      </c>
      <c r="I1935" s="2">
        <v>44887.533518518518</v>
      </c>
      <c r="J1935" s="2" t="s">
        <v>11</v>
      </c>
      <c r="K1935" s="2" t="s">
        <v>11</v>
      </c>
      <c r="L1935" s="9">
        <f>YEAR(Table1[[#This Row],[ordered_at]])</f>
        <v>2022</v>
      </c>
      <c r="M1935" s="9" t="str">
        <f>TEXT(Table1[[#This Row],[ordered_at]],"MMM")</f>
        <v>Nov</v>
      </c>
      <c r="N1935">
        <f>VLOOKUP(D1935,[1]products!$A$2:$F$2832,6,0)</f>
        <v>28</v>
      </c>
      <c r="O1935" s="1">
        <f>Table1[[#This Row],[sale_price]]-Table1[[#This Row],[cost_price]]</f>
        <v>12.796000060000001</v>
      </c>
      <c r="P1935" s="4">
        <f>Table1[[#This Row],[PROFIT]]/Table1[[#This Row],[sale_price]]</f>
        <v>0.45700000214285719</v>
      </c>
      <c r="Q1935" t="str">
        <f>"Q"&amp;ROUNDUP(MONTH(Table1[[#This Row],[ordered_at]])/3,0)</f>
        <v>Q4</v>
      </c>
      <c r="R1935" t="s">
        <v>22</v>
      </c>
      <c r="S1935" t="s">
        <v>46</v>
      </c>
      <c r="T1935" s="8"/>
    </row>
    <row r="1936" spans="1:20" x14ac:dyDescent="0.3">
      <c r="A1936">
        <v>137694</v>
      </c>
      <c r="B1936">
        <v>94797</v>
      </c>
      <c r="C1936">
        <v>83150</v>
      </c>
      <c r="D1936">
        <v>15836</v>
      </c>
      <c r="E1936">
        <f>VLOOKUP(D1936,[1]products!$A$2:$B$2832,2,0)</f>
        <v>38.610048759999998</v>
      </c>
      <c r="F1936">
        <v>371674</v>
      </c>
      <c r="G1936" t="s">
        <v>14</v>
      </c>
      <c r="H1936" s="2">
        <v>44887.330567129633</v>
      </c>
      <c r="I1936" s="2" t="s">
        <v>11</v>
      </c>
      <c r="J1936" s="2" t="s">
        <v>11</v>
      </c>
      <c r="K1936" s="2" t="s">
        <v>11</v>
      </c>
      <c r="L1936" s="9">
        <f>YEAR(Table1[[#This Row],[ordered_at]])</f>
        <v>2022</v>
      </c>
      <c r="M1936" s="9" t="str">
        <f>TEXT(Table1[[#This Row],[ordered_at]],"MMM")</f>
        <v>Nov</v>
      </c>
      <c r="N1936">
        <f>VLOOKUP(D1936,[1]products!$A$2:$F$2832,6,0)</f>
        <v>87.949996949999999</v>
      </c>
      <c r="O1936" s="1">
        <f>Table1[[#This Row],[sale_price]]-Table1[[#This Row],[cost_price]]</f>
        <v>49.339948190000001</v>
      </c>
      <c r="P1936" s="4">
        <f>Table1[[#This Row],[PROFIT]]/Table1[[#This Row],[sale_price]]</f>
        <v>0.56099999887492891</v>
      </c>
      <c r="Q1936" t="str">
        <f>"Q"&amp;ROUNDUP(MONTH(Table1[[#This Row],[ordered_at]])/3,0)</f>
        <v>Q4</v>
      </c>
      <c r="R1936" t="s">
        <v>22</v>
      </c>
      <c r="S1936" t="s">
        <v>46</v>
      </c>
      <c r="T1936" s="8"/>
    </row>
    <row r="1937" spans="1:20" x14ac:dyDescent="0.3">
      <c r="A1937">
        <v>181002</v>
      </c>
      <c r="B1937">
        <v>124695</v>
      </c>
      <c r="C1937">
        <v>6199</v>
      </c>
      <c r="D1937">
        <v>12536</v>
      </c>
      <c r="E1937">
        <f>VLOOKUP(D1937,[1]products!$A$2:$B$2832,2,0)</f>
        <v>30.636169290000002</v>
      </c>
      <c r="F1937">
        <v>488701</v>
      </c>
      <c r="G1937" t="s">
        <v>10</v>
      </c>
      <c r="H1937" s="2">
        <v>44884.726944444446</v>
      </c>
      <c r="I1937" s="2" t="s">
        <v>11</v>
      </c>
      <c r="J1937" s="2" t="s">
        <v>11</v>
      </c>
      <c r="K1937" s="2" t="s">
        <v>11</v>
      </c>
      <c r="L1937" s="9">
        <f>YEAR(Table1[[#This Row],[ordered_at]])</f>
        <v>2022</v>
      </c>
      <c r="M1937" s="9" t="str">
        <f>TEXT(Table1[[#This Row],[ordered_at]],"MMM")</f>
        <v>Nov</v>
      </c>
      <c r="N1937">
        <f>VLOOKUP(D1937,[1]products!$A$2:$F$2832,6,0)</f>
        <v>79.989997860000003</v>
      </c>
      <c r="O1937" s="1">
        <f>Table1[[#This Row],[sale_price]]-Table1[[#This Row],[cost_price]]</f>
        <v>49.353828570000005</v>
      </c>
      <c r="P1937" s="4">
        <f>Table1[[#This Row],[PROFIT]]/Table1[[#This Row],[sale_price]]</f>
        <v>0.61699999862957866</v>
      </c>
      <c r="Q1937" t="str">
        <f>"Q"&amp;ROUNDUP(MONTH(Table1[[#This Row],[ordered_at]])/3,0)</f>
        <v>Q4</v>
      </c>
      <c r="R1937" t="s">
        <v>22</v>
      </c>
      <c r="S1937" t="s">
        <v>46</v>
      </c>
      <c r="T1937" s="8"/>
    </row>
    <row r="1938" spans="1:20" x14ac:dyDescent="0.3">
      <c r="A1938">
        <v>97652</v>
      </c>
      <c r="B1938">
        <v>67213</v>
      </c>
      <c r="C1938">
        <v>65632</v>
      </c>
      <c r="D1938">
        <v>15575</v>
      </c>
      <c r="E1938">
        <f>VLOOKUP(D1938,[1]products!$A$2:$B$2832,2,0)</f>
        <v>15.203999939999999</v>
      </c>
      <c r="F1938">
        <v>263481</v>
      </c>
      <c r="G1938" t="s">
        <v>12</v>
      </c>
      <c r="H1938" s="2">
        <v>44884.560347222221</v>
      </c>
      <c r="I1938" s="2">
        <v>44884.560347222221</v>
      </c>
      <c r="J1938" s="2">
        <v>44884.560347222221</v>
      </c>
      <c r="K1938" s="2" t="s">
        <v>11</v>
      </c>
      <c r="L1938" s="9">
        <f>YEAR(Table1[[#This Row],[ordered_at]])</f>
        <v>2022</v>
      </c>
      <c r="M1938" s="9" t="str">
        <f>TEXT(Table1[[#This Row],[ordered_at]],"MMM")</f>
        <v>Nov</v>
      </c>
      <c r="N1938">
        <f>VLOOKUP(D1938,[1]products!$A$2:$F$2832,6,0)</f>
        <v>28</v>
      </c>
      <c r="O1938" s="1">
        <f>Table1[[#This Row],[sale_price]]-Table1[[#This Row],[cost_price]]</f>
        <v>12.796000060000001</v>
      </c>
      <c r="P1938" s="4">
        <f>Table1[[#This Row],[PROFIT]]/Table1[[#This Row],[sale_price]]</f>
        <v>0.45700000214285719</v>
      </c>
      <c r="Q1938" t="str">
        <f>"Q"&amp;ROUNDUP(MONTH(Table1[[#This Row],[ordered_at]])/3,0)</f>
        <v>Q4</v>
      </c>
      <c r="R1938" t="s">
        <v>36</v>
      </c>
      <c r="S1938" t="s">
        <v>46</v>
      </c>
      <c r="T1938" s="8"/>
    </row>
    <row r="1939" spans="1:20" x14ac:dyDescent="0.3">
      <c r="A1939">
        <v>66609</v>
      </c>
      <c r="B1939">
        <v>45832</v>
      </c>
      <c r="C1939">
        <v>85906</v>
      </c>
      <c r="D1939">
        <v>9318</v>
      </c>
      <c r="E1939">
        <f>VLOOKUP(D1939,[1]products!$A$2:$B$2832,2,0)</f>
        <v>6.9302198869999998</v>
      </c>
      <c r="F1939">
        <v>179734</v>
      </c>
      <c r="G1939" t="s">
        <v>14</v>
      </c>
      <c r="H1939" s="2">
        <v>44884.366180555553</v>
      </c>
      <c r="I1939" s="2" t="s">
        <v>11</v>
      </c>
      <c r="J1939" s="2" t="s">
        <v>11</v>
      </c>
      <c r="K1939" s="2" t="s">
        <v>11</v>
      </c>
      <c r="L1939" s="9">
        <f>YEAR(Table1[[#This Row],[ordered_at]])</f>
        <v>2022</v>
      </c>
      <c r="M1939" s="9" t="str">
        <f>TEXT(Table1[[#This Row],[ordered_at]],"MMM")</f>
        <v>Nov</v>
      </c>
      <c r="N1939">
        <f>VLOOKUP(D1939,[1]products!$A$2:$F$2832,6,0)</f>
        <v>11.989999770000001</v>
      </c>
      <c r="O1939" s="1">
        <f>Table1[[#This Row],[sale_price]]-Table1[[#This Row],[cost_price]]</f>
        <v>5.0597798830000009</v>
      </c>
      <c r="P1939" s="4">
        <f>Table1[[#This Row],[PROFIT]]/Table1[[#This Row],[sale_price]]</f>
        <v>0.42199999833694746</v>
      </c>
      <c r="Q1939" t="str">
        <f>"Q"&amp;ROUNDUP(MONTH(Table1[[#This Row],[ordered_at]])/3,0)</f>
        <v>Q4</v>
      </c>
      <c r="R1939" t="s">
        <v>36</v>
      </c>
      <c r="S1939" t="s">
        <v>46</v>
      </c>
      <c r="T1939" s="8"/>
    </row>
    <row r="1940" spans="1:20" x14ac:dyDescent="0.3">
      <c r="A1940">
        <v>54895</v>
      </c>
      <c r="B1940">
        <v>37757</v>
      </c>
      <c r="C1940">
        <v>75437</v>
      </c>
      <c r="D1940">
        <v>11027</v>
      </c>
      <c r="E1940">
        <f>VLOOKUP(D1940,[1]products!$A$2:$B$2832,2,0)</f>
        <v>11.192909869999999</v>
      </c>
      <c r="F1940">
        <v>148111</v>
      </c>
      <c r="G1940" t="s">
        <v>10</v>
      </c>
      <c r="H1940" s="2">
        <v>44884.204606481479</v>
      </c>
      <c r="I1940" s="2" t="s">
        <v>11</v>
      </c>
      <c r="J1940" s="2" t="s">
        <v>11</v>
      </c>
      <c r="K1940" s="2" t="s">
        <v>11</v>
      </c>
      <c r="L1940" s="9">
        <f>YEAR(Table1[[#This Row],[ordered_at]])</f>
        <v>2022</v>
      </c>
      <c r="M1940" s="9" t="str">
        <f>TEXT(Table1[[#This Row],[ordered_at]],"MMM")</f>
        <v>Nov</v>
      </c>
      <c r="N1940">
        <f>VLOOKUP(D1940,[1]products!$A$2:$F$2832,6,0)</f>
        <v>21.989999770000001</v>
      </c>
      <c r="O1940" s="1">
        <f>Table1[[#This Row],[sale_price]]-Table1[[#This Row],[cost_price]]</f>
        <v>10.797089900000001</v>
      </c>
      <c r="P1940" s="4">
        <f>Table1[[#This Row],[PROFIT]]/Table1[[#This Row],[sale_price]]</f>
        <v>0.49100000058799459</v>
      </c>
      <c r="Q1940" t="str">
        <f>"Q"&amp;ROUNDUP(MONTH(Table1[[#This Row],[ordered_at]])/3,0)</f>
        <v>Q4</v>
      </c>
      <c r="R1940" t="s">
        <v>36</v>
      </c>
      <c r="S1940" t="s">
        <v>46</v>
      </c>
      <c r="T1940" s="8"/>
    </row>
    <row r="1941" spans="1:20" x14ac:dyDescent="0.3">
      <c r="A1941">
        <v>169445</v>
      </c>
      <c r="B1941">
        <v>116703</v>
      </c>
      <c r="C1941">
        <v>25286</v>
      </c>
      <c r="D1941">
        <v>25151</v>
      </c>
      <c r="E1941">
        <f>VLOOKUP(D1941,[1]products!$A$2:$B$2832,2,0)</f>
        <v>18.235440740000001</v>
      </c>
      <c r="F1941">
        <v>457497</v>
      </c>
      <c r="G1941" t="s">
        <v>13</v>
      </c>
      <c r="H1941" s="2">
        <v>44884.028101851851</v>
      </c>
      <c r="I1941" s="2">
        <v>44884.028101851851</v>
      </c>
      <c r="J1941" s="2" t="s">
        <v>11</v>
      </c>
      <c r="K1941" s="2" t="s">
        <v>11</v>
      </c>
      <c r="L1941" s="9">
        <f>YEAR(Table1[[#This Row],[ordered_at]])</f>
        <v>2022</v>
      </c>
      <c r="M1941" s="9" t="str">
        <f>TEXT(Table1[[#This Row],[ordered_at]],"MMM")</f>
        <v>Nov</v>
      </c>
      <c r="N1941">
        <f>VLOOKUP(D1941,[1]products!$A$2:$F$2832,6,0)</f>
        <v>39.990001679999999</v>
      </c>
      <c r="O1941" s="1">
        <f>Table1[[#This Row],[sale_price]]-Table1[[#This Row],[cost_price]]</f>
        <v>21.754560939999998</v>
      </c>
      <c r="P1941" s="4">
        <f>Table1[[#This Row],[PROFIT]]/Table1[[#This Row],[sale_price]]</f>
        <v>0.54400000065216292</v>
      </c>
      <c r="Q1941" t="str">
        <f>"Q"&amp;ROUNDUP(MONTH(Table1[[#This Row],[ordered_at]])/3,0)</f>
        <v>Q4</v>
      </c>
      <c r="R1941" t="s">
        <v>36</v>
      </c>
      <c r="S1941" t="s">
        <v>46</v>
      </c>
      <c r="T1941" s="8"/>
    </row>
    <row r="1942" spans="1:20" x14ac:dyDescent="0.3">
      <c r="A1942">
        <v>133840</v>
      </c>
      <c r="B1942">
        <v>92127</v>
      </c>
      <c r="C1942">
        <v>93726</v>
      </c>
      <c r="D1942">
        <v>24833</v>
      </c>
      <c r="E1942">
        <f>VLOOKUP(D1942,[1]products!$A$2:$B$2832,2,0)</f>
        <v>20.126230549999999</v>
      </c>
      <c r="F1942">
        <v>361318</v>
      </c>
      <c r="G1942" t="s">
        <v>12</v>
      </c>
      <c r="H1942" s="2">
        <v>44883.67559027778</v>
      </c>
      <c r="I1942" s="2">
        <v>44883.67559027778</v>
      </c>
      <c r="J1942" s="2">
        <v>44883.67559027778</v>
      </c>
      <c r="K1942" s="2" t="s">
        <v>11</v>
      </c>
      <c r="L1942" s="9">
        <f>YEAR(Table1[[#This Row],[ordered_at]])</f>
        <v>2022</v>
      </c>
      <c r="M1942" s="9" t="str">
        <f>TEXT(Table1[[#This Row],[ordered_at]],"MMM")</f>
        <v>Nov</v>
      </c>
      <c r="N1942">
        <f>VLOOKUP(D1942,[1]products!$A$2:$F$2832,6,0)</f>
        <v>38.630001069999999</v>
      </c>
      <c r="O1942" s="1">
        <f>Table1[[#This Row],[sale_price]]-Table1[[#This Row],[cost_price]]</f>
        <v>18.50377052</v>
      </c>
      <c r="P1942" s="4">
        <f>Table1[[#This Row],[PROFIT]]/Table1[[#This Row],[sale_price]]</f>
        <v>0.47900000019337302</v>
      </c>
      <c r="Q1942" t="str">
        <f>"Q"&amp;ROUNDUP(MONTH(Table1[[#This Row],[ordered_at]])/3,0)</f>
        <v>Q4</v>
      </c>
      <c r="R1942" t="s">
        <v>25</v>
      </c>
      <c r="S1942" t="s">
        <v>46</v>
      </c>
      <c r="T1942" s="8"/>
    </row>
    <row r="1943" spans="1:20" x14ac:dyDescent="0.3">
      <c r="A1943">
        <v>145868</v>
      </c>
      <c r="B1943">
        <v>100431</v>
      </c>
      <c r="C1943">
        <v>75838</v>
      </c>
      <c r="D1943">
        <v>13748</v>
      </c>
      <c r="E1943">
        <f>VLOOKUP(D1943,[1]products!$A$2:$B$2832,2,0)</f>
        <v>20.411999959999999</v>
      </c>
      <c r="F1943">
        <v>393822</v>
      </c>
      <c r="G1943" t="s">
        <v>14</v>
      </c>
      <c r="H1943" s="2">
        <v>44883.625763888886</v>
      </c>
      <c r="I1943" s="2" t="s">
        <v>11</v>
      </c>
      <c r="J1943" s="2" t="s">
        <v>11</v>
      </c>
      <c r="K1943" s="2" t="s">
        <v>11</v>
      </c>
      <c r="L1943" s="9">
        <f>YEAR(Table1[[#This Row],[ordered_at]])</f>
        <v>2022</v>
      </c>
      <c r="M1943" s="9" t="str">
        <f>TEXT(Table1[[#This Row],[ordered_at]],"MMM")</f>
        <v>Nov</v>
      </c>
      <c r="N1943">
        <f>VLOOKUP(D1943,[1]products!$A$2:$F$2832,6,0)</f>
        <v>36</v>
      </c>
      <c r="O1943" s="1">
        <f>Table1[[#This Row],[sale_price]]-Table1[[#This Row],[cost_price]]</f>
        <v>15.588000040000001</v>
      </c>
      <c r="P1943" s="4">
        <f>Table1[[#This Row],[PROFIT]]/Table1[[#This Row],[sale_price]]</f>
        <v>0.43300000111111114</v>
      </c>
      <c r="Q1943" t="str">
        <f>"Q"&amp;ROUNDUP(MONTH(Table1[[#This Row],[ordered_at]])/3,0)</f>
        <v>Q4</v>
      </c>
      <c r="R1943" t="s">
        <v>25</v>
      </c>
      <c r="S1943" t="s">
        <v>46</v>
      </c>
      <c r="T1943" s="8"/>
    </row>
    <row r="1944" spans="1:20" x14ac:dyDescent="0.3">
      <c r="A1944">
        <v>79994</v>
      </c>
      <c r="B1944">
        <v>55049</v>
      </c>
      <c r="C1944">
        <v>2058</v>
      </c>
      <c r="D1944">
        <v>15926</v>
      </c>
      <c r="E1944">
        <f>VLOOKUP(D1944,[1]products!$A$2:$B$2832,2,0)</f>
        <v>13.759200420000001</v>
      </c>
      <c r="F1944">
        <v>215878</v>
      </c>
      <c r="G1944" t="s">
        <v>12</v>
      </c>
      <c r="H1944" s="2">
        <v>44882.206388888888</v>
      </c>
      <c r="I1944" s="2">
        <v>44882.206388888888</v>
      </c>
      <c r="J1944" s="2">
        <v>44882.206388888888</v>
      </c>
      <c r="K1944" s="2" t="s">
        <v>11</v>
      </c>
      <c r="L1944" s="9">
        <f>YEAR(Table1[[#This Row],[ordered_at]])</f>
        <v>2022</v>
      </c>
      <c r="M1944" s="9" t="str">
        <f>TEXT(Table1[[#This Row],[ordered_at]],"MMM")</f>
        <v>Nov</v>
      </c>
      <c r="N1944">
        <f>VLOOKUP(D1944,[1]products!$A$2:$F$2832,6,0)</f>
        <v>25.200000760000002</v>
      </c>
      <c r="O1944" s="1">
        <f>Table1[[#This Row],[sale_price]]-Table1[[#This Row],[cost_price]]</f>
        <v>11.440800340000001</v>
      </c>
      <c r="P1944" s="4">
        <f>Table1[[#This Row],[PROFIT]]/Table1[[#This Row],[sale_price]]</f>
        <v>0.4539999998</v>
      </c>
      <c r="Q1944" t="str">
        <f>"Q"&amp;ROUNDUP(MONTH(Table1[[#This Row],[ordered_at]])/3,0)</f>
        <v>Q4</v>
      </c>
      <c r="R1944" t="s">
        <v>25</v>
      </c>
      <c r="S1944" t="s">
        <v>46</v>
      </c>
      <c r="T1944" s="8"/>
    </row>
    <row r="1945" spans="1:20" x14ac:dyDescent="0.3">
      <c r="A1945">
        <v>108291</v>
      </c>
      <c r="B1945">
        <v>74622</v>
      </c>
      <c r="C1945">
        <v>42103</v>
      </c>
      <c r="D1945">
        <v>15824</v>
      </c>
      <c r="E1945">
        <f>VLOOKUP(D1945,[1]products!$A$2:$B$2832,2,0)</f>
        <v>11.173859950000001</v>
      </c>
      <c r="F1945">
        <v>292175</v>
      </c>
      <c r="G1945" t="s">
        <v>10</v>
      </c>
      <c r="H1945" s="2">
        <v>44881.926689814813</v>
      </c>
      <c r="I1945" s="2" t="s">
        <v>11</v>
      </c>
      <c r="J1945" s="2" t="s">
        <v>11</v>
      </c>
      <c r="K1945" s="2" t="s">
        <v>11</v>
      </c>
      <c r="L1945" s="9">
        <f>YEAR(Table1[[#This Row],[ordered_at]])</f>
        <v>2022</v>
      </c>
      <c r="M1945" s="9" t="str">
        <f>TEXT(Table1[[#This Row],[ordered_at]],"MMM")</f>
        <v>Nov</v>
      </c>
      <c r="N1945">
        <f>VLOOKUP(D1945,[1]products!$A$2:$F$2832,6,0)</f>
        <v>26.989999770000001</v>
      </c>
      <c r="O1945" s="1">
        <f>Table1[[#This Row],[sale_price]]-Table1[[#This Row],[cost_price]]</f>
        <v>15.81613982</v>
      </c>
      <c r="P1945" s="4">
        <f>Table1[[#This Row],[PROFIT]]/Table1[[#This Row],[sale_price]]</f>
        <v>0.58599999832456462</v>
      </c>
      <c r="Q1945" t="str">
        <f>"Q"&amp;ROUNDUP(MONTH(Table1[[#This Row],[ordered_at]])/3,0)</f>
        <v>Q4</v>
      </c>
      <c r="R1945" t="s">
        <v>25</v>
      </c>
      <c r="S1945" t="s">
        <v>46</v>
      </c>
      <c r="T1945" s="8"/>
    </row>
    <row r="1946" spans="1:20" x14ac:dyDescent="0.3">
      <c r="A1946">
        <v>98312</v>
      </c>
      <c r="B1946">
        <v>67666</v>
      </c>
      <c r="C1946">
        <v>72751</v>
      </c>
      <c r="D1946">
        <v>15844</v>
      </c>
      <c r="E1946">
        <f>VLOOKUP(D1946,[1]products!$A$2:$B$2832,2,0)</f>
        <v>14.64399998</v>
      </c>
      <c r="F1946">
        <v>265237</v>
      </c>
      <c r="G1946" t="s">
        <v>12</v>
      </c>
      <c r="H1946" s="2">
        <v>44881.029803240737</v>
      </c>
      <c r="I1946" s="2">
        <v>44881.029803240737</v>
      </c>
      <c r="J1946" s="2">
        <v>44881.029803240737</v>
      </c>
      <c r="K1946" s="2" t="s">
        <v>11</v>
      </c>
      <c r="L1946" s="9">
        <f>YEAR(Table1[[#This Row],[ordered_at]])</f>
        <v>2022</v>
      </c>
      <c r="M1946" s="9" t="str">
        <f>TEXT(Table1[[#This Row],[ordered_at]],"MMM")</f>
        <v>Nov</v>
      </c>
      <c r="N1946">
        <f>VLOOKUP(D1946,[1]products!$A$2:$F$2832,6,0)</f>
        <v>28</v>
      </c>
      <c r="O1946" s="1">
        <f>Table1[[#This Row],[sale_price]]-Table1[[#This Row],[cost_price]]</f>
        <v>13.35600002</v>
      </c>
      <c r="P1946" s="4">
        <f>Table1[[#This Row],[PROFIT]]/Table1[[#This Row],[sale_price]]</f>
        <v>0.47700000071428572</v>
      </c>
      <c r="Q1946" t="str">
        <f>"Q"&amp;ROUNDUP(MONTH(Table1[[#This Row],[ordered_at]])/3,0)</f>
        <v>Q4</v>
      </c>
      <c r="R1946" t="s">
        <v>25</v>
      </c>
      <c r="S1946" t="s">
        <v>46</v>
      </c>
      <c r="T1946" s="8"/>
    </row>
    <row r="1947" spans="1:20" x14ac:dyDescent="0.3">
      <c r="A1947">
        <v>132833</v>
      </c>
      <c r="B1947">
        <v>91419</v>
      </c>
      <c r="C1947">
        <v>34135</v>
      </c>
      <c r="D1947">
        <v>15692</v>
      </c>
      <c r="E1947">
        <f>VLOOKUP(D1947,[1]products!$A$2:$B$2832,2,0)</f>
        <v>33.215000119999999</v>
      </c>
      <c r="F1947">
        <v>358617</v>
      </c>
      <c r="G1947" t="s">
        <v>12</v>
      </c>
      <c r="H1947" s="2">
        <v>44880.987233796295</v>
      </c>
      <c r="I1947" s="2">
        <v>44880.987233796295</v>
      </c>
      <c r="J1947" s="2">
        <v>44880.987233796295</v>
      </c>
      <c r="K1947" s="2" t="s">
        <v>11</v>
      </c>
      <c r="L1947" s="9">
        <f>YEAR(Table1[[#This Row],[ordered_at]])</f>
        <v>2022</v>
      </c>
      <c r="M1947" s="9" t="str">
        <f>TEXT(Table1[[#This Row],[ordered_at]],"MMM")</f>
        <v>Nov</v>
      </c>
      <c r="N1947">
        <f>VLOOKUP(D1947,[1]products!$A$2:$F$2832,6,0)</f>
        <v>65</v>
      </c>
      <c r="O1947" s="1">
        <f>Table1[[#This Row],[sale_price]]-Table1[[#This Row],[cost_price]]</f>
        <v>31.784999880000001</v>
      </c>
      <c r="P1947" s="4">
        <f>Table1[[#This Row],[PROFIT]]/Table1[[#This Row],[sale_price]]</f>
        <v>0.48899999815384615</v>
      </c>
      <c r="Q1947" t="str">
        <f>"Q"&amp;ROUNDUP(MONTH(Table1[[#This Row],[ordered_at]])/3,0)</f>
        <v>Q4</v>
      </c>
      <c r="R1947" t="s">
        <v>25</v>
      </c>
      <c r="S1947" t="s">
        <v>46</v>
      </c>
      <c r="T1947" s="8"/>
    </row>
    <row r="1948" spans="1:20" x14ac:dyDescent="0.3">
      <c r="A1948">
        <v>130345</v>
      </c>
      <c r="B1948">
        <v>89754</v>
      </c>
      <c r="C1948">
        <v>30325</v>
      </c>
      <c r="D1948">
        <v>6262</v>
      </c>
      <c r="E1948">
        <f>VLOOKUP(D1948,[1]products!$A$2:$B$2832,2,0)</f>
        <v>4.159049875</v>
      </c>
      <c r="F1948">
        <v>351870</v>
      </c>
      <c r="G1948" t="s">
        <v>13</v>
      </c>
      <c r="H1948" s="2">
        <v>44880.370682870373</v>
      </c>
      <c r="I1948" s="2">
        <v>44880.370682870373</v>
      </c>
      <c r="J1948" s="2" t="s">
        <v>11</v>
      </c>
      <c r="K1948" s="2" t="s">
        <v>11</v>
      </c>
      <c r="L1948" s="9">
        <f>YEAR(Table1[[#This Row],[ordered_at]])</f>
        <v>2022</v>
      </c>
      <c r="M1948" s="9" t="str">
        <f>TEXT(Table1[[#This Row],[ordered_at]],"MMM")</f>
        <v>Nov</v>
      </c>
      <c r="N1948">
        <f>VLOOKUP(D1948,[1]products!$A$2:$F$2832,6,0)</f>
        <v>6.9899997709999999</v>
      </c>
      <c r="O1948" s="1">
        <f>Table1[[#This Row],[sale_price]]-Table1[[#This Row],[cost_price]]</f>
        <v>2.8309498959999999</v>
      </c>
      <c r="P1948" s="4">
        <f>Table1[[#This Row],[PROFIT]]/Table1[[#This Row],[sale_price]]</f>
        <v>0.40499999838984257</v>
      </c>
      <c r="Q1948" t="str">
        <f>"Q"&amp;ROUNDUP(MONTH(Table1[[#This Row],[ordered_at]])/3,0)</f>
        <v>Q4</v>
      </c>
      <c r="R1948" t="s">
        <v>25</v>
      </c>
      <c r="S1948" t="s">
        <v>46</v>
      </c>
      <c r="T1948" s="8"/>
    </row>
    <row r="1949" spans="1:20" x14ac:dyDescent="0.3">
      <c r="A1949">
        <v>139524</v>
      </c>
      <c r="B1949">
        <v>96043</v>
      </c>
      <c r="C1949">
        <v>7943</v>
      </c>
      <c r="D1949">
        <v>5991</v>
      </c>
      <c r="E1949">
        <f>VLOOKUP(D1949,[1]products!$A$2:$B$2832,2,0)</f>
        <v>49.549201140000001</v>
      </c>
      <c r="F1949">
        <v>376607</v>
      </c>
      <c r="G1949" t="s">
        <v>12</v>
      </c>
      <c r="H1949" s="2">
        <v>44880.169178240743</v>
      </c>
      <c r="I1949" s="2">
        <v>44880.169178240743</v>
      </c>
      <c r="J1949" s="2">
        <v>44880.169178240743</v>
      </c>
      <c r="K1949" s="2" t="s">
        <v>11</v>
      </c>
      <c r="L1949" s="9">
        <f>YEAR(Table1[[#This Row],[ordered_at]])</f>
        <v>2022</v>
      </c>
      <c r="M1949" s="9" t="str">
        <f>TEXT(Table1[[#This Row],[ordered_at]],"MMM")</f>
        <v>Nov</v>
      </c>
      <c r="N1949">
        <f>VLOOKUP(D1949,[1]products!$A$2:$F$2832,6,0)</f>
        <v>78.900001529999997</v>
      </c>
      <c r="O1949" s="1">
        <f>Table1[[#This Row],[sale_price]]-Table1[[#This Row],[cost_price]]</f>
        <v>29.350800389999996</v>
      </c>
      <c r="P1949" s="4">
        <f>Table1[[#This Row],[PROFIT]]/Table1[[#This Row],[sale_price]]</f>
        <v>0.37199999772927755</v>
      </c>
      <c r="Q1949" t="str">
        <f>"Q"&amp;ROUNDUP(MONTH(Table1[[#This Row],[ordered_at]])/3,0)</f>
        <v>Q4</v>
      </c>
      <c r="R1949" t="s">
        <v>25</v>
      </c>
      <c r="S1949" t="s">
        <v>46</v>
      </c>
      <c r="T1949" s="8"/>
    </row>
    <row r="1950" spans="1:20" x14ac:dyDescent="0.3">
      <c r="A1950">
        <v>57608</v>
      </c>
      <c r="B1950">
        <v>39657</v>
      </c>
      <c r="C1950">
        <v>95120</v>
      </c>
      <c r="D1950">
        <v>15349</v>
      </c>
      <c r="E1950">
        <f>VLOOKUP(D1950,[1]products!$A$2:$B$2832,2,0)</f>
        <v>19.171920759999999</v>
      </c>
      <c r="F1950">
        <v>155450</v>
      </c>
      <c r="G1950" t="s">
        <v>14</v>
      </c>
      <c r="H1950" s="2">
        <v>44879.014722222222</v>
      </c>
      <c r="I1950" s="2" t="s">
        <v>11</v>
      </c>
      <c r="J1950" s="2" t="s">
        <v>11</v>
      </c>
      <c r="K1950" s="2" t="s">
        <v>11</v>
      </c>
      <c r="L1950" s="9">
        <f>YEAR(Table1[[#This Row],[ordered_at]])</f>
        <v>2022</v>
      </c>
      <c r="M1950" s="9" t="str">
        <f>TEXT(Table1[[#This Row],[ordered_at]],"MMM")</f>
        <v>Nov</v>
      </c>
      <c r="N1950">
        <f>VLOOKUP(D1950,[1]products!$A$2:$F$2832,6,0)</f>
        <v>46.990001679999999</v>
      </c>
      <c r="O1950" s="1">
        <f>Table1[[#This Row],[sale_price]]-Table1[[#This Row],[cost_price]]</f>
        <v>27.81808092</v>
      </c>
      <c r="P1950" s="4">
        <f>Table1[[#This Row],[PROFIT]]/Table1[[#This Row],[sale_price]]</f>
        <v>0.59199999841327944</v>
      </c>
      <c r="Q1950" t="str">
        <f>"Q"&amp;ROUNDUP(MONTH(Table1[[#This Row],[ordered_at]])/3,0)</f>
        <v>Q4</v>
      </c>
      <c r="R1950" t="s">
        <v>25</v>
      </c>
      <c r="S1950" t="s">
        <v>46</v>
      </c>
      <c r="T1950" s="8"/>
    </row>
    <row r="1951" spans="1:20" x14ac:dyDescent="0.3">
      <c r="A1951">
        <v>116799</v>
      </c>
      <c r="B1951">
        <v>80455</v>
      </c>
      <c r="C1951">
        <v>59900</v>
      </c>
      <c r="D1951">
        <v>13706</v>
      </c>
      <c r="E1951">
        <f>VLOOKUP(D1951,[1]products!$A$2:$B$2832,2,0)</f>
        <v>12.935999989999999</v>
      </c>
      <c r="F1951">
        <v>315195</v>
      </c>
      <c r="G1951" t="s">
        <v>13</v>
      </c>
      <c r="H1951" s="2">
        <v>44878.36986111111</v>
      </c>
      <c r="I1951" s="2">
        <v>44878.36986111111</v>
      </c>
      <c r="J1951" s="2" t="s">
        <v>11</v>
      </c>
      <c r="K1951" s="2" t="s">
        <v>11</v>
      </c>
      <c r="L1951" s="9">
        <f>YEAR(Table1[[#This Row],[ordered_at]])</f>
        <v>2022</v>
      </c>
      <c r="M1951" s="9" t="str">
        <f>TEXT(Table1[[#This Row],[ordered_at]],"MMM")</f>
        <v>Nov</v>
      </c>
      <c r="N1951">
        <f>VLOOKUP(D1951,[1]products!$A$2:$F$2832,6,0)</f>
        <v>22</v>
      </c>
      <c r="O1951" s="1">
        <f>Table1[[#This Row],[sale_price]]-Table1[[#This Row],[cost_price]]</f>
        <v>9.0640000100000009</v>
      </c>
      <c r="P1951" s="4">
        <f>Table1[[#This Row],[PROFIT]]/Table1[[#This Row],[sale_price]]</f>
        <v>0.41200000045454549</v>
      </c>
      <c r="Q1951" t="str">
        <f>"Q"&amp;ROUNDUP(MONTH(Table1[[#This Row],[ordered_at]])/3,0)</f>
        <v>Q4</v>
      </c>
      <c r="R1951" t="s">
        <v>19</v>
      </c>
      <c r="S1951" t="s">
        <v>47</v>
      </c>
      <c r="T1951" s="8"/>
    </row>
    <row r="1952" spans="1:20" x14ac:dyDescent="0.3">
      <c r="A1952">
        <v>165914</v>
      </c>
      <c r="B1952">
        <v>114283</v>
      </c>
      <c r="C1952">
        <v>60985</v>
      </c>
      <c r="D1952">
        <v>9219</v>
      </c>
      <c r="E1952">
        <f>VLOOKUP(D1952,[1]products!$A$2:$B$2832,2,0)</f>
        <v>37.181398629999997</v>
      </c>
      <c r="F1952">
        <v>447910</v>
      </c>
      <c r="G1952" t="s">
        <v>14</v>
      </c>
      <c r="H1952" s="2">
        <v>44878.323530092595</v>
      </c>
      <c r="I1952" s="2" t="s">
        <v>11</v>
      </c>
      <c r="J1952" s="2" t="s">
        <v>11</v>
      </c>
      <c r="K1952" s="2" t="s">
        <v>11</v>
      </c>
      <c r="L1952" s="9">
        <f>YEAR(Table1[[#This Row],[ordered_at]])</f>
        <v>2022</v>
      </c>
      <c r="M1952" s="9" t="str">
        <f>TEXT(Table1[[#This Row],[ordered_at]],"MMM")</f>
        <v>Nov</v>
      </c>
      <c r="N1952">
        <f>VLOOKUP(D1952,[1]products!$A$2:$F$2832,6,0)</f>
        <v>99.949996949999999</v>
      </c>
      <c r="O1952" s="1">
        <f>Table1[[#This Row],[sale_price]]-Table1[[#This Row],[cost_price]]</f>
        <v>62.768598320000002</v>
      </c>
      <c r="P1952" s="4">
        <f>Table1[[#This Row],[PROFIT]]/Table1[[#This Row],[sale_price]]</f>
        <v>0.62800000235517772</v>
      </c>
      <c r="Q1952" t="str">
        <f>"Q"&amp;ROUNDUP(MONTH(Table1[[#This Row],[ordered_at]])/3,0)</f>
        <v>Q4</v>
      </c>
      <c r="R1952" t="s">
        <v>22</v>
      </c>
      <c r="S1952" t="s">
        <v>46</v>
      </c>
      <c r="T1952" s="8"/>
    </row>
    <row r="1953" spans="1:20" x14ac:dyDescent="0.3">
      <c r="A1953">
        <v>25689</v>
      </c>
      <c r="B1953">
        <v>17776</v>
      </c>
      <c r="C1953">
        <v>32960</v>
      </c>
      <c r="D1953">
        <v>24793</v>
      </c>
      <c r="E1953">
        <f>VLOOKUP(D1953,[1]products!$A$2:$B$2832,2,0)</f>
        <v>15.795000050000001</v>
      </c>
      <c r="F1953">
        <v>69309</v>
      </c>
      <c r="G1953" t="s">
        <v>13</v>
      </c>
      <c r="H1953" s="2">
        <v>44878.046724537038</v>
      </c>
      <c r="I1953" s="2">
        <v>44878.046724537038</v>
      </c>
      <c r="J1953" s="2" t="s">
        <v>11</v>
      </c>
      <c r="K1953" s="2" t="s">
        <v>11</v>
      </c>
      <c r="L1953" s="9">
        <f>YEAR(Table1[[#This Row],[ordered_at]])</f>
        <v>2022</v>
      </c>
      <c r="M1953" s="9" t="str">
        <f>TEXT(Table1[[#This Row],[ordered_at]],"MMM")</f>
        <v>Nov</v>
      </c>
      <c r="N1953">
        <f>VLOOKUP(D1953,[1]products!$A$2:$F$2832,6,0)</f>
        <v>39</v>
      </c>
      <c r="O1953" s="1">
        <f>Table1[[#This Row],[sale_price]]-Table1[[#This Row],[cost_price]]</f>
        <v>23.204999950000001</v>
      </c>
      <c r="P1953" s="4">
        <f>Table1[[#This Row],[PROFIT]]/Table1[[#This Row],[sale_price]]</f>
        <v>0.59499999871794873</v>
      </c>
      <c r="Q1953" t="str">
        <f>"Q"&amp;ROUNDUP(MONTH(Table1[[#This Row],[ordered_at]])/3,0)</f>
        <v>Q4</v>
      </c>
      <c r="R1953" t="s">
        <v>22</v>
      </c>
      <c r="S1953" t="s">
        <v>46</v>
      </c>
      <c r="T1953" s="8"/>
    </row>
    <row r="1954" spans="1:20" x14ac:dyDescent="0.3">
      <c r="A1954">
        <v>152653</v>
      </c>
      <c r="B1954">
        <v>105117</v>
      </c>
      <c r="C1954">
        <v>95455</v>
      </c>
      <c r="D1954">
        <v>15332</v>
      </c>
      <c r="E1954">
        <f>VLOOKUP(D1954,[1]products!$A$2:$B$2832,2,0)</f>
        <v>25.587950960000001</v>
      </c>
      <c r="F1954">
        <v>412095</v>
      </c>
      <c r="G1954" t="s">
        <v>14</v>
      </c>
      <c r="H1954" s="2">
        <v>44877.688854166663</v>
      </c>
      <c r="I1954" s="2" t="s">
        <v>11</v>
      </c>
      <c r="J1954" s="2" t="s">
        <v>11</v>
      </c>
      <c r="K1954" s="2" t="s">
        <v>11</v>
      </c>
      <c r="L1954" s="9">
        <f>YEAR(Table1[[#This Row],[ordered_at]])</f>
        <v>2022</v>
      </c>
      <c r="M1954" s="9" t="str">
        <f>TEXT(Table1[[#This Row],[ordered_at]],"MMM")</f>
        <v>Nov</v>
      </c>
      <c r="N1954">
        <f>VLOOKUP(D1954,[1]products!$A$2:$F$2832,6,0)</f>
        <v>43.150001529999997</v>
      </c>
      <c r="O1954" s="1">
        <f>Table1[[#This Row],[sale_price]]-Table1[[#This Row],[cost_price]]</f>
        <v>17.562050569999997</v>
      </c>
      <c r="P1954" s="4">
        <f>Table1[[#This Row],[PROFIT]]/Table1[[#This Row],[sale_price]]</f>
        <v>0.40699999877844728</v>
      </c>
      <c r="Q1954" t="str">
        <f>"Q"&amp;ROUNDUP(MONTH(Table1[[#This Row],[ordered_at]])/3,0)</f>
        <v>Q4</v>
      </c>
      <c r="R1954" t="s">
        <v>25</v>
      </c>
      <c r="S1954" t="s">
        <v>46</v>
      </c>
      <c r="T1954" s="8"/>
    </row>
    <row r="1955" spans="1:20" x14ac:dyDescent="0.3">
      <c r="A1955">
        <v>148184</v>
      </c>
      <c r="B1955">
        <v>102034</v>
      </c>
      <c r="C1955">
        <v>11074</v>
      </c>
      <c r="D1955">
        <v>28357</v>
      </c>
      <c r="E1955">
        <f>VLOOKUP(D1955,[1]products!$A$2:$B$2832,2,0)</f>
        <v>88.130873140000006</v>
      </c>
      <c r="F1955">
        <v>400067</v>
      </c>
      <c r="G1955" t="s">
        <v>14</v>
      </c>
      <c r="H1955" s="2">
        <v>44877.287557870368</v>
      </c>
      <c r="I1955" s="2" t="s">
        <v>11</v>
      </c>
      <c r="J1955" s="2" t="s">
        <v>11</v>
      </c>
      <c r="K1955" s="2" t="s">
        <v>11</v>
      </c>
      <c r="L1955" s="9">
        <f>YEAR(Table1[[#This Row],[ordered_at]])</f>
        <v>2022</v>
      </c>
      <c r="M1955" s="9" t="str">
        <f>TEXT(Table1[[#This Row],[ordered_at]],"MMM")</f>
        <v>Nov</v>
      </c>
      <c r="N1955">
        <f>VLOOKUP(D1955,[1]products!$A$2:$F$2832,6,0)</f>
        <v>147.13000489999999</v>
      </c>
      <c r="O1955" s="1">
        <f>Table1[[#This Row],[sale_price]]-Table1[[#This Row],[cost_price]]</f>
        <v>58.999131759999983</v>
      </c>
      <c r="P1955" s="4">
        <f>Table1[[#This Row],[PROFIT]]/Table1[[#This Row],[sale_price]]</f>
        <v>0.40099999860735402</v>
      </c>
      <c r="Q1955" t="str">
        <f>"Q"&amp;ROUNDUP(MONTH(Table1[[#This Row],[ordered_at]])/3,0)</f>
        <v>Q4</v>
      </c>
      <c r="R1955" t="s">
        <v>33</v>
      </c>
      <c r="S1955" t="s">
        <v>46</v>
      </c>
      <c r="T1955" s="8"/>
    </row>
    <row r="1956" spans="1:20" x14ac:dyDescent="0.3">
      <c r="A1956">
        <v>50616</v>
      </c>
      <c r="B1956">
        <v>34818</v>
      </c>
      <c r="C1956">
        <v>41752</v>
      </c>
      <c r="D1956">
        <v>6139</v>
      </c>
      <c r="E1956">
        <f>VLOOKUP(D1956,[1]products!$A$2:$B$2832,2,0)</f>
        <v>5.5844098759999996</v>
      </c>
      <c r="F1956">
        <v>136567</v>
      </c>
      <c r="G1956" t="s">
        <v>12</v>
      </c>
      <c r="H1956" s="2">
        <v>44876.94189814815</v>
      </c>
      <c r="I1956" s="2">
        <v>44876.94189814815</v>
      </c>
      <c r="J1956" s="2">
        <v>44876.94189814815</v>
      </c>
      <c r="K1956" s="2" t="s">
        <v>11</v>
      </c>
      <c r="L1956" s="9">
        <f>YEAR(Table1[[#This Row],[ordered_at]])</f>
        <v>2022</v>
      </c>
      <c r="M1956" s="9" t="str">
        <f>TEXT(Table1[[#This Row],[ordered_at]],"MMM")</f>
        <v>Nov</v>
      </c>
      <c r="N1956">
        <f>VLOOKUP(D1956,[1]products!$A$2:$F$2832,6,0)</f>
        <v>9.9899997710000008</v>
      </c>
      <c r="O1956" s="1">
        <f>Table1[[#This Row],[sale_price]]-Table1[[#This Row],[cost_price]]</f>
        <v>4.4055898950000012</v>
      </c>
      <c r="P1956" s="4">
        <f>Table1[[#This Row],[PROFIT]]/Table1[[#This Row],[sale_price]]</f>
        <v>0.44099999959849856</v>
      </c>
      <c r="Q1956" t="str">
        <f>"Q"&amp;ROUNDUP(MONTH(Table1[[#This Row],[ordered_at]])/3,0)</f>
        <v>Q4</v>
      </c>
      <c r="R1956" t="s">
        <v>33</v>
      </c>
      <c r="S1956" t="s">
        <v>46</v>
      </c>
      <c r="T1956" s="8"/>
    </row>
    <row r="1957" spans="1:20" x14ac:dyDescent="0.3">
      <c r="A1957">
        <v>83974</v>
      </c>
      <c r="B1957">
        <v>57779</v>
      </c>
      <c r="C1957">
        <v>80206</v>
      </c>
      <c r="D1957">
        <v>9380</v>
      </c>
      <c r="E1957">
        <f>VLOOKUP(D1957,[1]products!$A$2:$B$2832,2,0)</f>
        <v>3.6962999070000002</v>
      </c>
      <c r="F1957">
        <v>226633</v>
      </c>
      <c r="G1957" t="s">
        <v>14</v>
      </c>
      <c r="H1957" s="2">
        <v>44876.322337962964</v>
      </c>
      <c r="I1957" s="2" t="s">
        <v>11</v>
      </c>
      <c r="J1957" s="2" t="s">
        <v>11</v>
      </c>
      <c r="K1957" s="2" t="s">
        <v>11</v>
      </c>
      <c r="L1957" s="9">
        <f>YEAR(Table1[[#This Row],[ordered_at]])</f>
        <v>2022</v>
      </c>
      <c r="M1957" s="9" t="str">
        <f>TEXT(Table1[[#This Row],[ordered_at]],"MMM")</f>
        <v>Nov</v>
      </c>
      <c r="N1957">
        <f>VLOOKUP(D1957,[1]products!$A$2:$F$2832,6,0)</f>
        <v>9.9899997710000008</v>
      </c>
      <c r="O1957" s="1">
        <f>Table1[[#This Row],[sale_price]]-Table1[[#This Row],[cost_price]]</f>
        <v>6.2936998640000006</v>
      </c>
      <c r="P1957" s="4">
        <f>Table1[[#This Row],[PROFIT]]/Table1[[#This Row],[sale_price]]</f>
        <v>0.63000000082782781</v>
      </c>
      <c r="Q1957" t="str">
        <f>"Q"&amp;ROUNDUP(MONTH(Table1[[#This Row],[ordered_at]])/3,0)</f>
        <v>Q4</v>
      </c>
      <c r="R1957" t="s">
        <v>28</v>
      </c>
      <c r="S1957" t="s">
        <v>46</v>
      </c>
      <c r="T1957" s="8"/>
    </row>
    <row r="1958" spans="1:20" x14ac:dyDescent="0.3">
      <c r="A1958">
        <v>91922</v>
      </c>
      <c r="B1958">
        <v>63247</v>
      </c>
      <c r="C1958">
        <v>95077</v>
      </c>
      <c r="D1958">
        <v>9442</v>
      </c>
      <c r="E1958">
        <f>VLOOKUP(D1958,[1]products!$A$2:$B$2832,2,0)</f>
        <v>34.44999996</v>
      </c>
      <c r="F1958">
        <v>248109</v>
      </c>
      <c r="G1958" t="s">
        <v>12</v>
      </c>
      <c r="H1958" s="2">
        <v>44876.217465277776</v>
      </c>
      <c r="I1958" s="2">
        <v>44876.217465277776</v>
      </c>
      <c r="J1958" s="2">
        <v>44876.217465277776</v>
      </c>
      <c r="K1958" s="2" t="s">
        <v>11</v>
      </c>
      <c r="L1958" s="9">
        <f>YEAR(Table1[[#This Row],[ordered_at]])</f>
        <v>2022</v>
      </c>
      <c r="M1958" s="9" t="str">
        <f>TEXT(Table1[[#This Row],[ordered_at]],"MMM")</f>
        <v>Nov</v>
      </c>
      <c r="N1958">
        <f>VLOOKUP(D1958,[1]products!$A$2:$F$2832,6,0)</f>
        <v>65</v>
      </c>
      <c r="O1958" s="1">
        <f>Table1[[#This Row],[sale_price]]-Table1[[#This Row],[cost_price]]</f>
        <v>30.55000004</v>
      </c>
      <c r="P1958" s="4">
        <f>Table1[[#This Row],[PROFIT]]/Table1[[#This Row],[sale_price]]</f>
        <v>0.47000000061538461</v>
      </c>
      <c r="Q1958" t="str">
        <f>"Q"&amp;ROUNDUP(MONTH(Table1[[#This Row],[ordered_at]])/3,0)</f>
        <v>Q4</v>
      </c>
      <c r="R1958" t="s">
        <v>40</v>
      </c>
      <c r="S1958" t="s">
        <v>46</v>
      </c>
      <c r="T1958" s="8"/>
    </row>
    <row r="1959" spans="1:20" x14ac:dyDescent="0.3">
      <c r="A1959">
        <v>102260</v>
      </c>
      <c r="B1959">
        <v>70402</v>
      </c>
      <c r="C1959">
        <v>20208</v>
      </c>
      <c r="D1959">
        <v>6106</v>
      </c>
      <c r="E1959">
        <f>VLOOKUP(D1959,[1]products!$A$2:$B$2832,2,0)</f>
        <v>11.937309900000001</v>
      </c>
      <c r="F1959">
        <v>275857</v>
      </c>
      <c r="G1959" t="s">
        <v>12</v>
      </c>
      <c r="H1959" s="2">
        <v>44876.014444444445</v>
      </c>
      <c r="I1959" s="2">
        <v>44876.014444444445</v>
      </c>
      <c r="J1959" s="2">
        <v>44876.014444444445</v>
      </c>
      <c r="K1959" s="2" t="s">
        <v>11</v>
      </c>
      <c r="L1959" s="9">
        <f>YEAR(Table1[[#This Row],[ordered_at]])</f>
        <v>2022</v>
      </c>
      <c r="M1959" s="9" t="str">
        <f>TEXT(Table1[[#This Row],[ordered_at]],"MMM")</f>
        <v>Nov</v>
      </c>
      <c r="N1959">
        <f>VLOOKUP(D1959,[1]products!$A$2:$F$2832,6,0)</f>
        <v>28.489999770000001</v>
      </c>
      <c r="O1959" s="1">
        <f>Table1[[#This Row],[sale_price]]-Table1[[#This Row],[cost_price]]</f>
        <v>16.552689870000002</v>
      </c>
      <c r="P1959" s="4">
        <f>Table1[[#This Row],[PROFIT]]/Table1[[#This Row],[sale_price]]</f>
        <v>0.58100000012741315</v>
      </c>
      <c r="Q1959" t="str">
        <f>"Q"&amp;ROUNDUP(MONTH(Table1[[#This Row],[ordered_at]])/3,0)</f>
        <v>Q4</v>
      </c>
      <c r="R1959" t="s">
        <v>40</v>
      </c>
      <c r="S1959" t="s">
        <v>46</v>
      </c>
      <c r="T1959" s="8"/>
    </row>
    <row r="1960" spans="1:20" x14ac:dyDescent="0.3">
      <c r="A1960">
        <v>170427</v>
      </c>
      <c r="B1960">
        <v>117367</v>
      </c>
      <c r="C1960">
        <v>96974</v>
      </c>
      <c r="D1960">
        <v>28921</v>
      </c>
      <c r="E1960">
        <f>VLOOKUP(D1960,[1]products!$A$2:$B$2832,2,0)</f>
        <v>28.096198900000001</v>
      </c>
      <c r="F1960">
        <v>460096</v>
      </c>
      <c r="G1960" t="s">
        <v>10</v>
      </c>
      <c r="H1960" s="2">
        <v>44875.551423611112</v>
      </c>
      <c r="I1960" s="2" t="s">
        <v>11</v>
      </c>
      <c r="J1960" s="2" t="s">
        <v>11</v>
      </c>
      <c r="K1960" s="2" t="s">
        <v>11</v>
      </c>
      <c r="L1960" s="9">
        <f>YEAR(Table1[[#This Row],[ordered_at]])</f>
        <v>2022</v>
      </c>
      <c r="M1960" s="9" t="str">
        <f>TEXT(Table1[[#This Row],[ordered_at]],"MMM")</f>
        <v>Nov</v>
      </c>
      <c r="N1960">
        <f>VLOOKUP(D1960,[1]products!$A$2:$F$2832,6,0)</f>
        <v>70.949996949999999</v>
      </c>
      <c r="O1960" s="1">
        <f>Table1[[#This Row],[sale_price]]-Table1[[#This Row],[cost_price]]</f>
        <v>42.853798049999995</v>
      </c>
      <c r="P1960" s="4">
        <f>Table1[[#This Row],[PROFIT]]/Table1[[#This Row],[sale_price]]</f>
        <v>0.60399999848062003</v>
      </c>
      <c r="Q1960" t="str">
        <f>"Q"&amp;ROUNDUP(MONTH(Table1[[#This Row],[ordered_at]])/3,0)</f>
        <v>Q4</v>
      </c>
      <c r="R1960" t="s">
        <v>40</v>
      </c>
      <c r="S1960" t="s">
        <v>46</v>
      </c>
      <c r="T1960" s="8"/>
    </row>
    <row r="1961" spans="1:20" x14ac:dyDescent="0.3">
      <c r="A1961">
        <v>167321</v>
      </c>
      <c r="B1961">
        <v>115246</v>
      </c>
      <c r="C1961">
        <v>79150</v>
      </c>
      <c r="D1961">
        <v>28530</v>
      </c>
      <c r="E1961">
        <f>VLOOKUP(D1961,[1]products!$A$2:$B$2832,2,0)</f>
        <v>10.134929870000001</v>
      </c>
      <c r="F1961">
        <v>451721</v>
      </c>
      <c r="G1961" t="s">
        <v>10</v>
      </c>
      <c r="H1961" s="2">
        <v>44875.386678240742</v>
      </c>
      <c r="I1961" s="2" t="s">
        <v>11</v>
      </c>
      <c r="J1961" s="2" t="s">
        <v>11</v>
      </c>
      <c r="K1961" s="2" t="s">
        <v>11</v>
      </c>
      <c r="L1961" s="9">
        <f>YEAR(Table1[[#This Row],[ordered_at]])</f>
        <v>2022</v>
      </c>
      <c r="M1961" s="9" t="str">
        <f>TEXT(Table1[[#This Row],[ordered_at]],"MMM")</f>
        <v>Nov</v>
      </c>
      <c r="N1961">
        <f>VLOOKUP(D1961,[1]products!$A$2:$F$2832,6,0)</f>
        <v>19.989999770000001</v>
      </c>
      <c r="O1961" s="1">
        <f>Table1[[#This Row],[sale_price]]-Table1[[#This Row],[cost_price]]</f>
        <v>9.8550699000000002</v>
      </c>
      <c r="P1961" s="4">
        <f>Table1[[#This Row],[PROFIT]]/Table1[[#This Row],[sale_price]]</f>
        <v>0.4930000006698349</v>
      </c>
      <c r="Q1961" t="str">
        <f>"Q"&amp;ROUNDUP(MONTH(Table1[[#This Row],[ordered_at]])/3,0)</f>
        <v>Q4</v>
      </c>
      <c r="R1961" t="s">
        <v>22</v>
      </c>
      <c r="S1961" t="s">
        <v>47</v>
      </c>
      <c r="T1961" s="8"/>
    </row>
    <row r="1962" spans="1:20" x14ac:dyDescent="0.3">
      <c r="A1962">
        <v>157033</v>
      </c>
      <c r="B1962">
        <v>108111</v>
      </c>
      <c r="C1962">
        <v>48667</v>
      </c>
      <c r="D1962">
        <v>13780</v>
      </c>
      <c r="E1962">
        <f>VLOOKUP(D1962,[1]products!$A$2:$B$2832,2,0)</f>
        <v>26.2447509</v>
      </c>
      <c r="F1962">
        <v>423931</v>
      </c>
      <c r="G1962" t="s">
        <v>13</v>
      </c>
      <c r="H1962" s="2">
        <v>44875.06890046296</v>
      </c>
      <c r="I1962" s="2">
        <v>44875.06890046296</v>
      </c>
      <c r="J1962" s="2" t="s">
        <v>11</v>
      </c>
      <c r="K1962" s="2" t="s">
        <v>11</v>
      </c>
      <c r="L1962" s="9">
        <f>YEAR(Table1[[#This Row],[ordered_at]])</f>
        <v>2022</v>
      </c>
      <c r="M1962" s="9" t="str">
        <f>TEXT(Table1[[#This Row],[ordered_at]],"MMM")</f>
        <v>Nov</v>
      </c>
      <c r="N1962">
        <f>VLOOKUP(D1962,[1]products!$A$2:$F$2832,6,0)</f>
        <v>49.990001679999999</v>
      </c>
      <c r="O1962" s="1">
        <f>Table1[[#This Row],[sale_price]]-Table1[[#This Row],[cost_price]]</f>
        <v>23.745250779999999</v>
      </c>
      <c r="P1962" s="4">
        <f>Table1[[#This Row],[PROFIT]]/Table1[[#This Row],[sale_price]]</f>
        <v>0.47499999963992801</v>
      </c>
      <c r="Q1962" t="str">
        <f>"Q"&amp;ROUNDUP(MONTH(Table1[[#This Row],[ordered_at]])/3,0)</f>
        <v>Q4</v>
      </c>
      <c r="R1962" t="s">
        <v>33</v>
      </c>
      <c r="S1962" t="s">
        <v>47</v>
      </c>
      <c r="T1962" s="8"/>
    </row>
    <row r="1963" spans="1:20" x14ac:dyDescent="0.3">
      <c r="A1963">
        <v>117913</v>
      </c>
      <c r="B1963">
        <v>81214</v>
      </c>
      <c r="C1963">
        <v>90993</v>
      </c>
      <c r="D1963">
        <v>13870</v>
      </c>
      <c r="E1963">
        <f>VLOOKUP(D1963,[1]products!$A$2:$B$2832,2,0)</f>
        <v>28.271999820000001</v>
      </c>
      <c r="F1963">
        <v>318206</v>
      </c>
      <c r="G1963" t="s">
        <v>14</v>
      </c>
      <c r="H1963" s="2">
        <v>44873.762245370373</v>
      </c>
      <c r="I1963" s="2" t="s">
        <v>11</v>
      </c>
      <c r="J1963" s="2" t="s">
        <v>11</v>
      </c>
      <c r="K1963" s="2" t="s">
        <v>11</v>
      </c>
      <c r="L1963" s="9">
        <f>YEAR(Table1[[#This Row],[ordered_at]])</f>
        <v>2022</v>
      </c>
      <c r="M1963" s="9" t="str">
        <f>TEXT(Table1[[#This Row],[ordered_at]],"MMM")</f>
        <v>Nov</v>
      </c>
      <c r="N1963">
        <f>VLOOKUP(D1963,[1]products!$A$2:$F$2832,6,0)</f>
        <v>76</v>
      </c>
      <c r="O1963" s="1">
        <f>Table1[[#This Row],[sale_price]]-Table1[[#This Row],[cost_price]]</f>
        <v>47.728000179999995</v>
      </c>
      <c r="P1963" s="4">
        <f>Table1[[#This Row],[PROFIT]]/Table1[[#This Row],[sale_price]]</f>
        <v>0.62800000236842102</v>
      </c>
      <c r="Q1963" t="str">
        <f>"Q"&amp;ROUNDUP(MONTH(Table1[[#This Row],[ordered_at]])/3,0)</f>
        <v>Q4</v>
      </c>
      <c r="R1963" t="s">
        <v>31</v>
      </c>
      <c r="S1963" t="s">
        <v>46</v>
      </c>
      <c r="T1963" s="8"/>
    </row>
    <row r="1964" spans="1:20" x14ac:dyDescent="0.3">
      <c r="A1964">
        <v>36848</v>
      </c>
      <c r="B1964">
        <v>25364</v>
      </c>
      <c r="C1964">
        <v>30588</v>
      </c>
      <c r="D1964">
        <v>9430</v>
      </c>
      <c r="E1964">
        <f>VLOOKUP(D1964,[1]products!$A$2:$B$2832,2,0)</f>
        <v>62.880841660000002</v>
      </c>
      <c r="F1964">
        <v>99424</v>
      </c>
      <c r="G1964" t="s">
        <v>12</v>
      </c>
      <c r="H1964" s="2">
        <v>44873.41547453704</v>
      </c>
      <c r="I1964" s="2">
        <v>44873.41547453704</v>
      </c>
      <c r="J1964" s="2">
        <v>44873.41547453704</v>
      </c>
      <c r="K1964" s="2" t="s">
        <v>11</v>
      </c>
      <c r="L1964" s="9">
        <f>YEAR(Table1[[#This Row],[ordered_at]])</f>
        <v>2022</v>
      </c>
      <c r="M1964" s="9" t="str">
        <f>TEXT(Table1[[#This Row],[ordered_at]],"MMM")</f>
        <v>Nov</v>
      </c>
      <c r="N1964">
        <f>VLOOKUP(D1964,[1]products!$A$2:$F$2832,6,0)</f>
        <v>132.6600037</v>
      </c>
      <c r="O1964" s="1">
        <f>Table1[[#This Row],[sale_price]]-Table1[[#This Row],[cost_price]]</f>
        <v>69.779162040000003</v>
      </c>
      <c r="P1964" s="4">
        <f>Table1[[#This Row],[PROFIT]]/Table1[[#This Row],[sale_price]]</f>
        <v>0.52600000070707065</v>
      </c>
      <c r="Q1964" t="str">
        <f>"Q"&amp;ROUNDUP(MONTH(Table1[[#This Row],[ordered_at]])/3,0)</f>
        <v>Q4</v>
      </c>
      <c r="R1964" t="s">
        <v>31</v>
      </c>
      <c r="S1964" t="s">
        <v>46</v>
      </c>
      <c r="T1964" s="8"/>
    </row>
    <row r="1965" spans="1:20" x14ac:dyDescent="0.3">
      <c r="A1965">
        <v>139837</v>
      </c>
      <c r="B1965">
        <v>96263</v>
      </c>
      <c r="C1965">
        <v>60573</v>
      </c>
      <c r="D1965">
        <v>5984</v>
      </c>
      <c r="E1965">
        <f>VLOOKUP(D1965,[1]products!$A$2:$B$2832,2,0)</f>
        <v>10.51600002</v>
      </c>
      <c r="F1965">
        <v>377463</v>
      </c>
      <c r="G1965" t="s">
        <v>12</v>
      </c>
      <c r="H1965" s="2">
        <v>44873.407210648147</v>
      </c>
      <c r="I1965" s="2">
        <v>44873.407210648147</v>
      </c>
      <c r="J1965" s="2">
        <v>44873.407210648147</v>
      </c>
      <c r="K1965" s="2" t="s">
        <v>11</v>
      </c>
      <c r="L1965" s="9">
        <f>YEAR(Table1[[#This Row],[ordered_at]])</f>
        <v>2022</v>
      </c>
      <c r="M1965" s="9" t="str">
        <f>TEXT(Table1[[#This Row],[ordered_at]],"MMM")</f>
        <v>Nov</v>
      </c>
      <c r="N1965">
        <f>VLOOKUP(D1965,[1]products!$A$2:$F$2832,6,0)</f>
        <v>22</v>
      </c>
      <c r="O1965" s="1">
        <f>Table1[[#This Row],[sale_price]]-Table1[[#This Row],[cost_price]]</f>
        <v>11.48399998</v>
      </c>
      <c r="P1965" s="4">
        <f>Table1[[#This Row],[PROFIT]]/Table1[[#This Row],[sale_price]]</f>
        <v>0.52199999909090911</v>
      </c>
      <c r="Q1965" t="str">
        <f>"Q"&amp;ROUNDUP(MONTH(Table1[[#This Row],[ordered_at]])/3,0)</f>
        <v>Q4</v>
      </c>
      <c r="R1965" t="s">
        <v>31</v>
      </c>
      <c r="S1965" t="s">
        <v>46</v>
      </c>
      <c r="T1965" s="8"/>
    </row>
    <row r="1966" spans="1:20" x14ac:dyDescent="0.3">
      <c r="A1966">
        <v>94259</v>
      </c>
      <c r="B1966">
        <v>64834</v>
      </c>
      <c r="C1966">
        <v>41766</v>
      </c>
      <c r="D1966">
        <v>28613</v>
      </c>
      <c r="E1966">
        <f>VLOOKUP(D1966,[1]products!$A$2:$B$2832,2,0)</f>
        <v>14.594159879999999</v>
      </c>
      <c r="F1966">
        <v>254419</v>
      </c>
      <c r="G1966" t="s">
        <v>14</v>
      </c>
      <c r="H1966" s="2">
        <v>44872.721261574072</v>
      </c>
      <c r="I1966" s="2" t="s">
        <v>11</v>
      </c>
      <c r="J1966" s="2" t="s">
        <v>11</v>
      </c>
      <c r="K1966" s="2" t="s">
        <v>11</v>
      </c>
      <c r="L1966" s="9">
        <f>YEAR(Table1[[#This Row],[ordered_at]])</f>
        <v>2022</v>
      </c>
      <c r="M1966" s="9" t="str">
        <f>TEXT(Table1[[#This Row],[ordered_at]],"MMM")</f>
        <v>Nov</v>
      </c>
      <c r="N1966">
        <f>VLOOKUP(D1966,[1]products!$A$2:$F$2832,6,0)</f>
        <v>24.989999770000001</v>
      </c>
      <c r="O1966" s="1">
        <f>Table1[[#This Row],[sale_price]]-Table1[[#This Row],[cost_price]]</f>
        <v>10.395839890000001</v>
      </c>
      <c r="P1966" s="4">
        <f>Table1[[#This Row],[PROFIT]]/Table1[[#This Row],[sale_price]]</f>
        <v>0.4159999994269708</v>
      </c>
      <c r="Q1966" t="str">
        <f>"Q"&amp;ROUNDUP(MONTH(Table1[[#This Row],[ordered_at]])/3,0)</f>
        <v>Q4</v>
      </c>
      <c r="R1966" t="s">
        <v>31</v>
      </c>
      <c r="S1966" t="s">
        <v>46</v>
      </c>
      <c r="T1966" s="8"/>
    </row>
    <row r="1967" spans="1:20" x14ac:dyDescent="0.3">
      <c r="A1967">
        <v>148389</v>
      </c>
      <c r="B1967">
        <v>102170</v>
      </c>
      <c r="C1967">
        <v>70399</v>
      </c>
      <c r="D1967">
        <v>8979</v>
      </c>
      <c r="E1967">
        <f>VLOOKUP(D1967,[1]products!$A$2:$B$2832,2,0)</f>
        <v>21.739470789999999</v>
      </c>
      <c r="F1967">
        <v>400617</v>
      </c>
      <c r="G1967" t="s">
        <v>10</v>
      </c>
      <c r="H1967" s="2">
        <v>44872.100578703707</v>
      </c>
      <c r="I1967" s="2" t="s">
        <v>11</v>
      </c>
      <c r="J1967" s="2" t="s">
        <v>11</v>
      </c>
      <c r="K1967" s="2" t="s">
        <v>11</v>
      </c>
      <c r="L1967" s="9">
        <f>YEAR(Table1[[#This Row],[ordered_at]])</f>
        <v>2022</v>
      </c>
      <c r="M1967" s="9" t="str">
        <f>TEXT(Table1[[#This Row],[ordered_at]],"MMM")</f>
        <v>Nov</v>
      </c>
      <c r="N1967">
        <f>VLOOKUP(D1967,[1]products!$A$2:$F$2832,6,0)</f>
        <v>47.990001679999999</v>
      </c>
      <c r="O1967" s="1">
        <f>Table1[[#This Row],[sale_price]]-Table1[[#This Row],[cost_price]]</f>
        <v>26.25053089</v>
      </c>
      <c r="P1967" s="4">
        <f>Table1[[#This Row],[PROFIT]]/Table1[[#This Row],[sale_price]]</f>
        <v>0.54699999939654098</v>
      </c>
      <c r="Q1967" t="str">
        <f>"Q"&amp;ROUNDUP(MONTH(Table1[[#This Row],[ordered_at]])/3,0)</f>
        <v>Q4</v>
      </c>
      <c r="R1967" t="s">
        <v>32</v>
      </c>
      <c r="S1967" t="s">
        <v>46</v>
      </c>
      <c r="T1967" s="8"/>
    </row>
    <row r="1968" spans="1:20" x14ac:dyDescent="0.3">
      <c r="A1968">
        <v>139623</v>
      </c>
      <c r="B1968">
        <v>96113</v>
      </c>
      <c r="C1968">
        <v>72461</v>
      </c>
      <c r="D1968">
        <v>28491</v>
      </c>
      <c r="E1968">
        <f>VLOOKUP(D1968,[1]products!$A$2:$B$2832,2,0)</f>
        <v>20.978459780000001</v>
      </c>
      <c r="F1968">
        <v>376874</v>
      </c>
      <c r="G1968" t="s">
        <v>12</v>
      </c>
      <c r="H1968" s="2">
        <v>44871.428333333337</v>
      </c>
      <c r="I1968" s="2">
        <v>44871.428333333337</v>
      </c>
      <c r="J1968" s="2">
        <v>44871.428333333337</v>
      </c>
      <c r="K1968" s="2" t="s">
        <v>11</v>
      </c>
      <c r="L1968" s="9">
        <f>YEAR(Table1[[#This Row],[ordered_at]])</f>
        <v>2022</v>
      </c>
      <c r="M1968" s="9" t="str">
        <f>TEXT(Table1[[#This Row],[ordered_at]],"MMM")</f>
        <v>Nov</v>
      </c>
      <c r="N1968">
        <f>VLOOKUP(D1968,[1]products!$A$2:$F$2832,6,0)</f>
        <v>43.979999540000001</v>
      </c>
      <c r="O1968" s="1">
        <f>Table1[[#This Row],[sale_price]]-Table1[[#This Row],[cost_price]]</f>
        <v>23.00153976</v>
      </c>
      <c r="P1968" s="4">
        <f>Table1[[#This Row],[PROFIT]]/Table1[[#This Row],[sale_price]]</f>
        <v>0.5230000000131878</v>
      </c>
      <c r="Q1968" t="str">
        <f>"Q"&amp;ROUNDUP(MONTH(Table1[[#This Row],[ordered_at]])/3,0)</f>
        <v>Q4</v>
      </c>
      <c r="R1968" t="s">
        <v>32</v>
      </c>
      <c r="S1968" t="s">
        <v>46</v>
      </c>
      <c r="T1968" s="8"/>
    </row>
    <row r="1969" spans="1:20" x14ac:dyDescent="0.3">
      <c r="A1969">
        <v>163571</v>
      </c>
      <c r="B1969">
        <v>112659</v>
      </c>
      <c r="C1969">
        <v>26054</v>
      </c>
      <c r="D1969">
        <v>13940</v>
      </c>
      <c r="E1969">
        <f>VLOOKUP(D1969,[1]products!$A$2:$B$2832,2,0)</f>
        <v>8.1958999460000008</v>
      </c>
      <c r="F1969">
        <v>441572</v>
      </c>
      <c r="G1969" t="s">
        <v>12</v>
      </c>
      <c r="H1969" s="2">
        <v>44871.048657407409</v>
      </c>
      <c r="I1969" s="2">
        <v>44871.048657407409</v>
      </c>
      <c r="J1969" s="2">
        <v>44871.048657407409</v>
      </c>
      <c r="K1969" s="2" t="s">
        <v>11</v>
      </c>
      <c r="L1969" s="9">
        <f>YEAR(Table1[[#This Row],[ordered_at]])</f>
        <v>2022</v>
      </c>
      <c r="M1969" s="9" t="str">
        <f>TEXT(Table1[[#This Row],[ordered_at]],"MMM")</f>
        <v>Nov</v>
      </c>
      <c r="N1969">
        <f>VLOOKUP(D1969,[1]products!$A$2:$F$2832,6,0)</f>
        <v>19.989999770000001</v>
      </c>
      <c r="O1969" s="1">
        <f>Table1[[#This Row],[sale_price]]-Table1[[#This Row],[cost_price]]</f>
        <v>11.794099824</v>
      </c>
      <c r="P1969" s="4">
        <f>Table1[[#This Row],[PROFIT]]/Table1[[#This Row],[sale_price]]</f>
        <v>0.58999999798399194</v>
      </c>
      <c r="Q1969" t="str">
        <f>"Q"&amp;ROUNDUP(MONTH(Table1[[#This Row],[ordered_at]])/3,0)</f>
        <v>Q4</v>
      </c>
      <c r="R1969" t="s">
        <v>22</v>
      </c>
      <c r="S1969" t="s">
        <v>46</v>
      </c>
      <c r="T1969" s="8"/>
    </row>
    <row r="1970" spans="1:20" x14ac:dyDescent="0.3">
      <c r="A1970">
        <v>52001</v>
      </c>
      <c r="B1970">
        <v>35744</v>
      </c>
      <c r="C1970">
        <v>11773</v>
      </c>
      <c r="D1970">
        <v>10690</v>
      </c>
      <c r="E1970">
        <f>VLOOKUP(D1970,[1]products!$A$2:$B$2832,2,0)</f>
        <v>22.525950380000001</v>
      </c>
      <c r="F1970">
        <v>140310</v>
      </c>
      <c r="G1970" t="s">
        <v>12</v>
      </c>
      <c r="H1970" s="2">
        <v>44870.59003472222</v>
      </c>
      <c r="I1970" s="2">
        <v>44870.59003472222</v>
      </c>
      <c r="J1970" s="2">
        <v>44870.59003472222</v>
      </c>
      <c r="K1970" s="2" t="s">
        <v>11</v>
      </c>
      <c r="L1970" s="9">
        <f>YEAR(Table1[[#This Row],[ordered_at]])</f>
        <v>2022</v>
      </c>
      <c r="M1970" s="9" t="str">
        <f>TEXT(Table1[[#This Row],[ordered_at]],"MMM")</f>
        <v>Nov</v>
      </c>
      <c r="N1970">
        <f>VLOOKUP(D1970,[1]products!$A$2:$F$2832,6,0)</f>
        <v>39.450000760000002</v>
      </c>
      <c r="O1970" s="1">
        <f>Table1[[#This Row],[sale_price]]-Table1[[#This Row],[cost_price]]</f>
        <v>16.924050380000001</v>
      </c>
      <c r="P1970" s="4">
        <f>Table1[[#This Row],[PROFIT]]/Table1[[#This Row],[sale_price]]</f>
        <v>0.4290000013678073</v>
      </c>
      <c r="Q1970" t="str">
        <f>"Q"&amp;ROUNDUP(MONTH(Table1[[#This Row],[ordered_at]])/3,0)</f>
        <v>Q4</v>
      </c>
      <c r="R1970" t="s">
        <v>22</v>
      </c>
      <c r="S1970" t="s">
        <v>46</v>
      </c>
      <c r="T1970" s="8"/>
    </row>
    <row r="1971" spans="1:20" x14ac:dyDescent="0.3">
      <c r="A1971">
        <v>116568</v>
      </c>
      <c r="B1971">
        <v>80301</v>
      </c>
      <c r="C1971">
        <v>95069</v>
      </c>
      <c r="D1971">
        <v>28700</v>
      </c>
      <c r="E1971">
        <f>VLOOKUP(D1971,[1]products!$A$2:$B$2832,2,0)</f>
        <v>6.7957498850000002</v>
      </c>
      <c r="F1971">
        <v>314574</v>
      </c>
      <c r="G1971" t="s">
        <v>12</v>
      </c>
      <c r="H1971" s="2">
        <v>44867.43849537037</v>
      </c>
      <c r="I1971" s="2">
        <v>44867.43849537037</v>
      </c>
      <c r="J1971" s="2">
        <v>44867.43849537037</v>
      </c>
      <c r="K1971" s="2" t="s">
        <v>11</v>
      </c>
      <c r="L1971" s="9">
        <f>YEAR(Table1[[#This Row],[ordered_at]])</f>
        <v>2022</v>
      </c>
      <c r="M1971" s="9" t="str">
        <f>TEXT(Table1[[#This Row],[ordered_at]],"MMM")</f>
        <v>Nov</v>
      </c>
      <c r="N1971">
        <f>VLOOKUP(D1971,[1]products!$A$2:$F$2832,6,0)</f>
        <v>15.989999770000001</v>
      </c>
      <c r="O1971" s="1">
        <f>Table1[[#This Row],[sale_price]]-Table1[[#This Row],[cost_price]]</f>
        <v>9.1942498850000014</v>
      </c>
      <c r="P1971" s="4">
        <f>Table1[[#This Row],[PROFIT]]/Table1[[#This Row],[sale_price]]</f>
        <v>0.57500000107879934</v>
      </c>
      <c r="Q1971" t="str">
        <f>"Q"&amp;ROUNDUP(MONTH(Table1[[#This Row],[ordered_at]])/3,0)</f>
        <v>Q4</v>
      </c>
      <c r="R1971" t="s">
        <v>22</v>
      </c>
      <c r="S1971" t="s">
        <v>46</v>
      </c>
      <c r="T1971" s="8"/>
    </row>
    <row r="1972" spans="1:20" x14ac:dyDescent="0.3">
      <c r="A1972">
        <v>11187</v>
      </c>
      <c r="B1972">
        <v>7725</v>
      </c>
      <c r="C1972">
        <v>97575</v>
      </c>
      <c r="D1972">
        <v>14258</v>
      </c>
      <c r="E1972">
        <f>VLOOKUP(D1972,[1]products!$A$2:$B$2832,2,0)</f>
        <v>11.67999998</v>
      </c>
      <c r="F1972">
        <v>30136</v>
      </c>
      <c r="G1972" t="s">
        <v>10</v>
      </c>
      <c r="H1972" s="2">
        <v>44867.264548611114</v>
      </c>
      <c r="I1972" s="2" t="s">
        <v>11</v>
      </c>
      <c r="J1972" s="2" t="s">
        <v>11</v>
      </c>
      <c r="K1972" s="2" t="s">
        <v>11</v>
      </c>
      <c r="L1972" s="9">
        <f>YEAR(Table1[[#This Row],[ordered_at]])</f>
        <v>2022</v>
      </c>
      <c r="M1972" s="9" t="str">
        <f>TEXT(Table1[[#This Row],[ordered_at]],"MMM")</f>
        <v>Nov</v>
      </c>
      <c r="N1972">
        <f>VLOOKUP(D1972,[1]products!$A$2:$F$2832,6,0)</f>
        <v>20</v>
      </c>
      <c r="O1972" s="1">
        <f>Table1[[#This Row],[sale_price]]-Table1[[#This Row],[cost_price]]</f>
        <v>8.3200000200000002</v>
      </c>
      <c r="P1972" s="4">
        <f>Table1[[#This Row],[PROFIT]]/Table1[[#This Row],[sale_price]]</f>
        <v>0.41600000100000001</v>
      </c>
      <c r="Q1972" t="str">
        <f>"Q"&amp;ROUNDUP(MONTH(Table1[[#This Row],[ordered_at]])/3,0)</f>
        <v>Q4</v>
      </c>
      <c r="R1972" t="s">
        <v>22</v>
      </c>
      <c r="S1972" t="s">
        <v>46</v>
      </c>
      <c r="T1972" s="8"/>
    </row>
    <row r="1973" spans="1:20" x14ac:dyDescent="0.3">
      <c r="A1973">
        <v>1648</v>
      </c>
      <c r="B1973">
        <v>1127</v>
      </c>
      <c r="C1973">
        <v>79078</v>
      </c>
      <c r="D1973">
        <v>15531</v>
      </c>
      <c r="E1973">
        <f>VLOOKUP(D1973,[1]products!$A$2:$B$2832,2,0)</f>
        <v>8.9355298360000006</v>
      </c>
      <c r="F1973">
        <v>4484</v>
      </c>
      <c r="G1973" t="s">
        <v>13</v>
      </c>
      <c r="H1973" s="2">
        <v>44866.915127314816</v>
      </c>
      <c r="I1973" s="2">
        <v>44866.915127314816</v>
      </c>
      <c r="J1973" s="2" t="s">
        <v>11</v>
      </c>
      <c r="K1973" s="2" t="s">
        <v>11</v>
      </c>
      <c r="L1973" s="9">
        <f>YEAR(Table1[[#This Row],[ordered_at]])</f>
        <v>2022</v>
      </c>
      <c r="M1973" s="9" t="str">
        <f>TEXT(Table1[[#This Row],[ordered_at]],"MMM")</f>
        <v>Nov</v>
      </c>
      <c r="N1973">
        <f>VLOOKUP(D1973,[1]products!$A$2:$F$2832,6,0)</f>
        <v>19.989999770000001</v>
      </c>
      <c r="O1973" s="1">
        <f>Table1[[#This Row],[sale_price]]-Table1[[#This Row],[cost_price]]</f>
        <v>11.054469934</v>
      </c>
      <c r="P1973" s="4">
        <f>Table1[[#This Row],[PROFIT]]/Table1[[#This Row],[sale_price]]</f>
        <v>0.55300000306103059</v>
      </c>
      <c r="Q1973" t="str">
        <f>"Q"&amp;ROUNDUP(MONTH(Table1[[#This Row],[ordered_at]])/3,0)</f>
        <v>Q4</v>
      </c>
      <c r="R1973" t="s">
        <v>22</v>
      </c>
      <c r="S1973" t="s">
        <v>46</v>
      </c>
      <c r="T1973" s="8"/>
    </row>
    <row r="1974" spans="1:20" x14ac:dyDescent="0.3">
      <c r="A1974">
        <v>128784</v>
      </c>
      <c r="B1974">
        <v>88678</v>
      </c>
      <c r="C1974">
        <v>44922</v>
      </c>
      <c r="D1974">
        <v>15692</v>
      </c>
      <c r="E1974">
        <f>VLOOKUP(D1974,[1]products!$A$2:$B$2832,2,0)</f>
        <v>33.215000119999999</v>
      </c>
      <c r="F1974">
        <v>347665</v>
      </c>
      <c r="G1974" t="s">
        <v>13</v>
      </c>
      <c r="H1974" s="2">
        <v>44866.775231481479</v>
      </c>
      <c r="I1974" s="2">
        <v>44866.775231481479</v>
      </c>
      <c r="J1974" s="2" t="s">
        <v>11</v>
      </c>
      <c r="K1974" s="2" t="s">
        <v>11</v>
      </c>
      <c r="L1974" s="9">
        <f>YEAR(Table1[[#This Row],[ordered_at]])</f>
        <v>2022</v>
      </c>
      <c r="M1974" s="9" t="str">
        <f>TEXT(Table1[[#This Row],[ordered_at]],"MMM")</f>
        <v>Nov</v>
      </c>
      <c r="N1974">
        <f>VLOOKUP(D1974,[1]products!$A$2:$F$2832,6,0)</f>
        <v>65</v>
      </c>
      <c r="O1974" s="1">
        <f>Table1[[#This Row],[sale_price]]-Table1[[#This Row],[cost_price]]</f>
        <v>31.784999880000001</v>
      </c>
      <c r="P1974" s="4">
        <f>Table1[[#This Row],[PROFIT]]/Table1[[#This Row],[sale_price]]</f>
        <v>0.48899999815384615</v>
      </c>
      <c r="Q1974" t="str">
        <f>"Q"&amp;ROUNDUP(MONTH(Table1[[#This Row],[ordered_at]])/3,0)</f>
        <v>Q4</v>
      </c>
      <c r="R1974" t="s">
        <v>22</v>
      </c>
      <c r="S1974" t="s">
        <v>46</v>
      </c>
      <c r="T1974" s="8"/>
    </row>
    <row r="1975" spans="1:20" x14ac:dyDescent="0.3">
      <c r="A1975">
        <v>52922</v>
      </c>
      <c r="B1975">
        <v>36373</v>
      </c>
      <c r="C1975">
        <v>92687</v>
      </c>
      <c r="D1975">
        <v>15499</v>
      </c>
      <c r="E1975">
        <f>VLOOKUP(D1975,[1]products!$A$2:$B$2832,2,0)</f>
        <v>16.644449860000002</v>
      </c>
      <c r="F1975">
        <v>142773</v>
      </c>
      <c r="G1975" t="s">
        <v>13</v>
      </c>
      <c r="H1975" s="2">
        <v>44866.22383101852</v>
      </c>
      <c r="I1975" s="2">
        <v>44866.22383101852</v>
      </c>
      <c r="J1975" s="2" t="s">
        <v>11</v>
      </c>
      <c r="K1975" s="2" t="s">
        <v>11</v>
      </c>
      <c r="L1975" s="9">
        <f>YEAR(Table1[[#This Row],[ordered_at]])</f>
        <v>2022</v>
      </c>
      <c r="M1975" s="9" t="str">
        <f>TEXT(Table1[[#This Row],[ordered_at]],"MMM")</f>
        <v>Nov</v>
      </c>
      <c r="N1975">
        <f>VLOOKUP(D1975,[1]products!$A$2:$F$2832,6,0)</f>
        <v>29.989999770000001</v>
      </c>
      <c r="O1975" s="1">
        <f>Table1[[#This Row],[sale_price]]-Table1[[#This Row],[cost_price]]</f>
        <v>13.345549909999999</v>
      </c>
      <c r="P1975" s="4">
        <f>Table1[[#This Row],[PROFIT]]/Table1[[#This Row],[sale_price]]</f>
        <v>0.44500000041180388</v>
      </c>
      <c r="Q1975" t="str">
        <f>"Q"&amp;ROUNDUP(MONTH(Table1[[#This Row],[ordered_at]])/3,0)</f>
        <v>Q4</v>
      </c>
      <c r="R1975" t="s">
        <v>22</v>
      </c>
      <c r="S1975" t="s">
        <v>46</v>
      </c>
      <c r="T1975" s="8"/>
    </row>
    <row r="1976" spans="1:20" x14ac:dyDescent="0.3">
      <c r="A1976">
        <v>77577</v>
      </c>
      <c r="B1976">
        <v>53360</v>
      </c>
      <c r="C1976">
        <v>70421</v>
      </c>
      <c r="D1976">
        <v>28575</v>
      </c>
      <c r="E1976">
        <f>VLOOKUP(D1976,[1]products!$A$2:$B$2832,2,0)</f>
        <v>9.3138499039999996</v>
      </c>
      <c r="F1976">
        <v>209315</v>
      </c>
      <c r="G1976" t="s">
        <v>10</v>
      </c>
      <c r="H1976" s="2">
        <v>44865.604166666664</v>
      </c>
      <c r="I1976" s="2" t="s">
        <v>11</v>
      </c>
      <c r="J1976" s="2" t="s">
        <v>11</v>
      </c>
      <c r="K1976" s="2" t="s">
        <v>11</v>
      </c>
      <c r="L1976" s="9">
        <f>YEAR(Table1[[#This Row],[ordered_at]])</f>
        <v>2022</v>
      </c>
      <c r="M1976" s="9" t="str">
        <f>TEXT(Table1[[#This Row],[ordered_at]],"MMM")</f>
        <v>Oct</v>
      </c>
      <c r="N1976">
        <f>VLOOKUP(D1976,[1]products!$A$2:$F$2832,6,0)</f>
        <v>14.94999981</v>
      </c>
      <c r="O1976" s="1">
        <f>Table1[[#This Row],[sale_price]]-Table1[[#This Row],[cost_price]]</f>
        <v>5.636149906</v>
      </c>
      <c r="P1976" s="4">
        <f>Table1[[#This Row],[PROFIT]]/Table1[[#This Row],[sale_price]]</f>
        <v>0.37699999850367893</v>
      </c>
      <c r="Q1976" t="str">
        <f>"Q"&amp;ROUNDUP(MONTH(Table1[[#This Row],[ordered_at]])/3,0)</f>
        <v>Q4</v>
      </c>
      <c r="R1976" t="s">
        <v>22</v>
      </c>
      <c r="S1976" t="s">
        <v>46</v>
      </c>
      <c r="T1976" s="8"/>
    </row>
    <row r="1977" spans="1:20" x14ac:dyDescent="0.3">
      <c r="A1977">
        <v>73633</v>
      </c>
      <c r="B1977">
        <v>50668</v>
      </c>
      <c r="C1977">
        <v>13411</v>
      </c>
      <c r="D1977">
        <v>9118</v>
      </c>
      <c r="E1977">
        <f>VLOOKUP(D1977,[1]products!$A$2:$B$2832,2,0)</f>
        <v>19.114000019999999</v>
      </c>
      <c r="F1977">
        <v>198694</v>
      </c>
      <c r="G1977" t="s">
        <v>10</v>
      </c>
      <c r="H1977" s="2">
        <v>44864.916261574072</v>
      </c>
      <c r="I1977" s="2" t="s">
        <v>11</v>
      </c>
      <c r="J1977" s="2" t="s">
        <v>11</v>
      </c>
      <c r="K1977" s="2" t="s">
        <v>11</v>
      </c>
      <c r="L1977" s="9">
        <f>YEAR(Table1[[#This Row],[ordered_at]])</f>
        <v>2022</v>
      </c>
      <c r="M1977" s="9" t="str">
        <f>TEXT(Table1[[#This Row],[ordered_at]],"MMM")</f>
        <v>Oct</v>
      </c>
      <c r="N1977">
        <f>VLOOKUP(D1977,[1]products!$A$2:$F$2832,6,0)</f>
        <v>38</v>
      </c>
      <c r="O1977" s="1">
        <f>Table1[[#This Row],[sale_price]]-Table1[[#This Row],[cost_price]]</f>
        <v>18.885999980000001</v>
      </c>
      <c r="P1977" s="4">
        <f>Table1[[#This Row],[PROFIT]]/Table1[[#This Row],[sale_price]]</f>
        <v>0.49699999947368423</v>
      </c>
      <c r="Q1977" t="str">
        <f>"Q"&amp;ROUNDUP(MONTH(Table1[[#This Row],[ordered_at]])/3,0)</f>
        <v>Q4</v>
      </c>
      <c r="R1977" t="s">
        <v>22</v>
      </c>
      <c r="S1977" t="s">
        <v>46</v>
      </c>
      <c r="T1977" s="8"/>
    </row>
    <row r="1978" spans="1:20" x14ac:dyDescent="0.3">
      <c r="A1978">
        <v>128326</v>
      </c>
      <c r="B1978">
        <v>88373</v>
      </c>
      <c r="C1978">
        <v>82630</v>
      </c>
      <c r="D1978">
        <v>9306</v>
      </c>
      <c r="E1978">
        <f>VLOOKUP(D1978,[1]products!$A$2:$B$2832,2,0)</f>
        <v>17.038500410000001</v>
      </c>
      <c r="F1978">
        <v>346391</v>
      </c>
      <c r="G1978" t="s">
        <v>12</v>
      </c>
      <c r="H1978" s="2">
        <v>44863.284085648149</v>
      </c>
      <c r="I1978" s="2">
        <v>44863.284085648149</v>
      </c>
      <c r="J1978" s="2">
        <v>44863.284085648149</v>
      </c>
      <c r="K1978" s="2" t="s">
        <v>11</v>
      </c>
      <c r="L1978" s="9">
        <f>YEAR(Table1[[#This Row],[ordered_at]])</f>
        <v>2022</v>
      </c>
      <c r="M1978" s="9" t="str">
        <f>TEXT(Table1[[#This Row],[ordered_at]],"MMM")</f>
        <v>Oct</v>
      </c>
      <c r="N1978">
        <f>VLOOKUP(D1978,[1]products!$A$2:$F$2832,6,0)</f>
        <v>30.700000760000002</v>
      </c>
      <c r="O1978" s="1">
        <f>Table1[[#This Row],[sale_price]]-Table1[[#This Row],[cost_price]]</f>
        <v>13.661500350000001</v>
      </c>
      <c r="P1978" s="4">
        <f>Table1[[#This Row],[PROFIT]]/Table1[[#This Row],[sale_price]]</f>
        <v>0.44500000038436482</v>
      </c>
      <c r="Q1978" t="str">
        <f>"Q"&amp;ROUNDUP(MONTH(Table1[[#This Row],[ordered_at]])/3,0)</f>
        <v>Q4</v>
      </c>
      <c r="R1978" t="s">
        <v>22</v>
      </c>
      <c r="S1978" t="s">
        <v>46</v>
      </c>
      <c r="T1978" s="8"/>
    </row>
    <row r="1979" spans="1:20" x14ac:dyDescent="0.3">
      <c r="A1979">
        <v>33112</v>
      </c>
      <c r="B1979">
        <v>22828</v>
      </c>
      <c r="C1979">
        <v>40326</v>
      </c>
      <c r="D1979">
        <v>12667</v>
      </c>
      <c r="E1979">
        <f>VLOOKUP(D1979,[1]products!$A$2:$B$2832,2,0)</f>
        <v>12.149520109999999</v>
      </c>
      <c r="F1979">
        <v>89296</v>
      </c>
      <c r="G1979" t="s">
        <v>10</v>
      </c>
      <c r="H1979" s="2">
        <v>44862.584791666668</v>
      </c>
      <c r="I1979" s="2" t="s">
        <v>11</v>
      </c>
      <c r="J1979" s="2" t="s">
        <v>11</v>
      </c>
      <c r="K1979" s="2" t="s">
        <v>11</v>
      </c>
      <c r="L1979" s="9">
        <f>YEAR(Table1[[#This Row],[ordered_at]])</f>
        <v>2022</v>
      </c>
      <c r="M1979" s="9" t="str">
        <f>TEXT(Table1[[#This Row],[ordered_at]],"MMM")</f>
        <v>Oct</v>
      </c>
      <c r="N1979">
        <f>VLOOKUP(D1979,[1]products!$A$2:$F$2832,6,0)</f>
        <v>22.010000229999999</v>
      </c>
      <c r="O1979" s="1">
        <f>Table1[[#This Row],[sale_price]]-Table1[[#This Row],[cost_price]]</f>
        <v>9.8604801200000001</v>
      </c>
      <c r="P1979" s="4">
        <f>Table1[[#This Row],[PROFIT]]/Table1[[#This Row],[sale_price]]</f>
        <v>0.44800000077055885</v>
      </c>
      <c r="Q1979" t="str">
        <f>"Q"&amp;ROUNDUP(MONTH(Table1[[#This Row],[ordered_at]])/3,0)</f>
        <v>Q4</v>
      </c>
      <c r="R1979" t="s">
        <v>22</v>
      </c>
      <c r="S1979" t="s">
        <v>46</v>
      </c>
      <c r="T1979" s="8"/>
    </row>
    <row r="1980" spans="1:20" x14ac:dyDescent="0.3">
      <c r="A1980">
        <v>27226</v>
      </c>
      <c r="B1980">
        <v>18822</v>
      </c>
      <c r="C1980">
        <v>55355</v>
      </c>
      <c r="D1980">
        <v>28790</v>
      </c>
      <c r="E1980">
        <f>VLOOKUP(D1980,[1]products!$A$2:$B$2832,2,0)</f>
        <v>10.07600001</v>
      </c>
      <c r="F1980">
        <v>73406</v>
      </c>
      <c r="G1980" t="s">
        <v>10</v>
      </c>
      <c r="H1980" s="2">
        <v>44862.56287037037</v>
      </c>
      <c r="I1980" s="2" t="s">
        <v>11</v>
      </c>
      <c r="J1980" s="2" t="s">
        <v>11</v>
      </c>
      <c r="K1980" s="2" t="s">
        <v>11</v>
      </c>
      <c r="L1980" s="9">
        <f>YEAR(Table1[[#This Row],[ordered_at]])</f>
        <v>2022</v>
      </c>
      <c r="M1980" s="9" t="str">
        <f>TEXT(Table1[[#This Row],[ordered_at]],"MMM")</f>
        <v>Oct</v>
      </c>
      <c r="N1980">
        <f>VLOOKUP(D1980,[1]products!$A$2:$F$2832,6,0)</f>
        <v>22</v>
      </c>
      <c r="O1980" s="1">
        <f>Table1[[#This Row],[sale_price]]-Table1[[#This Row],[cost_price]]</f>
        <v>11.92399999</v>
      </c>
      <c r="P1980" s="4">
        <f>Table1[[#This Row],[PROFIT]]/Table1[[#This Row],[sale_price]]</f>
        <v>0.54199999954545452</v>
      </c>
      <c r="Q1980" t="str">
        <f>"Q"&amp;ROUNDUP(MONTH(Table1[[#This Row],[ordered_at]])/3,0)</f>
        <v>Q4</v>
      </c>
      <c r="R1980" t="s">
        <v>22</v>
      </c>
      <c r="S1980" t="s">
        <v>46</v>
      </c>
      <c r="T1980" s="8"/>
    </row>
    <row r="1981" spans="1:20" x14ac:dyDescent="0.3">
      <c r="A1981">
        <v>131533</v>
      </c>
      <c r="B1981">
        <v>90550</v>
      </c>
      <c r="C1981">
        <v>22403</v>
      </c>
      <c r="D1981">
        <v>13665</v>
      </c>
      <c r="E1981">
        <f>VLOOKUP(D1981,[1]products!$A$2:$B$2832,2,0)</f>
        <v>16.835790710000001</v>
      </c>
      <c r="F1981">
        <v>355100</v>
      </c>
      <c r="G1981" t="s">
        <v>10</v>
      </c>
      <c r="H1981" s="2">
        <v>44861.722083333334</v>
      </c>
      <c r="I1981" s="2" t="s">
        <v>11</v>
      </c>
      <c r="J1981" s="2" t="s">
        <v>11</v>
      </c>
      <c r="K1981" s="2" t="s">
        <v>11</v>
      </c>
      <c r="L1981" s="9">
        <f>YEAR(Table1[[#This Row],[ordered_at]])</f>
        <v>2022</v>
      </c>
      <c r="M1981" s="9" t="str">
        <f>TEXT(Table1[[#This Row],[ordered_at]],"MMM")</f>
        <v>Oct</v>
      </c>
      <c r="N1981">
        <f>VLOOKUP(D1981,[1]products!$A$2:$F$2832,6,0)</f>
        <v>39.990001679999999</v>
      </c>
      <c r="O1981" s="1">
        <f>Table1[[#This Row],[sale_price]]-Table1[[#This Row],[cost_price]]</f>
        <v>23.154210969999998</v>
      </c>
      <c r="P1981" s="4">
        <f>Table1[[#This Row],[PROFIT]]/Table1[[#This Row],[sale_price]]</f>
        <v>0.57899999993198292</v>
      </c>
      <c r="Q1981" t="str">
        <f>"Q"&amp;ROUNDUP(MONTH(Table1[[#This Row],[ordered_at]])/3,0)</f>
        <v>Q4</v>
      </c>
      <c r="R1981" t="s">
        <v>25</v>
      </c>
      <c r="S1981" t="s">
        <v>46</v>
      </c>
      <c r="T1981" s="8"/>
    </row>
    <row r="1982" spans="1:20" x14ac:dyDescent="0.3">
      <c r="A1982">
        <v>12615</v>
      </c>
      <c r="B1982">
        <v>8752</v>
      </c>
      <c r="C1982">
        <v>97629</v>
      </c>
      <c r="D1982">
        <v>28411</v>
      </c>
      <c r="E1982">
        <f>VLOOKUP(D1982,[1]products!$A$2:$B$2832,2,0)</f>
        <v>14.31404962</v>
      </c>
      <c r="F1982">
        <v>34031</v>
      </c>
      <c r="G1982" t="s">
        <v>13</v>
      </c>
      <c r="H1982" s="2">
        <v>44860.111331018517</v>
      </c>
      <c r="I1982" s="2">
        <v>44860.111331018517</v>
      </c>
      <c r="J1982" s="2" t="s">
        <v>11</v>
      </c>
      <c r="K1982" s="2" t="s">
        <v>11</v>
      </c>
      <c r="L1982" s="9">
        <f>YEAR(Table1[[#This Row],[ordered_at]])</f>
        <v>2022</v>
      </c>
      <c r="M1982" s="9" t="str">
        <f>TEXT(Table1[[#This Row],[ordered_at]],"MMM")</f>
        <v>Oct</v>
      </c>
      <c r="N1982">
        <f>VLOOKUP(D1982,[1]products!$A$2:$F$2832,6,0)</f>
        <v>31.049999239999998</v>
      </c>
      <c r="O1982" s="1">
        <f>Table1[[#This Row],[sale_price]]-Table1[[#This Row],[cost_price]]</f>
        <v>16.73594962</v>
      </c>
      <c r="P1982" s="4">
        <f>Table1[[#This Row],[PROFIT]]/Table1[[#This Row],[sale_price]]</f>
        <v>0.53900000095458944</v>
      </c>
      <c r="Q1982" t="str">
        <f>"Q"&amp;ROUNDUP(MONTH(Table1[[#This Row],[ordered_at]])/3,0)</f>
        <v>Q4</v>
      </c>
      <c r="R1982" t="s">
        <v>25</v>
      </c>
      <c r="S1982" t="s">
        <v>46</v>
      </c>
      <c r="T1982" s="8"/>
    </row>
    <row r="1983" spans="1:20" x14ac:dyDescent="0.3">
      <c r="A1983">
        <v>177311</v>
      </c>
      <c r="B1983">
        <v>122134</v>
      </c>
      <c r="C1983">
        <v>65691</v>
      </c>
      <c r="D1983">
        <v>6003</v>
      </c>
      <c r="E1983">
        <f>VLOOKUP(D1983,[1]products!$A$2:$B$2832,2,0)</f>
        <v>13.112000030000001</v>
      </c>
      <c r="F1983">
        <v>478743</v>
      </c>
      <c r="G1983" t="s">
        <v>14</v>
      </c>
      <c r="H1983" s="2">
        <v>44860.016458333332</v>
      </c>
      <c r="I1983" s="2" t="s">
        <v>11</v>
      </c>
      <c r="J1983" s="2" t="s">
        <v>11</v>
      </c>
      <c r="K1983" s="2" t="s">
        <v>11</v>
      </c>
      <c r="L1983" s="9">
        <f>YEAR(Table1[[#This Row],[ordered_at]])</f>
        <v>2022</v>
      </c>
      <c r="M1983" s="9" t="str">
        <f>TEXT(Table1[[#This Row],[ordered_at]],"MMM")</f>
        <v>Oct</v>
      </c>
      <c r="N1983">
        <f>VLOOKUP(D1983,[1]products!$A$2:$F$2832,6,0)</f>
        <v>22</v>
      </c>
      <c r="O1983" s="1">
        <f>Table1[[#This Row],[sale_price]]-Table1[[#This Row],[cost_price]]</f>
        <v>8.8879999699999992</v>
      </c>
      <c r="P1983" s="4">
        <f>Table1[[#This Row],[PROFIT]]/Table1[[#This Row],[sale_price]]</f>
        <v>0.4039999986363636</v>
      </c>
      <c r="Q1983" t="str">
        <f>"Q"&amp;ROUNDUP(MONTH(Table1[[#This Row],[ordered_at]])/3,0)</f>
        <v>Q4</v>
      </c>
      <c r="R1983" t="s">
        <v>23</v>
      </c>
      <c r="S1983" t="s">
        <v>46</v>
      </c>
      <c r="T1983" s="8"/>
    </row>
    <row r="1984" spans="1:20" x14ac:dyDescent="0.3">
      <c r="A1984">
        <v>74752</v>
      </c>
      <c r="B1984">
        <v>51461</v>
      </c>
      <c r="C1984">
        <v>16365</v>
      </c>
      <c r="D1984">
        <v>25265</v>
      </c>
      <c r="E1984">
        <f>VLOOKUP(D1984,[1]products!$A$2:$B$2832,2,0)</f>
        <v>11.41428984</v>
      </c>
      <c r="F1984">
        <v>201699</v>
      </c>
      <c r="G1984" t="s">
        <v>13</v>
      </c>
      <c r="H1984" s="2">
        <v>44860.014351851853</v>
      </c>
      <c r="I1984" s="2">
        <v>44860.014351851853</v>
      </c>
      <c r="J1984" s="2" t="s">
        <v>11</v>
      </c>
      <c r="K1984" s="2" t="s">
        <v>11</v>
      </c>
      <c r="L1984" s="9">
        <f>YEAR(Table1[[#This Row],[ordered_at]])</f>
        <v>2022</v>
      </c>
      <c r="M1984" s="9" t="str">
        <f>TEXT(Table1[[#This Row],[ordered_at]],"MMM")</f>
        <v>Oct</v>
      </c>
      <c r="N1984">
        <f>VLOOKUP(D1984,[1]products!$A$2:$F$2832,6,0)</f>
        <v>19.989999770000001</v>
      </c>
      <c r="O1984" s="1">
        <f>Table1[[#This Row],[sale_price]]-Table1[[#This Row],[cost_price]]</f>
        <v>8.5757099300000004</v>
      </c>
      <c r="P1984" s="4">
        <f>Table1[[#This Row],[PROFIT]]/Table1[[#This Row],[sale_price]]</f>
        <v>0.42900000143421713</v>
      </c>
      <c r="Q1984" t="str">
        <f>"Q"&amp;ROUNDUP(MONTH(Table1[[#This Row],[ordered_at]])/3,0)</f>
        <v>Q4</v>
      </c>
      <c r="R1984" t="s">
        <v>31</v>
      </c>
      <c r="S1984" t="s">
        <v>47</v>
      </c>
      <c r="T1984" s="8"/>
    </row>
    <row r="1985" spans="1:20" x14ac:dyDescent="0.3">
      <c r="A1985">
        <v>40992</v>
      </c>
      <c r="B1985">
        <v>28203</v>
      </c>
      <c r="C1985">
        <v>46157</v>
      </c>
      <c r="D1985">
        <v>9392</v>
      </c>
      <c r="E1985">
        <f>VLOOKUP(D1985,[1]products!$A$2:$B$2832,2,0)</f>
        <v>36.544000029999999</v>
      </c>
      <c r="F1985">
        <v>110587</v>
      </c>
      <c r="G1985" t="s">
        <v>13</v>
      </c>
      <c r="H1985" s="2">
        <v>44859.335995370369</v>
      </c>
      <c r="I1985" s="2">
        <v>44859.335995370369</v>
      </c>
      <c r="J1985" s="2" t="s">
        <v>11</v>
      </c>
      <c r="K1985" s="2" t="s">
        <v>11</v>
      </c>
      <c r="L1985" s="9">
        <f>YEAR(Table1[[#This Row],[ordered_at]])</f>
        <v>2022</v>
      </c>
      <c r="M1985" s="9" t="str">
        <f>TEXT(Table1[[#This Row],[ordered_at]],"MMM")</f>
        <v>Oct</v>
      </c>
      <c r="N1985">
        <f>VLOOKUP(D1985,[1]products!$A$2:$F$2832,6,0)</f>
        <v>64</v>
      </c>
      <c r="O1985" s="1">
        <f>Table1[[#This Row],[sale_price]]-Table1[[#This Row],[cost_price]]</f>
        <v>27.455999970000001</v>
      </c>
      <c r="P1985" s="4">
        <f>Table1[[#This Row],[PROFIT]]/Table1[[#This Row],[sale_price]]</f>
        <v>0.42899999953125001</v>
      </c>
      <c r="Q1985" t="str">
        <f>"Q"&amp;ROUNDUP(MONTH(Table1[[#This Row],[ordered_at]])/3,0)</f>
        <v>Q4</v>
      </c>
      <c r="R1985" t="s">
        <v>31</v>
      </c>
      <c r="S1985" t="s">
        <v>47</v>
      </c>
      <c r="T1985" s="8"/>
    </row>
    <row r="1986" spans="1:20" x14ac:dyDescent="0.3">
      <c r="A1986">
        <v>96315</v>
      </c>
      <c r="B1986">
        <v>66265</v>
      </c>
      <c r="C1986">
        <v>75862</v>
      </c>
      <c r="D1986">
        <v>13748</v>
      </c>
      <c r="E1986">
        <f>VLOOKUP(D1986,[1]products!$A$2:$B$2832,2,0)</f>
        <v>20.411999959999999</v>
      </c>
      <c r="F1986">
        <v>259914</v>
      </c>
      <c r="G1986" t="s">
        <v>15</v>
      </c>
      <c r="H1986" s="2">
        <v>44858.569699074076</v>
      </c>
      <c r="I1986" s="2">
        <v>44858.569699074076</v>
      </c>
      <c r="J1986" s="2">
        <v>44858.569699074076</v>
      </c>
      <c r="K1986" s="2">
        <v>44858.569699074076</v>
      </c>
      <c r="L1986" s="9">
        <f>YEAR(Table1[[#This Row],[ordered_at]])</f>
        <v>2022</v>
      </c>
      <c r="M1986" s="9" t="str">
        <f>TEXT(Table1[[#This Row],[ordered_at]],"MMM")</f>
        <v>Oct</v>
      </c>
      <c r="N1986">
        <f>VLOOKUP(D1986,[1]products!$A$2:$F$2832,6,0)</f>
        <v>36</v>
      </c>
      <c r="O1986" s="1">
        <f>Table1[[#This Row],[sale_price]]-Table1[[#This Row],[cost_price]]</f>
        <v>15.588000040000001</v>
      </c>
      <c r="P1986" s="4">
        <f>Table1[[#This Row],[PROFIT]]/Table1[[#This Row],[sale_price]]</f>
        <v>0.43300000111111114</v>
      </c>
      <c r="Q1986" t="str">
        <f>"Q"&amp;ROUNDUP(MONTH(Table1[[#This Row],[ordered_at]])/3,0)</f>
        <v>Q4</v>
      </c>
      <c r="R1986" t="s">
        <v>31</v>
      </c>
      <c r="S1986" t="s">
        <v>47</v>
      </c>
      <c r="T1986" s="8"/>
    </row>
    <row r="1987" spans="1:20" x14ac:dyDescent="0.3">
      <c r="A1987">
        <v>89317</v>
      </c>
      <c r="B1987">
        <v>61444</v>
      </c>
      <c r="C1987">
        <v>29594</v>
      </c>
      <c r="D1987">
        <v>6077</v>
      </c>
      <c r="E1987">
        <f>VLOOKUP(D1987,[1]products!$A$2:$B$2832,2,0)</f>
        <v>11.26000002</v>
      </c>
      <c r="F1987">
        <v>241047</v>
      </c>
      <c r="G1987" t="s">
        <v>14</v>
      </c>
      <c r="H1987" s="2">
        <v>44858.543611111112</v>
      </c>
      <c r="I1987" s="2" t="s">
        <v>11</v>
      </c>
      <c r="J1987" s="2" t="s">
        <v>11</v>
      </c>
      <c r="K1987" s="2" t="s">
        <v>11</v>
      </c>
      <c r="L1987" s="9">
        <f>YEAR(Table1[[#This Row],[ordered_at]])</f>
        <v>2022</v>
      </c>
      <c r="M1987" s="9" t="str">
        <f>TEXT(Table1[[#This Row],[ordered_at]],"MMM")</f>
        <v>Oct</v>
      </c>
      <c r="N1987">
        <f>VLOOKUP(D1987,[1]products!$A$2:$F$2832,6,0)</f>
        <v>20</v>
      </c>
      <c r="O1987" s="1">
        <f>Table1[[#This Row],[sale_price]]-Table1[[#This Row],[cost_price]]</f>
        <v>8.7399999800000003</v>
      </c>
      <c r="P1987" s="4">
        <f>Table1[[#This Row],[PROFIT]]/Table1[[#This Row],[sale_price]]</f>
        <v>0.43699999900000003</v>
      </c>
      <c r="Q1987" t="str">
        <f>"Q"&amp;ROUNDUP(MONTH(Table1[[#This Row],[ordered_at]])/3,0)</f>
        <v>Q4</v>
      </c>
      <c r="R1987" t="s">
        <v>31</v>
      </c>
      <c r="S1987" t="s">
        <v>47</v>
      </c>
      <c r="T1987" s="8"/>
    </row>
    <row r="1988" spans="1:20" x14ac:dyDescent="0.3">
      <c r="A1988">
        <v>81629</v>
      </c>
      <c r="B1988">
        <v>56153</v>
      </c>
      <c r="C1988">
        <v>41947</v>
      </c>
      <c r="D1988">
        <v>15829</v>
      </c>
      <c r="E1988">
        <f>VLOOKUP(D1988,[1]products!$A$2:$B$2832,2,0)</f>
        <v>19.77139979</v>
      </c>
      <c r="F1988">
        <v>220305</v>
      </c>
      <c r="G1988" t="s">
        <v>12</v>
      </c>
      <c r="H1988" s="2">
        <v>44858.487488425926</v>
      </c>
      <c r="I1988" s="2">
        <v>44858.487488425926</v>
      </c>
      <c r="J1988" s="2">
        <v>44858.487488425926</v>
      </c>
      <c r="K1988" s="2" t="s">
        <v>11</v>
      </c>
      <c r="L1988" s="9">
        <f>YEAR(Table1[[#This Row],[ordered_at]])</f>
        <v>2022</v>
      </c>
      <c r="M1988" s="9" t="str">
        <f>TEXT(Table1[[#This Row],[ordered_at]],"MMM")</f>
        <v>Oct</v>
      </c>
      <c r="N1988">
        <f>VLOOKUP(D1988,[1]products!$A$2:$F$2832,6,0)</f>
        <v>45.979999540000001</v>
      </c>
      <c r="O1988" s="1">
        <f>Table1[[#This Row],[sale_price]]-Table1[[#This Row],[cost_price]]</f>
        <v>26.208599750000001</v>
      </c>
      <c r="P1988" s="4">
        <f>Table1[[#This Row],[PROFIT]]/Table1[[#This Row],[sale_price]]</f>
        <v>0.57000000026533282</v>
      </c>
      <c r="Q1988" t="str">
        <f>"Q"&amp;ROUNDUP(MONTH(Table1[[#This Row],[ordered_at]])/3,0)</f>
        <v>Q4</v>
      </c>
      <c r="R1988" t="s">
        <v>31</v>
      </c>
      <c r="S1988" t="s">
        <v>47</v>
      </c>
      <c r="T1988" s="8"/>
    </row>
    <row r="1989" spans="1:20" x14ac:dyDescent="0.3">
      <c r="A1989">
        <v>179033</v>
      </c>
      <c r="B1989">
        <v>123317</v>
      </c>
      <c r="C1989">
        <v>69480</v>
      </c>
      <c r="D1989">
        <v>25165</v>
      </c>
      <c r="E1989">
        <f>VLOOKUP(D1989,[1]products!$A$2:$B$2832,2,0)</f>
        <v>14.04999997</v>
      </c>
      <c r="F1989">
        <v>483362</v>
      </c>
      <c r="G1989" t="s">
        <v>14</v>
      </c>
      <c r="H1989" s="2">
        <v>44858.482256944444</v>
      </c>
      <c r="I1989" s="2" t="s">
        <v>11</v>
      </c>
      <c r="J1989" s="2" t="s">
        <v>11</v>
      </c>
      <c r="K1989" s="2" t="s">
        <v>11</v>
      </c>
      <c r="L1989" s="9">
        <f>YEAR(Table1[[#This Row],[ordered_at]])</f>
        <v>2022</v>
      </c>
      <c r="M1989" s="9" t="str">
        <f>TEXT(Table1[[#This Row],[ordered_at]],"MMM")</f>
        <v>Oct</v>
      </c>
      <c r="N1989">
        <f>VLOOKUP(D1989,[1]products!$A$2:$F$2832,6,0)</f>
        <v>25</v>
      </c>
      <c r="O1989" s="1">
        <f>Table1[[#This Row],[sale_price]]-Table1[[#This Row],[cost_price]]</f>
        <v>10.95000003</v>
      </c>
      <c r="P1989" s="4">
        <f>Table1[[#This Row],[PROFIT]]/Table1[[#This Row],[sale_price]]</f>
        <v>0.43800000119999999</v>
      </c>
      <c r="Q1989" t="str">
        <f>"Q"&amp;ROUNDUP(MONTH(Table1[[#This Row],[ordered_at]])/3,0)</f>
        <v>Q4</v>
      </c>
      <c r="R1989" t="s">
        <v>22</v>
      </c>
      <c r="S1989" t="s">
        <v>47</v>
      </c>
      <c r="T1989" s="8"/>
    </row>
    <row r="1990" spans="1:20" x14ac:dyDescent="0.3">
      <c r="A1990">
        <v>155708</v>
      </c>
      <c r="B1990">
        <v>107213</v>
      </c>
      <c r="C1990">
        <v>99823</v>
      </c>
      <c r="D1990">
        <v>15784</v>
      </c>
      <c r="E1990">
        <f>VLOOKUP(D1990,[1]products!$A$2:$B$2832,2,0)</f>
        <v>30.772000120000001</v>
      </c>
      <c r="F1990">
        <v>420328</v>
      </c>
      <c r="G1990" t="s">
        <v>14</v>
      </c>
      <c r="H1990" s="2">
        <v>44857.586331018516</v>
      </c>
      <c r="I1990" s="2" t="s">
        <v>11</v>
      </c>
      <c r="J1990" s="2" t="s">
        <v>11</v>
      </c>
      <c r="K1990" s="2" t="s">
        <v>11</v>
      </c>
      <c r="L1990" s="9">
        <f>YEAR(Table1[[#This Row],[ordered_at]])</f>
        <v>2022</v>
      </c>
      <c r="M1990" s="9" t="str">
        <f>TEXT(Table1[[#This Row],[ordered_at]],"MMM")</f>
        <v>Oct</v>
      </c>
      <c r="N1990">
        <f>VLOOKUP(D1990,[1]products!$A$2:$F$2832,6,0)</f>
        <v>49</v>
      </c>
      <c r="O1990" s="1">
        <f>Table1[[#This Row],[sale_price]]-Table1[[#This Row],[cost_price]]</f>
        <v>18.227999879999999</v>
      </c>
      <c r="P1990" s="4">
        <f>Table1[[#This Row],[PROFIT]]/Table1[[#This Row],[sale_price]]</f>
        <v>0.37199999755102037</v>
      </c>
      <c r="Q1990" t="str">
        <f>"Q"&amp;ROUNDUP(MONTH(Table1[[#This Row],[ordered_at]])/3,0)</f>
        <v>Q4</v>
      </c>
      <c r="R1990" t="s">
        <v>22</v>
      </c>
      <c r="S1990" t="s">
        <v>47</v>
      </c>
      <c r="T1990" s="8"/>
    </row>
    <row r="1991" spans="1:20" x14ac:dyDescent="0.3">
      <c r="A1991">
        <v>152047</v>
      </c>
      <c r="B1991">
        <v>104689</v>
      </c>
      <c r="C1991">
        <v>40813</v>
      </c>
      <c r="D1991">
        <v>9074</v>
      </c>
      <c r="E1991">
        <f>VLOOKUP(D1991,[1]products!$A$2:$B$2832,2,0)</f>
        <v>20.155200820000001</v>
      </c>
      <c r="F1991">
        <v>410460</v>
      </c>
      <c r="G1991" t="s">
        <v>12</v>
      </c>
      <c r="H1991" s="2">
        <v>44855.35633101852</v>
      </c>
      <c r="I1991" s="2">
        <v>44855.35633101852</v>
      </c>
      <c r="J1991" s="2">
        <v>44855.35633101852</v>
      </c>
      <c r="K1991" s="2" t="s">
        <v>11</v>
      </c>
      <c r="L1991" s="9">
        <f>YEAR(Table1[[#This Row],[ordered_at]])</f>
        <v>2022</v>
      </c>
      <c r="M1991" s="9" t="str">
        <f>TEXT(Table1[[#This Row],[ordered_at]],"MMM")</f>
        <v>Oct</v>
      </c>
      <c r="N1991">
        <f>VLOOKUP(D1993,[1]products!$A$2:$F$2832,6,0)</f>
        <v>38.459999080000003</v>
      </c>
      <c r="O1991" s="1">
        <f>Table1[[#This Row],[sale_price]]-Table1[[#This Row],[cost_price]]</f>
        <v>18.304798260000002</v>
      </c>
      <c r="P1991" s="4">
        <f>Table1[[#This Row],[PROFIT]]/Table1[[#This Row],[sale_price]]</f>
        <v>0.47594380389673169</v>
      </c>
      <c r="Q1991" t="str">
        <f>"Q"&amp;ROUNDUP(MONTH(Table1[[#This Row],[ordered_at]])/3,0)</f>
        <v>Q4</v>
      </c>
      <c r="R1991" t="s">
        <v>22</v>
      </c>
      <c r="S1991" t="s">
        <v>47</v>
      </c>
      <c r="T1991" s="8"/>
    </row>
    <row r="1992" spans="1:20" x14ac:dyDescent="0.3">
      <c r="A1992">
        <v>44066</v>
      </c>
      <c r="B1992">
        <v>30327</v>
      </c>
      <c r="C1992">
        <v>83362</v>
      </c>
      <c r="D1992">
        <v>13979</v>
      </c>
      <c r="E1992">
        <f>VLOOKUP(D1992,[1]products!$A$2:$B$2832,2,0)</f>
        <v>15.73273977</v>
      </c>
      <c r="F1992">
        <v>118860</v>
      </c>
      <c r="G1992" t="s">
        <v>12</v>
      </c>
      <c r="H1992" s="2">
        <v>44854.903310185182</v>
      </c>
      <c r="I1992" s="2">
        <v>44854.903310185182</v>
      </c>
      <c r="J1992" s="2">
        <v>44854.903310185182</v>
      </c>
      <c r="K1992" s="2" t="s">
        <v>11</v>
      </c>
      <c r="L1992" s="9">
        <f>YEAR(Table1[[#This Row],[ordered_at]])</f>
        <v>2022</v>
      </c>
      <c r="M1992" s="9" t="str">
        <f>TEXT(Table1[[#This Row],[ordered_at]],"MMM")</f>
        <v>Oct</v>
      </c>
      <c r="N1992">
        <f>VLOOKUP(D1992,[1]products!$A$2:$F$2832,6,0)</f>
        <v>33.979999540000001</v>
      </c>
      <c r="O1992" s="1">
        <f>Table1[[#This Row],[sale_price]]-Table1[[#This Row],[cost_price]]</f>
        <v>18.247259769999999</v>
      </c>
      <c r="P1992" s="4">
        <f>Table1[[#This Row],[PROFIT]]/Table1[[#This Row],[sale_price]]</f>
        <v>0.53700000050088281</v>
      </c>
      <c r="Q1992" t="str">
        <f>"Q"&amp;ROUNDUP(MONTH(Table1[[#This Row],[ordered_at]])/3,0)</f>
        <v>Q4</v>
      </c>
      <c r="R1992" t="s">
        <v>22</v>
      </c>
      <c r="S1992" t="s">
        <v>47</v>
      </c>
      <c r="T1992" s="8"/>
    </row>
    <row r="1993" spans="1:20" x14ac:dyDescent="0.3">
      <c r="A1993">
        <v>156322</v>
      </c>
      <c r="B1993">
        <v>107628</v>
      </c>
      <c r="C1993">
        <v>20564</v>
      </c>
      <c r="D1993">
        <v>9254</v>
      </c>
      <c r="E1993">
        <f>VLOOKUP(D1993,[1]products!$A$2:$B$2832,2,0)</f>
        <v>19.383839559999998</v>
      </c>
      <c r="F1993">
        <v>421985</v>
      </c>
      <c r="G1993" t="s">
        <v>15</v>
      </c>
      <c r="H1993" s="2">
        <v>44854.284641203703</v>
      </c>
      <c r="I1993" s="2">
        <v>44854.284641203703</v>
      </c>
      <c r="J1993" s="2">
        <v>44854.284641203703</v>
      </c>
      <c r="K1993" s="2">
        <v>44854.284641203703</v>
      </c>
      <c r="L1993" s="9">
        <f>YEAR(Table1[[#This Row],[ordered_at]])</f>
        <v>2022</v>
      </c>
      <c r="M1993" s="9" t="str">
        <f>TEXT(Table1[[#This Row],[ordered_at]],"MMM")</f>
        <v>Oct</v>
      </c>
      <c r="N1993">
        <f>VLOOKUP(D1993,[1]products!$A$2:$F$2832,6,0)</f>
        <v>38.459999080000003</v>
      </c>
      <c r="O1993" s="1">
        <f>Table1[[#This Row],[sale_price]]-Table1[[#This Row],[cost_price]]</f>
        <v>19.076159520000004</v>
      </c>
      <c r="P1993" s="4">
        <f>Table1[[#This Row],[PROFIT]]/Table1[[#This Row],[sale_price]]</f>
        <v>0.49599999938429545</v>
      </c>
      <c r="Q1993" t="str">
        <f>"Q"&amp;ROUNDUP(MONTH(Table1[[#This Row],[ordered_at]])/3,0)</f>
        <v>Q4</v>
      </c>
      <c r="R1993" t="s">
        <v>22</v>
      </c>
      <c r="S1993" t="s">
        <v>47</v>
      </c>
      <c r="T1993" s="8"/>
    </row>
    <row r="1994" spans="1:20" x14ac:dyDescent="0.3">
      <c r="A1994">
        <v>170134</v>
      </c>
      <c r="B1994">
        <v>117174</v>
      </c>
      <c r="C1994">
        <v>52216</v>
      </c>
      <c r="D1994">
        <v>25205</v>
      </c>
      <c r="E1994">
        <f>VLOOKUP(D1994,[1]products!$A$2:$B$2832,2,0)</f>
        <v>11.03639972</v>
      </c>
      <c r="F1994">
        <v>459324</v>
      </c>
      <c r="G1994" t="s">
        <v>12</v>
      </c>
      <c r="H1994" s="2">
        <v>44854.072650462964</v>
      </c>
      <c r="I1994" s="2">
        <v>44854.072650462964</v>
      </c>
      <c r="J1994" s="2">
        <v>44854.072650462964</v>
      </c>
      <c r="K1994" s="2" t="s">
        <v>11</v>
      </c>
      <c r="L1994" s="9">
        <f>YEAR(Table1[[#This Row],[ordered_at]])</f>
        <v>2022</v>
      </c>
      <c r="M1994" s="9" t="str">
        <f>TEXT(Table1[[#This Row],[ordered_at]],"MMM")</f>
        <v>Oct</v>
      </c>
      <c r="N1994">
        <f>VLOOKUP(D1994,[1]products!$A$2:$F$2832,6,0)</f>
        <v>21.63999939</v>
      </c>
      <c r="O1994" s="1">
        <f>Table1[[#This Row],[sale_price]]-Table1[[#This Row],[cost_price]]</f>
        <v>10.603599669999999</v>
      </c>
      <c r="P1994" s="4">
        <f>Table1[[#This Row],[PROFIT]]/Table1[[#This Row],[sale_price]]</f>
        <v>0.48999999856284654</v>
      </c>
      <c r="Q1994" t="str">
        <f>"Q"&amp;ROUNDUP(MONTH(Table1[[#This Row],[ordered_at]])/3,0)</f>
        <v>Q4</v>
      </c>
      <c r="R1994" t="s">
        <v>22</v>
      </c>
      <c r="S1994" t="s">
        <v>47</v>
      </c>
      <c r="T1994" s="8"/>
    </row>
    <row r="1995" spans="1:20" x14ac:dyDescent="0.3">
      <c r="A1995">
        <v>102473</v>
      </c>
      <c r="B1995">
        <v>70555</v>
      </c>
      <c r="C1995">
        <v>83830</v>
      </c>
      <c r="D1995">
        <v>11577</v>
      </c>
      <c r="E1995">
        <f>VLOOKUP(D1995,[1]products!$A$2:$B$2832,2,0)</f>
        <v>23.495300820000001</v>
      </c>
      <c r="F1995">
        <v>276443</v>
      </c>
      <c r="G1995" t="s">
        <v>14</v>
      </c>
      <c r="H1995" s="2">
        <v>44853.961759259262</v>
      </c>
      <c r="I1995" s="2" t="s">
        <v>11</v>
      </c>
      <c r="J1995" s="2" t="s">
        <v>11</v>
      </c>
      <c r="K1995" s="2" t="s">
        <v>11</v>
      </c>
      <c r="L1995" s="9">
        <f>YEAR(Table1[[#This Row],[ordered_at]])</f>
        <v>2022</v>
      </c>
      <c r="M1995" s="9" t="str">
        <f>TEXT(Table1[[#This Row],[ordered_at]],"MMM")</f>
        <v>Oct</v>
      </c>
      <c r="N1995">
        <f>VLOOKUP(D1995,[1]products!$A$2:$F$2832,6,0)</f>
        <v>49.990001679999999</v>
      </c>
      <c r="O1995" s="1">
        <f>Table1[[#This Row],[sale_price]]-Table1[[#This Row],[cost_price]]</f>
        <v>26.494700859999998</v>
      </c>
      <c r="P1995" s="4">
        <f>Table1[[#This Row],[PROFIT]]/Table1[[#This Row],[sale_price]]</f>
        <v>0.52999999939187836</v>
      </c>
      <c r="Q1995" t="str">
        <f>"Q"&amp;ROUNDUP(MONTH(Table1[[#This Row],[ordered_at]])/3,0)</f>
        <v>Q4</v>
      </c>
      <c r="R1995" t="s">
        <v>22</v>
      </c>
      <c r="S1995" t="s">
        <v>47</v>
      </c>
      <c r="T1995" s="8"/>
    </row>
    <row r="1996" spans="1:20" x14ac:dyDescent="0.3">
      <c r="A1996">
        <v>123578</v>
      </c>
      <c r="B1996">
        <v>85095</v>
      </c>
      <c r="C1996">
        <v>68048</v>
      </c>
      <c r="D1996">
        <v>14274</v>
      </c>
      <c r="E1996">
        <f>VLOOKUP(D1996,[1]products!$A$2:$B$2832,2,0)</f>
        <v>17.453940660000001</v>
      </c>
      <c r="F1996">
        <v>333568</v>
      </c>
      <c r="G1996" t="s">
        <v>12</v>
      </c>
      <c r="H1996" s="2">
        <v>44853.543865740743</v>
      </c>
      <c r="I1996" s="2">
        <v>44853.543865740743</v>
      </c>
      <c r="J1996" s="2">
        <v>44853.543865740743</v>
      </c>
      <c r="K1996" s="2" t="s">
        <v>11</v>
      </c>
      <c r="L1996" s="9">
        <f>YEAR(Table1[[#This Row],[ordered_at]])</f>
        <v>2022</v>
      </c>
      <c r="M1996" s="9" t="str">
        <f>TEXT(Table1[[#This Row],[ordered_at]],"MMM")</f>
        <v>Oct</v>
      </c>
      <c r="N1996">
        <f>VLOOKUP(D1996,[1]products!$A$2:$F$2832,6,0)</f>
        <v>42.990001679999999</v>
      </c>
      <c r="O1996" s="1">
        <f>Table1[[#This Row],[sale_price]]-Table1[[#This Row],[cost_price]]</f>
        <v>25.536061019999998</v>
      </c>
      <c r="P1996" s="4">
        <f>Table1[[#This Row],[PROFIT]]/Table1[[#This Row],[sale_price]]</f>
        <v>0.5940000005136078</v>
      </c>
      <c r="Q1996" t="str">
        <f>"Q"&amp;ROUNDUP(MONTH(Table1[[#This Row],[ordered_at]])/3,0)</f>
        <v>Q4</v>
      </c>
      <c r="R1996" t="s">
        <v>22</v>
      </c>
      <c r="S1996" t="s">
        <v>47</v>
      </c>
      <c r="T1996" s="8"/>
    </row>
    <row r="1997" spans="1:20" x14ac:dyDescent="0.3">
      <c r="A1997">
        <v>90984</v>
      </c>
      <c r="B1997">
        <v>62606</v>
      </c>
      <c r="C1997">
        <v>78388</v>
      </c>
      <c r="D1997">
        <v>15088</v>
      </c>
      <c r="E1997">
        <f>VLOOKUP(D1997,[1]products!$A$2:$B$2832,2,0)</f>
        <v>41.819999979999999</v>
      </c>
      <c r="F1997">
        <v>245552</v>
      </c>
      <c r="G1997" t="s">
        <v>15</v>
      </c>
      <c r="H1997" s="2">
        <v>44852.543599537035</v>
      </c>
      <c r="I1997" s="2">
        <v>44852.543599537035</v>
      </c>
      <c r="J1997" s="2">
        <v>44852.543599537035</v>
      </c>
      <c r="K1997" s="2">
        <v>44852.543599537035</v>
      </c>
      <c r="L1997" s="9">
        <f>YEAR(Table1[[#This Row],[ordered_at]])</f>
        <v>2022</v>
      </c>
      <c r="M1997" s="9" t="str">
        <f>TEXT(Table1[[#This Row],[ordered_at]],"MMM")</f>
        <v>Oct</v>
      </c>
      <c r="N1997">
        <f>VLOOKUP(D1997,[1]products!$A$2:$F$2832,6,0)</f>
        <v>82</v>
      </c>
      <c r="O1997" s="1">
        <f>Table1[[#This Row],[sale_price]]-Table1[[#This Row],[cost_price]]</f>
        <v>40.180000020000001</v>
      </c>
      <c r="P1997" s="4">
        <f>Table1[[#This Row],[PROFIT]]/Table1[[#This Row],[sale_price]]</f>
        <v>0.49000000024390244</v>
      </c>
      <c r="Q1997" t="str">
        <f>"Q"&amp;ROUNDUP(MONTH(Table1[[#This Row],[ordered_at]])/3,0)</f>
        <v>Q4</v>
      </c>
      <c r="R1997" t="s">
        <v>22</v>
      </c>
      <c r="S1997" t="s">
        <v>47</v>
      </c>
      <c r="T1997" s="8"/>
    </row>
    <row r="1998" spans="1:20" x14ac:dyDescent="0.3">
      <c r="A1998">
        <v>76584</v>
      </c>
      <c r="B1998">
        <v>52698</v>
      </c>
      <c r="C1998">
        <v>7359</v>
      </c>
      <c r="D1998">
        <v>7279</v>
      </c>
      <c r="E1998">
        <f>VLOOKUP(D1998,[1]products!$A$2:$B$2832,2,0)</f>
        <v>1.9327599600000001</v>
      </c>
      <c r="F1998">
        <v>206669</v>
      </c>
      <c r="G1998" t="s">
        <v>10</v>
      </c>
      <c r="H1998" s="2">
        <v>44852.362187500003</v>
      </c>
      <c r="I1998" s="2" t="s">
        <v>11</v>
      </c>
      <c r="J1998" s="2" t="s">
        <v>11</v>
      </c>
      <c r="K1998" s="2" t="s">
        <v>11</v>
      </c>
      <c r="L1998" s="9">
        <f>YEAR(Table1[[#This Row],[ordered_at]])</f>
        <v>2022</v>
      </c>
      <c r="M1998" s="9" t="str">
        <f>TEXT(Table1[[#This Row],[ordered_at]],"MMM")</f>
        <v>Oct</v>
      </c>
      <c r="N1998">
        <f>VLOOKUP(D1998,[1]products!$A$2:$F$2832,6,0)</f>
        <v>4.579999924</v>
      </c>
      <c r="O1998" s="1">
        <f>Table1[[#This Row],[sale_price]]-Table1[[#This Row],[cost_price]]</f>
        <v>2.6472399639999997</v>
      </c>
      <c r="P1998" s="4">
        <f>Table1[[#This Row],[PROFIT]]/Table1[[#This Row],[sale_price]]</f>
        <v>0.5780000017310043</v>
      </c>
      <c r="Q1998" t="str">
        <f>"Q"&amp;ROUNDUP(MONTH(Table1[[#This Row],[ordered_at]])/3,0)</f>
        <v>Q4</v>
      </c>
      <c r="R1998" t="s">
        <v>22</v>
      </c>
      <c r="S1998" t="s">
        <v>47</v>
      </c>
      <c r="T1998" s="8"/>
    </row>
    <row r="1999" spans="1:20" x14ac:dyDescent="0.3">
      <c r="A1999">
        <v>170279</v>
      </c>
      <c r="B1999">
        <v>117274</v>
      </c>
      <c r="C1999">
        <v>59080</v>
      </c>
      <c r="D1999">
        <v>27270</v>
      </c>
      <c r="E1999">
        <f>VLOOKUP(D1999,[1]products!$A$2:$B$2832,2,0)</f>
        <v>15.62400001</v>
      </c>
      <c r="F1999">
        <v>459704</v>
      </c>
      <c r="G1999" t="s">
        <v>14</v>
      </c>
      <c r="H1999" s="2">
        <v>44852.13453703704</v>
      </c>
      <c r="I1999" s="2" t="s">
        <v>11</v>
      </c>
      <c r="J1999" s="2" t="s">
        <v>11</v>
      </c>
      <c r="K1999" s="2" t="s">
        <v>11</v>
      </c>
      <c r="L1999" s="9">
        <f>YEAR(Table1[[#This Row],[ordered_at]])</f>
        <v>2022</v>
      </c>
      <c r="M1999" s="9" t="str">
        <f>TEXT(Table1[[#This Row],[ordered_at]],"MMM")</f>
        <v>Oct</v>
      </c>
      <c r="N1999">
        <f>VLOOKUP(D1999,[1]products!$A$2:$F$2832,6,0)</f>
        <v>28</v>
      </c>
      <c r="O1999" s="1">
        <f>Table1[[#This Row],[sale_price]]-Table1[[#This Row],[cost_price]]</f>
        <v>12.37599999</v>
      </c>
      <c r="P1999" s="4">
        <f>Table1[[#This Row],[PROFIT]]/Table1[[#This Row],[sale_price]]</f>
        <v>0.44199999964285713</v>
      </c>
      <c r="Q1999" t="str">
        <f>"Q"&amp;ROUNDUP(MONTH(Table1[[#This Row],[ordered_at]])/3,0)</f>
        <v>Q4</v>
      </c>
      <c r="R1999" t="s">
        <v>22</v>
      </c>
      <c r="S1999" t="s">
        <v>47</v>
      </c>
      <c r="T1999" s="8"/>
    </row>
    <row r="2000" spans="1:20" x14ac:dyDescent="0.3">
      <c r="A2000">
        <v>159278</v>
      </c>
      <c r="B2000">
        <v>109686</v>
      </c>
      <c r="C2000">
        <v>64063</v>
      </c>
      <c r="D2000">
        <v>14116</v>
      </c>
      <c r="E2000">
        <f>VLOOKUP(D2000,[1]products!$A$2:$B$2832,2,0)</f>
        <v>17.668000030000002</v>
      </c>
      <c r="F2000">
        <v>429985</v>
      </c>
      <c r="G2000" t="s">
        <v>13</v>
      </c>
      <c r="H2000" s="2">
        <v>44851.766284722224</v>
      </c>
      <c r="I2000" s="2">
        <v>44851.766284722224</v>
      </c>
      <c r="J2000" s="2" t="s">
        <v>11</v>
      </c>
      <c r="K2000" s="2" t="s">
        <v>11</v>
      </c>
      <c r="L2000" s="9">
        <f>YEAR(Table1[[#This Row],[ordered_at]])</f>
        <v>2022</v>
      </c>
      <c r="M2000" s="9" t="str">
        <f>TEXT(Table1[[#This Row],[ordered_at]],"MMM")</f>
        <v>Oct</v>
      </c>
      <c r="N2000">
        <f>VLOOKUP(D2000,[1]products!$A$2:$F$2832,6,0)</f>
        <v>28</v>
      </c>
      <c r="O2000" s="1">
        <f>Table1[[#This Row],[sale_price]]-Table1[[#This Row],[cost_price]]</f>
        <v>10.331999969999998</v>
      </c>
      <c r="P2000" s="4">
        <f>Table1[[#This Row],[PROFIT]]/Table1[[#This Row],[sale_price]]</f>
        <v>0.36899999892857138</v>
      </c>
      <c r="Q2000" t="str">
        <f>"Q"&amp;ROUNDUP(MONTH(Table1[[#This Row],[ordered_at]])/3,0)</f>
        <v>Q4</v>
      </c>
      <c r="R2000" t="s">
        <v>22</v>
      </c>
      <c r="S2000" t="s">
        <v>47</v>
      </c>
      <c r="T2000" s="8"/>
    </row>
    <row r="2001" spans="1:20" x14ac:dyDescent="0.3">
      <c r="A2001">
        <v>57571</v>
      </c>
      <c r="B2001">
        <v>39634</v>
      </c>
      <c r="C2001">
        <v>26602</v>
      </c>
      <c r="D2001">
        <v>5760</v>
      </c>
      <c r="E2001">
        <f>VLOOKUP(D2001,[1]products!$A$2:$B$2832,2,0)</f>
        <v>6.3412298839999997</v>
      </c>
      <c r="F2001">
        <v>155345</v>
      </c>
      <c r="G2001" t="s">
        <v>13</v>
      </c>
      <c r="H2001" s="2">
        <v>44851.378078703703</v>
      </c>
      <c r="I2001" s="2">
        <v>44851.378078703703</v>
      </c>
      <c r="J2001" s="2" t="s">
        <v>11</v>
      </c>
      <c r="K2001" s="2" t="s">
        <v>11</v>
      </c>
      <c r="L2001" s="9">
        <f>YEAR(Table1[[#This Row],[ordered_at]])</f>
        <v>2022</v>
      </c>
      <c r="M2001" s="9" t="str">
        <f>TEXT(Table1[[#This Row],[ordered_at]],"MMM")</f>
        <v>Oct</v>
      </c>
      <c r="N2001">
        <f>VLOOKUP(D2001,[1]products!$A$2:$F$2832,6,0)</f>
        <v>10.989999770000001</v>
      </c>
      <c r="O2001" s="1">
        <f>Table1[[#This Row],[sale_price]]-Table1[[#This Row],[cost_price]]</f>
        <v>4.6487698860000011</v>
      </c>
      <c r="P2001" s="4">
        <f>Table1[[#This Row],[PROFIT]]/Table1[[#This Row],[sale_price]]</f>
        <v>0.42299999847952691</v>
      </c>
      <c r="Q2001" t="str">
        <f>"Q"&amp;ROUNDUP(MONTH(Table1[[#This Row],[ordered_at]])/3,0)</f>
        <v>Q4</v>
      </c>
      <c r="R2001" t="s">
        <v>22</v>
      </c>
      <c r="S2001" t="s">
        <v>47</v>
      </c>
      <c r="T2001" s="8"/>
    </row>
    <row r="2002" spans="1:20" x14ac:dyDescent="0.3">
      <c r="A2002">
        <v>54786</v>
      </c>
      <c r="B2002">
        <v>37683</v>
      </c>
      <c r="C2002">
        <v>96711</v>
      </c>
      <c r="D2002">
        <v>13969</v>
      </c>
      <c r="E2002">
        <f>VLOOKUP(D2002,[1]products!$A$2:$B$2832,2,0)</f>
        <v>27.832000000000001</v>
      </c>
      <c r="F2002">
        <v>147834</v>
      </c>
      <c r="G2002" t="s">
        <v>12</v>
      </c>
      <c r="H2002" s="2">
        <v>44850.194027777776</v>
      </c>
      <c r="I2002" s="2">
        <v>44850.194027777776</v>
      </c>
      <c r="J2002" s="2">
        <v>44850.194027777776</v>
      </c>
      <c r="K2002" s="2" t="s">
        <v>11</v>
      </c>
      <c r="L2002" s="9">
        <f>YEAR(Table1[[#This Row],[ordered_at]])</f>
        <v>2022</v>
      </c>
      <c r="M2002" s="9" t="str">
        <f>TEXT(Table1[[#This Row],[ordered_at]],"MMM")</f>
        <v>Oct</v>
      </c>
      <c r="N2002">
        <f>VLOOKUP(D2002,[1]products!$A$2:$F$2832,6,0)</f>
        <v>49</v>
      </c>
      <c r="O2002" s="1">
        <f>Table1[[#This Row],[sale_price]]-Table1[[#This Row],[cost_price]]</f>
        <v>21.167999999999999</v>
      </c>
      <c r="P2002" s="4">
        <f>Table1[[#This Row],[PROFIT]]/Table1[[#This Row],[sale_price]]</f>
        <v>0.432</v>
      </c>
      <c r="Q2002" t="str">
        <f>"Q"&amp;ROUNDUP(MONTH(Table1[[#This Row],[ordered_at]])/3,0)</f>
        <v>Q4</v>
      </c>
      <c r="R2002" t="s">
        <v>32</v>
      </c>
      <c r="S2002" t="s">
        <v>47</v>
      </c>
      <c r="T2002" s="8"/>
    </row>
    <row r="2003" spans="1:20" x14ac:dyDescent="0.3">
      <c r="A2003">
        <v>152746</v>
      </c>
      <c r="B2003">
        <v>105188</v>
      </c>
      <c r="C2003">
        <v>77411</v>
      </c>
      <c r="D2003">
        <v>11541</v>
      </c>
      <c r="E2003">
        <f>VLOOKUP(D2003,[1]products!$A$2:$B$2832,2,0)</f>
        <v>16.4851204</v>
      </c>
      <c r="F2003">
        <v>412356</v>
      </c>
      <c r="G2003" t="s">
        <v>10</v>
      </c>
      <c r="H2003" s="2">
        <v>44850.14943287037</v>
      </c>
      <c r="I2003" s="2" t="s">
        <v>11</v>
      </c>
      <c r="J2003" s="2" t="s">
        <v>11</v>
      </c>
      <c r="K2003" s="2" t="s">
        <v>11</v>
      </c>
      <c r="L2003" s="9">
        <f>YEAR(Table1[[#This Row],[ordered_at]])</f>
        <v>2022</v>
      </c>
      <c r="M2003" s="9" t="str">
        <f>TEXT(Table1[[#This Row],[ordered_at]],"MMM")</f>
        <v>Oct</v>
      </c>
      <c r="N2003">
        <f>VLOOKUP(D2003,[1]products!$A$2:$F$2832,6,0)</f>
        <v>38.880001069999999</v>
      </c>
      <c r="O2003" s="1">
        <f>Table1[[#This Row],[sale_price]]-Table1[[#This Row],[cost_price]]</f>
        <v>22.394880669999999</v>
      </c>
      <c r="P2003" s="4">
        <f>Table1[[#This Row],[PROFIT]]/Table1[[#This Row],[sale_price]]</f>
        <v>0.57600000138065843</v>
      </c>
      <c r="Q2003" t="str">
        <f>"Q"&amp;ROUNDUP(MONTH(Table1[[#This Row],[ordered_at]])/3,0)</f>
        <v>Q4</v>
      </c>
      <c r="R2003" t="s">
        <v>32</v>
      </c>
      <c r="S2003" t="s">
        <v>47</v>
      </c>
      <c r="T2003" s="8"/>
    </row>
    <row r="2004" spans="1:20" x14ac:dyDescent="0.3">
      <c r="A2004">
        <v>76579</v>
      </c>
      <c r="B2004">
        <v>52696</v>
      </c>
      <c r="C2004">
        <v>77411</v>
      </c>
      <c r="D2004">
        <v>141</v>
      </c>
      <c r="E2004">
        <f>VLOOKUP(D2004,[1]products!$A$2:$B$2832,2,0)</f>
        <v>10.13858989</v>
      </c>
      <c r="F2004">
        <v>206651</v>
      </c>
      <c r="G2004" t="s">
        <v>13</v>
      </c>
      <c r="H2004" s="2">
        <v>44850.042094907411</v>
      </c>
      <c r="I2004" s="2">
        <v>44850.042094907411</v>
      </c>
      <c r="J2004" s="2" t="s">
        <v>11</v>
      </c>
      <c r="K2004" s="2" t="s">
        <v>11</v>
      </c>
      <c r="L2004" s="9">
        <f>YEAR(Table1[[#This Row],[ordered_at]])</f>
        <v>2022</v>
      </c>
      <c r="M2004" s="9" t="str">
        <f>TEXT(Table1[[#This Row],[ordered_at]],"MMM")</f>
        <v>Oct</v>
      </c>
      <c r="N2004">
        <f>VLOOKUP(D2004,[1]products!$A$2:$F$2832,6,0)</f>
        <v>22.989999770000001</v>
      </c>
      <c r="O2004" s="1">
        <f>Table1[[#This Row],[sale_price]]-Table1[[#This Row],[cost_price]]</f>
        <v>12.85140988</v>
      </c>
      <c r="P2004" s="4">
        <f>Table1[[#This Row],[PROFIT]]/Table1[[#This Row],[sale_price]]</f>
        <v>0.55900000037277076</v>
      </c>
      <c r="Q2004" t="str">
        <f>"Q"&amp;ROUNDUP(MONTH(Table1[[#This Row],[ordered_at]])/3,0)</f>
        <v>Q4</v>
      </c>
      <c r="R2004" t="s">
        <v>32</v>
      </c>
      <c r="S2004" t="s">
        <v>47</v>
      </c>
      <c r="T2004" s="8"/>
    </row>
    <row r="2005" spans="1:20" x14ac:dyDescent="0.3">
      <c r="A2005">
        <v>5492</v>
      </c>
      <c r="B2005">
        <v>3804</v>
      </c>
      <c r="C2005">
        <v>77411</v>
      </c>
      <c r="D2005">
        <v>14025</v>
      </c>
      <c r="E2005">
        <f>VLOOKUP(D2005,[1]products!$A$2:$B$2832,2,0)</f>
        <v>15.248999960000001</v>
      </c>
      <c r="F2005">
        <v>14906</v>
      </c>
      <c r="G2005" t="s">
        <v>13</v>
      </c>
      <c r="H2005" s="2">
        <v>44848.211886574078</v>
      </c>
      <c r="I2005" s="2">
        <v>44848.211886574078</v>
      </c>
      <c r="J2005" s="2" t="s">
        <v>11</v>
      </c>
      <c r="K2005" s="2" t="s">
        <v>11</v>
      </c>
      <c r="L2005" s="9">
        <f>YEAR(Table1[[#This Row],[ordered_at]])</f>
        <v>2022</v>
      </c>
      <c r="M2005" s="9" t="str">
        <f>TEXT(Table1[[#This Row],[ordered_at]],"MMM")</f>
        <v>Oct</v>
      </c>
      <c r="N2005">
        <f>VLOOKUP(D2005,[1]products!$A$2:$F$2832,6,0)</f>
        <v>39</v>
      </c>
      <c r="O2005" s="1">
        <f>Table1[[#This Row],[sale_price]]-Table1[[#This Row],[cost_price]]</f>
        <v>23.751000040000001</v>
      </c>
      <c r="P2005" s="4">
        <f>Table1[[#This Row],[PROFIT]]/Table1[[#This Row],[sale_price]]</f>
        <v>0.609000001025641</v>
      </c>
      <c r="Q2005" t="str">
        <f>"Q"&amp;ROUNDUP(MONTH(Table1[[#This Row],[ordered_at]])/3,0)</f>
        <v>Q4</v>
      </c>
      <c r="R2005" t="s">
        <v>32</v>
      </c>
      <c r="S2005" t="s">
        <v>47</v>
      </c>
      <c r="T2005" s="8"/>
    </row>
    <row r="2006" spans="1:20" x14ac:dyDescent="0.3">
      <c r="A2006">
        <v>36656</v>
      </c>
      <c r="B2006">
        <v>25239</v>
      </c>
      <c r="C2006">
        <v>77411</v>
      </c>
      <c r="D2006">
        <v>6957</v>
      </c>
      <c r="E2006">
        <f>VLOOKUP(D2006,[1]products!$A$2:$B$2832,2,0)</f>
        <v>18.623789890000001</v>
      </c>
      <c r="F2006">
        <v>98902</v>
      </c>
      <c r="G2006" t="s">
        <v>12</v>
      </c>
      <c r="H2006" s="2">
        <v>44848.006481481483</v>
      </c>
      <c r="I2006" s="2">
        <v>44848.006481481483</v>
      </c>
      <c r="J2006" s="2">
        <v>44848.006481481483</v>
      </c>
      <c r="K2006" s="2" t="s">
        <v>11</v>
      </c>
      <c r="L2006" s="9">
        <f>YEAR(Table1[[#This Row],[ordered_at]])</f>
        <v>2022</v>
      </c>
      <c r="M2006" s="9" t="str">
        <f>TEXT(Table1[[#This Row],[ordered_at]],"MMM")</f>
        <v>Oct</v>
      </c>
      <c r="N2006">
        <f>VLOOKUP(D2006,[1]products!$A$2:$F$2832,6,0)</f>
        <v>29.989999770000001</v>
      </c>
      <c r="O2006" s="1">
        <f>Table1[[#This Row],[sale_price]]-Table1[[#This Row],[cost_price]]</f>
        <v>11.36620988</v>
      </c>
      <c r="P2006" s="4">
        <f>Table1[[#This Row],[PROFIT]]/Table1[[#This Row],[sale_price]]</f>
        <v>0.37899999890530173</v>
      </c>
      <c r="Q2006" t="str">
        <f>"Q"&amp;ROUNDUP(MONTH(Table1[[#This Row],[ordered_at]])/3,0)</f>
        <v>Q4</v>
      </c>
      <c r="R2006" t="s">
        <v>32</v>
      </c>
      <c r="S2006" t="s">
        <v>47</v>
      </c>
      <c r="T2006" s="8"/>
    </row>
    <row r="2007" spans="1:20" x14ac:dyDescent="0.3">
      <c r="A2007">
        <v>42764</v>
      </c>
      <c r="B2007">
        <v>29424</v>
      </c>
      <c r="C2007">
        <v>77411</v>
      </c>
      <c r="D2007">
        <v>29033</v>
      </c>
      <c r="E2007">
        <f>VLOOKUP(D2007,[1]products!$A$2:$B$2832,2,0)</f>
        <v>17.301179730000001</v>
      </c>
      <c r="F2007">
        <v>115369</v>
      </c>
      <c r="G2007" t="s">
        <v>14</v>
      </c>
      <c r="H2007" s="2">
        <v>44846.480046296296</v>
      </c>
      <c r="I2007" s="2" t="s">
        <v>11</v>
      </c>
      <c r="J2007" s="2" t="s">
        <v>11</v>
      </c>
      <c r="K2007" s="2" t="s">
        <v>11</v>
      </c>
      <c r="L2007" s="9">
        <f>YEAR(Table1[[#This Row],[ordered_at]])</f>
        <v>2022</v>
      </c>
      <c r="M2007" s="9" t="str">
        <f>TEXT(Table1[[#This Row],[ordered_at]],"MMM")</f>
        <v>Oct</v>
      </c>
      <c r="N2007">
        <f>VLOOKUP(D2007,[1]products!$A$2:$F$2832,6,0)</f>
        <v>31.979999540000001</v>
      </c>
      <c r="O2007" s="1">
        <f>Table1[[#This Row],[sale_price]]-Table1[[#This Row],[cost_price]]</f>
        <v>14.67881981</v>
      </c>
      <c r="P2007" s="4">
        <f>Table1[[#This Row],[PROFIT]]/Table1[[#This Row],[sale_price]]</f>
        <v>0.45900000066103813</v>
      </c>
      <c r="Q2007" t="str">
        <f>"Q"&amp;ROUNDUP(MONTH(Table1[[#This Row],[ordered_at]])/3,0)</f>
        <v>Q4</v>
      </c>
      <c r="R2007" t="s">
        <v>32</v>
      </c>
      <c r="S2007" t="s">
        <v>47</v>
      </c>
      <c r="T2007" s="8"/>
    </row>
    <row r="2008" spans="1:20" x14ac:dyDescent="0.3">
      <c r="A2008">
        <v>16911</v>
      </c>
      <c r="B2008">
        <v>11704</v>
      </c>
      <c r="C2008">
        <v>77411</v>
      </c>
      <c r="D2008">
        <v>14037</v>
      </c>
      <c r="E2008">
        <f>VLOOKUP(D2008,[1]products!$A$2:$B$2832,2,0)</f>
        <v>29.411999959999999</v>
      </c>
      <c r="F2008">
        <v>45676</v>
      </c>
      <c r="G2008" t="s">
        <v>10</v>
      </c>
      <c r="H2008" s="2">
        <v>44845.459340277775</v>
      </c>
      <c r="I2008" s="2" t="s">
        <v>11</v>
      </c>
      <c r="J2008" s="2" t="s">
        <v>11</v>
      </c>
      <c r="K2008" s="2" t="s">
        <v>11</v>
      </c>
      <c r="L2008" s="9">
        <f>YEAR(Table1[[#This Row],[ordered_at]])</f>
        <v>2022</v>
      </c>
      <c r="M2008" s="9" t="str">
        <f>TEXT(Table1[[#This Row],[ordered_at]],"MMM")</f>
        <v>Oct</v>
      </c>
      <c r="N2008">
        <f>VLOOKUP(D2008,[1]products!$A$2:$F$2832,6,0)</f>
        <v>64.5</v>
      </c>
      <c r="O2008" s="1">
        <f>Table1[[#This Row],[sale_price]]-Table1[[#This Row],[cost_price]]</f>
        <v>35.088000039999997</v>
      </c>
      <c r="P2008" s="4">
        <f>Table1[[#This Row],[PROFIT]]/Table1[[#This Row],[sale_price]]</f>
        <v>0.54400000062015497</v>
      </c>
      <c r="Q2008" t="str">
        <f>"Q"&amp;ROUNDUP(MONTH(Table1[[#This Row],[ordered_at]])/3,0)</f>
        <v>Q4</v>
      </c>
      <c r="R2008" t="s">
        <v>38</v>
      </c>
      <c r="S2008" t="s">
        <v>47</v>
      </c>
      <c r="T2008" s="8"/>
    </row>
    <row r="2009" spans="1:20" x14ac:dyDescent="0.3">
      <c r="A2009">
        <v>56235</v>
      </c>
      <c r="B2009">
        <v>38708</v>
      </c>
      <c r="C2009">
        <v>55716</v>
      </c>
      <c r="D2009">
        <v>14025</v>
      </c>
      <c r="E2009">
        <f>VLOOKUP(D2009,[1]products!$A$2:$B$2832,2,0)</f>
        <v>15.248999960000001</v>
      </c>
      <c r="F2009">
        <v>151745</v>
      </c>
      <c r="G2009" t="s">
        <v>13</v>
      </c>
      <c r="H2009" s="2">
        <v>44845.291527777779</v>
      </c>
      <c r="I2009" s="2">
        <v>44845.291527777779</v>
      </c>
      <c r="J2009" s="2" t="s">
        <v>11</v>
      </c>
      <c r="K2009" s="2" t="s">
        <v>11</v>
      </c>
      <c r="L2009" s="9">
        <f>YEAR(Table1[[#This Row],[ordered_at]])</f>
        <v>2022</v>
      </c>
      <c r="M2009" s="9" t="str">
        <f>TEXT(Table1[[#This Row],[ordered_at]],"MMM")</f>
        <v>Oct</v>
      </c>
      <c r="N2009">
        <f>VLOOKUP(D2009,[1]products!$A$2:$F$2832,6,0)</f>
        <v>39</v>
      </c>
      <c r="O2009" s="1">
        <f>Table1[[#This Row],[sale_price]]-Table1[[#This Row],[cost_price]]</f>
        <v>23.751000040000001</v>
      </c>
      <c r="P2009" s="4">
        <f>Table1[[#This Row],[PROFIT]]/Table1[[#This Row],[sale_price]]</f>
        <v>0.609000001025641</v>
      </c>
      <c r="Q2009" t="str">
        <f>"Q"&amp;ROUNDUP(MONTH(Table1[[#This Row],[ordered_at]])/3,0)</f>
        <v>Q4</v>
      </c>
      <c r="R2009" t="s">
        <v>40</v>
      </c>
      <c r="S2009" t="s">
        <v>47</v>
      </c>
      <c r="T2009" s="8"/>
    </row>
    <row r="2010" spans="1:20" x14ac:dyDescent="0.3">
      <c r="A2010">
        <v>130449</v>
      </c>
      <c r="B2010">
        <v>89824</v>
      </c>
      <c r="C2010">
        <v>11852</v>
      </c>
      <c r="D2010">
        <v>9380</v>
      </c>
      <c r="E2010">
        <f>VLOOKUP(D2010,[1]products!$A$2:$B$2832,2,0)</f>
        <v>3.6962999070000002</v>
      </c>
      <c r="F2010">
        <v>352154</v>
      </c>
      <c r="G2010" t="s">
        <v>15</v>
      </c>
      <c r="H2010" s="2">
        <v>44845.073194444441</v>
      </c>
      <c r="I2010" s="2">
        <v>44845.073194444441</v>
      </c>
      <c r="J2010" s="2">
        <v>44845.073194444441</v>
      </c>
      <c r="K2010" s="2">
        <v>44845.073194444441</v>
      </c>
      <c r="L2010" s="9">
        <f>YEAR(Table1[[#This Row],[ordered_at]])</f>
        <v>2022</v>
      </c>
      <c r="M2010" s="9" t="str">
        <f>TEXT(Table1[[#This Row],[ordered_at]],"MMM")</f>
        <v>Oct</v>
      </c>
      <c r="N2010">
        <f>VLOOKUP(D2010,[1]products!$A$2:$F$2832,6,0)</f>
        <v>9.9899997710000008</v>
      </c>
      <c r="O2010" s="1">
        <f>Table1[[#This Row],[sale_price]]-Table1[[#This Row],[cost_price]]</f>
        <v>6.2936998640000006</v>
      </c>
      <c r="P2010" s="4">
        <f>Table1[[#This Row],[PROFIT]]/Table1[[#This Row],[sale_price]]</f>
        <v>0.63000000082782781</v>
      </c>
      <c r="Q2010" t="str">
        <f>"Q"&amp;ROUNDUP(MONTH(Table1[[#This Row],[ordered_at]])/3,0)</f>
        <v>Q4</v>
      </c>
      <c r="R2010" t="s">
        <v>40</v>
      </c>
      <c r="S2010" t="s">
        <v>47</v>
      </c>
      <c r="T2010" s="8"/>
    </row>
    <row r="2011" spans="1:20" x14ac:dyDescent="0.3">
      <c r="A2011">
        <v>109702</v>
      </c>
      <c r="B2011">
        <v>75585</v>
      </c>
      <c r="C2011">
        <v>75909</v>
      </c>
      <c r="D2011">
        <v>7154</v>
      </c>
      <c r="E2011">
        <f>VLOOKUP(D2011,[1]products!$A$2:$B$2832,2,0)</f>
        <v>15.88546082</v>
      </c>
      <c r="F2011">
        <v>296007</v>
      </c>
      <c r="G2011" t="s">
        <v>12</v>
      </c>
      <c r="H2011" s="2">
        <v>44844.47184027778</v>
      </c>
      <c r="I2011" s="2">
        <v>44844.47184027778</v>
      </c>
      <c r="J2011" s="2">
        <v>44844.47184027778</v>
      </c>
      <c r="K2011" s="2" t="s">
        <v>11</v>
      </c>
      <c r="L2011" s="9">
        <f>YEAR(Table1[[#This Row],[ordered_at]])</f>
        <v>2022</v>
      </c>
      <c r="M2011" s="9" t="str">
        <f>TEXT(Table1[[#This Row],[ordered_at]],"MMM")</f>
        <v>Oct</v>
      </c>
      <c r="N2011">
        <f>VLOOKUP(D2013,[1]products!$A$2:$F$2832,6,0)</f>
        <v>25</v>
      </c>
      <c r="O2011" s="1">
        <f>Table1[[#This Row],[sale_price]]-Table1[[#This Row],[cost_price]]</f>
        <v>9.1145391799999995</v>
      </c>
      <c r="P2011" s="4">
        <f>Table1[[#This Row],[PROFIT]]/Table1[[#This Row],[sale_price]]</f>
        <v>0.36458156719999996</v>
      </c>
      <c r="Q2011" t="str">
        <f>"Q"&amp;ROUNDUP(MONTH(Table1[[#This Row],[ordered_at]])/3,0)</f>
        <v>Q4</v>
      </c>
      <c r="R2011" t="s">
        <v>40</v>
      </c>
      <c r="S2011" t="s">
        <v>47</v>
      </c>
      <c r="T2011" s="8"/>
    </row>
    <row r="2012" spans="1:20" x14ac:dyDescent="0.3">
      <c r="A2012">
        <v>170198</v>
      </c>
      <c r="B2012">
        <v>117213</v>
      </c>
      <c r="C2012">
        <v>81458</v>
      </c>
      <c r="D2012">
        <v>10504</v>
      </c>
      <c r="E2012">
        <f>VLOOKUP(D2012,[1]products!$A$2:$B$2832,2,0)</f>
        <v>12.88699997</v>
      </c>
      <c r="F2012">
        <v>459496</v>
      </c>
      <c r="G2012" t="s">
        <v>12</v>
      </c>
      <c r="H2012" s="2">
        <v>44843.87090277778</v>
      </c>
      <c r="I2012" s="2">
        <v>44843.87090277778</v>
      </c>
      <c r="J2012" s="2">
        <v>44843.87090277778</v>
      </c>
      <c r="K2012" s="2" t="s">
        <v>11</v>
      </c>
      <c r="L2012" s="9">
        <f>YEAR(Table1[[#This Row],[ordered_at]])</f>
        <v>2022</v>
      </c>
      <c r="M2012" s="9" t="str">
        <f>TEXT(Table1[[#This Row],[ordered_at]],"MMM")</f>
        <v>Oct</v>
      </c>
      <c r="N2012">
        <f>VLOOKUP(D2012,[1]products!$A$2:$F$2832,6,0)</f>
        <v>24.5</v>
      </c>
      <c r="O2012" s="1">
        <f>Table1[[#This Row],[sale_price]]-Table1[[#This Row],[cost_price]]</f>
        <v>11.61300003</v>
      </c>
      <c r="P2012" s="4">
        <f>Table1[[#This Row],[PROFIT]]/Table1[[#This Row],[sale_price]]</f>
        <v>0.47400000122448982</v>
      </c>
      <c r="Q2012" t="str">
        <f>"Q"&amp;ROUNDUP(MONTH(Table1[[#This Row],[ordered_at]])/3,0)</f>
        <v>Q4</v>
      </c>
      <c r="R2012" t="s">
        <v>40</v>
      </c>
      <c r="S2012" t="s">
        <v>47</v>
      </c>
      <c r="T2012" s="8"/>
    </row>
    <row r="2013" spans="1:20" x14ac:dyDescent="0.3">
      <c r="A2013">
        <v>120879</v>
      </c>
      <c r="B2013">
        <v>83235</v>
      </c>
      <c r="C2013">
        <v>59740</v>
      </c>
      <c r="D2013">
        <v>25165</v>
      </c>
      <c r="E2013">
        <f>VLOOKUP(D2013,[1]products!$A$2:$B$2832,2,0)</f>
        <v>14.04999997</v>
      </c>
      <c r="F2013">
        <v>326268</v>
      </c>
      <c r="G2013" t="s">
        <v>14</v>
      </c>
      <c r="H2013" s="2">
        <v>44843.506319444445</v>
      </c>
      <c r="I2013" s="2" t="s">
        <v>11</v>
      </c>
      <c r="J2013" s="2" t="s">
        <v>11</v>
      </c>
      <c r="K2013" s="2" t="s">
        <v>11</v>
      </c>
      <c r="L2013" s="9">
        <f>YEAR(Table1[[#This Row],[ordered_at]])</f>
        <v>2022</v>
      </c>
      <c r="M2013" s="9" t="str">
        <f>TEXT(Table1[[#This Row],[ordered_at]],"MMM")</f>
        <v>Oct</v>
      </c>
      <c r="N2013">
        <f>VLOOKUP(D2013,[1]products!$A$2:$F$2832,6,0)</f>
        <v>25</v>
      </c>
      <c r="O2013" s="1">
        <f>Table1[[#This Row],[sale_price]]-Table1[[#This Row],[cost_price]]</f>
        <v>10.95000003</v>
      </c>
      <c r="P2013" s="4">
        <f>Table1[[#This Row],[PROFIT]]/Table1[[#This Row],[sale_price]]</f>
        <v>0.43800000119999999</v>
      </c>
      <c r="Q2013" t="str">
        <f>"Q"&amp;ROUNDUP(MONTH(Table1[[#This Row],[ordered_at]])/3,0)</f>
        <v>Q4</v>
      </c>
      <c r="R2013" t="s">
        <v>40</v>
      </c>
      <c r="S2013" t="s">
        <v>47</v>
      </c>
      <c r="T2013" s="8"/>
    </row>
    <row r="2014" spans="1:20" x14ac:dyDescent="0.3">
      <c r="A2014">
        <v>14810</v>
      </c>
      <c r="B2014">
        <v>10256</v>
      </c>
      <c r="C2014">
        <v>6650</v>
      </c>
      <c r="D2014">
        <v>10938</v>
      </c>
      <c r="E2014">
        <f>VLOOKUP(D2014,[1]products!$A$2:$B$2832,2,0)</f>
        <v>11.29547988</v>
      </c>
      <c r="F2014">
        <v>39997</v>
      </c>
      <c r="G2014" t="s">
        <v>12</v>
      </c>
      <c r="H2014" s="2">
        <v>44843.406006944446</v>
      </c>
      <c r="I2014" s="2">
        <v>44843.406006944446</v>
      </c>
      <c r="J2014" s="2">
        <v>44843.406006944446</v>
      </c>
      <c r="K2014" s="2" t="s">
        <v>11</v>
      </c>
      <c r="L2014" s="9">
        <f>YEAR(Table1[[#This Row],[ordered_at]])</f>
        <v>2022</v>
      </c>
      <c r="M2014" s="9" t="str">
        <f>TEXT(Table1[[#This Row],[ordered_at]],"MMM")</f>
        <v>Oct</v>
      </c>
      <c r="N2014">
        <f>VLOOKUP(D2014,[1]products!$A$2:$F$2832,6,0)</f>
        <v>24.989999770000001</v>
      </c>
      <c r="O2014" s="1">
        <f>Table1[[#This Row],[sale_price]]-Table1[[#This Row],[cost_price]]</f>
        <v>13.69451989</v>
      </c>
      <c r="P2014" s="4">
        <f>Table1[[#This Row],[PROFIT]]/Table1[[#This Row],[sale_price]]</f>
        <v>0.54800000064185672</v>
      </c>
      <c r="Q2014" t="str">
        <f>"Q"&amp;ROUNDUP(MONTH(Table1[[#This Row],[ordered_at]])/3,0)</f>
        <v>Q4</v>
      </c>
      <c r="R2014" t="s">
        <v>40</v>
      </c>
      <c r="S2014" t="s">
        <v>47</v>
      </c>
      <c r="T2014" s="8"/>
    </row>
    <row r="2015" spans="1:20" x14ac:dyDescent="0.3">
      <c r="A2015">
        <v>133398</v>
      </c>
      <c r="B2015">
        <v>91815</v>
      </c>
      <c r="C2015">
        <v>47442</v>
      </c>
      <c r="D2015">
        <v>25205</v>
      </c>
      <c r="E2015">
        <f>VLOOKUP(D2015,[1]products!$A$2:$B$2832,2,0)</f>
        <v>11.03639972</v>
      </c>
      <c r="F2015">
        <v>360132</v>
      </c>
      <c r="G2015" t="s">
        <v>13</v>
      </c>
      <c r="H2015" s="2">
        <v>44843.148182870369</v>
      </c>
      <c r="I2015" s="2">
        <v>44843.148182870369</v>
      </c>
      <c r="J2015" s="2" t="s">
        <v>11</v>
      </c>
      <c r="K2015" s="2" t="s">
        <v>11</v>
      </c>
      <c r="L2015" s="9">
        <f>YEAR(Table1[[#This Row],[ordered_at]])</f>
        <v>2022</v>
      </c>
      <c r="M2015" s="9" t="str">
        <f>TEXT(Table1[[#This Row],[ordered_at]],"MMM")</f>
        <v>Oct</v>
      </c>
      <c r="N2015">
        <f>VLOOKUP(D2015,[1]products!$A$2:$F$2832,6,0)</f>
        <v>21.63999939</v>
      </c>
      <c r="O2015" s="1">
        <f>Table1[[#This Row],[sale_price]]-Table1[[#This Row],[cost_price]]</f>
        <v>10.603599669999999</v>
      </c>
      <c r="P2015" s="4">
        <f>Table1[[#This Row],[PROFIT]]/Table1[[#This Row],[sale_price]]</f>
        <v>0.48999999856284654</v>
      </c>
      <c r="Q2015" t="str">
        <f>"Q"&amp;ROUNDUP(MONTH(Table1[[#This Row],[ordered_at]])/3,0)</f>
        <v>Q4</v>
      </c>
      <c r="R2015" t="s">
        <v>24</v>
      </c>
      <c r="S2015" t="s">
        <v>47</v>
      </c>
      <c r="T2015" s="8"/>
    </row>
    <row r="2016" spans="1:20" x14ac:dyDescent="0.3">
      <c r="A2016">
        <v>104384</v>
      </c>
      <c r="B2016">
        <v>71907</v>
      </c>
      <c r="C2016">
        <v>84956</v>
      </c>
      <c r="D2016">
        <v>6063</v>
      </c>
      <c r="E2016">
        <f>VLOOKUP(D2016,[1]products!$A$2:$B$2832,2,0)</f>
        <v>20.195960639999999</v>
      </c>
      <c r="F2016">
        <v>281646</v>
      </c>
      <c r="G2016" t="s">
        <v>13</v>
      </c>
      <c r="H2016" s="2">
        <v>44843.120370370372</v>
      </c>
      <c r="I2016" s="2">
        <v>44843.120370370372</v>
      </c>
      <c r="J2016" s="2" t="s">
        <v>11</v>
      </c>
      <c r="K2016" s="2" t="s">
        <v>11</v>
      </c>
      <c r="L2016" s="9">
        <f>YEAR(Table1[[#This Row],[ordered_at]])</f>
        <v>2022</v>
      </c>
      <c r="M2016" s="9" t="str">
        <f>TEXT(Table1[[#This Row],[ordered_at]],"MMM")</f>
        <v>Oct</v>
      </c>
      <c r="N2016">
        <f>VLOOKUP(D2016,[1]products!$A$2:$F$2832,6,0)</f>
        <v>49.990001679999999</v>
      </c>
      <c r="O2016" s="1">
        <f>Table1[[#This Row],[sale_price]]-Table1[[#This Row],[cost_price]]</f>
        <v>29.79404104</v>
      </c>
      <c r="P2016" s="4">
        <f>Table1[[#This Row],[PROFIT]]/Table1[[#This Row],[sale_price]]</f>
        <v>0.59600000077455484</v>
      </c>
      <c r="Q2016" t="str">
        <f>"Q"&amp;ROUNDUP(MONTH(Table1[[#This Row],[ordered_at]])/3,0)</f>
        <v>Q4</v>
      </c>
      <c r="R2016" t="s">
        <v>24</v>
      </c>
      <c r="S2016" t="s">
        <v>47</v>
      </c>
      <c r="T2016" s="8"/>
    </row>
    <row r="2017" spans="1:20" x14ac:dyDescent="0.3">
      <c r="A2017">
        <v>108937</v>
      </c>
      <c r="B2017">
        <v>75069</v>
      </c>
      <c r="C2017">
        <v>33973</v>
      </c>
      <c r="D2017">
        <v>28418</v>
      </c>
      <c r="E2017">
        <f>VLOOKUP(D2017,[1]products!$A$2:$B$2832,2,0)</f>
        <v>10.75000004</v>
      </c>
      <c r="F2017">
        <v>293923</v>
      </c>
      <c r="G2017" t="s">
        <v>14</v>
      </c>
      <c r="H2017" s="2">
        <v>44843.044548611113</v>
      </c>
      <c r="I2017" s="2" t="s">
        <v>11</v>
      </c>
      <c r="J2017" s="2" t="s">
        <v>11</v>
      </c>
      <c r="K2017" s="2" t="s">
        <v>11</v>
      </c>
      <c r="L2017" s="9">
        <f>YEAR(Table1[[#This Row],[ordered_at]])</f>
        <v>2022</v>
      </c>
      <c r="M2017" s="9" t="str">
        <f>TEXT(Table1[[#This Row],[ordered_at]],"MMM")</f>
        <v>Oct</v>
      </c>
      <c r="N2017">
        <f>VLOOKUP(D2017,[1]products!$A$2:$F$2832,6,0)</f>
        <v>25</v>
      </c>
      <c r="O2017" s="1">
        <f>Table1[[#This Row],[sale_price]]-Table1[[#This Row],[cost_price]]</f>
        <v>14.24999996</v>
      </c>
      <c r="P2017" s="4">
        <f>Table1[[#This Row],[PROFIT]]/Table1[[#This Row],[sale_price]]</f>
        <v>0.56999999840000004</v>
      </c>
      <c r="Q2017" t="str">
        <f>"Q"&amp;ROUNDUP(MONTH(Table1[[#This Row],[ordered_at]])/3,0)</f>
        <v>Q4</v>
      </c>
      <c r="R2017" t="s">
        <v>24</v>
      </c>
      <c r="S2017" t="s">
        <v>47</v>
      </c>
      <c r="T2017" s="8"/>
    </row>
    <row r="2018" spans="1:20" x14ac:dyDescent="0.3">
      <c r="A2018">
        <v>126242</v>
      </c>
      <c r="B2018">
        <v>86946</v>
      </c>
      <c r="C2018">
        <v>76552</v>
      </c>
      <c r="D2018">
        <v>28384</v>
      </c>
      <c r="E2018">
        <f>VLOOKUP(D2018,[1]products!$A$2:$B$2832,2,0)</f>
        <v>20.1845</v>
      </c>
      <c r="F2018">
        <v>340799</v>
      </c>
      <c r="G2018" t="s">
        <v>12</v>
      </c>
      <c r="H2018" s="2">
        <v>44842.967835648145</v>
      </c>
      <c r="I2018" s="2">
        <v>44842.967835648145</v>
      </c>
      <c r="J2018" s="2">
        <v>44842.967835648145</v>
      </c>
      <c r="K2018" s="2" t="s">
        <v>11</v>
      </c>
      <c r="L2018" s="9">
        <f>YEAR(Table1[[#This Row],[ordered_at]])</f>
        <v>2022</v>
      </c>
      <c r="M2018" s="9" t="str">
        <f>TEXT(Table1[[#This Row],[ordered_at]],"MMM")</f>
        <v>Oct</v>
      </c>
      <c r="N2018">
        <f>VLOOKUP(D2018,[1]products!$A$2:$F$2832,6,0)</f>
        <v>39.5</v>
      </c>
      <c r="O2018" s="1">
        <f>Table1[[#This Row],[sale_price]]-Table1[[#This Row],[cost_price]]</f>
        <v>19.3155</v>
      </c>
      <c r="P2018" s="4">
        <f>Table1[[#This Row],[PROFIT]]/Table1[[#This Row],[sale_price]]</f>
        <v>0.48899999999999999</v>
      </c>
      <c r="Q2018" t="str">
        <f>"Q"&amp;ROUNDUP(MONTH(Table1[[#This Row],[ordered_at]])/3,0)</f>
        <v>Q4</v>
      </c>
      <c r="R2018" t="s">
        <v>24</v>
      </c>
      <c r="S2018" t="s">
        <v>47</v>
      </c>
      <c r="T2018" s="8"/>
    </row>
    <row r="2019" spans="1:20" x14ac:dyDescent="0.3">
      <c r="A2019">
        <v>79045</v>
      </c>
      <c r="B2019">
        <v>54397</v>
      </c>
      <c r="C2019">
        <v>17420</v>
      </c>
      <c r="D2019">
        <v>28826</v>
      </c>
      <c r="E2019">
        <f>VLOOKUP(D2019,[1]products!$A$2:$B$2832,2,0)</f>
        <v>31.82549852</v>
      </c>
      <c r="F2019">
        <v>213304</v>
      </c>
      <c r="G2019" t="s">
        <v>15</v>
      </c>
      <c r="H2019" s="2">
        <v>44842.676342592589</v>
      </c>
      <c r="I2019" s="2">
        <v>44842.676342592589</v>
      </c>
      <c r="J2019" s="2">
        <v>44842.676342592589</v>
      </c>
      <c r="K2019" s="2">
        <v>44842.676342592589</v>
      </c>
      <c r="L2019" s="9">
        <f>YEAR(Table1[[#This Row],[ordered_at]])</f>
        <v>2022</v>
      </c>
      <c r="M2019" s="9" t="str">
        <f>TEXT(Table1[[#This Row],[ordered_at]],"MMM")</f>
        <v>Oct</v>
      </c>
      <c r="N2019">
        <f>VLOOKUP(D2019,[1]products!$A$2:$F$2832,6,0)</f>
        <v>64.949996949999999</v>
      </c>
      <c r="O2019" s="1">
        <f>Table1[[#This Row],[sale_price]]-Table1[[#This Row],[cost_price]]</f>
        <v>33.124498430000003</v>
      </c>
      <c r="P2019" s="4">
        <f>Table1[[#This Row],[PROFIT]]/Table1[[#This Row],[sale_price]]</f>
        <v>0.50999999977675137</v>
      </c>
      <c r="Q2019" t="str">
        <f>"Q"&amp;ROUNDUP(MONTH(Table1[[#This Row],[ordered_at]])/3,0)</f>
        <v>Q4</v>
      </c>
      <c r="R2019" t="s">
        <v>24</v>
      </c>
      <c r="S2019" t="s">
        <v>47</v>
      </c>
      <c r="T2019" s="8"/>
    </row>
    <row r="2020" spans="1:20" x14ac:dyDescent="0.3">
      <c r="A2020">
        <v>179267</v>
      </c>
      <c r="B2020">
        <v>123467</v>
      </c>
      <c r="C2020">
        <v>88538</v>
      </c>
      <c r="D2020">
        <v>15843</v>
      </c>
      <c r="E2020">
        <f>VLOOKUP(D2020,[1]products!$A$2:$B$2832,2,0)</f>
        <v>19.952130960000002</v>
      </c>
      <c r="F2020">
        <v>483985</v>
      </c>
      <c r="G2020" t="s">
        <v>12</v>
      </c>
      <c r="H2020" s="2">
        <v>44841.645162037035</v>
      </c>
      <c r="I2020" s="2">
        <v>44841.645162037035</v>
      </c>
      <c r="J2020" s="2">
        <v>44841.645162037035</v>
      </c>
      <c r="K2020" s="2" t="s">
        <v>11</v>
      </c>
      <c r="L2020" s="9">
        <f>YEAR(Table1[[#This Row],[ordered_at]])</f>
        <v>2022</v>
      </c>
      <c r="M2020" s="9" t="str">
        <f>TEXT(Table1[[#This Row],[ordered_at]],"MMM")</f>
        <v>Oct</v>
      </c>
      <c r="N2020">
        <f>VLOOKUP(D2020,[1]products!$A$2:$F$2832,6,0)</f>
        <v>33.990001679999999</v>
      </c>
      <c r="O2020" s="1">
        <f>Table1[[#This Row],[sale_price]]-Table1[[#This Row],[cost_price]]</f>
        <v>14.037870719999997</v>
      </c>
      <c r="P2020" s="4">
        <f>Table1[[#This Row],[PROFIT]]/Table1[[#This Row],[sale_price]]</f>
        <v>0.413000000769638</v>
      </c>
      <c r="Q2020" t="str">
        <f>"Q"&amp;ROUNDUP(MONTH(Table1[[#This Row],[ordered_at]])/3,0)</f>
        <v>Q4</v>
      </c>
      <c r="R2020" t="s">
        <v>24</v>
      </c>
      <c r="S2020" t="s">
        <v>47</v>
      </c>
      <c r="T2020" s="8"/>
    </row>
    <row r="2021" spans="1:20" x14ac:dyDescent="0.3">
      <c r="A2021">
        <v>97962</v>
      </c>
      <c r="B2021">
        <v>67424</v>
      </c>
      <c r="C2021">
        <v>53327</v>
      </c>
      <c r="D2021">
        <v>25205</v>
      </c>
      <c r="E2021">
        <f>VLOOKUP(D2021,[1]products!$A$2:$B$2832,2,0)</f>
        <v>11.03639972</v>
      </c>
      <c r="F2021">
        <v>264292</v>
      </c>
      <c r="G2021" t="s">
        <v>12</v>
      </c>
      <c r="H2021" s="2">
        <v>44840.042719907404</v>
      </c>
      <c r="I2021" s="2">
        <v>44840.042719907404</v>
      </c>
      <c r="J2021" s="2">
        <v>44840.042719907404</v>
      </c>
      <c r="K2021" s="2" t="s">
        <v>11</v>
      </c>
      <c r="L2021" s="9">
        <f>YEAR(Table1[[#This Row],[ordered_at]])</f>
        <v>2022</v>
      </c>
      <c r="M2021" s="9" t="str">
        <f>TEXT(Table1[[#This Row],[ordered_at]],"MMM")</f>
        <v>Oct</v>
      </c>
      <c r="N2021">
        <f>VLOOKUP(D2021,[1]products!$A$2:$F$2832,6,0)</f>
        <v>21.63999939</v>
      </c>
      <c r="O2021" s="1">
        <f>Table1[[#This Row],[sale_price]]-Table1[[#This Row],[cost_price]]</f>
        <v>10.603599669999999</v>
      </c>
      <c r="P2021" s="4">
        <f>Table1[[#This Row],[PROFIT]]/Table1[[#This Row],[sale_price]]</f>
        <v>0.48999999856284654</v>
      </c>
      <c r="Q2021" t="str">
        <f>"Q"&amp;ROUNDUP(MONTH(Table1[[#This Row],[ordered_at]])/3,0)</f>
        <v>Q4</v>
      </c>
      <c r="R2021" t="s">
        <v>24</v>
      </c>
      <c r="S2021" t="s">
        <v>47</v>
      </c>
      <c r="T2021" s="8"/>
    </row>
    <row r="2022" spans="1:20" x14ac:dyDescent="0.3">
      <c r="A2022">
        <v>180114</v>
      </c>
      <c r="B2022">
        <v>124064</v>
      </c>
      <c r="C2022">
        <v>27236</v>
      </c>
      <c r="D2022">
        <v>14086</v>
      </c>
      <c r="E2022">
        <f>VLOOKUP(D2022,[1]products!$A$2:$B$2832,2,0)</f>
        <v>25.315780610000001</v>
      </c>
      <c r="F2022">
        <v>486294</v>
      </c>
      <c r="G2022" t="s">
        <v>13</v>
      </c>
      <c r="H2022" s="2">
        <v>44840.027777777781</v>
      </c>
      <c r="I2022" s="2">
        <v>44840.027777777781</v>
      </c>
      <c r="J2022" s="2" t="s">
        <v>11</v>
      </c>
      <c r="K2022" s="2" t="s">
        <v>11</v>
      </c>
      <c r="L2022" s="9">
        <f>YEAR(Table1[[#This Row],[ordered_at]])</f>
        <v>2022</v>
      </c>
      <c r="M2022" s="9" t="str">
        <f>TEXT(Table1[[#This Row],[ordered_at]],"MMM")</f>
        <v>Oct</v>
      </c>
      <c r="N2022">
        <f>VLOOKUP(D2022,[1]products!$A$2:$F$2832,6,0)</f>
        <v>59.990001679999999</v>
      </c>
      <c r="O2022" s="1">
        <f>Table1[[#This Row],[sale_price]]-Table1[[#This Row],[cost_price]]</f>
        <v>34.674221070000002</v>
      </c>
      <c r="P2022" s="4">
        <f>Table1[[#This Row],[PROFIT]]/Table1[[#This Row],[sale_price]]</f>
        <v>0.5780000016496083</v>
      </c>
      <c r="Q2022" t="str">
        <f>"Q"&amp;ROUNDUP(MONTH(Table1[[#This Row],[ordered_at]])/3,0)</f>
        <v>Q4</v>
      </c>
      <c r="R2022" t="s">
        <v>24</v>
      </c>
      <c r="S2022" t="s">
        <v>47</v>
      </c>
      <c r="T2022" s="8"/>
    </row>
    <row r="2023" spans="1:20" x14ac:dyDescent="0.3">
      <c r="A2023">
        <v>97403</v>
      </c>
      <c r="B2023">
        <v>67023</v>
      </c>
      <c r="C2023">
        <v>88385</v>
      </c>
      <c r="D2023">
        <v>14202</v>
      </c>
      <c r="E2023">
        <f>VLOOKUP(D2023,[1]products!$A$2:$B$2832,2,0)</f>
        <v>7.3674899150000002</v>
      </c>
      <c r="F2023">
        <v>262807</v>
      </c>
      <c r="G2023" t="s">
        <v>12</v>
      </c>
      <c r="H2023" s="2">
        <v>44838.494421296295</v>
      </c>
      <c r="I2023" s="2">
        <v>44838.494421296295</v>
      </c>
      <c r="J2023" s="2">
        <v>44838.494421296295</v>
      </c>
      <c r="K2023" s="2" t="s">
        <v>11</v>
      </c>
      <c r="L2023" s="9">
        <f>YEAR(Table1[[#This Row],[ordered_at]])</f>
        <v>2022</v>
      </c>
      <c r="M2023" s="9" t="str">
        <f>TEXT(Table1[[#This Row],[ordered_at]],"MMM")</f>
        <v>Oct</v>
      </c>
      <c r="N2023">
        <f>VLOOKUP(D2023,[1]products!$A$2:$F$2832,6,0)</f>
        <v>20.989999770000001</v>
      </c>
      <c r="O2023" s="1">
        <f>Table1[[#This Row],[sale_price]]-Table1[[#This Row],[cost_price]]</f>
        <v>13.622509855000001</v>
      </c>
      <c r="P2023" s="4">
        <f>Table1[[#This Row],[PROFIT]]/Table1[[#This Row],[sale_price]]</f>
        <v>0.64900000020343018</v>
      </c>
      <c r="Q2023" t="str">
        <f>"Q"&amp;ROUNDUP(MONTH(Table1[[#This Row],[ordered_at]])/3,0)</f>
        <v>Q4</v>
      </c>
      <c r="R2023" t="s">
        <v>24</v>
      </c>
      <c r="S2023" t="s">
        <v>47</v>
      </c>
      <c r="T2023" s="8"/>
    </row>
    <row r="2024" spans="1:20" x14ac:dyDescent="0.3">
      <c r="A2024">
        <v>12270</v>
      </c>
      <c r="B2024">
        <v>8505</v>
      </c>
      <c r="C2024">
        <v>7418</v>
      </c>
      <c r="D2024">
        <v>9013</v>
      </c>
      <c r="E2024">
        <f>VLOOKUP(D2024,[1]products!$A$2:$B$2832,2,0)</f>
        <v>12.785920429999999</v>
      </c>
      <c r="F2024">
        <v>33093</v>
      </c>
      <c r="G2024" t="s">
        <v>14</v>
      </c>
      <c r="H2024" s="2">
        <v>44837.476145833331</v>
      </c>
      <c r="I2024" s="2" t="s">
        <v>11</v>
      </c>
      <c r="J2024" s="2" t="s">
        <v>11</v>
      </c>
      <c r="K2024" s="2" t="s">
        <v>11</v>
      </c>
      <c r="L2024" s="9">
        <f>YEAR(Table1[[#This Row],[ordered_at]])</f>
        <v>2022</v>
      </c>
      <c r="M2024" s="9" t="str">
        <f>TEXT(Table1[[#This Row],[ordered_at]],"MMM")</f>
        <v>Oct</v>
      </c>
      <c r="N2024">
        <f>VLOOKUP(D2024,[1]products!$A$2:$F$2832,6,0)</f>
        <v>28.540000920000001</v>
      </c>
      <c r="O2024" s="1">
        <f>Table1[[#This Row],[sale_price]]-Table1[[#This Row],[cost_price]]</f>
        <v>15.754080490000002</v>
      </c>
      <c r="P2024" s="4">
        <f>Table1[[#This Row],[PROFIT]]/Table1[[#This Row],[sale_price]]</f>
        <v>0.55199999937491251</v>
      </c>
      <c r="Q2024" t="str">
        <f>"Q"&amp;ROUNDUP(MONTH(Table1[[#This Row],[ordered_at]])/3,0)</f>
        <v>Q4</v>
      </c>
      <c r="R2024" t="s">
        <v>24</v>
      </c>
      <c r="S2024" t="s">
        <v>47</v>
      </c>
      <c r="T2024" s="8"/>
    </row>
    <row r="2025" spans="1:20" x14ac:dyDescent="0.3">
      <c r="A2025">
        <v>149027</v>
      </c>
      <c r="B2025">
        <v>102625</v>
      </c>
      <c r="C2025">
        <v>26579</v>
      </c>
      <c r="D2025">
        <v>12580</v>
      </c>
      <c r="E2025">
        <f>VLOOKUP(D2025,[1]products!$A$2:$B$2832,2,0)</f>
        <v>12.688000000000001</v>
      </c>
      <c r="F2025">
        <v>402348</v>
      </c>
      <c r="G2025" t="s">
        <v>12</v>
      </c>
      <c r="H2025" s="2">
        <v>44836.993055555555</v>
      </c>
      <c r="I2025" s="2">
        <v>44836.993055555555</v>
      </c>
      <c r="J2025" s="2">
        <v>44836.993055555555</v>
      </c>
      <c r="K2025" s="2" t="s">
        <v>11</v>
      </c>
      <c r="L2025" s="9">
        <f>YEAR(Table1[[#This Row],[ordered_at]])</f>
        <v>2022</v>
      </c>
      <c r="M2025" s="9" t="str">
        <f>TEXT(Table1[[#This Row],[ordered_at]],"MMM")</f>
        <v>Oct</v>
      </c>
      <c r="N2025">
        <f>VLOOKUP(D2025,[1]products!$A$2:$F$2832,6,0)</f>
        <v>26</v>
      </c>
      <c r="O2025" s="1">
        <f>Table1[[#This Row],[sale_price]]-Table1[[#This Row],[cost_price]]</f>
        <v>13.311999999999999</v>
      </c>
      <c r="P2025" s="4">
        <f>Table1[[#This Row],[PROFIT]]/Table1[[#This Row],[sale_price]]</f>
        <v>0.51200000000000001</v>
      </c>
      <c r="Q2025" t="str">
        <f>"Q"&amp;ROUNDUP(MONTH(Table1[[#This Row],[ordered_at]])/3,0)</f>
        <v>Q4</v>
      </c>
      <c r="R2025" t="s">
        <v>24</v>
      </c>
      <c r="S2025" t="s">
        <v>47</v>
      </c>
      <c r="T2025" s="8"/>
    </row>
    <row r="2026" spans="1:20" x14ac:dyDescent="0.3">
      <c r="A2026">
        <v>15837</v>
      </c>
      <c r="B2026">
        <v>10952</v>
      </c>
      <c r="C2026">
        <v>70333</v>
      </c>
      <c r="D2026">
        <v>28595</v>
      </c>
      <c r="E2026">
        <f>VLOOKUP(D2026,[1]products!$A$2:$B$2832,2,0)</f>
        <v>36.125000059999998</v>
      </c>
      <c r="F2026">
        <v>42754</v>
      </c>
      <c r="G2026" t="s">
        <v>13</v>
      </c>
      <c r="H2026" s="2">
        <v>44836.103414351855</v>
      </c>
      <c r="I2026" s="2">
        <v>44836.103414351855</v>
      </c>
      <c r="J2026" s="2" t="s">
        <v>11</v>
      </c>
      <c r="K2026" s="2" t="s">
        <v>11</v>
      </c>
      <c r="L2026" s="9">
        <f>YEAR(Table1[[#This Row],[ordered_at]])</f>
        <v>2022</v>
      </c>
      <c r="M2026" s="9" t="str">
        <f>TEXT(Table1[[#This Row],[ordered_at]],"MMM")</f>
        <v>Oct</v>
      </c>
      <c r="N2026">
        <f>VLOOKUP(D2026,[1]products!$A$2:$F$2832,6,0)</f>
        <v>85</v>
      </c>
      <c r="O2026" s="1">
        <f>Table1[[#This Row],[sale_price]]-Table1[[#This Row],[cost_price]]</f>
        <v>48.874999940000002</v>
      </c>
      <c r="P2026" s="4">
        <f>Table1[[#This Row],[PROFIT]]/Table1[[#This Row],[sale_price]]</f>
        <v>0.57499999929411771</v>
      </c>
      <c r="Q2026" t="str">
        <f>"Q"&amp;ROUNDUP(MONTH(Table1[[#This Row],[ordered_at]])/3,0)</f>
        <v>Q4</v>
      </c>
      <c r="R2026" t="s">
        <v>24</v>
      </c>
      <c r="S2026" t="s">
        <v>47</v>
      </c>
      <c r="T2026" s="8"/>
    </row>
    <row r="2027" spans="1:20" x14ac:dyDescent="0.3">
      <c r="A2027">
        <v>178279</v>
      </c>
      <c r="B2027">
        <v>122799</v>
      </c>
      <c r="C2027">
        <v>50867</v>
      </c>
      <c r="D2027">
        <v>15402</v>
      </c>
      <c r="E2027">
        <f>VLOOKUP(D2027,[1]products!$A$2:$B$2832,2,0)</f>
        <v>21.559999959999999</v>
      </c>
      <c r="F2027">
        <v>481357</v>
      </c>
      <c r="G2027" t="s">
        <v>13</v>
      </c>
      <c r="H2027" s="2">
        <v>44836.077488425923</v>
      </c>
      <c r="I2027" s="2">
        <v>44836.077488425923</v>
      </c>
      <c r="J2027" s="2" t="s">
        <v>11</v>
      </c>
      <c r="K2027" s="2" t="s">
        <v>11</v>
      </c>
      <c r="L2027" s="9">
        <f>YEAR(Table1[[#This Row],[ordered_at]])</f>
        <v>2022</v>
      </c>
      <c r="M2027" s="9" t="str">
        <f>TEXT(Table1[[#This Row],[ordered_at]],"MMM")</f>
        <v>Oct</v>
      </c>
      <c r="N2027">
        <f>VLOOKUP(D2027,[1]products!$A$2:$F$2832,6,0)</f>
        <v>40</v>
      </c>
      <c r="O2027" s="1">
        <f>Table1[[#This Row],[sale_price]]-Table1[[#This Row],[cost_price]]</f>
        <v>18.440000040000001</v>
      </c>
      <c r="P2027" s="4">
        <f>Table1[[#This Row],[PROFIT]]/Table1[[#This Row],[sale_price]]</f>
        <v>0.46100000100000005</v>
      </c>
      <c r="Q2027" t="str">
        <f>"Q"&amp;ROUNDUP(MONTH(Table1[[#This Row],[ordered_at]])/3,0)</f>
        <v>Q4</v>
      </c>
      <c r="R2027" t="s">
        <v>24</v>
      </c>
      <c r="S2027" t="s">
        <v>47</v>
      </c>
      <c r="T2027" s="8"/>
    </row>
    <row r="2028" spans="1:20" x14ac:dyDescent="0.3">
      <c r="A2028">
        <v>144595</v>
      </c>
      <c r="B2028">
        <v>99560</v>
      </c>
      <c r="C2028">
        <v>59472</v>
      </c>
      <c r="D2028">
        <v>25029</v>
      </c>
      <c r="E2028">
        <f>VLOOKUP(D2028,[1]products!$A$2:$B$2832,2,0)</f>
        <v>29.618710839999999</v>
      </c>
      <c r="F2028">
        <v>390387</v>
      </c>
      <c r="G2028" t="s">
        <v>12</v>
      </c>
      <c r="H2028" s="2">
        <v>44835.875254629631</v>
      </c>
      <c r="I2028" s="2">
        <v>44835.875254629631</v>
      </c>
      <c r="J2028" s="2">
        <v>44835.875254629631</v>
      </c>
      <c r="K2028" s="2" t="s">
        <v>11</v>
      </c>
      <c r="L2028" s="9">
        <f>YEAR(Table1[[#This Row],[ordered_at]])</f>
        <v>2022</v>
      </c>
      <c r="M2028" s="9" t="str">
        <f>TEXT(Table1[[#This Row],[ordered_at]],"MMM")</f>
        <v>Oct</v>
      </c>
      <c r="N2028">
        <f>VLOOKUP(D2028,[1]products!$A$2:$F$2832,6,0)</f>
        <v>55.990001679999999</v>
      </c>
      <c r="O2028" s="1">
        <f>Table1[[#This Row],[sale_price]]-Table1[[#This Row],[cost_price]]</f>
        <v>26.37129084</v>
      </c>
      <c r="P2028" s="4">
        <f>Table1[[#This Row],[PROFIT]]/Table1[[#This Row],[sale_price]]</f>
        <v>0.47100000087015537</v>
      </c>
      <c r="Q2028" t="str">
        <f>"Q"&amp;ROUNDUP(MONTH(Table1[[#This Row],[ordered_at]])/3,0)</f>
        <v>Q4</v>
      </c>
      <c r="R2028" t="s">
        <v>24</v>
      </c>
      <c r="S2028" t="s">
        <v>47</v>
      </c>
      <c r="T2028" s="8"/>
    </row>
    <row r="2029" spans="1:20" x14ac:dyDescent="0.3">
      <c r="A2029">
        <v>50821</v>
      </c>
      <c r="B2029">
        <v>34956</v>
      </c>
      <c r="C2029">
        <v>65146</v>
      </c>
      <c r="D2029">
        <v>25247</v>
      </c>
      <c r="E2029">
        <f>VLOOKUP(D2029,[1]products!$A$2:$B$2832,2,0)</f>
        <v>13.349999990000001</v>
      </c>
      <c r="F2029">
        <v>137128</v>
      </c>
      <c r="G2029" t="s">
        <v>12</v>
      </c>
      <c r="H2029" s="2">
        <v>44835.410081018519</v>
      </c>
      <c r="I2029" s="2">
        <v>44835.410081018519</v>
      </c>
      <c r="J2029" s="2">
        <v>44835.410081018519</v>
      </c>
      <c r="K2029" s="2" t="s">
        <v>11</v>
      </c>
      <c r="L2029" s="9">
        <f>YEAR(Table1[[#This Row],[ordered_at]])</f>
        <v>2022</v>
      </c>
      <c r="M2029" s="9" t="str">
        <f>TEXT(Table1[[#This Row],[ordered_at]],"MMM")</f>
        <v>Oct</v>
      </c>
      <c r="N2029">
        <f>VLOOKUP(D2029,[1]products!$A$2:$F$2832,6,0)</f>
        <v>25</v>
      </c>
      <c r="O2029" s="1">
        <f>Table1[[#This Row],[sale_price]]-Table1[[#This Row],[cost_price]]</f>
        <v>11.650000009999999</v>
      </c>
      <c r="P2029" s="4">
        <f>Table1[[#This Row],[PROFIT]]/Table1[[#This Row],[sale_price]]</f>
        <v>0.4660000004</v>
      </c>
      <c r="Q2029" t="str">
        <f>"Q"&amp;ROUNDUP(MONTH(Table1[[#This Row],[ordered_at]])/3,0)</f>
        <v>Q4</v>
      </c>
      <c r="R2029" t="s">
        <v>24</v>
      </c>
      <c r="S2029" t="s">
        <v>47</v>
      </c>
      <c r="T2029" s="8"/>
    </row>
    <row r="2030" spans="1:20" x14ac:dyDescent="0.3">
      <c r="A2030">
        <v>22929</v>
      </c>
      <c r="B2030">
        <v>15873</v>
      </c>
      <c r="C2030">
        <v>58435</v>
      </c>
      <c r="D2030">
        <v>12689</v>
      </c>
      <c r="E2030">
        <f>VLOOKUP(D2030,[1]products!$A$2:$B$2832,2,0)</f>
        <v>28.380000070000001</v>
      </c>
      <c r="F2030">
        <v>61880</v>
      </c>
      <c r="G2030" t="s">
        <v>12</v>
      </c>
      <c r="H2030" s="2">
        <v>44834.9534375</v>
      </c>
      <c r="I2030" s="2">
        <v>44834.9534375</v>
      </c>
      <c r="J2030" s="2">
        <v>44834.9534375</v>
      </c>
      <c r="K2030" s="2" t="s">
        <v>11</v>
      </c>
      <c r="L2030" s="9">
        <f>YEAR(Table1[[#This Row],[ordered_at]])</f>
        <v>2022</v>
      </c>
      <c r="M2030" s="9" t="str">
        <f>TEXT(Table1[[#This Row],[ordered_at]],"MMM")</f>
        <v>Sep</v>
      </c>
      <c r="N2030">
        <f>VLOOKUP(D2030,[1]products!$A$2:$F$2832,6,0)</f>
        <v>60</v>
      </c>
      <c r="O2030" s="1">
        <f>Table1[[#This Row],[sale_price]]-Table1[[#This Row],[cost_price]]</f>
        <v>31.619999929999999</v>
      </c>
      <c r="P2030" s="4">
        <f>Table1[[#This Row],[PROFIT]]/Table1[[#This Row],[sale_price]]</f>
        <v>0.52699999883333326</v>
      </c>
      <c r="Q2030" t="str">
        <f>"Q"&amp;ROUNDUP(MONTH(Table1[[#This Row],[ordered_at]])/3,0)</f>
        <v>Q3</v>
      </c>
      <c r="R2030" t="s">
        <v>24</v>
      </c>
      <c r="S2030" t="s">
        <v>47</v>
      </c>
      <c r="T2030" s="8"/>
    </row>
    <row r="2031" spans="1:20" x14ac:dyDescent="0.3">
      <c r="A2031">
        <v>180086</v>
      </c>
      <c r="B2031">
        <v>124049</v>
      </c>
      <c r="C2031">
        <v>9134</v>
      </c>
      <c r="D2031">
        <v>9220</v>
      </c>
      <c r="E2031">
        <f>VLOOKUP(D2031,[1]products!$A$2:$B$2832,2,0)</f>
        <v>17.14163963</v>
      </c>
      <c r="F2031">
        <v>486216</v>
      </c>
      <c r="G2031" t="s">
        <v>12</v>
      </c>
      <c r="H2031" s="2">
        <v>44834.922303240739</v>
      </c>
      <c r="I2031" s="2">
        <v>44834.922303240739</v>
      </c>
      <c r="J2031" s="2">
        <v>44834.922303240739</v>
      </c>
      <c r="K2031" s="2" t="s">
        <v>11</v>
      </c>
      <c r="L2031" s="9">
        <f>YEAR(Table1[[#This Row],[ordered_at]])</f>
        <v>2022</v>
      </c>
      <c r="M2031" s="9" t="str">
        <f>TEXT(Table1[[#This Row],[ordered_at]],"MMM")</f>
        <v>Sep</v>
      </c>
      <c r="N2031">
        <f>VLOOKUP(D2031,[1]products!$A$2:$F$2832,6,0)</f>
        <v>40.619998930000001</v>
      </c>
      <c r="O2031" s="1">
        <f>Table1[[#This Row],[sale_price]]-Table1[[#This Row],[cost_price]]</f>
        <v>23.478359300000001</v>
      </c>
      <c r="P2031" s="4">
        <f>Table1[[#This Row],[PROFIT]]/Table1[[#This Row],[sale_price]]</f>
        <v>0.57799999799261448</v>
      </c>
      <c r="Q2031" t="str">
        <f>"Q"&amp;ROUNDUP(MONTH(Table1[[#This Row],[ordered_at]])/3,0)</f>
        <v>Q3</v>
      </c>
      <c r="R2031" t="s">
        <v>21</v>
      </c>
      <c r="S2031" t="s">
        <v>46</v>
      </c>
      <c r="T2031" s="8"/>
    </row>
    <row r="2032" spans="1:20" x14ac:dyDescent="0.3">
      <c r="A2032">
        <v>44829</v>
      </c>
      <c r="B2032">
        <v>30841</v>
      </c>
      <c r="C2032">
        <v>54369</v>
      </c>
      <c r="D2032">
        <v>14246</v>
      </c>
      <c r="E2032">
        <f>VLOOKUP(D2032,[1]products!$A$2:$B$2832,2,0)</f>
        <v>9.9149397530000005</v>
      </c>
      <c r="F2032">
        <v>120933</v>
      </c>
      <c r="G2032" t="s">
        <v>10</v>
      </c>
      <c r="H2032" s="2">
        <v>44834.245451388888</v>
      </c>
      <c r="I2032" s="2" t="s">
        <v>11</v>
      </c>
      <c r="J2032" s="2" t="s">
        <v>11</v>
      </c>
      <c r="K2032" s="2" t="s">
        <v>11</v>
      </c>
      <c r="L2032" s="9">
        <f>YEAR(Table1[[#This Row],[ordered_at]])</f>
        <v>2022</v>
      </c>
      <c r="M2032" s="9" t="str">
        <f>TEXT(Table1[[#This Row],[ordered_at]],"MMM")</f>
        <v>Sep</v>
      </c>
      <c r="N2032">
        <f>VLOOKUP(D2032,[1]products!$A$2:$F$2832,6,0)</f>
        <v>23.219999309999999</v>
      </c>
      <c r="O2032" s="1">
        <f>Table1[[#This Row],[sale_price]]-Table1[[#This Row],[cost_price]]</f>
        <v>13.305059556999998</v>
      </c>
      <c r="P2032" s="4">
        <f>Table1[[#This Row],[PROFIT]]/Table1[[#This Row],[sale_price]]</f>
        <v>0.57299999794875101</v>
      </c>
      <c r="Q2032" t="str">
        <f>"Q"&amp;ROUNDUP(MONTH(Table1[[#This Row],[ordered_at]])/3,0)</f>
        <v>Q3</v>
      </c>
      <c r="R2032" t="s">
        <v>21</v>
      </c>
      <c r="S2032" t="s">
        <v>46</v>
      </c>
      <c r="T2032" s="8"/>
    </row>
    <row r="2033" spans="1:20" x14ac:dyDescent="0.3">
      <c r="A2033">
        <v>116031</v>
      </c>
      <c r="B2033">
        <v>79943</v>
      </c>
      <c r="C2033">
        <v>54369</v>
      </c>
      <c r="D2033">
        <v>13678</v>
      </c>
      <c r="E2033">
        <f>VLOOKUP(D2033,[1]products!$A$2:$B$2832,2,0)</f>
        <v>23.813999979999998</v>
      </c>
      <c r="F2033">
        <v>313136</v>
      </c>
      <c r="G2033" t="s">
        <v>14</v>
      </c>
      <c r="H2033" s="2">
        <v>44833.093275462961</v>
      </c>
      <c r="I2033" s="2" t="s">
        <v>11</v>
      </c>
      <c r="J2033" s="2" t="s">
        <v>11</v>
      </c>
      <c r="K2033" s="2" t="s">
        <v>11</v>
      </c>
      <c r="L2033" s="9">
        <f>YEAR(Table1[[#This Row],[ordered_at]])</f>
        <v>2022</v>
      </c>
      <c r="M2033" s="9" t="str">
        <f>TEXT(Table1[[#This Row],[ordered_at]],"MMM")</f>
        <v>Sep</v>
      </c>
      <c r="N2033">
        <f>VLOOKUP(D2033,[1]products!$A$2:$F$2832,6,0)</f>
        <v>54</v>
      </c>
      <c r="O2033" s="1">
        <f>Table1[[#This Row],[sale_price]]-Table1[[#This Row],[cost_price]]</f>
        <v>30.186000020000002</v>
      </c>
      <c r="P2033" s="4">
        <f>Table1[[#This Row],[PROFIT]]/Table1[[#This Row],[sale_price]]</f>
        <v>0.55900000037037045</v>
      </c>
      <c r="Q2033" t="str">
        <f>"Q"&amp;ROUNDUP(MONTH(Table1[[#This Row],[ordered_at]])/3,0)</f>
        <v>Q3</v>
      </c>
      <c r="R2033" t="s">
        <v>21</v>
      </c>
      <c r="S2033" t="s">
        <v>46</v>
      </c>
      <c r="T2033" s="8"/>
    </row>
    <row r="2034" spans="1:20" x14ac:dyDescent="0.3">
      <c r="A2034">
        <v>112090</v>
      </c>
      <c r="B2034">
        <v>77243</v>
      </c>
      <c r="C2034">
        <v>54369</v>
      </c>
      <c r="D2034">
        <v>15864</v>
      </c>
      <c r="E2034">
        <f>VLOOKUP(D2034,[1]products!$A$2:$B$2832,2,0)</f>
        <v>29.815739019999999</v>
      </c>
      <c r="F2034">
        <v>302448</v>
      </c>
      <c r="G2034" t="s">
        <v>13</v>
      </c>
      <c r="H2034" s="2">
        <v>44832.311122685183</v>
      </c>
      <c r="I2034" s="2">
        <v>44832.311122685183</v>
      </c>
      <c r="J2034" s="2" t="s">
        <v>11</v>
      </c>
      <c r="K2034" s="2" t="s">
        <v>11</v>
      </c>
      <c r="L2034" s="9">
        <f>YEAR(Table1[[#This Row],[ordered_at]])</f>
        <v>2022</v>
      </c>
      <c r="M2034" s="9" t="str">
        <f>TEXT(Table1[[#This Row],[ordered_at]],"MMM")</f>
        <v>Sep</v>
      </c>
      <c r="N2034">
        <f>VLOOKUP(D2034,[1]products!$A$2:$F$2832,6,0)</f>
        <v>69.989997860000003</v>
      </c>
      <c r="O2034" s="1">
        <f>Table1[[#This Row],[sale_price]]-Table1[[#This Row],[cost_price]]</f>
        <v>40.174258840000007</v>
      </c>
      <c r="P2034" s="4">
        <f>Table1[[#This Row],[PROFIT]]/Table1[[#This Row],[sale_price]]</f>
        <v>0.57400000097671111</v>
      </c>
      <c r="Q2034" t="str">
        <f>"Q"&amp;ROUNDUP(MONTH(Table1[[#This Row],[ordered_at]])/3,0)</f>
        <v>Q3</v>
      </c>
      <c r="R2034" t="s">
        <v>21</v>
      </c>
      <c r="S2034" t="s">
        <v>46</v>
      </c>
      <c r="T2034" s="8"/>
    </row>
    <row r="2035" spans="1:20" x14ac:dyDescent="0.3">
      <c r="A2035">
        <v>120140</v>
      </c>
      <c r="B2035">
        <v>82743</v>
      </c>
      <c r="C2035">
        <v>54369</v>
      </c>
      <c r="D2035">
        <v>6077</v>
      </c>
      <c r="E2035">
        <f>VLOOKUP(D2035,[1]products!$A$2:$B$2832,2,0)</f>
        <v>11.26000002</v>
      </c>
      <c r="F2035">
        <v>324239</v>
      </c>
      <c r="G2035" t="s">
        <v>14</v>
      </c>
      <c r="H2035" s="2">
        <v>44832.154652777775</v>
      </c>
      <c r="I2035" s="2" t="s">
        <v>11</v>
      </c>
      <c r="J2035" s="2" t="s">
        <v>11</v>
      </c>
      <c r="K2035" s="2" t="s">
        <v>11</v>
      </c>
      <c r="L2035" s="9">
        <f>YEAR(Table1[[#This Row],[ordered_at]])</f>
        <v>2022</v>
      </c>
      <c r="M2035" s="9" t="str">
        <f>TEXT(Table1[[#This Row],[ordered_at]],"MMM")</f>
        <v>Sep</v>
      </c>
      <c r="N2035">
        <f>VLOOKUP(D2035,[1]products!$A$2:$F$2832,6,0)</f>
        <v>20</v>
      </c>
      <c r="O2035" s="1">
        <f>Table1[[#This Row],[sale_price]]-Table1[[#This Row],[cost_price]]</f>
        <v>8.7399999800000003</v>
      </c>
      <c r="P2035" s="4">
        <f>Table1[[#This Row],[PROFIT]]/Table1[[#This Row],[sale_price]]</f>
        <v>0.43699999900000003</v>
      </c>
      <c r="Q2035" t="str">
        <f>"Q"&amp;ROUNDUP(MONTH(Table1[[#This Row],[ordered_at]])/3,0)</f>
        <v>Q3</v>
      </c>
      <c r="R2035" t="s">
        <v>20</v>
      </c>
      <c r="S2035" t="s">
        <v>46</v>
      </c>
      <c r="T2035" s="8"/>
    </row>
    <row r="2036" spans="1:20" x14ac:dyDescent="0.3">
      <c r="A2036">
        <v>1184</v>
      </c>
      <c r="B2036">
        <v>809</v>
      </c>
      <c r="C2036">
        <v>54369</v>
      </c>
      <c r="D2036">
        <v>6130</v>
      </c>
      <c r="E2036">
        <f>VLOOKUP(D2036,[1]products!$A$2:$B$2832,2,0)</f>
        <v>18.51537076</v>
      </c>
      <c r="F2036">
        <v>3234</v>
      </c>
      <c r="G2036" t="s">
        <v>10</v>
      </c>
      <c r="H2036" s="2">
        <v>44832.134525462963</v>
      </c>
      <c r="I2036" s="2" t="s">
        <v>11</v>
      </c>
      <c r="J2036" s="2" t="s">
        <v>11</v>
      </c>
      <c r="K2036" s="2" t="s">
        <v>11</v>
      </c>
      <c r="L2036" s="9">
        <f>YEAR(Table1[[#This Row],[ordered_at]])</f>
        <v>2022</v>
      </c>
      <c r="M2036" s="9" t="str">
        <f>TEXT(Table1[[#This Row],[ordered_at]],"MMM")</f>
        <v>Sep</v>
      </c>
      <c r="N2036">
        <f>VLOOKUP(D2036,[1]products!$A$2:$F$2832,6,0)</f>
        <v>39.990001679999999</v>
      </c>
      <c r="O2036" s="1">
        <f>Table1[[#This Row],[sale_price]]-Table1[[#This Row],[cost_price]]</f>
        <v>21.474630919999999</v>
      </c>
      <c r="P2036" s="4">
        <f>Table1[[#This Row],[PROFIT]]/Table1[[#This Row],[sale_price]]</f>
        <v>0.53700000044611151</v>
      </c>
      <c r="Q2036" t="str">
        <f>"Q"&amp;ROUNDUP(MONTH(Table1[[#This Row],[ordered_at]])/3,0)</f>
        <v>Q3</v>
      </c>
      <c r="R2036" t="s">
        <v>41</v>
      </c>
      <c r="S2036" t="s">
        <v>47</v>
      </c>
      <c r="T2036" s="8"/>
    </row>
    <row r="2037" spans="1:20" x14ac:dyDescent="0.3">
      <c r="A2037">
        <v>71038</v>
      </c>
      <c r="B2037">
        <v>48852</v>
      </c>
      <c r="C2037">
        <v>54369</v>
      </c>
      <c r="D2037">
        <v>9254</v>
      </c>
      <c r="E2037">
        <f>VLOOKUP(D2037,[1]products!$A$2:$B$2832,2,0)</f>
        <v>19.383839559999998</v>
      </c>
      <c r="F2037">
        <v>191690</v>
      </c>
      <c r="G2037" t="s">
        <v>15</v>
      </c>
      <c r="H2037" s="2">
        <v>44831.711574074077</v>
      </c>
      <c r="I2037" s="2">
        <v>44831.711574074077</v>
      </c>
      <c r="J2037" s="2">
        <v>44831.711574074077</v>
      </c>
      <c r="K2037" s="2">
        <v>44831.711574074077</v>
      </c>
      <c r="L2037" s="9">
        <f>YEAR(Table1[[#This Row],[ordered_at]])</f>
        <v>2022</v>
      </c>
      <c r="M2037" s="9" t="str">
        <f>TEXT(Table1[[#This Row],[ordered_at]],"MMM")</f>
        <v>Sep</v>
      </c>
      <c r="N2037">
        <f>VLOOKUP(D2037,[1]products!$A$2:$F$2832,6,0)</f>
        <v>38.459999080000003</v>
      </c>
      <c r="O2037" s="1">
        <f>Table1[[#This Row],[sale_price]]-Table1[[#This Row],[cost_price]]</f>
        <v>19.076159520000004</v>
      </c>
      <c r="P2037" s="4">
        <f>Table1[[#This Row],[PROFIT]]/Table1[[#This Row],[sale_price]]</f>
        <v>0.49599999938429545</v>
      </c>
      <c r="Q2037" t="str">
        <f>"Q"&amp;ROUNDUP(MONTH(Table1[[#This Row],[ordered_at]])/3,0)</f>
        <v>Q3</v>
      </c>
      <c r="R2037" t="s">
        <v>21</v>
      </c>
      <c r="S2037" t="s">
        <v>47</v>
      </c>
      <c r="T2037" s="8"/>
    </row>
    <row r="2038" spans="1:20" x14ac:dyDescent="0.3">
      <c r="A2038">
        <v>156224</v>
      </c>
      <c r="B2038">
        <v>107558</v>
      </c>
      <c r="C2038">
        <v>54369</v>
      </c>
      <c r="D2038">
        <v>14298</v>
      </c>
      <c r="E2038">
        <f>VLOOKUP(D2038,[1]products!$A$2:$B$2832,2,0)</f>
        <v>65.095581240000001</v>
      </c>
      <c r="F2038">
        <v>421725</v>
      </c>
      <c r="G2038" t="s">
        <v>14</v>
      </c>
      <c r="H2038" s="2">
        <v>44831.566770833335</v>
      </c>
      <c r="I2038" s="2" t="s">
        <v>11</v>
      </c>
      <c r="J2038" s="2" t="s">
        <v>11</v>
      </c>
      <c r="K2038" s="2" t="s">
        <v>11</v>
      </c>
      <c r="L2038" s="9">
        <f>YEAR(Table1[[#This Row],[ordered_at]])</f>
        <v>2022</v>
      </c>
      <c r="M2038" s="9" t="str">
        <f>TEXT(Table1[[#This Row],[ordered_at]],"MMM")</f>
        <v>Sep</v>
      </c>
      <c r="N2038">
        <f>VLOOKUP(D2038,[1]products!$A$2:$F$2832,6,0)</f>
        <v>159.9400024</v>
      </c>
      <c r="O2038" s="1">
        <f>Table1[[#This Row],[sale_price]]-Table1[[#This Row],[cost_price]]</f>
        <v>94.844421159999996</v>
      </c>
      <c r="P2038" s="4">
        <f>Table1[[#This Row],[PROFIT]]/Table1[[#This Row],[sale_price]]</f>
        <v>0.59299999835438288</v>
      </c>
      <c r="Q2038" t="str">
        <f>"Q"&amp;ROUNDUP(MONTH(Table1[[#This Row],[ordered_at]])/3,0)</f>
        <v>Q3</v>
      </c>
      <c r="R2038" t="s">
        <v>21</v>
      </c>
      <c r="S2038" t="s">
        <v>47</v>
      </c>
      <c r="T2038" s="8"/>
    </row>
    <row r="2039" spans="1:20" x14ac:dyDescent="0.3">
      <c r="A2039">
        <v>119711</v>
      </c>
      <c r="B2039">
        <v>82449</v>
      </c>
      <c r="C2039">
        <v>54369</v>
      </c>
      <c r="D2039">
        <v>13769</v>
      </c>
      <c r="E2039">
        <f>VLOOKUP(D2039,[1]products!$A$2:$B$2832,2,0)</f>
        <v>56.430000049999997</v>
      </c>
      <c r="F2039">
        <v>323058</v>
      </c>
      <c r="G2039" t="s">
        <v>14</v>
      </c>
      <c r="H2039" s="2">
        <v>44831.281412037039</v>
      </c>
      <c r="I2039" s="2" t="s">
        <v>11</v>
      </c>
      <c r="J2039" s="2" t="s">
        <v>11</v>
      </c>
      <c r="K2039" s="2" t="s">
        <v>11</v>
      </c>
      <c r="L2039" s="9">
        <f>YEAR(Table1[[#This Row],[ordered_at]])</f>
        <v>2022</v>
      </c>
      <c r="M2039" s="9" t="str">
        <f>TEXT(Table1[[#This Row],[ordered_at]],"MMM")</f>
        <v>Sep</v>
      </c>
      <c r="N2039">
        <f>VLOOKUP(D2039,[1]products!$A$2:$F$2832,6,0)</f>
        <v>95</v>
      </c>
      <c r="O2039" s="1">
        <f>Table1[[#This Row],[sale_price]]-Table1[[#This Row],[cost_price]]</f>
        <v>38.569999950000003</v>
      </c>
      <c r="P2039" s="4">
        <f>Table1[[#This Row],[PROFIT]]/Table1[[#This Row],[sale_price]]</f>
        <v>0.40599999947368426</v>
      </c>
      <c r="Q2039" t="str">
        <f>"Q"&amp;ROUNDUP(MONTH(Table1[[#This Row],[ordered_at]])/3,0)</f>
        <v>Q3</v>
      </c>
      <c r="R2039" t="s">
        <v>19</v>
      </c>
      <c r="S2039" t="s">
        <v>46</v>
      </c>
      <c r="T2039" s="8"/>
    </row>
    <row r="2040" spans="1:20" x14ac:dyDescent="0.3">
      <c r="A2040">
        <v>16873</v>
      </c>
      <c r="B2040">
        <v>11681</v>
      </c>
      <c r="C2040">
        <v>54369</v>
      </c>
      <c r="D2040">
        <v>5775</v>
      </c>
      <c r="E2040">
        <f>VLOOKUP(D2040,[1]products!$A$2:$B$2832,2,0)</f>
        <v>56.325702569999997</v>
      </c>
      <c r="F2040">
        <v>45579</v>
      </c>
      <c r="G2040" t="s">
        <v>13</v>
      </c>
      <c r="H2040" s="2">
        <v>44830.879490740743</v>
      </c>
      <c r="I2040" s="2">
        <v>44830.879490740743</v>
      </c>
      <c r="J2040" s="2" t="s">
        <v>11</v>
      </c>
      <c r="K2040" s="2" t="s">
        <v>11</v>
      </c>
      <c r="L2040" s="9">
        <f>YEAR(Table1[[#This Row],[ordered_at]])</f>
        <v>2022</v>
      </c>
      <c r="M2040" s="9" t="str">
        <f>TEXT(Table1[[#This Row],[ordered_at]],"MMM")</f>
        <v>Sep</v>
      </c>
      <c r="N2040">
        <f>VLOOKUP(D2040,[1]products!$A$2:$F$2832,6,0)</f>
        <v>130.9900055</v>
      </c>
      <c r="O2040" s="1">
        <f>Table1[[#This Row],[sale_price]]-Table1[[#This Row],[cost_price]]</f>
        <v>74.664302929999991</v>
      </c>
      <c r="P2040" s="4">
        <f>Table1[[#This Row],[PROFIT]]/Table1[[#This Row],[sale_price]]</f>
        <v>0.56999999843499505</v>
      </c>
      <c r="Q2040" t="str">
        <f>"Q"&amp;ROUNDUP(MONTH(Table1[[#This Row],[ordered_at]])/3,0)</f>
        <v>Q3</v>
      </c>
      <c r="R2040" t="s">
        <v>19</v>
      </c>
      <c r="S2040" t="s">
        <v>46</v>
      </c>
      <c r="T2040" s="8"/>
    </row>
    <row r="2041" spans="1:20" x14ac:dyDescent="0.3">
      <c r="A2041">
        <v>145719</v>
      </c>
      <c r="B2041">
        <v>100329</v>
      </c>
      <c r="C2041">
        <v>51156</v>
      </c>
      <c r="D2041">
        <v>28411</v>
      </c>
      <c r="E2041">
        <f>VLOOKUP(D2041,[1]products!$A$2:$B$2832,2,0)</f>
        <v>14.31404962</v>
      </c>
      <c r="F2041">
        <v>393424</v>
      </c>
      <c r="G2041" t="s">
        <v>13</v>
      </c>
      <c r="H2041" s="2">
        <v>44830.484432870369</v>
      </c>
      <c r="I2041" s="2">
        <v>44830.484432870369</v>
      </c>
      <c r="J2041" s="2" t="s">
        <v>11</v>
      </c>
      <c r="K2041" s="2" t="s">
        <v>11</v>
      </c>
      <c r="L2041" s="9">
        <f>YEAR(Table1[[#This Row],[ordered_at]])</f>
        <v>2022</v>
      </c>
      <c r="M2041" s="9" t="str">
        <f>TEXT(Table1[[#This Row],[ordered_at]],"MMM")</f>
        <v>Sep</v>
      </c>
      <c r="N2041">
        <f>VLOOKUP(D2041,[1]products!$A$2:$F$2832,6,0)</f>
        <v>31.049999239999998</v>
      </c>
      <c r="O2041" s="1">
        <f>Table1[[#This Row],[sale_price]]-Table1[[#This Row],[cost_price]]</f>
        <v>16.73594962</v>
      </c>
      <c r="P2041" s="4">
        <f>Table1[[#This Row],[PROFIT]]/Table1[[#This Row],[sale_price]]</f>
        <v>0.53900000095458944</v>
      </c>
      <c r="Q2041" t="str">
        <f>"Q"&amp;ROUNDUP(MONTH(Table1[[#This Row],[ordered_at]])/3,0)</f>
        <v>Q3</v>
      </c>
      <c r="R2041" t="s">
        <v>19</v>
      </c>
      <c r="S2041" t="s">
        <v>46</v>
      </c>
      <c r="T2041" s="8"/>
    </row>
    <row r="2042" spans="1:20" x14ac:dyDescent="0.3">
      <c r="A2042">
        <v>65193</v>
      </c>
      <c r="B2042">
        <v>44858</v>
      </c>
      <c r="C2042">
        <v>93194</v>
      </c>
      <c r="D2042">
        <v>24836</v>
      </c>
      <c r="E2042">
        <f>VLOOKUP(D2042,[1]products!$A$2:$B$2832,2,0)</f>
        <v>82.693848369999998</v>
      </c>
      <c r="F2042">
        <v>175903</v>
      </c>
      <c r="G2042" t="s">
        <v>14</v>
      </c>
      <c r="H2042" s="2">
        <v>44830.412893518522</v>
      </c>
      <c r="I2042" s="2" t="s">
        <v>11</v>
      </c>
      <c r="J2042" s="2" t="s">
        <v>11</v>
      </c>
      <c r="K2042" s="2" t="s">
        <v>11</v>
      </c>
      <c r="L2042" s="9">
        <f>YEAR(Table1[[#This Row],[ordered_at]])</f>
        <v>2022</v>
      </c>
      <c r="M2042" s="9" t="str">
        <f>TEXT(Table1[[#This Row],[ordered_at]],"MMM")</f>
        <v>Sep</v>
      </c>
      <c r="N2042">
        <f>VLOOKUP(D2042,[1]products!$A$2:$F$2832,6,0)</f>
        <v>139.4499969</v>
      </c>
      <c r="O2042" s="1">
        <f>Table1[[#This Row],[sale_price]]-Table1[[#This Row],[cost_price]]</f>
        <v>56.756148530000004</v>
      </c>
      <c r="P2042" s="4">
        <f>Table1[[#This Row],[PROFIT]]/Table1[[#This Row],[sale_price]]</f>
        <v>0.40699999850627466</v>
      </c>
      <c r="Q2042" t="str">
        <f>"Q"&amp;ROUNDUP(MONTH(Table1[[#This Row],[ordered_at]])/3,0)</f>
        <v>Q3</v>
      </c>
      <c r="R2042" t="s">
        <v>19</v>
      </c>
      <c r="S2042" t="s">
        <v>46</v>
      </c>
      <c r="T2042" s="8"/>
    </row>
    <row r="2043" spans="1:20" x14ac:dyDescent="0.3">
      <c r="A2043">
        <v>45133</v>
      </c>
      <c r="B2043">
        <v>31060</v>
      </c>
      <c r="C2043">
        <v>75613</v>
      </c>
      <c r="D2043">
        <v>9161</v>
      </c>
      <c r="E2043">
        <f>VLOOKUP(D2043,[1]products!$A$2:$B$2832,2,0)</f>
        <v>85.741000049999997</v>
      </c>
      <c r="F2043">
        <v>121751</v>
      </c>
      <c r="G2043" t="s">
        <v>14</v>
      </c>
      <c r="H2043" s="2">
        <v>44827.594675925924</v>
      </c>
      <c r="I2043" s="2" t="s">
        <v>11</v>
      </c>
      <c r="J2043" s="2" t="s">
        <v>11</v>
      </c>
      <c r="K2043" s="2" t="s">
        <v>11</v>
      </c>
      <c r="L2043" s="9">
        <f>YEAR(Table1[[#This Row],[ordered_at]])</f>
        <v>2022</v>
      </c>
      <c r="M2043" s="9" t="str">
        <f>TEXT(Table1[[#This Row],[ordered_at]],"MMM")</f>
        <v>Sep</v>
      </c>
      <c r="N2043">
        <f>VLOOKUP(D2043,[1]products!$A$2:$F$2832,6,0)</f>
        <v>179</v>
      </c>
      <c r="O2043" s="1">
        <f>Table1[[#This Row],[sale_price]]-Table1[[#This Row],[cost_price]]</f>
        <v>93.258999950000003</v>
      </c>
      <c r="P2043" s="4">
        <f>Table1[[#This Row],[PROFIT]]/Table1[[#This Row],[sale_price]]</f>
        <v>0.52099999972067046</v>
      </c>
      <c r="Q2043" t="str">
        <f>"Q"&amp;ROUNDUP(MONTH(Table1[[#This Row],[ordered_at]])/3,0)</f>
        <v>Q3</v>
      </c>
      <c r="R2043" t="s">
        <v>19</v>
      </c>
      <c r="S2043" t="s">
        <v>46</v>
      </c>
      <c r="T2043" s="8"/>
    </row>
    <row r="2044" spans="1:20" x14ac:dyDescent="0.3">
      <c r="A2044">
        <v>166205</v>
      </c>
      <c r="B2044">
        <v>114488</v>
      </c>
      <c r="C2044">
        <v>85747</v>
      </c>
      <c r="D2044">
        <v>5847</v>
      </c>
      <c r="E2044">
        <f>VLOOKUP(D2044,[1]products!$A$2:$B$2832,2,0)</f>
        <v>24.700000079999999</v>
      </c>
      <c r="F2044">
        <v>448688</v>
      </c>
      <c r="G2044" t="s">
        <v>13</v>
      </c>
      <c r="H2044" s="2">
        <v>44824.498310185183</v>
      </c>
      <c r="I2044" s="2">
        <v>44824.498310185183</v>
      </c>
      <c r="J2044" s="2" t="s">
        <v>11</v>
      </c>
      <c r="K2044" s="2" t="s">
        <v>11</v>
      </c>
      <c r="L2044" s="9">
        <f>YEAR(Table1[[#This Row],[ordered_at]])</f>
        <v>2022</v>
      </c>
      <c r="M2044" s="9" t="str">
        <f>TEXT(Table1[[#This Row],[ordered_at]],"MMM")</f>
        <v>Sep</v>
      </c>
      <c r="N2044">
        <f>VLOOKUP(D2044,[1]products!$A$2:$F$2832,6,0)</f>
        <v>38</v>
      </c>
      <c r="O2044" s="1">
        <f>Table1[[#This Row],[sale_price]]-Table1[[#This Row],[cost_price]]</f>
        <v>13.299999920000001</v>
      </c>
      <c r="P2044" s="4">
        <f>Table1[[#This Row],[PROFIT]]/Table1[[#This Row],[sale_price]]</f>
        <v>0.34999999789473685</v>
      </c>
      <c r="Q2044" t="str">
        <f>"Q"&amp;ROUNDUP(MONTH(Table1[[#This Row],[ordered_at]])/3,0)</f>
        <v>Q3</v>
      </c>
      <c r="R2044" t="s">
        <v>19</v>
      </c>
      <c r="S2044" t="s">
        <v>46</v>
      </c>
      <c r="T2044" s="8"/>
    </row>
    <row r="2045" spans="1:20" x14ac:dyDescent="0.3">
      <c r="A2045">
        <v>57231</v>
      </c>
      <c r="B2045">
        <v>39406</v>
      </c>
      <c r="C2045">
        <v>60930</v>
      </c>
      <c r="D2045">
        <v>29008</v>
      </c>
      <c r="E2045">
        <f>VLOOKUP(D2045,[1]products!$A$2:$B$2832,2,0)</f>
        <v>31.13142925</v>
      </c>
      <c r="F2045">
        <v>154432</v>
      </c>
      <c r="G2045" t="s">
        <v>12</v>
      </c>
      <c r="H2045" s="2">
        <v>44823.960949074077</v>
      </c>
      <c r="I2045" s="2">
        <v>44823.960949074077</v>
      </c>
      <c r="J2045" s="2">
        <v>44823.960949074077</v>
      </c>
      <c r="K2045" s="2" t="s">
        <v>11</v>
      </c>
      <c r="L2045" s="9">
        <f>YEAR(Table1[[#This Row],[ordered_at]])</f>
        <v>2022</v>
      </c>
      <c r="M2045" s="9" t="str">
        <f>TEXT(Table1[[#This Row],[ordered_at]],"MMM")</f>
        <v>Sep</v>
      </c>
      <c r="N2045">
        <f>VLOOKUP(D2045,[1]products!$A$2:$F$2832,6,0)</f>
        <v>76.489997860000003</v>
      </c>
      <c r="O2045" s="1">
        <f>Table1[[#This Row],[sale_price]]-Table1[[#This Row],[cost_price]]</f>
        <v>45.358568610000006</v>
      </c>
      <c r="P2045" s="4">
        <f>Table1[[#This Row],[PROFIT]]/Table1[[#This Row],[sale_price]]</f>
        <v>0.59299999841835538</v>
      </c>
      <c r="Q2045" t="str">
        <f>"Q"&amp;ROUNDUP(MONTH(Table1[[#This Row],[ordered_at]])/3,0)</f>
        <v>Q3</v>
      </c>
      <c r="R2045" t="s">
        <v>19</v>
      </c>
      <c r="S2045" t="s">
        <v>46</v>
      </c>
      <c r="T2045" s="8"/>
    </row>
    <row r="2046" spans="1:20" x14ac:dyDescent="0.3">
      <c r="A2046">
        <v>20326</v>
      </c>
      <c r="B2046">
        <v>14077</v>
      </c>
      <c r="C2046">
        <v>55261</v>
      </c>
      <c r="D2046">
        <v>28544</v>
      </c>
      <c r="E2046">
        <f>VLOOKUP(D2046,[1]products!$A$2:$B$2832,2,0)</f>
        <v>9.7219198460000005</v>
      </c>
      <c r="F2046">
        <v>54827</v>
      </c>
      <c r="G2046" t="s">
        <v>13</v>
      </c>
      <c r="H2046" s="2">
        <v>44823.886493055557</v>
      </c>
      <c r="I2046" s="2">
        <v>44823.886493055557</v>
      </c>
      <c r="J2046" s="2" t="s">
        <v>11</v>
      </c>
      <c r="K2046" s="2" t="s">
        <v>11</v>
      </c>
      <c r="L2046" s="9">
        <f>YEAR(Table1[[#This Row],[ordered_at]])</f>
        <v>2022</v>
      </c>
      <c r="M2046" s="9" t="str">
        <f>TEXT(Table1[[#This Row],[ordered_at]],"MMM")</f>
        <v>Sep</v>
      </c>
      <c r="N2046">
        <f>VLOOKUP(D2046,[1]products!$A$2:$F$2832,6,0)</f>
        <v>15.989999770000001</v>
      </c>
      <c r="O2046" s="1">
        <f>Table1[[#This Row],[sale_price]]-Table1[[#This Row],[cost_price]]</f>
        <v>6.2680799240000002</v>
      </c>
      <c r="P2046" s="4">
        <f>Table1[[#This Row],[PROFIT]]/Table1[[#This Row],[sale_price]]</f>
        <v>0.39200000088555348</v>
      </c>
      <c r="Q2046" t="str">
        <f>"Q"&amp;ROUNDUP(MONTH(Table1[[#This Row],[ordered_at]])/3,0)</f>
        <v>Q3</v>
      </c>
      <c r="R2046" t="s">
        <v>19</v>
      </c>
      <c r="S2046" t="s">
        <v>46</v>
      </c>
      <c r="T2046" s="8"/>
    </row>
    <row r="2047" spans="1:20" x14ac:dyDescent="0.3">
      <c r="A2047">
        <v>19372</v>
      </c>
      <c r="B2047">
        <v>13401</v>
      </c>
      <c r="C2047">
        <v>55261</v>
      </c>
      <c r="D2047">
        <v>15402</v>
      </c>
      <c r="E2047">
        <f>VLOOKUP(D2047,[1]products!$A$2:$B$2832,2,0)</f>
        <v>21.559999959999999</v>
      </c>
      <c r="F2047">
        <v>52298</v>
      </c>
      <c r="G2047" t="s">
        <v>13</v>
      </c>
      <c r="H2047" s="2">
        <v>44823.680162037039</v>
      </c>
      <c r="I2047" s="2">
        <v>44823.680162037039</v>
      </c>
      <c r="J2047" s="2" t="s">
        <v>11</v>
      </c>
      <c r="K2047" s="2" t="s">
        <v>11</v>
      </c>
      <c r="L2047" s="9">
        <f>YEAR(Table1[[#This Row],[ordered_at]])</f>
        <v>2022</v>
      </c>
      <c r="M2047" s="9" t="str">
        <f>TEXT(Table1[[#This Row],[ordered_at]],"MMM")</f>
        <v>Sep</v>
      </c>
      <c r="N2047">
        <f>VLOOKUP(D2047,[1]products!$A$2:$F$2832,6,0)</f>
        <v>40</v>
      </c>
      <c r="O2047" s="1">
        <f>Table1[[#This Row],[sale_price]]-Table1[[#This Row],[cost_price]]</f>
        <v>18.440000040000001</v>
      </c>
      <c r="P2047" s="4">
        <f>Table1[[#This Row],[PROFIT]]/Table1[[#This Row],[sale_price]]</f>
        <v>0.46100000100000005</v>
      </c>
      <c r="Q2047" t="str">
        <f>"Q"&amp;ROUNDUP(MONTH(Table1[[#This Row],[ordered_at]])/3,0)</f>
        <v>Q3</v>
      </c>
      <c r="R2047" t="s">
        <v>19</v>
      </c>
      <c r="S2047" t="s">
        <v>46</v>
      </c>
      <c r="T2047" s="8"/>
    </row>
    <row r="2048" spans="1:20" x14ac:dyDescent="0.3">
      <c r="A2048">
        <v>149315</v>
      </c>
      <c r="B2048">
        <v>102822</v>
      </c>
      <c r="C2048">
        <v>55261</v>
      </c>
      <c r="D2048">
        <v>9430</v>
      </c>
      <c r="E2048">
        <f>VLOOKUP(D2048,[1]products!$A$2:$B$2832,2,0)</f>
        <v>62.880841660000002</v>
      </c>
      <c r="F2048">
        <v>403114</v>
      </c>
      <c r="G2048" t="s">
        <v>14</v>
      </c>
      <c r="H2048" s="2">
        <v>44823.675995370373</v>
      </c>
      <c r="I2048" s="2" t="s">
        <v>11</v>
      </c>
      <c r="J2048" s="2" t="s">
        <v>11</v>
      </c>
      <c r="K2048" s="2" t="s">
        <v>11</v>
      </c>
      <c r="L2048" s="9">
        <f>YEAR(Table1[[#This Row],[ordered_at]])</f>
        <v>2022</v>
      </c>
      <c r="M2048" s="9" t="str">
        <f>TEXT(Table1[[#This Row],[ordered_at]],"MMM")</f>
        <v>Sep</v>
      </c>
      <c r="N2048">
        <f>VLOOKUP(D2048,[1]products!$A$2:$F$2832,6,0)</f>
        <v>132.6600037</v>
      </c>
      <c r="O2048" s="1">
        <f>Table1[[#This Row],[sale_price]]-Table1[[#This Row],[cost_price]]</f>
        <v>69.779162040000003</v>
      </c>
      <c r="P2048" s="4">
        <f>Table1[[#This Row],[PROFIT]]/Table1[[#This Row],[sale_price]]</f>
        <v>0.52600000070707065</v>
      </c>
      <c r="Q2048" t="str">
        <f>"Q"&amp;ROUNDUP(MONTH(Table1[[#This Row],[ordered_at]])/3,0)</f>
        <v>Q3</v>
      </c>
      <c r="R2048" t="s">
        <v>19</v>
      </c>
      <c r="S2048" t="s">
        <v>46</v>
      </c>
      <c r="T2048" s="8"/>
    </row>
    <row r="2049" spans="1:20" x14ac:dyDescent="0.3">
      <c r="A2049">
        <v>133651</v>
      </c>
      <c r="B2049">
        <v>91989</v>
      </c>
      <c r="C2049">
        <v>55261</v>
      </c>
      <c r="D2049">
        <v>11834</v>
      </c>
      <c r="E2049">
        <f>VLOOKUP(D2049,[1]products!$A$2:$B$2832,2,0)</f>
        <v>49.679999930000001</v>
      </c>
      <c r="F2049">
        <v>360814</v>
      </c>
      <c r="G2049" t="s">
        <v>13</v>
      </c>
      <c r="H2049" s="2">
        <v>44823.540682870371</v>
      </c>
      <c r="I2049" s="2">
        <v>44823.540682870371</v>
      </c>
      <c r="J2049" s="2" t="s">
        <v>11</v>
      </c>
      <c r="K2049" s="2" t="s">
        <v>11</v>
      </c>
      <c r="L2049" s="9">
        <f>YEAR(Table1[[#This Row],[ordered_at]])</f>
        <v>2022</v>
      </c>
      <c r="M2049" s="9" t="str">
        <f>TEXT(Table1[[#This Row],[ordered_at]],"MMM")</f>
        <v>Sep</v>
      </c>
      <c r="N2049">
        <f>VLOOKUP(D2049,[1]products!$A$2:$F$2832,6,0)</f>
        <v>90</v>
      </c>
      <c r="O2049" s="1">
        <f>Table1[[#This Row],[sale_price]]-Table1[[#This Row],[cost_price]]</f>
        <v>40.320000069999999</v>
      </c>
      <c r="P2049" s="4">
        <f>Table1[[#This Row],[PROFIT]]/Table1[[#This Row],[sale_price]]</f>
        <v>0.44800000077777774</v>
      </c>
      <c r="Q2049" t="str">
        <f>"Q"&amp;ROUNDUP(MONTH(Table1[[#This Row],[ordered_at]])/3,0)</f>
        <v>Q3</v>
      </c>
      <c r="R2049" t="s">
        <v>19</v>
      </c>
      <c r="S2049" t="s">
        <v>46</v>
      </c>
      <c r="T2049" s="8"/>
    </row>
    <row r="2050" spans="1:20" x14ac:dyDescent="0.3">
      <c r="A2050">
        <v>5946</v>
      </c>
      <c r="B2050">
        <v>4120</v>
      </c>
      <c r="C2050">
        <v>55261</v>
      </c>
      <c r="D2050">
        <v>15805</v>
      </c>
      <c r="E2050">
        <f>VLOOKUP(D2050,[1]products!$A$2:$B$2832,2,0)</f>
        <v>18.040990699999998</v>
      </c>
      <c r="F2050">
        <v>16121</v>
      </c>
      <c r="G2050" t="s">
        <v>12</v>
      </c>
      <c r="H2050" s="2">
        <v>44823.529317129629</v>
      </c>
      <c r="I2050" s="2">
        <v>44823.529317129629</v>
      </c>
      <c r="J2050" s="2">
        <v>44823.529317129629</v>
      </c>
      <c r="K2050" s="2" t="s">
        <v>11</v>
      </c>
      <c r="L2050" s="9">
        <f>YEAR(Table1[[#This Row],[ordered_at]])</f>
        <v>2022</v>
      </c>
      <c r="M2050" s="9" t="str">
        <f>TEXT(Table1[[#This Row],[ordered_at]],"MMM")</f>
        <v>Sep</v>
      </c>
      <c r="N2050">
        <f>VLOOKUP(D2050,[1]products!$A$2:$F$2832,6,0)</f>
        <v>44.990001679999999</v>
      </c>
      <c r="O2050" s="1">
        <f>Table1[[#This Row],[sale_price]]-Table1[[#This Row],[cost_price]]</f>
        <v>26.949010980000001</v>
      </c>
      <c r="P2050" s="4">
        <f>Table1[[#This Row],[PROFIT]]/Table1[[#This Row],[sale_price]]</f>
        <v>0.59899999941498117</v>
      </c>
      <c r="Q2050" t="str">
        <f>"Q"&amp;ROUNDUP(MONTH(Table1[[#This Row],[ordered_at]])/3,0)</f>
        <v>Q3</v>
      </c>
      <c r="R2050" t="s">
        <v>19</v>
      </c>
      <c r="S2050" t="s">
        <v>46</v>
      </c>
      <c r="T2050" s="8"/>
    </row>
    <row r="2051" spans="1:20" x14ac:dyDescent="0.3">
      <c r="A2051">
        <v>93658</v>
      </c>
      <c r="B2051">
        <v>64437</v>
      </c>
      <c r="C2051">
        <v>55261</v>
      </c>
      <c r="D2051">
        <v>11782</v>
      </c>
      <c r="E2051">
        <f>VLOOKUP(D2051,[1]products!$A$2:$B$2832,2,0)</f>
        <v>40.77899987</v>
      </c>
      <c r="F2051">
        <v>252788</v>
      </c>
      <c r="G2051" t="s">
        <v>15</v>
      </c>
      <c r="H2051" s="2">
        <v>44822.57340277778</v>
      </c>
      <c r="I2051" s="2">
        <v>44822.57340277778</v>
      </c>
      <c r="J2051" s="2">
        <v>44822.57340277778</v>
      </c>
      <c r="K2051" s="2">
        <v>44822.57340277778</v>
      </c>
      <c r="L2051" s="9">
        <f>YEAR(Table1[[#This Row],[ordered_at]])</f>
        <v>2022</v>
      </c>
      <c r="M2051" s="9" t="str">
        <f>TEXT(Table1[[#This Row],[ordered_at]],"MMM")</f>
        <v>Sep</v>
      </c>
      <c r="N2051">
        <f>VLOOKUP(D2051,[1]products!$A$2:$F$2832,6,0)</f>
        <v>69</v>
      </c>
      <c r="O2051" s="1">
        <f>Table1[[#This Row],[sale_price]]-Table1[[#This Row],[cost_price]]</f>
        <v>28.22100013</v>
      </c>
      <c r="P2051" s="4">
        <f>Table1[[#This Row],[PROFIT]]/Table1[[#This Row],[sale_price]]</f>
        <v>0.409000001884058</v>
      </c>
      <c r="Q2051" t="str">
        <f>"Q"&amp;ROUNDUP(MONTH(Table1[[#This Row],[ordered_at]])/3,0)</f>
        <v>Q3</v>
      </c>
      <c r="R2051" t="s">
        <v>20</v>
      </c>
      <c r="S2051" t="s">
        <v>46</v>
      </c>
      <c r="T2051" s="8"/>
    </row>
    <row r="2052" spans="1:20" x14ac:dyDescent="0.3">
      <c r="A2052">
        <v>57082</v>
      </c>
      <c r="B2052">
        <v>39305</v>
      </c>
      <c r="C2052">
        <v>55261</v>
      </c>
      <c r="D2052">
        <v>5917</v>
      </c>
      <c r="E2052">
        <f>VLOOKUP(D2052,[1]products!$A$2:$B$2832,2,0)</f>
        <v>28.544999969999999</v>
      </c>
      <c r="F2052">
        <v>154026</v>
      </c>
      <c r="G2052" t="s">
        <v>13</v>
      </c>
      <c r="H2052" s="2">
        <v>44821.40525462963</v>
      </c>
      <c r="I2052" s="2">
        <v>44821.40525462963</v>
      </c>
      <c r="J2052" s="2" t="s">
        <v>11</v>
      </c>
      <c r="K2052" s="2" t="s">
        <v>11</v>
      </c>
      <c r="L2052" s="9">
        <f>YEAR(Table1[[#This Row],[ordered_at]])</f>
        <v>2022</v>
      </c>
      <c r="M2052" s="9" t="str">
        <f>TEXT(Table1[[#This Row],[ordered_at]],"MMM")</f>
        <v>Sep</v>
      </c>
      <c r="N2052">
        <f>VLOOKUP(D2052,[1]products!$A$2:$F$2832,6,0)</f>
        <v>55</v>
      </c>
      <c r="O2052" s="1">
        <f>Table1[[#This Row],[sale_price]]-Table1[[#This Row],[cost_price]]</f>
        <v>26.455000030000001</v>
      </c>
      <c r="P2052" s="4">
        <f>Table1[[#This Row],[PROFIT]]/Table1[[#This Row],[sale_price]]</f>
        <v>0.48100000054545455</v>
      </c>
      <c r="Q2052" t="str">
        <f>"Q"&amp;ROUNDUP(MONTH(Table1[[#This Row],[ordered_at]])/3,0)</f>
        <v>Q3</v>
      </c>
      <c r="R2052" t="s">
        <v>20</v>
      </c>
      <c r="S2052" t="s">
        <v>46</v>
      </c>
      <c r="T2052" s="8"/>
    </row>
    <row r="2053" spans="1:20" x14ac:dyDescent="0.3">
      <c r="A2053">
        <v>124599</v>
      </c>
      <c r="B2053">
        <v>85800</v>
      </c>
      <c r="C2053">
        <v>55261</v>
      </c>
      <c r="D2053">
        <v>6937</v>
      </c>
      <c r="E2053">
        <f>VLOOKUP(D2053,[1]products!$A$2:$B$2832,2,0)</f>
        <v>19.559999999999999</v>
      </c>
      <c r="F2053">
        <v>336348</v>
      </c>
      <c r="G2053" t="s">
        <v>14</v>
      </c>
      <c r="H2053" s="2">
        <v>44821.351458333331</v>
      </c>
      <c r="I2053" s="2" t="s">
        <v>11</v>
      </c>
      <c r="J2053" s="2" t="s">
        <v>11</v>
      </c>
      <c r="K2053" s="2" t="s">
        <v>11</v>
      </c>
      <c r="L2053" s="9">
        <f>YEAR(Table1[[#This Row],[ordered_at]])</f>
        <v>2022</v>
      </c>
      <c r="M2053" s="9" t="str">
        <f>TEXT(Table1[[#This Row],[ordered_at]],"MMM")</f>
        <v>Sep</v>
      </c>
      <c r="N2053">
        <f>VLOOKUP(D2053,[1]products!$A$2:$F$2832,6,0)</f>
        <v>40</v>
      </c>
      <c r="O2053" s="1">
        <f>Table1[[#This Row],[sale_price]]-Table1[[#This Row],[cost_price]]</f>
        <v>20.440000000000001</v>
      </c>
      <c r="P2053" s="4">
        <f>Table1[[#This Row],[PROFIT]]/Table1[[#This Row],[sale_price]]</f>
        <v>0.51100000000000001</v>
      </c>
      <c r="Q2053" t="str">
        <f>"Q"&amp;ROUNDUP(MONTH(Table1[[#This Row],[ordered_at]])/3,0)</f>
        <v>Q3</v>
      </c>
      <c r="R2053" t="s">
        <v>20</v>
      </c>
      <c r="S2053" t="s">
        <v>46</v>
      </c>
      <c r="T2053" s="8"/>
    </row>
    <row r="2054" spans="1:20" x14ac:dyDescent="0.3">
      <c r="A2054">
        <v>57676</v>
      </c>
      <c r="B2054">
        <v>39699</v>
      </c>
      <c r="C2054">
        <v>35877</v>
      </c>
      <c r="D2054">
        <v>15674</v>
      </c>
      <c r="E2054">
        <f>VLOOKUP(D2054,[1]products!$A$2:$B$2832,2,0)</f>
        <v>11.600000039999999</v>
      </c>
      <c r="F2054">
        <v>155638</v>
      </c>
      <c r="G2054" t="s">
        <v>15</v>
      </c>
      <c r="H2054" s="2">
        <v>44820.482488425929</v>
      </c>
      <c r="I2054" s="2">
        <v>44820.482488425929</v>
      </c>
      <c r="J2054" s="2">
        <v>44820.482488425929</v>
      </c>
      <c r="K2054" s="2">
        <v>44820.482488425929</v>
      </c>
      <c r="L2054" s="9">
        <f>YEAR(Table1[[#This Row],[ordered_at]])</f>
        <v>2022</v>
      </c>
      <c r="M2054" s="9" t="str">
        <f>TEXT(Table1[[#This Row],[ordered_at]],"MMM")</f>
        <v>Sep</v>
      </c>
      <c r="N2054">
        <f>VLOOKUP(D2054,[1]products!$A$2:$F$2832,6,0)</f>
        <v>25</v>
      </c>
      <c r="O2054" s="1">
        <f>Table1[[#This Row],[sale_price]]-Table1[[#This Row],[cost_price]]</f>
        <v>13.399999960000001</v>
      </c>
      <c r="P2054" s="4">
        <f>Table1[[#This Row],[PROFIT]]/Table1[[#This Row],[sale_price]]</f>
        <v>0.53599999840000001</v>
      </c>
      <c r="Q2054" t="str">
        <f>"Q"&amp;ROUNDUP(MONTH(Table1[[#This Row],[ordered_at]])/3,0)</f>
        <v>Q3</v>
      </c>
      <c r="R2054" t="s">
        <v>20</v>
      </c>
      <c r="S2054" t="s">
        <v>46</v>
      </c>
      <c r="T2054" s="8"/>
    </row>
    <row r="2055" spans="1:20" x14ac:dyDescent="0.3">
      <c r="A2055">
        <v>169581</v>
      </c>
      <c r="B2055">
        <v>116799</v>
      </c>
      <c r="C2055">
        <v>9304</v>
      </c>
      <c r="D2055">
        <v>8892</v>
      </c>
      <c r="E2055">
        <f>VLOOKUP(D2055,[1]products!$A$2:$B$2832,2,0)</f>
        <v>29.45900035</v>
      </c>
      <c r="F2055">
        <v>457856</v>
      </c>
      <c r="G2055" t="s">
        <v>14</v>
      </c>
      <c r="H2055" s="2">
        <v>44819.364270833335</v>
      </c>
      <c r="I2055" s="2" t="s">
        <v>11</v>
      </c>
      <c r="J2055" s="2" t="s">
        <v>11</v>
      </c>
      <c r="K2055" s="2" t="s">
        <v>11</v>
      </c>
      <c r="L2055" s="9">
        <f>YEAR(Table1[[#This Row],[ordered_at]])</f>
        <v>2022</v>
      </c>
      <c r="M2055" s="9" t="str">
        <f>TEXT(Table1[[#This Row],[ordered_at]],"MMM")</f>
        <v>Sep</v>
      </c>
      <c r="N2055">
        <f>VLOOKUP(D2055,[1]products!$A$2:$F$2832,6,0)</f>
        <v>89</v>
      </c>
      <c r="O2055" s="1">
        <f>Table1[[#This Row],[sale_price]]-Table1[[#This Row],[cost_price]]</f>
        <v>59.540999650000003</v>
      </c>
      <c r="P2055" s="4">
        <f>Table1[[#This Row],[PROFIT]]/Table1[[#This Row],[sale_price]]</f>
        <v>0.66899999606741578</v>
      </c>
      <c r="Q2055" t="str">
        <f>"Q"&amp;ROUNDUP(MONTH(Table1[[#This Row],[ordered_at]])/3,0)</f>
        <v>Q3</v>
      </c>
      <c r="R2055" t="s">
        <v>20</v>
      </c>
      <c r="S2055" t="s">
        <v>46</v>
      </c>
      <c r="T2055" s="8"/>
    </row>
    <row r="2056" spans="1:20" x14ac:dyDescent="0.3">
      <c r="A2056">
        <v>88633</v>
      </c>
      <c r="B2056">
        <v>60981</v>
      </c>
      <c r="C2056">
        <v>43363</v>
      </c>
      <c r="D2056">
        <v>6145</v>
      </c>
      <c r="E2056">
        <f>VLOOKUP(D2056,[1]products!$A$2:$B$2832,2,0)</f>
        <v>24.66200001</v>
      </c>
      <c r="F2056">
        <v>239229</v>
      </c>
      <c r="G2056" t="s">
        <v>13</v>
      </c>
      <c r="H2056" s="2">
        <v>44819.339803240742</v>
      </c>
      <c r="I2056" s="2">
        <v>44819.339803240742</v>
      </c>
      <c r="J2056" s="2" t="s">
        <v>11</v>
      </c>
      <c r="K2056" s="2" t="s">
        <v>11</v>
      </c>
      <c r="L2056" s="9">
        <f>YEAR(Table1[[#This Row],[ordered_at]])</f>
        <v>2022</v>
      </c>
      <c r="M2056" s="9" t="str">
        <f>TEXT(Table1[[#This Row],[ordered_at]],"MMM")</f>
        <v>Sep</v>
      </c>
      <c r="N2056">
        <f>VLOOKUP(D2056,[1]products!$A$2:$F$2832,6,0)</f>
        <v>38</v>
      </c>
      <c r="O2056" s="1">
        <f>Table1[[#This Row],[sale_price]]-Table1[[#This Row],[cost_price]]</f>
        <v>13.33799999</v>
      </c>
      <c r="P2056" s="4">
        <f>Table1[[#This Row],[PROFIT]]/Table1[[#This Row],[sale_price]]</f>
        <v>0.35099999973684209</v>
      </c>
      <c r="Q2056" t="str">
        <f>"Q"&amp;ROUNDUP(MONTH(Table1[[#This Row],[ordered_at]])/3,0)</f>
        <v>Q3</v>
      </c>
      <c r="R2056" t="s">
        <v>20</v>
      </c>
      <c r="S2056" t="s">
        <v>46</v>
      </c>
      <c r="T2056" s="8"/>
    </row>
    <row r="2057" spans="1:20" x14ac:dyDescent="0.3">
      <c r="A2057">
        <v>81373</v>
      </c>
      <c r="B2057">
        <v>55992</v>
      </c>
      <c r="C2057">
        <v>35359</v>
      </c>
      <c r="D2057">
        <v>9470</v>
      </c>
      <c r="E2057">
        <f>VLOOKUP(D2057,[1]products!$A$2:$B$2832,2,0)</f>
        <v>65.850000179999995</v>
      </c>
      <c r="F2057">
        <v>219601</v>
      </c>
      <c r="G2057" t="s">
        <v>13</v>
      </c>
      <c r="H2057" s="2">
        <v>44819.183599537035</v>
      </c>
      <c r="I2057" s="2">
        <v>44819.183599537035</v>
      </c>
      <c r="J2057" s="2" t="s">
        <v>11</v>
      </c>
      <c r="K2057" s="2" t="s">
        <v>11</v>
      </c>
      <c r="L2057" s="9">
        <f>YEAR(Table1[[#This Row],[ordered_at]])</f>
        <v>2022</v>
      </c>
      <c r="M2057" s="9" t="str">
        <f>TEXT(Table1[[#This Row],[ordered_at]],"MMM")</f>
        <v>Sep</v>
      </c>
      <c r="N2057">
        <f>VLOOKUP(D2057,[1]products!$A$2:$F$2832,6,0)</f>
        <v>150</v>
      </c>
      <c r="O2057" s="1">
        <f>Table1[[#This Row],[sale_price]]-Table1[[#This Row],[cost_price]]</f>
        <v>84.149999820000005</v>
      </c>
      <c r="P2057" s="4">
        <f>Table1[[#This Row],[PROFIT]]/Table1[[#This Row],[sale_price]]</f>
        <v>0.56099999880000007</v>
      </c>
      <c r="Q2057" t="str">
        <f>"Q"&amp;ROUNDUP(MONTH(Table1[[#This Row],[ordered_at]])/3,0)</f>
        <v>Q3</v>
      </c>
      <c r="R2057" t="s">
        <v>20</v>
      </c>
      <c r="S2057" t="s">
        <v>46</v>
      </c>
      <c r="T2057" s="8"/>
    </row>
    <row r="2058" spans="1:20" x14ac:dyDescent="0.3">
      <c r="A2058">
        <v>68655</v>
      </c>
      <c r="B2058">
        <v>47222</v>
      </c>
      <c r="C2058">
        <v>72920</v>
      </c>
      <c r="D2058">
        <v>29033</v>
      </c>
      <c r="E2058">
        <f>VLOOKUP(D2058,[1]products!$A$2:$B$2832,2,0)</f>
        <v>17.301179730000001</v>
      </c>
      <c r="F2058">
        <v>185242</v>
      </c>
      <c r="G2058" t="s">
        <v>13</v>
      </c>
      <c r="H2058" s="2">
        <v>44818.951145833336</v>
      </c>
      <c r="I2058" s="2">
        <v>44818.951145833336</v>
      </c>
      <c r="J2058" s="2" t="s">
        <v>11</v>
      </c>
      <c r="K2058" s="2" t="s">
        <v>11</v>
      </c>
      <c r="L2058" s="9">
        <f>YEAR(Table1[[#This Row],[ordered_at]])</f>
        <v>2022</v>
      </c>
      <c r="M2058" s="9" t="str">
        <f>TEXT(Table1[[#This Row],[ordered_at]],"MMM")</f>
        <v>Sep</v>
      </c>
      <c r="N2058">
        <f>VLOOKUP(D2058,[1]products!$A$2:$F$2832,6,0)</f>
        <v>31.979999540000001</v>
      </c>
      <c r="O2058" s="1">
        <f>Table1[[#This Row],[sale_price]]-Table1[[#This Row],[cost_price]]</f>
        <v>14.67881981</v>
      </c>
      <c r="P2058" s="4">
        <f>Table1[[#This Row],[PROFIT]]/Table1[[#This Row],[sale_price]]</f>
        <v>0.45900000066103813</v>
      </c>
      <c r="Q2058" t="str">
        <f>"Q"&amp;ROUNDUP(MONTH(Table1[[#This Row],[ordered_at]])/3,0)</f>
        <v>Q3</v>
      </c>
      <c r="R2058" t="s">
        <v>39</v>
      </c>
      <c r="S2058" t="s">
        <v>46</v>
      </c>
      <c r="T2058" s="8"/>
    </row>
    <row r="2059" spans="1:20" x14ac:dyDescent="0.3">
      <c r="A2059">
        <v>6680</v>
      </c>
      <c r="B2059">
        <v>4634</v>
      </c>
      <c r="C2059">
        <v>12833</v>
      </c>
      <c r="D2059">
        <v>12551</v>
      </c>
      <c r="E2059">
        <f>VLOOKUP(D2059,[1]products!$A$2:$B$2832,2,0)</f>
        <v>39.375901849999998</v>
      </c>
      <c r="F2059">
        <v>18074</v>
      </c>
      <c r="G2059" t="s">
        <v>13</v>
      </c>
      <c r="H2059" s="2">
        <v>44818.615081018521</v>
      </c>
      <c r="I2059" s="2">
        <v>44818.615081018521</v>
      </c>
      <c r="J2059" s="2" t="s">
        <v>11</v>
      </c>
      <c r="K2059" s="2" t="s">
        <v>11</v>
      </c>
      <c r="L2059" s="9">
        <f>YEAR(Table1[[#This Row],[ordered_at]])</f>
        <v>2022</v>
      </c>
      <c r="M2059" s="9" t="str">
        <f>TEXT(Table1[[#This Row],[ordered_at]],"MMM")</f>
        <v>Sep</v>
      </c>
      <c r="N2059">
        <f>VLOOKUP(D2059,[1]products!$A$2:$F$2832,6,0)</f>
        <v>65.300003050000001</v>
      </c>
      <c r="O2059" s="1">
        <f>Table1[[#This Row],[sale_price]]-Table1[[#This Row],[cost_price]]</f>
        <v>25.924101200000003</v>
      </c>
      <c r="P2059" s="4">
        <f>Table1[[#This Row],[PROFIT]]/Table1[[#This Row],[sale_price]]</f>
        <v>0.39699999983384382</v>
      </c>
      <c r="Q2059" t="str">
        <f>"Q"&amp;ROUNDUP(MONTH(Table1[[#This Row],[ordered_at]])/3,0)</f>
        <v>Q3</v>
      </c>
      <c r="R2059" t="s">
        <v>39</v>
      </c>
      <c r="S2059" t="s">
        <v>46</v>
      </c>
      <c r="T2059" s="8"/>
    </row>
    <row r="2060" spans="1:20" x14ac:dyDescent="0.3">
      <c r="A2060">
        <v>145703</v>
      </c>
      <c r="B2060">
        <v>100318</v>
      </c>
      <c r="C2060">
        <v>48312</v>
      </c>
      <c r="D2060">
        <v>5892</v>
      </c>
      <c r="E2060">
        <f>VLOOKUP(D2060,[1]products!$A$2:$B$2832,2,0)</f>
        <v>11.18627002</v>
      </c>
      <c r="F2060">
        <v>393381</v>
      </c>
      <c r="G2060" t="s">
        <v>13</v>
      </c>
      <c r="H2060" s="2">
        <v>44817.147349537037</v>
      </c>
      <c r="I2060" s="2">
        <v>44817.147349537037</v>
      </c>
      <c r="J2060" s="2" t="s">
        <v>11</v>
      </c>
      <c r="K2060" s="2" t="s">
        <v>11</v>
      </c>
      <c r="L2060" s="9">
        <f>YEAR(Table1[[#This Row],[ordered_at]])</f>
        <v>2022</v>
      </c>
      <c r="M2060" s="9" t="str">
        <f>TEXT(Table1[[#This Row],[ordered_at]],"MMM")</f>
        <v>Sep</v>
      </c>
      <c r="N2060">
        <f>VLOOKUP(D2060,[1]products!$A$2:$F$2832,6,0)</f>
        <v>29.989999770000001</v>
      </c>
      <c r="O2060" s="1">
        <f>Table1[[#This Row],[sale_price]]-Table1[[#This Row],[cost_price]]</f>
        <v>18.803729750000002</v>
      </c>
      <c r="P2060" s="4">
        <f>Table1[[#This Row],[PROFIT]]/Table1[[#This Row],[sale_price]]</f>
        <v>0.62699999647249083</v>
      </c>
      <c r="Q2060" t="str">
        <f>"Q"&amp;ROUNDUP(MONTH(Table1[[#This Row],[ordered_at]])/3,0)</f>
        <v>Q3</v>
      </c>
      <c r="R2060" t="s">
        <v>39</v>
      </c>
      <c r="S2060" t="s">
        <v>46</v>
      </c>
      <c r="T2060" s="8"/>
    </row>
    <row r="2061" spans="1:20" x14ac:dyDescent="0.3">
      <c r="A2061">
        <v>87838</v>
      </c>
      <c r="B2061">
        <v>60427</v>
      </c>
      <c r="C2061">
        <v>58463</v>
      </c>
      <c r="D2061">
        <v>9621</v>
      </c>
      <c r="E2061">
        <f>VLOOKUP(D2061,[1]products!$A$2:$B$2832,2,0)</f>
        <v>17.099999950000001</v>
      </c>
      <c r="F2061">
        <v>237074</v>
      </c>
      <c r="G2061" t="s">
        <v>14</v>
      </c>
      <c r="H2061" s="2">
        <v>44816.981979166667</v>
      </c>
      <c r="I2061" s="2" t="s">
        <v>11</v>
      </c>
      <c r="J2061" s="2" t="s">
        <v>11</v>
      </c>
      <c r="K2061" s="2" t="s">
        <v>11</v>
      </c>
      <c r="L2061" s="9">
        <f>YEAR(Table1[[#This Row],[ordered_at]])</f>
        <v>2022</v>
      </c>
      <c r="M2061" s="9" t="str">
        <f>TEXT(Table1[[#This Row],[ordered_at]],"MMM")</f>
        <v>Sep</v>
      </c>
      <c r="N2061">
        <f>VLOOKUP(D2061,[1]products!$A$2:$F$2832,6,0)</f>
        <v>45</v>
      </c>
      <c r="O2061" s="1">
        <f>Table1[[#This Row],[sale_price]]-Table1[[#This Row],[cost_price]]</f>
        <v>27.900000049999999</v>
      </c>
      <c r="P2061" s="4">
        <f>Table1[[#This Row],[PROFIT]]/Table1[[#This Row],[sale_price]]</f>
        <v>0.62000000111111109</v>
      </c>
      <c r="Q2061" t="str">
        <f>"Q"&amp;ROUNDUP(MONTH(Table1[[#This Row],[ordered_at]])/3,0)</f>
        <v>Q3</v>
      </c>
      <c r="R2061" t="s">
        <v>41</v>
      </c>
      <c r="S2061" t="s">
        <v>47</v>
      </c>
      <c r="T2061" s="8"/>
    </row>
    <row r="2062" spans="1:20" x14ac:dyDescent="0.3">
      <c r="A2062">
        <v>57753</v>
      </c>
      <c r="B2062">
        <v>39753</v>
      </c>
      <c r="C2062">
        <v>46330</v>
      </c>
      <c r="D2062">
        <v>9430</v>
      </c>
      <c r="E2062">
        <f>VLOOKUP(D2062,[1]products!$A$2:$B$2832,2,0)</f>
        <v>62.880841660000002</v>
      </c>
      <c r="F2062">
        <v>155846</v>
      </c>
      <c r="G2062" t="s">
        <v>12</v>
      </c>
      <c r="H2062" s="2">
        <v>44816.664814814816</v>
      </c>
      <c r="I2062" s="2">
        <v>44816.664814814816</v>
      </c>
      <c r="J2062" s="2">
        <v>44816.664814814816</v>
      </c>
      <c r="K2062" s="2" t="s">
        <v>11</v>
      </c>
      <c r="L2062" s="9">
        <f>YEAR(Table1[[#This Row],[ordered_at]])</f>
        <v>2022</v>
      </c>
      <c r="M2062" s="9" t="str">
        <f>TEXT(Table1[[#This Row],[ordered_at]],"MMM")</f>
        <v>Sep</v>
      </c>
      <c r="N2062">
        <f>VLOOKUP(D2062,[1]products!$A$2:$F$2832,6,0)</f>
        <v>132.6600037</v>
      </c>
      <c r="O2062" s="1">
        <f>Table1[[#This Row],[sale_price]]-Table1[[#This Row],[cost_price]]</f>
        <v>69.779162040000003</v>
      </c>
      <c r="P2062" s="4">
        <f>Table1[[#This Row],[PROFIT]]/Table1[[#This Row],[sale_price]]</f>
        <v>0.52600000070707065</v>
      </c>
      <c r="Q2062" t="str">
        <f>"Q"&amp;ROUNDUP(MONTH(Table1[[#This Row],[ordered_at]])/3,0)</f>
        <v>Q3</v>
      </c>
      <c r="R2062" t="s">
        <v>41</v>
      </c>
      <c r="S2062" t="s">
        <v>47</v>
      </c>
      <c r="T2062" s="8"/>
    </row>
    <row r="2063" spans="1:20" x14ac:dyDescent="0.3">
      <c r="A2063">
        <v>135522</v>
      </c>
      <c r="B2063">
        <v>93276</v>
      </c>
      <c r="C2063">
        <v>99036</v>
      </c>
      <c r="D2063">
        <v>9498</v>
      </c>
      <c r="E2063">
        <f>VLOOKUP(D2063,[1]products!$A$2:$B$2832,2,0)</f>
        <v>17.626960539999999</v>
      </c>
      <c r="F2063">
        <v>365842</v>
      </c>
      <c r="G2063" t="s">
        <v>10</v>
      </c>
      <c r="H2063" s="2">
        <v>44815.675023148149</v>
      </c>
      <c r="I2063" s="2" t="s">
        <v>11</v>
      </c>
      <c r="J2063" s="2" t="s">
        <v>11</v>
      </c>
      <c r="K2063" s="2" t="s">
        <v>11</v>
      </c>
      <c r="L2063" s="9">
        <f>YEAR(Table1[[#This Row],[ordered_at]])</f>
        <v>2022</v>
      </c>
      <c r="M2063" s="9" t="str">
        <f>TEXT(Table1[[#This Row],[ordered_at]],"MMM")</f>
        <v>Sep</v>
      </c>
      <c r="N2063">
        <f>VLOOKUP(D2063,[1]products!$A$2:$F$2832,6,0)</f>
        <v>39.880001069999999</v>
      </c>
      <c r="O2063" s="1">
        <f>Table1[[#This Row],[sale_price]]-Table1[[#This Row],[cost_price]]</f>
        <v>22.25304053</v>
      </c>
      <c r="P2063" s="4">
        <f>Table1[[#This Row],[PROFIT]]/Table1[[#This Row],[sale_price]]</f>
        <v>0.55799999831845537</v>
      </c>
      <c r="Q2063" t="str">
        <f>"Q"&amp;ROUNDUP(MONTH(Table1[[#This Row],[ordered_at]])/3,0)</f>
        <v>Q3</v>
      </c>
      <c r="R2063" t="s">
        <v>32</v>
      </c>
      <c r="S2063" t="s">
        <v>46</v>
      </c>
      <c r="T2063" s="8"/>
    </row>
    <row r="2064" spans="1:20" x14ac:dyDescent="0.3">
      <c r="A2064">
        <v>42946</v>
      </c>
      <c r="B2064">
        <v>29557</v>
      </c>
      <c r="C2064">
        <v>5399</v>
      </c>
      <c r="D2064">
        <v>28862</v>
      </c>
      <c r="E2064">
        <f>VLOOKUP(D2064,[1]products!$A$2:$B$2832,2,0)</f>
        <v>20.496350469999999</v>
      </c>
      <c r="F2064">
        <v>115850</v>
      </c>
      <c r="G2064" t="s">
        <v>12</v>
      </c>
      <c r="H2064" s="2">
        <v>44815.312627314815</v>
      </c>
      <c r="I2064" s="2">
        <v>44815.312627314815</v>
      </c>
      <c r="J2064" s="2">
        <v>44815.312627314815</v>
      </c>
      <c r="K2064" s="2" t="s">
        <v>11</v>
      </c>
      <c r="L2064" s="9">
        <f>YEAR(Table1[[#This Row],[ordered_at]])</f>
        <v>2022</v>
      </c>
      <c r="M2064" s="9" t="str">
        <f>TEXT(Table1[[#This Row],[ordered_at]],"MMM")</f>
        <v>Sep</v>
      </c>
      <c r="N2064">
        <f>VLOOKUP(D2064,[1]products!$A$2:$F$2832,6,0)</f>
        <v>54.950000760000002</v>
      </c>
      <c r="O2064" s="1">
        <f>Table1[[#This Row],[sale_price]]-Table1[[#This Row],[cost_price]]</f>
        <v>34.453650289999999</v>
      </c>
      <c r="P2064" s="4">
        <f>Table1[[#This Row],[PROFIT]]/Table1[[#This Row],[sale_price]]</f>
        <v>0.62699999660564154</v>
      </c>
      <c r="Q2064" t="str">
        <f>"Q"&amp;ROUNDUP(MONTH(Table1[[#This Row],[ordered_at]])/3,0)</f>
        <v>Q3</v>
      </c>
      <c r="R2064" t="s">
        <v>32</v>
      </c>
      <c r="S2064" t="s">
        <v>46</v>
      </c>
      <c r="T2064" s="8"/>
    </row>
    <row r="2065" spans="1:20" x14ac:dyDescent="0.3">
      <c r="A2065">
        <v>97659</v>
      </c>
      <c r="B2065">
        <v>67217</v>
      </c>
      <c r="C2065">
        <v>26579</v>
      </c>
      <c r="D2065">
        <v>29026</v>
      </c>
      <c r="E2065">
        <f>VLOOKUP(D2065,[1]products!$A$2:$B$2832,2,0)</f>
        <v>9.7800000009999994</v>
      </c>
      <c r="F2065">
        <v>263502</v>
      </c>
      <c r="G2065" t="s">
        <v>13</v>
      </c>
      <c r="H2065" s="2">
        <v>44814.037719907406</v>
      </c>
      <c r="I2065" s="2">
        <v>44814.037719907406</v>
      </c>
      <c r="J2065" s="2" t="s">
        <v>11</v>
      </c>
      <c r="K2065" s="2" t="s">
        <v>11</v>
      </c>
      <c r="L2065" s="9">
        <f>YEAR(Table1[[#This Row],[ordered_at]])</f>
        <v>2022</v>
      </c>
      <c r="M2065" s="9" t="str">
        <f>TEXT(Table1[[#This Row],[ordered_at]],"MMM")</f>
        <v>Sep</v>
      </c>
      <c r="N2065">
        <f>VLOOKUP(D2065,[1]products!$A$2:$F$2832,6,0)</f>
        <v>20</v>
      </c>
      <c r="O2065" s="1">
        <f>Table1[[#This Row],[sale_price]]-Table1[[#This Row],[cost_price]]</f>
        <v>10.219999999000001</v>
      </c>
      <c r="P2065" s="4">
        <f>Table1[[#This Row],[PROFIT]]/Table1[[#This Row],[sale_price]]</f>
        <v>0.51099999995000001</v>
      </c>
      <c r="Q2065" t="str">
        <f>"Q"&amp;ROUNDUP(MONTH(Table1[[#This Row],[ordered_at]])/3,0)</f>
        <v>Q3</v>
      </c>
      <c r="R2065" t="s">
        <v>32</v>
      </c>
      <c r="S2065" t="s">
        <v>46</v>
      </c>
      <c r="T2065" s="8"/>
    </row>
    <row r="2066" spans="1:20" x14ac:dyDescent="0.3">
      <c r="A2066">
        <v>99094</v>
      </c>
      <c r="B2066">
        <v>68209</v>
      </c>
      <c r="C2066">
        <v>28979</v>
      </c>
      <c r="D2066">
        <v>14225</v>
      </c>
      <c r="E2066">
        <f>VLOOKUP(D2066,[1]products!$A$2:$B$2832,2,0)</f>
        <v>5.9540398769999996</v>
      </c>
      <c r="F2066">
        <v>267375</v>
      </c>
      <c r="G2066" t="s">
        <v>10</v>
      </c>
      <c r="H2066" s="2">
        <v>44813.064895833333</v>
      </c>
      <c r="I2066" s="2" t="s">
        <v>11</v>
      </c>
      <c r="J2066" s="2" t="s">
        <v>11</v>
      </c>
      <c r="K2066" s="2" t="s">
        <v>11</v>
      </c>
      <c r="L2066" s="9">
        <f>YEAR(Table1[[#This Row],[ordered_at]])</f>
        <v>2022</v>
      </c>
      <c r="M2066" s="9" t="str">
        <f>TEXT(Table1[[#This Row],[ordered_at]],"MMM")</f>
        <v>Sep</v>
      </c>
      <c r="N2066">
        <f>VLOOKUP(D2066,[1]products!$A$2:$F$2832,6,0)</f>
        <v>9.9899997710000008</v>
      </c>
      <c r="O2066" s="1">
        <f>Table1[[#This Row],[sale_price]]-Table1[[#This Row],[cost_price]]</f>
        <v>4.0359598940000012</v>
      </c>
      <c r="P2066" s="4">
        <f>Table1[[#This Row],[PROFIT]]/Table1[[#This Row],[sale_price]]</f>
        <v>0.40399999865025032</v>
      </c>
      <c r="Q2066" t="str">
        <f>"Q"&amp;ROUNDUP(MONTH(Table1[[#This Row],[ordered_at]])/3,0)</f>
        <v>Q3</v>
      </c>
      <c r="R2066" t="s">
        <v>32</v>
      </c>
      <c r="S2066" t="s">
        <v>46</v>
      </c>
      <c r="T2066" s="8"/>
    </row>
    <row r="2067" spans="1:20" x14ac:dyDescent="0.3">
      <c r="A2067">
        <v>162939</v>
      </c>
      <c r="B2067">
        <v>112227</v>
      </c>
      <c r="C2067">
        <v>50223</v>
      </c>
      <c r="D2067">
        <v>369</v>
      </c>
      <c r="E2067">
        <f>VLOOKUP(D2067,[1]products!$A$2:$B$2832,2,0)</f>
        <v>26.35799995</v>
      </c>
      <c r="F2067">
        <v>439862</v>
      </c>
      <c r="G2067" t="s">
        <v>15</v>
      </c>
      <c r="H2067" s="2">
        <v>44812.253506944442</v>
      </c>
      <c r="I2067" s="2">
        <v>44812.253506944442</v>
      </c>
      <c r="J2067" s="2">
        <v>44812.253506944442</v>
      </c>
      <c r="K2067" s="2">
        <v>44812.253506944442</v>
      </c>
      <c r="L2067" s="9">
        <f>YEAR(Table1[[#This Row],[ordered_at]])</f>
        <v>2022</v>
      </c>
      <c r="M2067" s="9" t="str">
        <f>TEXT(Table1[[#This Row],[ordered_at]],"MMM")</f>
        <v>Sep</v>
      </c>
      <c r="N2067">
        <f>VLOOKUP(D2067,[1]products!$A$2:$F$2832,6,0)</f>
        <v>46</v>
      </c>
      <c r="O2067" s="1">
        <f>Table1[[#This Row],[sale_price]]-Table1[[#This Row],[cost_price]]</f>
        <v>19.64200005</v>
      </c>
      <c r="P2067" s="4">
        <f>Table1[[#This Row],[PROFIT]]/Table1[[#This Row],[sale_price]]</f>
        <v>0.42700000108695652</v>
      </c>
      <c r="Q2067" t="str">
        <f>"Q"&amp;ROUNDUP(MONTH(Table1[[#This Row],[ordered_at]])/3,0)</f>
        <v>Q3</v>
      </c>
      <c r="R2067" t="s">
        <v>32</v>
      </c>
      <c r="S2067" t="s">
        <v>46</v>
      </c>
      <c r="T2067" s="8"/>
    </row>
    <row r="2068" spans="1:20" x14ac:dyDescent="0.3">
      <c r="A2068">
        <v>61593</v>
      </c>
      <c r="B2068">
        <v>42436</v>
      </c>
      <c r="C2068">
        <v>45240</v>
      </c>
      <c r="D2068">
        <v>28922</v>
      </c>
      <c r="E2068">
        <f>VLOOKUP(D2068,[1]products!$A$2:$B$2832,2,0)</f>
        <v>59.993998869999999</v>
      </c>
      <c r="F2068">
        <v>166202</v>
      </c>
      <c r="G2068" t="s">
        <v>14</v>
      </c>
      <c r="H2068" s="2">
        <v>44811.85670138889</v>
      </c>
      <c r="I2068" s="2" t="s">
        <v>11</v>
      </c>
      <c r="J2068" s="2" t="s">
        <v>11</v>
      </c>
      <c r="K2068" s="2" t="s">
        <v>11</v>
      </c>
      <c r="L2068" s="9">
        <f>YEAR(Table1[[#This Row],[ordered_at]])</f>
        <v>2022</v>
      </c>
      <c r="M2068" s="9" t="str">
        <f>TEXT(Table1[[#This Row],[ordered_at]],"MMM")</f>
        <v>Sep</v>
      </c>
      <c r="N2068">
        <f>VLOOKUP(D2068,[1]products!$A$2:$F$2832,6,0)</f>
        <v>99.989997860000003</v>
      </c>
      <c r="O2068" s="1">
        <f>Table1[[#This Row],[sale_price]]-Table1[[#This Row],[cost_price]]</f>
        <v>39.995998990000004</v>
      </c>
      <c r="P2068" s="4">
        <f>Table1[[#This Row],[PROFIT]]/Table1[[#This Row],[sale_price]]</f>
        <v>0.39999999845984596</v>
      </c>
      <c r="Q2068" t="str">
        <f>"Q"&amp;ROUNDUP(MONTH(Table1[[#This Row],[ordered_at]])/3,0)</f>
        <v>Q3</v>
      </c>
      <c r="R2068" t="s">
        <v>32</v>
      </c>
      <c r="S2068" t="s">
        <v>46</v>
      </c>
      <c r="T2068" s="8"/>
    </row>
    <row r="2069" spans="1:20" x14ac:dyDescent="0.3">
      <c r="A2069">
        <v>46767</v>
      </c>
      <c r="B2069">
        <v>32193</v>
      </c>
      <c r="C2069">
        <v>57630</v>
      </c>
      <c r="D2069">
        <v>28848</v>
      </c>
      <c r="E2069">
        <f>VLOOKUP(D2069,[1]products!$A$2:$B$2832,2,0)</f>
        <v>19.844999919999999</v>
      </c>
      <c r="F2069">
        <v>126166</v>
      </c>
      <c r="G2069" t="s">
        <v>14</v>
      </c>
      <c r="H2069" s="2">
        <v>44811.345046296294</v>
      </c>
      <c r="I2069" s="2" t="s">
        <v>11</v>
      </c>
      <c r="J2069" s="2" t="s">
        <v>11</v>
      </c>
      <c r="K2069" s="2" t="s">
        <v>11</v>
      </c>
      <c r="L2069" s="9">
        <f>YEAR(Table1[[#This Row],[ordered_at]])</f>
        <v>2022</v>
      </c>
      <c r="M2069" s="9" t="str">
        <f>TEXT(Table1[[#This Row],[ordered_at]],"MMM")</f>
        <v>Sep</v>
      </c>
      <c r="N2069">
        <f>VLOOKUP(D2069,[1]products!$A$2:$F$2832,6,0)</f>
        <v>49</v>
      </c>
      <c r="O2069" s="1">
        <f>Table1[[#This Row],[sale_price]]-Table1[[#This Row],[cost_price]]</f>
        <v>29.155000080000001</v>
      </c>
      <c r="P2069" s="4">
        <f>Table1[[#This Row],[PROFIT]]/Table1[[#This Row],[sale_price]]</f>
        <v>0.5950000016326531</v>
      </c>
      <c r="Q2069" t="str">
        <f>"Q"&amp;ROUNDUP(MONTH(Table1[[#This Row],[ordered_at]])/3,0)</f>
        <v>Q3</v>
      </c>
      <c r="R2069" t="s">
        <v>32</v>
      </c>
      <c r="S2069" t="s">
        <v>46</v>
      </c>
      <c r="T2069" s="8"/>
    </row>
    <row r="2070" spans="1:20" x14ac:dyDescent="0.3">
      <c r="A2070">
        <v>125405</v>
      </c>
      <c r="B2070">
        <v>86388</v>
      </c>
      <c r="C2070">
        <v>33539</v>
      </c>
      <c r="D2070">
        <v>15829</v>
      </c>
      <c r="E2070">
        <f>VLOOKUP(D2070,[1]products!$A$2:$B$2832,2,0)</f>
        <v>19.77139979</v>
      </c>
      <c r="F2070">
        <v>338515</v>
      </c>
      <c r="G2070" t="s">
        <v>14</v>
      </c>
      <c r="H2070" s="2">
        <v>44809.543645833335</v>
      </c>
      <c r="I2070" s="2" t="s">
        <v>11</v>
      </c>
      <c r="J2070" s="2" t="s">
        <v>11</v>
      </c>
      <c r="K2070" s="2" t="s">
        <v>11</v>
      </c>
      <c r="L2070" s="9">
        <f>YEAR(Table1[[#This Row],[ordered_at]])</f>
        <v>2022</v>
      </c>
      <c r="M2070" s="9" t="str">
        <f>TEXT(Table1[[#This Row],[ordered_at]],"MMM")</f>
        <v>Sep</v>
      </c>
      <c r="N2070">
        <f>VLOOKUP(D2070,[1]products!$A$2:$F$2832,6,0)</f>
        <v>45.979999540000001</v>
      </c>
      <c r="O2070" s="1">
        <f>Table1[[#This Row],[sale_price]]-Table1[[#This Row],[cost_price]]</f>
        <v>26.208599750000001</v>
      </c>
      <c r="P2070" s="4">
        <f>Table1[[#This Row],[PROFIT]]/Table1[[#This Row],[sale_price]]</f>
        <v>0.57000000026533282</v>
      </c>
      <c r="Q2070" t="str">
        <f>"Q"&amp;ROUNDUP(MONTH(Table1[[#This Row],[ordered_at]])/3,0)</f>
        <v>Q3</v>
      </c>
      <c r="R2070" t="s">
        <v>29</v>
      </c>
      <c r="S2070" t="s">
        <v>46</v>
      </c>
      <c r="T2070" s="8"/>
    </row>
    <row r="2071" spans="1:20" x14ac:dyDescent="0.3">
      <c r="A2071">
        <v>129641</v>
      </c>
      <c r="B2071">
        <v>89276</v>
      </c>
      <c r="C2071">
        <v>99544</v>
      </c>
      <c r="D2071">
        <v>28679</v>
      </c>
      <c r="E2071">
        <f>VLOOKUP(D2071,[1]products!$A$2:$B$2832,2,0)</f>
        <v>26.459999979999999</v>
      </c>
      <c r="F2071">
        <v>349971</v>
      </c>
      <c r="G2071" t="s">
        <v>14</v>
      </c>
      <c r="H2071" s="2">
        <v>44809.532418981478</v>
      </c>
      <c r="I2071" s="2" t="s">
        <v>11</v>
      </c>
      <c r="J2071" s="2" t="s">
        <v>11</v>
      </c>
      <c r="K2071" s="2" t="s">
        <v>11</v>
      </c>
      <c r="L2071" s="9">
        <f>YEAR(Table1[[#This Row],[ordered_at]])</f>
        <v>2022</v>
      </c>
      <c r="M2071" s="9" t="str">
        <f>TEXT(Table1[[#This Row],[ordered_at]],"MMM")</f>
        <v>Sep</v>
      </c>
      <c r="N2071">
        <f>VLOOKUP(D2071,[1]products!$A$2:$F$2832,6,0)</f>
        <v>60</v>
      </c>
      <c r="O2071" s="1">
        <f>Table1[[#This Row],[sale_price]]-Table1[[#This Row],[cost_price]]</f>
        <v>33.540000020000001</v>
      </c>
      <c r="P2071" s="4">
        <f>Table1[[#This Row],[PROFIT]]/Table1[[#This Row],[sale_price]]</f>
        <v>0.5590000003333333</v>
      </c>
      <c r="Q2071" t="str">
        <f>"Q"&amp;ROUNDUP(MONTH(Table1[[#This Row],[ordered_at]])/3,0)</f>
        <v>Q3</v>
      </c>
      <c r="R2071" t="s">
        <v>20</v>
      </c>
      <c r="S2071" t="s">
        <v>46</v>
      </c>
      <c r="T2071" s="8"/>
    </row>
    <row r="2072" spans="1:20" x14ac:dyDescent="0.3">
      <c r="A2072">
        <v>140789</v>
      </c>
      <c r="B2072">
        <v>96914</v>
      </c>
      <c r="C2072">
        <v>90798</v>
      </c>
      <c r="D2072">
        <v>3049</v>
      </c>
      <c r="E2072">
        <f>VLOOKUP(D2072,[1]products!$A$2:$B$2832,2,0)</f>
        <v>2.083760045</v>
      </c>
      <c r="F2072">
        <v>380056</v>
      </c>
      <c r="G2072" t="s">
        <v>15</v>
      </c>
      <c r="H2072" s="2">
        <v>44809.223287037035</v>
      </c>
      <c r="I2072" s="2">
        <v>44809.223287037035</v>
      </c>
      <c r="J2072" s="2">
        <v>44809.223287037035</v>
      </c>
      <c r="K2072" s="2">
        <v>44809.223287037035</v>
      </c>
      <c r="L2072" s="9">
        <f>YEAR(Table1[[#This Row],[ordered_at]])</f>
        <v>2022</v>
      </c>
      <c r="M2072" s="9" t="str">
        <f>TEXT(Table1[[#This Row],[ordered_at]],"MMM")</f>
        <v>Sep</v>
      </c>
      <c r="N2072">
        <f>VLOOKUP(D2072,[1]products!$A$2:$F$2832,6,0)</f>
        <v>4.8800001139999996</v>
      </c>
      <c r="O2072" s="1">
        <f>Table1[[#This Row],[sale_price]]-Table1[[#This Row],[cost_price]]</f>
        <v>2.7962400689999996</v>
      </c>
      <c r="P2072" s="4">
        <f>Table1[[#This Row],[PROFIT]]/Table1[[#This Row],[sale_price]]</f>
        <v>0.57300000075368851</v>
      </c>
      <c r="Q2072" t="str">
        <f>"Q"&amp;ROUNDUP(MONTH(Table1[[#This Row],[ordered_at]])/3,0)</f>
        <v>Q3</v>
      </c>
      <c r="R2072" t="s">
        <v>31</v>
      </c>
      <c r="S2072" t="s">
        <v>47</v>
      </c>
      <c r="T2072" s="8"/>
    </row>
    <row r="2073" spans="1:20" x14ac:dyDescent="0.3">
      <c r="A2073">
        <v>39751</v>
      </c>
      <c r="B2073">
        <v>27375</v>
      </c>
      <c r="C2073">
        <v>91228</v>
      </c>
      <c r="D2073">
        <v>9017</v>
      </c>
      <c r="E2073">
        <f>VLOOKUP(D2073,[1]products!$A$2:$B$2832,2,0)</f>
        <v>23.671559389999999</v>
      </c>
      <c r="F2073">
        <v>107226</v>
      </c>
      <c r="G2073" t="s">
        <v>10</v>
      </c>
      <c r="H2073" s="2">
        <v>44808.560671296298</v>
      </c>
      <c r="I2073" s="2" t="s">
        <v>11</v>
      </c>
      <c r="J2073" s="2" t="s">
        <v>11</v>
      </c>
      <c r="K2073" s="2" t="s">
        <v>11</v>
      </c>
      <c r="L2073" s="9">
        <f>YEAR(Table1[[#This Row],[ordered_at]])</f>
        <v>2022</v>
      </c>
      <c r="M2073" s="9" t="str">
        <f>TEXT(Table1[[#This Row],[ordered_at]],"MMM")</f>
        <v>Sep</v>
      </c>
      <c r="N2073">
        <f>VLOOKUP(D2073,[1]products!$A$2:$F$2832,6,0)</f>
        <v>49.939998629999998</v>
      </c>
      <c r="O2073" s="1">
        <f>Table1[[#This Row],[sale_price]]-Table1[[#This Row],[cost_price]]</f>
        <v>26.268439239999999</v>
      </c>
      <c r="P2073" s="4">
        <f>Table1[[#This Row],[PROFIT]]/Table1[[#This Row],[sale_price]]</f>
        <v>0.52599999921145368</v>
      </c>
      <c r="Q2073" t="str">
        <f>"Q"&amp;ROUNDUP(MONTH(Table1[[#This Row],[ordered_at]])/3,0)</f>
        <v>Q3</v>
      </c>
      <c r="R2073" t="s">
        <v>31</v>
      </c>
      <c r="S2073" t="s">
        <v>47</v>
      </c>
      <c r="T2073" s="8"/>
    </row>
    <row r="2074" spans="1:20" x14ac:dyDescent="0.3">
      <c r="A2074">
        <v>104754</v>
      </c>
      <c r="B2074">
        <v>72159</v>
      </c>
      <c r="C2074">
        <v>19035</v>
      </c>
      <c r="D2074">
        <v>15622</v>
      </c>
      <c r="E2074">
        <f>VLOOKUP(D2074,[1]products!$A$2:$B$2832,2,0)</f>
        <v>44.389999779999997</v>
      </c>
      <c r="F2074">
        <v>282634</v>
      </c>
      <c r="G2074" t="s">
        <v>15</v>
      </c>
      <c r="H2074" s="2">
        <v>44808.483240740738</v>
      </c>
      <c r="I2074" s="2">
        <v>44808.483240740738</v>
      </c>
      <c r="J2074" s="2">
        <v>44808.483240740738</v>
      </c>
      <c r="K2074" s="2">
        <v>44808.483240740738</v>
      </c>
      <c r="L2074" s="9">
        <f>YEAR(Table1[[#This Row],[ordered_at]])</f>
        <v>2022</v>
      </c>
      <c r="M2074" s="9" t="str">
        <f>TEXT(Table1[[#This Row],[ordered_at]],"MMM")</f>
        <v>Sep</v>
      </c>
      <c r="N2074">
        <f>VLOOKUP(D2074,[1]products!$A$2:$F$2832,6,0)</f>
        <v>115</v>
      </c>
      <c r="O2074" s="1">
        <f>Table1[[#This Row],[sale_price]]-Table1[[#This Row],[cost_price]]</f>
        <v>70.610000220000003</v>
      </c>
      <c r="P2074" s="4">
        <f>Table1[[#This Row],[PROFIT]]/Table1[[#This Row],[sale_price]]</f>
        <v>0.61400000191304349</v>
      </c>
      <c r="Q2074" t="str">
        <f>"Q"&amp;ROUNDUP(MONTH(Table1[[#This Row],[ordered_at]])/3,0)</f>
        <v>Q3</v>
      </c>
      <c r="R2074" t="s">
        <v>31</v>
      </c>
      <c r="S2074" t="s">
        <v>47</v>
      </c>
      <c r="T2074" s="8"/>
    </row>
    <row r="2075" spans="1:20" x14ac:dyDescent="0.3">
      <c r="A2075">
        <v>177373</v>
      </c>
      <c r="B2075">
        <v>122181</v>
      </c>
      <c r="C2075">
        <v>54283</v>
      </c>
      <c r="D2075">
        <v>10822</v>
      </c>
      <c r="E2075">
        <f>VLOOKUP(D2075,[1]products!$A$2:$B$2832,2,0)</f>
        <v>3.7745998699999999</v>
      </c>
      <c r="F2075">
        <v>478908</v>
      </c>
      <c r="G2075" t="s">
        <v>12</v>
      </c>
      <c r="H2075" s="2">
        <v>44808.474687499998</v>
      </c>
      <c r="I2075" s="2">
        <v>44808.474687499998</v>
      </c>
      <c r="J2075" s="2">
        <v>44808.474687499998</v>
      </c>
      <c r="K2075" s="2" t="s">
        <v>11</v>
      </c>
      <c r="L2075" s="9">
        <f>YEAR(Table1[[#This Row],[ordered_at]])</f>
        <v>2022</v>
      </c>
      <c r="M2075" s="9" t="str">
        <f>TEXT(Table1[[#This Row],[ordered_at]],"MMM")</f>
        <v>Sep</v>
      </c>
      <c r="N2075">
        <f>VLOOKUP(D2075,[1]products!$A$2:$F$2832,6,0)</f>
        <v>6.9899997709999999</v>
      </c>
      <c r="O2075" s="1">
        <f>Table1[[#This Row],[sale_price]]-Table1[[#This Row],[cost_price]]</f>
        <v>3.2153999010000001</v>
      </c>
      <c r="P2075" s="4">
        <f>Table1[[#This Row],[PROFIT]]/Table1[[#This Row],[sale_price]]</f>
        <v>0.46000000090701004</v>
      </c>
      <c r="Q2075" t="str">
        <f>"Q"&amp;ROUNDUP(MONTH(Table1[[#This Row],[ordered_at]])/3,0)</f>
        <v>Q3</v>
      </c>
      <c r="R2075" t="s">
        <v>27</v>
      </c>
      <c r="S2075" t="s">
        <v>46</v>
      </c>
      <c r="T2075" s="8"/>
    </row>
    <row r="2076" spans="1:20" x14ac:dyDescent="0.3">
      <c r="A2076">
        <v>8805</v>
      </c>
      <c r="B2076">
        <v>6087</v>
      </c>
      <c r="C2076">
        <v>66354</v>
      </c>
      <c r="D2076">
        <v>25636</v>
      </c>
      <c r="E2076">
        <f>VLOOKUP(D2076,[1]products!$A$2:$B$2832,2,0)</f>
        <v>10.40000004</v>
      </c>
      <c r="F2076">
        <v>23766</v>
      </c>
      <c r="G2076" t="s">
        <v>13</v>
      </c>
      <c r="H2076" s="2">
        <v>44807.163402777776</v>
      </c>
      <c r="I2076" s="2">
        <v>44807.163402777776</v>
      </c>
      <c r="J2076" s="2" t="s">
        <v>11</v>
      </c>
      <c r="K2076" s="2" t="s">
        <v>11</v>
      </c>
      <c r="L2076" s="9">
        <f>YEAR(Table1[[#This Row],[ordered_at]])</f>
        <v>2022</v>
      </c>
      <c r="M2076" s="9" t="str">
        <f>TEXT(Table1[[#This Row],[ordered_at]],"MMM")</f>
        <v>Sep</v>
      </c>
      <c r="N2076">
        <f>VLOOKUP(D2076,[1]products!$A$2:$F$2832,6,0)</f>
        <v>25</v>
      </c>
      <c r="O2076" s="1">
        <f>Table1[[#This Row],[sale_price]]-Table1[[#This Row],[cost_price]]</f>
        <v>14.59999996</v>
      </c>
      <c r="P2076" s="4">
        <f>Table1[[#This Row],[PROFIT]]/Table1[[#This Row],[sale_price]]</f>
        <v>0.58399999839999994</v>
      </c>
      <c r="Q2076" t="str">
        <f>"Q"&amp;ROUNDUP(MONTH(Table1[[#This Row],[ordered_at]])/3,0)</f>
        <v>Q3</v>
      </c>
      <c r="R2076" t="s">
        <v>27</v>
      </c>
      <c r="S2076" t="s">
        <v>46</v>
      </c>
      <c r="T2076" s="8"/>
    </row>
    <row r="2077" spans="1:20" x14ac:dyDescent="0.3">
      <c r="A2077">
        <v>46703</v>
      </c>
      <c r="B2077">
        <v>32150</v>
      </c>
      <c r="C2077">
        <v>32481</v>
      </c>
      <c r="D2077">
        <v>28715</v>
      </c>
      <c r="E2077">
        <f>VLOOKUP(D2077,[1]products!$A$2:$B$2832,2,0)</f>
        <v>18.265040509999999</v>
      </c>
      <c r="F2077">
        <v>125983</v>
      </c>
      <c r="G2077" t="s">
        <v>13</v>
      </c>
      <c r="H2077" s="2">
        <v>44806.392025462963</v>
      </c>
      <c r="I2077" s="2">
        <v>44806.392025462963</v>
      </c>
      <c r="J2077" s="2" t="s">
        <v>11</v>
      </c>
      <c r="K2077" s="2" t="s">
        <v>11</v>
      </c>
      <c r="L2077" s="9">
        <f>YEAR(Table1[[#This Row],[ordered_at]])</f>
        <v>2022</v>
      </c>
      <c r="M2077" s="9" t="str">
        <f>TEXT(Table1[[#This Row],[ordered_at]],"MMM")</f>
        <v>Sep</v>
      </c>
      <c r="N2077">
        <f>VLOOKUP(D2077,[1]products!$A$2:$F$2832,6,0)</f>
        <v>39.880001069999999</v>
      </c>
      <c r="O2077" s="1">
        <f>Table1[[#This Row],[sale_price]]-Table1[[#This Row],[cost_price]]</f>
        <v>21.61496056</v>
      </c>
      <c r="P2077" s="4">
        <f>Table1[[#This Row],[PROFIT]]/Table1[[#This Row],[sale_price]]</f>
        <v>0.5419999995</v>
      </c>
      <c r="Q2077" t="str">
        <f>"Q"&amp;ROUNDUP(MONTH(Table1[[#This Row],[ordered_at]])/3,0)</f>
        <v>Q3</v>
      </c>
      <c r="R2077" t="s">
        <v>27</v>
      </c>
      <c r="S2077" t="s">
        <v>46</v>
      </c>
      <c r="T2077" s="8"/>
    </row>
    <row r="2078" spans="1:20" x14ac:dyDescent="0.3">
      <c r="A2078">
        <v>158917</v>
      </c>
      <c r="B2078">
        <v>109436</v>
      </c>
      <c r="C2078">
        <v>129</v>
      </c>
      <c r="D2078">
        <v>15334</v>
      </c>
      <c r="E2078">
        <f>VLOOKUP(D2078,[1]products!$A$2:$B$2832,2,0)</f>
        <v>27.255200370000001</v>
      </c>
      <c r="F2078">
        <v>429013</v>
      </c>
      <c r="G2078" t="s">
        <v>12</v>
      </c>
      <c r="H2078" s="2">
        <v>44805.58315972222</v>
      </c>
      <c r="I2078" s="2">
        <v>44805.58315972222</v>
      </c>
      <c r="J2078" s="2">
        <v>44805.58315972222</v>
      </c>
      <c r="K2078" s="2" t="s">
        <v>11</v>
      </c>
      <c r="L2078" s="9">
        <f>YEAR(Table1[[#This Row],[ordered_at]])</f>
        <v>2022</v>
      </c>
      <c r="M2078" s="9" t="str">
        <f>TEXT(Table1[[#This Row],[ordered_at]],"MMM")</f>
        <v>Sep</v>
      </c>
      <c r="N2078">
        <f>VLOOKUP(D2078,[1]products!$A$2:$F$2832,6,0)</f>
        <v>54.950000760000002</v>
      </c>
      <c r="O2078" s="1">
        <f>Table1[[#This Row],[sale_price]]-Table1[[#This Row],[cost_price]]</f>
        <v>27.694800390000001</v>
      </c>
      <c r="P2078" s="4">
        <f>Table1[[#This Row],[PROFIT]]/Table1[[#This Row],[sale_price]]</f>
        <v>0.50400000012666057</v>
      </c>
      <c r="Q2078" t="str">
        <f>"Q"&amp;ROUNDUP(MONTH(Table1[[#This Row],[ordered_at]])/3,0)</f>
        <v>Q3</v>
      </c>
      <c r="R2078" t="s">
        <v>27</v>
      </c>
      <c r="S2078" t="s">
        <v>46</v>
      </c>
      <c r="T2078" s="8"/>
    </row>
    <row r="2079" spans="1:20" x14ac:dyDescent="0.3">
      <c r="A2079">
        <v>129875</v>
      </c>
      <c r="B2079">
        <v>89437</v>
      </c>
      <c r="C2079">
        <v>79537</v>
      </c>
      <c r="D2079">
        <v>28557</v>
      </c>
      <c r="E2079">
        <f>VLOOKUP(D2079,[1]products!$A$2:$B$2832,2,0)</f>
        <v>44.154478760000003</v>
      </c>
      <c r="F2079">
        <v>350609</v>
      </c>
      <c r="G2079" t="s">
        <v>13</v>
      </c>
      <c r="H2079" s="2">
        <v>44805.004733796297</v>
      </c>
      <c r="I2079" s="2">
        <v>44805.004733796297</v>
      </c>
      <c r="J2079" s="2" t="s">
        <v>11</v>
      </c>
      <c r="K2079" s="2" t="s">
        <v>11</v>
      </c>
      <c r="L2079" s="9">
        <f>YEAR(Table1[[#This Row],[ordered_at]])</f>
        <v>2022</v>
      </c>
      <c r="M2079" s="9" t="str">
        <f>TEXT(Table1[[#This Row],[ordered_at]],"MMM")</f>
        <v>Sep</v>
      </c>
      <c r="N2079">
        <f>VLOOKUP(D2079,[1]products!$A$2:$F$2832,6,0)</f>
        <v>79.989997860000003</v>
      </c>
      <c r="O2079" s="1">
        <f>Table1[[#This Row],[sale_price]]-Table1[[#This Row],[cost_price]]</f>
        <v>35.835519099999999</v>
      </c>
      <c r="P2079" s="4">
        <f>Table1[[#This Row],[PROFIT]]/Table1[[#This Row],[sale_price]]</f>
        <v>0.44800000073409174</v>
      </c>
      <c r="Q2079" t="str">
        <f>"Q"&amp;ROUNDUP(MONTH(Table1[[#This Row],[ordered_at]])/3,0)</f>
        <v>Q3</v>
      </c>
      <c r="R2079" t="s">
        <v>27</v>
      </c>
      <c r="S2079" t="s">
        <v>46</v>
      </c>
      <c r="T2079" s="8"/>
    </row>
    <row r="2080" spans="1:20" x14ac:dyDescent="0.3">
      <c r="A2080">
        <v>108656</v>
      </c>
      <c r="B2080">
        <v>74874</v>
      </c>
      <c r="C2080">
        <v>22457</v>
      </c>
      <c r="D2080">
        <v>13973</v>
      </c>
      <c r="E2080">
        <f>VLOOKUP(D2080,[1]products!$A$2:$B$2832,2,0)</f>
        <v>10.39999999</v>
      </c>
      <c r="F2080">
        <v>293152</v>
      </c>
      <c r="G2080" t="s">
        <v>10</v>
      </c>
      <c r="H2080" s="2">
        <v>44804.153634259259</v>
      </c>
      <c r="I2080" s="2" t="s">
        <v>11</v>
      </c>
      <c r="J2080" s="2" t="s">
        <v>11</v>
      </c>
      <c r="K2080" s="2" t="s">
        <v>11</v>
      </c>
      <c r="L2080" s="9">
        <f>YEAR(Table1[[#This Row],[ordered_at]])</f>
        <v>2022</v>
      </c>
      <c r="M2080" s="9" t="str">
        <f>TEXT(Table1[[#This Row],[ordered_at]],"MMM")</f>
        <v>Aug</v>
      </c>
      <c r="N2080">
        <f>VLOOKUP(D2080,[1]products!$A$2:$F$2832,6,0)</f>
        <v>20</v>
      </c>
      <c r="O2080" s="1">
        <f>Table1[[#This Row],[sale_price]]-Table1[[#This Row],[cost_price]]</f>
        <v>9.6000000100000005</v>
      </c>
      <c r="P2080" s="4">
        <f>Table1[[#This Row],[PROFIT]]/Table1[[#This Row],[sale_price]]</f>
        <v>0.48000000050000002</v>
      </c>
      <c r="Q2080" t="str">
        <f>"Q"&amp;ROUNDUP(MONTH(Table1[[#This Row],[ordered_at]])/3,0)</f>
        <v>Q3</v>
      </c>
      <c r="R2080" t="s">
        <v>27</v>
      </c>
      <c r="S2080" t="s">
        <v>46</v>
      </c>
      <c r="T2080" s="8"/>
    </row>
    <row r="2081" spans="1:20" x14ac:dyDescent="0.3">
      <c r="A2081">
        <v>105229</v>
      </c>
      <c r="B2081">
        <v>72489</v>
      </c>
      <c r="C2081">
        <v>62590</v>
      </c>
      <c r="D2081">
        <v>13603</v>
      </c>
      <c r="E2081">
        <f>VLOOKUP(D2081,[1]products!$A$2:$B$2832,2,0)</f>
        <v>6.7158298690000002</v>
      </c>
      <c r="F2081">
        <v>283926</v>
      </c>
      <c r="G2081" t="s">
        <v>14</v>
      </c>
      <c r="H2081" s="2">
        <v>44803.986481481479</v>
      </c>
      <c r="I2081" s="2" t="s">
        <v>11</v>
      </c>
      <c r="J2081" s="2" t="s">
        <v>11</v>
      </c>
      <c r="K2081" s="2" t="s">
        <v>11</v>
      </c>
      <c r="L2081" s="9">
        <f>YEAR(Table1[[#This Row],[ordered_at]])</f>
        <v>2022</v>
      </c>
      <c r="M2081" s="9" t="str">
        <f>TEXT(Table1[[#This Row],[ordered_at]],"MMM")</f>
        <v>Aug</v>
      </c>
      <c r="N2081">
        <f>VLOOKUP(D2081,[1]products!$A$2:$F$2832,6,0)</f>
        <v>12.989999770000001</v>
      </c>
      <c r="O2081" s="1">
        <f>Table1[[#This Row],[sale_price]]-Table1[[#This Row],[cost_price]]</f>
        <v>6.2741699010000005</v>
      </c>
      <c r="P2081" s="4">
        <f>Table1[[#This Row],[PROFIT]]/Table1[[#This Row],[sale_price]]</f>
        <v>0.48300000093071599</v>
      </c>
      <c r="Q2081" t="str">
        <f>"Q"&amp;ROUNDUP(MONTH(Table1[[#This Row],[ordered_at]])/3,0)</f>
        <v>Q3</v>
      </c>
      <c r="R2081" t="s">
        <v>27</v>
      </c>
      <c r="S2081" t="s">
        <v>46</v>
      </c>
      <c r="T2081" s="8"/>
    </row>
    <row r="2082" spans="1:20" x14ac:dyDescent="0.3">
      <c r="A2082">
        <v>13327</v>
      </c>
      <c r="B2082">
        <v>9235</v>
      </c>
      <c r="C2082">
        <v>87960</v>
      </c>
      <c r="D2082">
        <v>28972</v>
      </c>
      <c r="E2082">
        <f>VLOOKUP(D2082,[1]products!$A$2:$B$2832,2,0)</f>
        <v>11.57613991</v>
      </c>
      <c r="F2082">
        <v>35974</v>
      </c>
      <c r="G2082" t="s">
        <v>14</v>
      </c>
      <c r="H2082" s="2">
        <v>44803.69976851852</v>
      </c>
      <c r="I2082" s="2" t="s">
        <v>11</v>
      </c>
      <c r="J2082" s="2" t="s">
        <v>11</v>
      </c>
      <c r="K2082" s="2" t="s">
        <v>11</v>
      </c>
      <c r="L2082" s="9">
        <f>YEAR(Table1[[#This Row],[ordered_at]])</f>
        <v>2022</v>
      </c>
      <c r="M2082" s="9" t="str">
        <f>TEXT(Table1[[#This Row],[ordered_at]],"MMM")</f>
        <v>Aug</v>
      </c>
      <c r="N2082">
        <f>VLOOKUP(D2082,[1]products!$A$2:$F$2832,6,0)</f>
        <v>29.989999770000001</v>
      </c>
      <c r="O2082" s="1">
        <f>Table1[[#This Row],[sale_price]]-Table1[[#This Row],[cost_price]]</f>
        <v>18.413859860000002</v>
      </c>
      <c r="P2082" s="4">
        <f>Table1[[#This Row],[PROFIT]]/Table1[[#This Row],[sale_price]]</f>
        <v>0.61400000004068034</v>
      </c>
      <c r="Q2082" t="str">
        <f>"Q"&amp;ROUNDUP(MONTH(Table1[[#This Row],[ordered_at]])/3,0)</f>
        <v>Q3</v>
      </c>
      <c r="R2082" t="s">
        <v>27</v>
      </c>
      <c r="S2082" t="s">
        <v>46</v>
      </c>
      <c r="T2082" s="8"/>
    </row>
    <row r="2083" spans="1:20" x14ac:dyDescent="0.3">
      <c r="A2083">
        <v>134058</v>
      </c>
      <c r="B2083">
        <v>92274</v>
      </c>
      <c r="C2083">
        <v>9134</v>
      </c>
      <c r="D2083">
        <v>28862</v>
      </c>
      <c r="E2083">
        <f>VLOOKUP(D2083,[1]products!$A$2:$B$2832,2,0)</f>
        <v>20.496350469999999</v>
      </c>
      <c r="F2083">
        <v>361918</v>
      </c>
      <c r="G2083" t="s">
        <v>12</v>
      </c>
      <c r="H2083" s="2">
        <v>44801.609872685185</v>
      </c>
      <c r="I2083" s="2">
        <v>44801.609872685185</v>
      </c>
      <c r="J2083" s="2">
        <v>44801.609872685185</v>
      </c>
      <c r="K2083" s="2" t="s">
        <v>11</v>
      </c>
      <c r="L2083" s="9">
        <f>YEAR(Table1[[#This Row],[ordered_at]])</f>
        <v>2022</v>
      </c>
      <c r="M2083" s="9" t="str">
        <f>TEXT(Table1[[#This Row],[ordered_at]],"MMM")</f>
        <v>Aug</v>
      </c>
      <c r="N2083">
        <f>VLOOKUP(D2083,[1]products!$A$2:$F$2832,6,0)</f>
        <v>54.950000760000002</v>
      </c>
      <c r="O2083" s="1">
        <f>Table1[[#This Row],[sale_price]]-Table1[[#This Row],[cost_price]]</f>
        <v>34.453650289999999</v>
      </c>
      <c r="P2083" s="4">
        <f>Table1[[#This Row],[PROFIT]]/Table1[[#This Row],[sale_price]]</f>
        <v>0.62699999660564154</v>
      </c>
      <c r="Q2083" t="str">
        <f>"Q"&amp;ROUNDUP(MONTH(Table1[[#This Row],[ordered_at]])/3,0)</f>
        <v>Q3</v>
      </c>
      <c r="R2083" t="s">
        <v>27</v>
      </c>
      <c r="S2083" t="s">
        <v>46</v>
      </c>
      <c r="T2083" s="8"/>
    </row>
    <row r="2084" spans="1:20" x14ac:dyDescent="0.3">
      <c r="A2084">
        <v>69258</v>
      </c>
      <c r="B2084">
        <v>47617</v>
      </c>
      <c r="C2084">
        <v>78690</v>
      </c>
      <c r="D2084">
        <v>10938</v>
      </c>
      <c r="E2084">
        <f>VLOOKUP(D2084,[1]products!$A$2:$B$2832,2,0)</f>
        <v>11.29547988</v>
      </c>
      <c r="F2084">
        <v>186849</v>
      </c>
      <c r="G2084" t="s">
        <v>13</v>
      </c>
      <c r="H2084" s="2">
        <v>44801.119988425926</v>
      </c>
      <c r="I2084" s="2">
        <v>44801.119988425926</v>
      </c>
      <c r="J2084" s="2" t="s">
        <v>11</v>
      </c>
      <c r="K2084" s="2" t="s">
        <v>11</v>
      </c>
      <c r="L2084" s="9">
        <f>YEAR(Table1[[#This Row],[ordered_at]])</f>
        <v>2022</v>
      </c>
      <c r="M2084" s="9" t="str">
        <f>TEXT(Table1[[#This Row],[ordered_at]],"MMM")</f>
        <v>Aug</v>
      </c>
      <c r="N2084">
        <f>VLOOKUP(D2084,[1]products!$A$2:$F$2832,6,0)</f>
        <v>24.989999770000001</v>
      </c>
      <c r="O2084" s="1">
        <f>Table1[[#This Row],[sale_price]]-Table1[[#This Row],[cost_price]]</f>
        <v>13.69451989</v>
      </c>
      <c r="P2084" s="4">
        <f>Table1[[#This Row],[PROFIT]]/Table1[[#This Row],[sale_price]]</f>
        <v>0.54800000064185672</v>
      </c>
      <c r="Q2084" t="str">
        <f>"Q"&amp;ROUNDUP(MONTH(Table1[[#This Row],[ordered_at]])/3,0)</f>
        <v>Q3</v>
      </c>
      <c r="R2084" t="s">
        <v>27</v>
      </c>
      <c r="S2084" t="s">
        <v>46</v>
      </c>
      <c r="T2084" s="8"/>
    </row>
    <row r="2085" spans="1:20" x14ac:dyDescent="0.3">
      <c r="A2085">
        <v>150514</v>
      </c>
      <c r="B2085">
        <v>103650</v>
      </c>
      <c r="C2085">
        <v>48846</v>
      </c>
      <c r="D2085">
        <v>15824</v>
      </c>
      <c r="E2085">
        <f>VLOOKUP(D2085,[1]products!$A$2:$B$2832,2,0)</f>
        <v>11.173859950000001</v>
      </c>
      <c r="F2085">
        <v>406349</v>
      </c>
      <c r="G2085" t="s">
        <v>10</v>
      </c>
      <c r="H2085" s="2">
        <v>44800.671967592592</v>
      </c>
      <c r="I2085" s="2" t="s">
        <v>11</v>
      </c>
      <c r="J2085" s="2" t="s">
        <v>11</v>
      </c>
      <c r="K2085" s="2" t="s">
        <v>11</v>
      </c>
      <c r="L2085" s="9">
        <f>YEAR(Table1[[#This Row],[ordered_at]])</f>
        <v>2022</v>
      </c>
      <c r="M2085" s="9" t="str">
        <f>TEXT(Table1[[#This Row],[ordered_at]],"MMM")</f>
        <v>Aug</v>
      </c>
      <c r="N2085">
        <f>VLOOKUP(D2085,[1]products!$A$2:$F$2832,6,0)</f>
        <v>26.989999770000001</v>
      </c>
      <c r="O2085" s="1">
        <f>Table1[[#This Row],[sale_price]]-Table1[[#This Row],[cost_price]]</f>
        <v>15.81613982</v>
      </c>
      <c r="P2085" s="4">
        <f>Table1[[#This Row],[PROFIT]]/Table1[[#This Row],[sale_price]]</f>
        <v>0.58599999832456462</v>
      </c>
      <c r="Q2085" t="str">
        <f>"Q"&amp;ROUNDUP(MONTH(Table1[[#This Row],[ordered_at]])/3,0)</f>
        <v>Q3</v>
      </c>
      <c r="R2085" t="s">
        <v>27</v>
      </c>
      <c r="S2085" t="s">
        <v>46</v>
      </c>
      <c r="T2085" s="8"/>
    </row>
    <row r="2086" spans="1:20" x14ac:dyDescent="0.3">
      <c r="A2086">
        <v>74048</v>
      </c>
      <c r="B2086">
        <v>50961</v>
      </c>
      <c r="C2086">
        <v>14200</v>
      </c>
      <c r="D2086">
        <v>6003</v>
      </c>
      <c r="E2086">
        <f>VLOOKUP(D2086,[1]products!$A$2:$B$2832,2,0)</f>
        <v>13.112000030000001</v>
      </c>
      <c r="F2086">
        <v>199795</v>
      </c>
      <c r="G2086" t="s">
        <v>10</v>
      </c>
      <c r="H2086" s="2">
        <v>44800.485254629632</v>
      </c>
      <c r="I2086" s="2" t="s">
        <v>11</v>
      </c>
      <c r="J2086" s="2" t="s">
        <v>11</v>
      </c>
      <c r="K2086" s="2" t="s">
        <v>11</v>
      </c>
      <c r="L2086" s="9">
        <f>YEAR(Table1[[#This Row],[ordered_at]])</f>
        <v>2022</v>
      </c>
      <c r="M2086" s="9" t="str">
        <f>TEXT(Table1[[#This Row],[ordered_at]],"MMM")</f>
        <v>Aug</v>
      </c>
      <c r="N2086">
        <f>VLOOKUP(D2086,[1]products!$A$2:$F$2832,6,0)</f>
        <v>22</v>
      </c>
      <c r="O2086" s="1">
        <f>Table1[[#This Row],[sale_price]]-Table1[[#This Row],[cost_price]]</f>
        <v>8.8879999699999992</v>
      </c>
      <c r="P2086" s="4">
        <f>Table1[[#This Row],[PROFIT]]/Table1[[#This Row],[sale_price]]</f>
        <v>0.4039999986363636</v>
      </c>
      <c r="Q2086" t="str">
        <f>"Q"&amp;ROUNDUP(MONTH(Table1[[#This Row],[ordered_at]])/3,0)</f>
        <v>Q3</v>
      </c>
      <c r="R2086" t="s">
        <v>27</v>
      </c>
      <c r="S2086" t="s">
        <v>46</v>
      </c>
      <c r="T2086" s="8"/>
    </row>
    <row r="2087" spans="1:20" x14ac:dyDescent="0.3">
      <c r="A2087">
        <v>120548</v>
      </c>
      <c r="B2087">
        <v>83001</v>
      </c>
      <c r="C2087">
        <v>16129</v>
      </c>
      <c r="D2087">
        <v>29028</v>
      </c>
      <c r="E2087">
        <f>VLOOKUP(D2087,[1]products!$A$2:$B$2832,2,0)</f>
        <v>18.474720850000001</v>
      </c>
      <c r="F2087">
        <v>325371</v>
      </c>
      <c r="G2087" t="s">
        <v>12</v>
      </c>
      <c r="H2087" s="2">
        <v>44800.360081018516</v>
      </c>
      <c r="I2087" s="2">
        <v>44800.360081018516</v>
      </c>
      <c r="J2087" s="2">
        <v>44800.360081018516</v>
      </c>
      <c r="K2087" s="2" t="s">
        <v>11</v>
      </c>
      <c r="L2087" s="9">
        <f>YEAR(Table1[[#This Row],[ordered_at]])</f>
        <v>2022</v>
      </c>
      <c r="M2087" s="9" t="str">
        <f>TEXT(Table1[[#This Row],[ordered_at]],"MMM")</f>
        <v>Aug</v>
      </c>
      <c r="N2087">
        <f>VLOOKUP(D2087,[1]products!$A$2:$F$2832,6,0)</f>
        <v>34.990001679999999</v>
      </c>
      <c r="O2087" s="1">
        <f>Table1[[#This Row],[sale_price]]-Table1[[#This Row],[cost_price]]</f>
        <v>16.515280829999998</v>
      </c>
      <c r="P2087" s="4">
        <f>Table1[[#This Row],[PROFIT]]/Table1[[#This Row],[sale_price]]</f>
        <v>0.47200000105858808</v>
      </c>
      <c r="Q2087" t="str">
        <f>"Q"&amp;ROUNDUP(MONTH(Table1[[#This Row],[ordered_at]])/3,0)</f>
        <v>Q3</v>
      </c>
      <c r="R2087" t="s">
        <v>27</v>
      </c>
      <c r="S2087" t="s">
        <v>46</v>
      </c>
      <c r="T2087" s="8"/>
    </row>
    <row r="2088" spans="1:20" x14ac:dyDescent="0.3">
      <c r="A2088">
        <v>96920</v>
      </c>
      <c r="B2088">
        <v>66692</v>
      </c>
      <c r="C2088">
        <v>14223</v>
      </c>
      <c r="D2088">
        <v>12667</v>
      </c>
      <c r="E2088">
        <f>VLOOKUP(D2088,[1]products!$A$2:$B$2832,2,0)</f>
        <v>12.149520109999999</v>
      </c>
      <c r="F2088">
        <v>261527</v>
      </c>
      <c r="G2088" t="s">
        <v>13</v>
      </c>
      <c r="H2088" s="2">
        <v>44799.420902777776</v>
      </c>
      <c r="I2088" s="2">
        <v>44799.420902777776</v>
      </c>
      <c r="J2088" s="2" t="s">
        <v>11</v>
      </c>
      <c r="K2088" s="2" t="s">
        <v>11</v>
      </c>
      <c r="L2088" s="9">
        <f>YEAR(Table1[[#This Row],[ordered_at]])</f>
        <v>2022</v>
      </c>
      <c r="M2088" s="9" t="str">
        <f>TEXT(Table1[[#This Row],[ordered_at]],"MMM")</f>
        <v>Aug</v>
      </c>
      <c r="N2088">
        <f>VLOOKUP(D2088,[1]products!$A$2:$F$2832,6,0)</f>
        <v>22.010000229999999</v>
      </c>
      <c r="O2088" s="1">
        <f>Table1[[#This Row],[sale_price]]-Table1[[#This Row],[cost_price]]</f>
        <v>9.8604801200000001</v>
      </c>
      <c r="P2088" s="4">
        <f>Table1[[#This Row],[PROFIT]]/Table1[[#This Row],[sale_price]]</f>
        <v>0.44800000077055885</v>
      </c>
      <c r="Q2088" t="str">
        <f>"Q"&amp;ROUNDUP(MONTH(Table1[[#This Row],[ordered_at]])/3,0)</f>
        <v>Q3</v>
      </c>
      <c r="R2088" t="s">
        <v>27</v>
      </c>
      <c r="S2088" t="s">
        <v>46</v>
      </c>
      <c r="T2088" s="8"/>
    </row>
    <row r="2089" spans="1:20" x14ac:dyDescent="0.3">
      <c r="A2089">
        <v>172947</v>
      </c>
      <c r="B2089">
        <v>119073</v>
      </c>
      <c r="C2089">
        <v>25648</v>
      </c>
      <c r="D2089">
        <v>28575</v>
      </c>
      <c r="E2089">
        <f>VLOOKUP(D2089,[1]products!$A$2:$B$2832,2,0)</f>
        <v>9.3138499039999996</v>
      </c>
      <c r="F2089">
        <v>466937</v>
      </c>
      <c r="G2089" t="s">
        <v>15</v>
      </c>
      <c r="H2089" s="2">
        <v>44798.517592592594</v>
      </c>
      <c r="I2089" s="2">
        <v>44798.517592592594</v>
      </c>
      <c r="J2089" s="2">
        <v>44798.517592592594</v>
      </c>
      <c r="K2089" s="2">
        <v>44798.517592592594</v>
      </c>
      <c r="L2089" s="9">
        <f>YEAR(Table1[[#This Row],[ordered_at]])</f>
        <v>2022</v>
      </c>
      <c r="M2089" s="9" t="str">
        <f>TEXT(Table1[[#This Row],[ordered_at]],"MMM")</f>
        <v>Aug</v>
      </c>
      <c r="N2089">
        <f>VLOOKUP(D2089,[1]products!$A$2:$F$2832,6,0)</f>
        <v>14.94999981</v>
      </c>
      <c r="O2089" s="1">
        <f>Table1[[#This Row],[sale_price]]-Table1[[#This Row],[cost_price]]</f>
        <v>5.636149906</v>
      </c>
      <c r="P2089" s="4">
        <f>Table1[[#This Row],[PROFIT]]/Table1[[#This Row],[sale_price]]</f>
        <v>0.37699999850367893</v>
      </c>
      <c r="Q2089" t="str">
        <f>"Q"&amp;ROUNDUP(MONTH(Table1[[#This Row],[ordered_at]])/3,0)</f>
        <v>Q3</v>
      </c>
      <c r="R2089" t="s">
        <v>36</v>
      </c>
      <c r="S2089" t="s">
        <v>46</v>
      </c>
      <c r="T2089" s="8"/>
    </row>
    <row r="2090" spans="1:20" x14ac:dyDescent="0.3">
      <c r="A2090">
        <v>130685</v>
      </c>
      <c r="B2090">
        <v>89985</v>
      </c>
      <c r="C2090">
        <v>12095</v>
      </c>
      <c r="D2090">
        <v>15499</v>
      </c>
      <c r="E2090">
        <f>VLOOKUP(D2090,[1]products!$A$2:$B$2832,2,0)</f>
        <v>16.644449860000002</v>
      </c>
      <c r="F2090">
        <v>352796</v>
      </c>
      <c r="G2090" t="s">
        <v>14</v>
      </c>
      <c r="H2090" s="2">
        <v>44797.614363425928</v>
      </c>
      <c r="I2090" s="2" t="s">
        <v>11</v>
      </c>
      <c r="J2090" s="2" t="s">
        <v>11</v>
      </c>
      <c r="K2090" s="2" t="s">
        <v>11</v>
      </c>
      <c r="L2090" s="9">
        <f>YEAR(Table1[[#This Row],[ordered_at]])</f>
        <v>2022</v>
      </c>
      <c r="M2090" s="9" t="str">
        <f>TEXT(Table1[[#This Row],[ordered_at]],"MMM")</f>
        <v>Aug</v>
      </c>
      <c r="N2090">
        <f>VLOOKUP(D2090,[1]products!$A$2:$F$2832,6,0)</f>
        <v>29.989999770000001</v>
      </c>
      <c r="O2090" s="1">
        <f>Table1[[#This Row],[sale_price]]-Table1[[#This Row],[cost_price]]</f>
        <v>13.345549909999999</v>
      </c>
      <c r="P2090" s="4">
        <f>Table1[[#This Row],[PROFIT]]/Table1[[#This Row],[sale_price]]</f>
        <v>0.44500000041180388</v>
      </c>
      <c r="Q2090" t="str">
        <f>"Q"&amp;ROUNDUP(MONTH(Table1[[#This Row],[ordered_at]])/3,0)</f>
        <v>Q3</v>
      </c>
      <c r="R2090" t="s">
        <v>36</v>
      </c>
      <c r="S2090" t="s">
        <v>46</v>
      </c>
      <c r="T2090" s="8"/>
    </row>
    <row r="2091" spans="1:20" x14ac:dyDescent="0.3">
      <c r="A2091">
        <v>175126</v>
      </c>
      <c r="B2091">
        <v>120598</v>
      </c>
      <c r="C2091">
        <v>73011</v>
      </c>
      <c r="D2091">
        <v>25276</v>
      </c>
      <c r="E2091">
        <f>VLOOKUP(D2091,[1]products!$A$2:$B$2832,2,0)</f>
        <v>11.78606986</v>
      </c>
      <c r="F2091">
        <v>472780</v>
      </c>
      <c r="G2091" t="s">
        <v>10</v>
      </c>
      <c r="H2091" s="2">
        <v>44797.409375000003</v>
      </c>
      <c r="I2091" s="2" t="s">
        <v>11</v>
      </c>
      <c r="J2091" s="2" t="s">
        <v>11</v>
      </c>
      <c r="K2091" s="2" t="s">
        <v>11</v>
      </c>
      <c r="L2091" s="9">
        <f>YEAR(Table1[[#This Row],[ordered_at]])</f>
        <v>2022</v>
      </c>
      <c r="M2091" s="9" t="str">
        <f>TEXT(Table1[[#This Row],[ordered_at]],"MMM")</f>
        <v>Aug</v>
      </c>
      <c r="N2091">
        <f>VLOOKUP(D2091,[1]products!$A$2:$F$2832,6,0)</f>
        <v>29.989999770000001</v>
      </c>
      <c r="O2091" s="1">
        <f>Table1[[#This Row],[sale_price]]-Table1[[#This Row],[cost_price]]</f>
        <v>18.203929909999999</v>
      </c>
      <c r="P2091" s="4">
        <f>Table1[[#This Row],[PROFIT]]/Table1[[#This Row],[sale_price]]</f>
        <v>0.60700000165421808</v>
      </c>
      <c r="Q2091" t="str">
        <f>"Q"&amp;ROUNDUP(MONTH(Table1[[#This Row],[ordered_at]])/3,0)</f>
        <v>Q3</v>
      </c>
      <c r="R2091" t="s">
        <v>36</v>
      </c>
      <c r="S2091" t="s">
        <v>46</v>
      </c>
      <c r="T2091" s="8"/>
    </row>
    <row r="2092" spans="1:20" x14ac:dyDescent="0.3">
      <c r="A2092">
        <v>141211</v>
      </c>
      <c r="B2092">
        <v>97200</v>
      </c>
      <c r="C2092">
        <v>15204</v>
      </c>
      <c r="D2092">
        <v>9505</v>
      </c>
      <c r="E2092">
        <f>VLOOKUP(D2092,[1]products!$A$2:$B$2832,2,0)</f>
        <v>52.331999949999997</v>
      </c>
      <c r="F2092">
        <v>381195</v>
      </c>
      <c r="G2092" t="s">
        <v>12</v>
      </c>
      <c r="H2092" s="2">
        <v>44797.137395833335</v>
      </c>
      <c r="I2092" s="2">
        <v>44797.137395833335</v>
      </c>
      <c r="J2092" s="2">
        <v>44797.137395833335</v>
      </c>
      <c r="K2092" s="2" t="s">
        <v>11</v>
      </c>
      <c r="L2092" s="9">
        <f>YEAR(Table1[[#This Row],[ordered_at]])</f>
        <v>2022</v>
      </c>
      <c r="M2092" s="9" t="str">
        <f>TEXT(Table1[[#This Row],[ordered_at]],"MMM")</f>
        <v>Aug</v>
      </c>
      <c r="N2092">
        <f>VLOOKUP(D2092,[1]products!$A$2:$F$2832,6,0)</f>
        <v>98</v>
      </c>
      <c r="O2092" s="1">
        <f>Table1[[#This Row],[sale_price]]-Table1[[#This Row],[cost_price]]</f>
        <v>45.668000050000003</v>
      </c>
      <c r="P2092" s="4">
        <f>Table1[[#This Row],[PROFIT]]/Table1[[#This Row],[sale_price]]</f>
        <v>0.46600000051020413</v>
      </c>
      <c r="Q2092" t="str">
        <f>"Q"&amp;ROUNDUP(MONTH(Table1[[#This Row],[ordered_at]])/3,0)</f>
        <v>Q3</v>
      </c>
      <c r="R2092" t="s">
        <v>36</v>
      </c>
      <c r="S2092" t="s">
        <v>46</v>
      </c>
      <c r="T2092" s="8"/>
    </row>
    <row r="2093" spans="1:20" x14ac:dyDescent="0.3">
      <c r="A2093">
        <v>162112</v>
      </c>
      <c r="B2093">
        <v>111653</v>
      </c>
      <c r="C2093">
        <v>88667</v>
      </c>
      <c r="D2093">
        <v>387</v>
      </c>
      <c r="E2093">
        <f>VLOOKUP(D2093,[1]products!$A$2:$B$2832,2,0)</f>
        <v>50.309999859999998</v>
      </c>
      <c r="F2093">
        <v>437641</v>
      </c>
      <c r="G2093" t="s">
        <v>12</v>
      </c>
      <c r="H2093" s="2">
        <v>44796.055532407408</v>
      </c>
      <c r="I2093" s="2">
        <v>44796.055532407408</v>
      </c>
      <c r="J2093" s="2">
        <v>44796.055532407408</v>
      </c>
      <c r="K2093" s="2" t="s">
        <v>11</v>
      </c>
      <c r="L2093" s="9">
        <f>YEAR(Table1[[#This Row],[ordered_at]])</f>
        <v>2022</v>
      </c>
      <c r="M2093" s="9" t="str">
        <f>TEXT(Table1[[#This Row],[ordered_at]],"MMM")</f>
        <v>Aug</v>
      </c>
      <c r="N2093">
        <f>VLOOKUP(D2093,[1]products!$A$2:$F$2832,6,0)</f>
        <v>90</v>
      </c>
      <c r="O2093" s="1">
        <f>Table1[[#This Row],[sale_price]]-Table1[[#This Row],[cost_price]]</f>
        <v>39.690000140000002</v>
      </c>
      <c r="P2093" s="4">
        <f>Table1[[#This Row],[PROFIT]]/Table1[[#This Row],[sale_price]]</f>
        <v>0.44100000155555558</v>
      </c>
      <c r="Q2093" t="str">
        <f>"Q"&amp;ROUNDUP(MONTH(Table1[[#This Row],[ordered_at]])/3,0)</f>
        <v>Q3</v>
      </c>
      <c r="R2093" t="s">
        <v>36</v>
      </c>
      <c r="S2093" t="s">
        <v>46</v>
      </c>
      <c r="T2093" s="8"/>
    </row>
    <row r="2094" spans="1:20" x14ac:dyDescent="0.3">
      <c r="A2094">
        <v>43109</v>
      </c>
      <c r="B2094">
        <v>29669</v>
      </c>
      <c r="C2094">
        <v>70989</v>
      </c>
      <c r="D2094">
        <v>13891</v>
      </c>
      <c r="E2094">
        <f>VLOOKUP(D2094,[1]products!$A$2:$B$2832,2,0)</f>
        <v>19.68021091</v>
      </c>
      <c r="F2094">
        <v>116269</v>
      </c>
      <c r="G2094" t="s">
        <v>14</v>
      </c>
      <c r="H2094" s="2">
        <v>44794.55709490741</v>
      </c>
      <c r="I2094" s="2" t="s">
        <v>11</v>
      </c>
      <c r="J2094" s="2" t="s">
        <v>11</v>
      </c>
      <c r="K2094" s="2" t="s">
        <v>11</v>
      </c>
      <c r="L2094" s="9">
        <f>YEAR(Table1[[#This Row],[ordered_at]])</f>
        <v>2022</v>
      </c>
      <c r="M2094" s="9" t="str">
        <f>TEXT(Table1[[#This Row],[ordered_at]],"MMM")</f>
        <v>Aug</v>
      </c>
      <c r="N2094">
        <f>VLOOKUP(D2094,[1]products!$A$2:$F$2832,6,0)</f>
        <v>33.990001679999999</v>
      </c>
      <c r="O2094" s="1">
        <f>Table1[[#This Row],[sale_price]]-Table1[[#This Row],[cost_price]]</f>
        <v>14.309790769999999</v>
      </c>
      <c r="P2094" s="4">
        <f>Table1[[#This Row],[PROFIT]]/Table1[[#This Row],[sale_price]]</f>
        <v>0.42100000184524849</v>
      </c>
      <c r="Q2094" t="str">
        <f>"Q"&amp;ROUNDUP(MONTH(Table1[[#This Row],[ordered_at]])/3,0)</f>
        <v>Q3</v>
      </c>
      <c r="R2094" t="s">
        <v>36</v>
      </c>
      <c r="S2094" t="s">
        <v>46</v>
      </c>
      <c r="T2094" s="8"/>
    </row>
    <row r="2095" spans="1:20" x14ac:dyDescent="0.3">
      <c r="A2095">
        <v>31621</v>
      </c>
      <c r="B2095">
        <v>21828</v>
      </c>
      <c r="C2095">
        <v>57217</v>
      </c>
      <c r="D2095">
        <v>5930</v>
      </c>
      <c r="E2095">
        <f>VLOOKUP(D2095,[1]products!$A$2:$B$2832,2,0)</f>
        <v>26.617800460000002</v>
      </c>
      <c r="F2095">
        <v>85255</v>
      </c>
      <c r="G2095" t="s">
        <v>12</v>
      </c>
      <c r="H2095" s="2">
        <v>44794.363159722219</v>
      </c>
      <c r="I2095" s="2">
        <v>44794.363159722219</v>
      </c>
      <c r="J2095" s="2">
        <v>44794.363159722219</v>
      </c>
      <c r="K2095" s="2" t="s">
        <v>11</v>
      </c>
      <c r="L2095" s="9">
        <f>YEAR(Table1[[#This Row],[ordered_at]])</f>
        <v>2022</v>
      </c>
      <c r="M2095" s="9" t="str">
        <f>TEXT(Table1[[#This Row],[ordered_at]],"MMM")</f>
        <v>Aug</v>
      </c>
      <c r="N2095">
        <f>VLOOKUP(D2095,[1]products!$A$2:$F$2832,6,0)</f>
        <v>59.950000760000002</v>
      </c>
      <c r="O2095" s="1">
        <f>Table1[[#This Row],[sale_price]]-Table1[[#This Row],[cost_price]]</f>
        <v>33.332200299999997</v>
      </c>
      <c r="P2095" s="4">
        <f>Table1[[#This Row],[PROFIT]]/Table1[[#This Row],[sale_price]]</f>
        <v>0.5559999979556296</v>
      </c>
      <c r="Q2095" t="str">
        <f>"Q"&amp;ROUNDUP(MONTH(Table1[[#This Row],[ordered_at]])/3,0)</f>
        <v>Q3</v>
      </c>
      <c r="R2095" t="s">
        <v>36</v>
      </c>
      <c r="S2095" t="s">
        <v>46</v>
      </c>
      <c r="T2095" s="8"/>
    </row>
    <row r="2096" spans="1:20" x14ac:dyDescent="0.3">
      <c r="A2096">
        <v>131308</v>
      </c>
      <c r="B2096">
        <v>90399</v>
      </c>
      <c r="C2096">
        <v>10374</v>
      </c>
      <c r="D2096">
        <v>13676</v>
      </c>
      <c r="E2096">
        <f>VLOOKUP(D2096,[1]products!$A$2:$B$2832,2,0)</f>
        <v>10.38630041</v>
      </c>
      <c r="F2096">
        <v>354485</v>
      </c>
      <c r="G2096" t="s">
        <v>10</v>
      </c>
      <c r="H2096" s="2">
        <v>44794.062824074077</v>
      </c>
      <c r="I2096" s="2" t="s">
        <v>11</v>
      </c>
      <c r="J2096" s="2" t="s">
        <v>11</v>
      </c>
      <c r="K2096" s="2" t="s">
        <v>11</v>
      </c>
      <c r="L2096" s="9">
        <f>YEAR(Table1[[#This Row],[ordered_at]])</f>
        <v>2022</v>
      </c>
      <c r="M2096" s="9" t="str">
        <f>TEXT(Table1[[#This Row],[ordered_at]],"MMM")</f>
        <v>Aug</v>
      </c>
      <c r="N2096">
        <f>VLOOKUP(D2096,[1]products!$A$2:$F$2832,6,0)</f>
        <v>19.450000760000002</v>
      </c>
      <c r="O2096" s="1">
        <f>Table1[[#This Row],[sale_price]]-Table1[[#This Row],[cost_price]]</f>
        <v>9.0637003500000013</v>
      </c>
      <c r="P2096" s="4">
        <f>Table1[[#This Row],[PROFIT]]/Table1[[#This Row],[sale_price]]</f>
        <v>0.46599999978611828</v>
      </c>
      <c r="Q2096" t="str">
        <f>"Q"&amp;ROUNDUP(MONTH(Table1[[#This Row],[ordered_at]])/3,0)</f>
        <v>Q3</v>
      </c>
      <c r="R2096" t="s">
        <v>36</v>
      </c>
      <c r="S2096" t="s">
        <v>46</v>
      </c>
      <c r="T2096" s="8"/>
    </row>
    <row r="2097" spans="1:20" x14ac:dyDescent="0.3">
      <c r="A2097">
        <v>154770</v>
      </c>
      <c r="B2097">
        <v>106570</v>
      </c>
      <c r="C2097">
        <v>71818</v>
      </c>
      <c r="D2097">
        <v>28544</v>
      </c>
      <c r="E2097">
        <f>VLOOKUP(D2097,[1]products!$A$2:$B$2832,2,0)</f>
        <v>9.7219198460000005</v>
      </c>
      <c r="F2097">
        <v>417777</v>
      </c>
      <c r="G2097" t="s">
        <v>10</v>
      </c>
      <c r="H2097" s="2">
        <v>44792.589618055557</v>
      </c>
      <c r="I2097" s="2" t="s">
        <v>11</v>
      </c>
      <c r="J2097" s="2" t="s">
        <v>11</v>
      </c>
      <c r="K2097" s="2" t="s">
        <v>11</v>
      </c>
      <c r="L2097" s="9">
        <f>YEAR(Table1[[#This Row],[ordered_at]])</f>
        <v>2022</v>
      </c>
      <c r="M2097" s="9" t="str">
        <f>TEXT(Table1[[#This Row],[ordered_at]],"MMM")</f>
        <v>Aug</v>
      </c>
      <c r="N2097">
        <f>VLOOKUP(D2097,[1]products!$A$2:$F$2832,6,0)</f>
        <v>15.989999770000001</v>
      </c>
      <c r="O2097" s="1">
        <f>Table1[[#This Row],[sale_price]]-Table1[[#This Row],[cost_price]]</f>
        <v>6.2680799240000002</v>
      </c>
      <c r="P2097" s="4">
        <f>Table1[[#This Row],[PROFIT]]/Table1[[#This Row],[sale_price]]</f>
        <v>0.39200000088555348</v>
      </c>
      <c r="Q2097" t="str">
        <f>"Q"&amp;ROUNDUP(MONTH(Table1[[#This Row],[ordered_at]])/3,0)</f>
        <v>Q3</v>
      </c>
      <c r="R2097" t="s">
        <v>36</v>
      </c>
      <c r="S2097" t="s">
        <v>46</v>
      </c>
      <c r="T2097" s="8"/>
    </row>
    <row r="2098" spans="1:20" x14ac:dyDescent="0.3">
      <c r="A2098">
        <v>6052</v>
      </c>
      <c r="B2098">
        <v>4196</v>
      </c>
      <c r="C2098">
        <v>83085</v>
      </c>
      <c r="D2098">
        <v>12527</v>
      </c>
      <c r="E2098">
        <f>VLOOKUP(D2098,[1]products!$A$2:$B$2832,2,0)</f>
        <v>33.8525992</v>
      </c>
      <c r="F2098">
        <v>16407</v>
      </c>
      <c r="G2098" t="s">
        <v>12</v>
      </c>
      <c r="H2098" s="2">
        <v>44792.369016203702</v>
      </c>
      <c r="I2098" s="2">
        <v>44792.369016203702</v>
      </c>
      <c r="J2098" s="2">
        <v>44792.369016203702</v>
      </c>
      <c r="K2098" s="2" t="s">
        <v>11</v>
      </c>
      <c r="L2098" s="9">
        <f>YEAR(Table1[[#This Row],[ordered_at]])</f>
        <v>2022</v>
      </c>
      <c r="M2098" s="9" t="str">
        <f>TEXT(Table1[[#This Row],[ordered_at]],"MMM")</f>
        <v>Aug</v>
      </c>
      <c r="N2098">
        <f>VLOOKUP(D2098,[1]products!$A$2:$F$2832,6,0)</f>
        <v>62.689998629999998</v>
      </c>
      <c r="O2098" s="1">
        <f>Table1[[#This Row],[sale_price]]-Table1[[#This Row],[cost_price]]</f>
        <v>28.837399429999998</v>
      </c>
      <c r="P2098" s="4">
        <f>Table1[[#This Row],[PROFIT]]/Table1[[#This Row],[sale_price]]</f>
        <v>0.46000000096028076</v>
      </c>
      <c r="Q2098" t="str">
        <f>"Q"&amp;ROUNDUP(MONTH(Table1[[#This Row],[ordered_at]])/3,0)</f>
        <v>Q3</v>
      </c>
      <c r="R2098" t="s">
        <v>36</v>
      </c>
      <c r="S2098" t="s">
        <v>46</v>
      </c>
      <c r="T2098" s="8"/>
    </row>
    <row r="2099" spans="1:20" x14ac:dyDescent="0.3">
      <c r="A2099">
        <v>153577</v>
      </c>
      <c r="B2099">
        <v>105759</v>
      </c>
      <c r="C2099">
        <v>83826</v>
      </c>
      <c r="D2099">
        <v>25165</v>
      </c>
      <c r="E2099">
        <f>VLOOKUP(D2099,[1]products!$A$2:$B$2832,2,0)</f>
        <v>14.04999997</v>
      </c>
      <c r="F2099">
        <v>414580</v>
      </c>
      <c r="G2099" t="s">
        <v>13</v>
      </c>
      <c r="H2099" s="2">
        <v>44792.346493055556</v>
      </c>
      <c r="I2099" s="2">
        <v>44792.346493055556</v>
      </c>
      <c r="J2099" s="2" t="s">
        <v>11</v>
      </c>
      <c r="K2099" s="2" t="s">
        <v>11</v>
      </c>
      <c r="L2099" s="9">
        <f>YEAR(Table1[[#This Row],[ordered_at]])</f>
        <v>2022</v>
      </c>
      <c r="M2099" s="9" t="str">
        <f>TEXT(Table1[[#This Row],[ordered_at]],"MMM")</f>
        <v>Aug</v>
      </c>
      <c r="N2099">
        <f>VLOOKUP(D2099,[1]products!$A$2:$F$2832,6,0)</f>
        <v>25</v>
      </c>
      <c r="O2099" s="1">
        <f>Table1[[#This Row],[sale_price]]-Table1[[#This Row],[cost_price]]</f>
        <v>10.95000003</v>
      </c>
      <c r="P2099" s="4">
        <f>Table1[[#This Row],[PROFIT]]/Table1[[#This Row],[sale_price]]</f>
        <v>0.43800000119999999</v>
      </c>
      <c r="Q2099" t="str">
        <f>"Q"&amp;ROUNDUP(MONTH(Table1[[#This Row],[ordered_at]])/3,0)</f>
        <v>Q3</v>
      </c>
      <c r="R2099" t="s">
        <v>36</v>
      </c>
      <c r="S2099" t="s">
        <v>46</v>
      </c>
      <c r="T2099" s="8"/>
    </row>
    <row r="2100" spans="1:20" x14ac:dyDescent="0.3">
      <c r="A2100">
        <v>168359</v>
      </c>
      <c r="B2100">
        <v>115957</v>
      </c>
      <c r="C2100">
        <v>17357</v>
      </c>
      <c r="D2100">
        <v>11029</v>
      </c>
      <c r="E2100">
        <f>VLOOKUP(D2100,[1]products!$A$2:$B$2832,2,0)</f>
        <v>23.873099549999999</v>
      </c>
      <c r="F2100">
        <v>454541</v>
      </c>
      <c r="G2100" t="s">
        <v>13</v>
      </c>
      <c r="H2100" s="2">
        <v>44791.443449074075</v>
      </c>
      <c r="I2100" s="2">
        <v>44791.443449074075</v>
      </c>
      <c r="J2100" s="2" t="s">
        <v>11</v>
      </c>
      <c r="K2100" s="2" t="s">
        <v>11</v>
      </c>
      <c r="L2100" s="9">
        <f>YEAR(Table1[[#This Row],[ordered_at]])</f>
        <v>2022</v>
      </c>
      <c r="M2100" s="9" t="str">
        <f>TEXT(Table1[[#This Row],[ordered_at]],"MMM")</f>
        <v>Aug</v>
      </c>
      <c r="N2100">
        <f>VLOOKUP(D2100,[1]products!$A$2:$F$2832,6,0)</f>
        <v>45.299999239999998</v>
      </c>
      <c r="O2100" s="1">
        <f>Table1[[#This Row],[sale_price]]-Table1[[#This Row],[cost_price]]</f>
        <v>21.426899689999999</v>
      </c>
      <c r="P2100" s="4">
        <f>Table1[[#This Row],[PROFIT]]/Table1[[#This Row],[sale_price]]</f>
        <v>0.47300000109227375</v>
      </c>
      <c r="Q2100" t="str">
        <f>"Q"&amp;ROUNDUP(MONTH(Table1[[#This Row],[ordered_at]])/3,0)</f>
        <v>Q3</v>
      </c>
      <c r="R2100" t="s">
        <v>36</v>
      </c>
      <c r="S2100" t="s">
        <v>46</v>
      </c>
      <c r="T2100" s="8"/>
    </row>
    <row r="2101" spans="1:20" x14ac:dyDescent="0.3">
      <c r="A2101">
        <v>126503</v>
      </c>
      <c r="B2101">
        <v>87131</v>
      </c>
      <c r="C2101">
        <v>26609</v>
      </c>
      <c r="D2101">
        <v>15805</v>
      </c>
      <c r="E2101">
        <f>VLOOKUP(D2101,[1]products!$A$2:$B$2832,2,0)</f>
        <v>18.040990699999998</v>
      </c>
      <c r="F2101">
        <v>341492</v>
      </c>
      <c r="G2101" t="s">
        <v>10</v>
      </c>
      <c r="H2101" s="2">
        <v>44791.276365740741</v>
      </c>
      <c r="I2101" s="2" t="s">
        <v>11</v>
      </c>
      <c r="J2101" s="2" t="s">
        <v>11</v>
      </c>
      <c r="K2101" s="2" t="s">
        <v>11</v>
      </c>
      <c r="L2101" s="9">
        <f>YEAR(Table1[[#This Row],[ordered_at]])</f>
        <v>2022</v>
      </c>
      <c r="M2101" s="9" t="str">
        <f>TEXT(Table1[[#This Row],[ordered_at]],"MMM")</f>
        <v>Aug</v>
      </c>
      <c r="N2101">
        <f>VLOOKUP(D2101,[1]products!$A$2:$F$2832,6,0)</f>
        <v>44.990001679999999</v>
      </c>
      <c r="O2101" s="1">
        <f>Table1[[#This Row],[sale_price]]-Table1[[#This Row],[cost_price]]</f>
        <v>26.949010980000001</v>
      </c>
      <c r="P2101" s="4">
        <f>Table1[[#This Row],[PROFIT]]/Table1[[#This Row],[sale_price]]</f>
        <v>0.59899999941498117</v>
      </c>
      <c r="Q2101" t="str">
        <f>"Q"&amp;ROUNDUP(MONTH(Table1[[#This Row],[ordered_at]])/3,0)</f>
        <v>Q3</v>
      </c>
      <c r="R2101" t="s">
        <v>36</v>
      </c>
      <c r="S2101" t="s">
        <v>46</v>
      </c>
      <c r="T2101" s="8"/>
    </row>
    <row r="2102" spans="1:20" x14ac:dyDescent="0.3">
      <c r="A2102">
        <v>23473</v>
      </c>
      <c r="B2102">
        <v>16237</v>
      </c>
      <c r="C2102">
        <v>6657</v>
      </c>
      <c r="D2102">
        <v>15884</v>
      </c>
      <c r="E2102">
        <f>VLOOKUP(D2102,[1]products!$A$2:$B$2832,2,0)</f>
        <v>29.43079973</v>
      </c>
      <c r="F2102">
        <v>63334</v>
      </c>
      <c r="G2102" t="s">
        <v>13</v>
      </c>
      <c r="H2102" s="2">
        <v>44790.614155092589</v>
      </c>
      <c r="I2102" s="2">
        <v>44790.614155092589</v>
      </c>
      <c r="J2102" s="2" t="s">
        <v>11</v>
      </c>
      <c r="K2102" s="2" t="s">
        <v>11</v>
      </c>
      <c r="L2102" s="9">
        <f>YEAR(Table1[[#This Row],[ordered_at]])</f>
        <v>2022</v>
      </c>
      <c r="M2102" s="9" t="str">
        <f>TEXT(Table1[[#This Row],[ordered_at]],"MMM")</f>
        <v>Aug</v>
      </c>
      <c r="N2102">
        <f>VLOOKUP(D2102,[1]products!$A$2:$F$2832,6,0)</f>
        <v>63.979999540000001</v>
      </c>
      <c r="O2102" s="1">
        <f>Table1[[#This Row],[sale_price]]-Table1[[#This Row],[cost_price]]</f>
        <v>34.549199810000005</v>
      </c>
      <c r="P2102" s="4">
        <f>Table1[[#This Row],[PROFIT]]/Table1[[#This Row],[sale_price]]</f>
        <v>0.54000000091278533</v>
      </c>
      <c r="Q2102" t="str">
        <f>"Q"&amp;ROUNDUP(MONTH(Table1[[#This Row],[ordered_at]])/3,0)</f>
        <v>Q3</v>
      </c>
      <c r="R2102" t="s">
        <v>36</v>
      </c>
      <c r="S2102" t="s">
        <v>46</v>
      </c>
      <c r="T2102" s="8"/>
    </row>
    <row r="2103" spans="1:20" x14ac:dyDescent="0.3">
      <c r="A2103">
        <v>109963</v>
      </c>
      <c r="B2103">
        <v>75763</v>
      </c>
      <c r="C2103">
        <v>67200</v>
      </c>
      <c r="D2103">
        <v>15547</v>
      </c>
      <c r="E2103">
        <f>VLOOKUP(D2103,[1]products!$A$2:$B$2832,2,0)</f>
        <v>29.890000010000001</v>
      </c>
      <c r="F2103">
        <v>296717</v>
      </c>
      <c r="G2103" t="s">
        <v>12</v>
      </c>
      <c r="H2103" s="2">
        <v>44790.44427083333</v>
      </c>
      <c r="I2103" s="2">
        <v>44790.44427083333</v>
      </c>
      <c r="J2103" s="2">
        <v>44790.44427083333</v>
      </c>
      <c r="K2103" s="2" t="s">
        <v>11</v>
      </c>
      <c r="L2103" s="9">
        <f>YEAR(Table1[[#This Row],[ordered_at]])</f>
        <v>2022</v>
      </c>
      <c r="M2103" s="9" t="str">
        <f>TEXT(Table1[[#This Row],[ordered_at]],"MMM")</f>
        <v>Aug</v>
      </c>
      <c r="N2103">
        <f>VLOOKUP(D2103,[1]products!$A$2:$F$2832,6,0)</f>
        <v>61</v>
      </c>
      <c r="O2103" s="1">
        <f>Table1[[#This Row],[sale_price]]-Table1[[#This Row],[cost_price]]</f>
        <v>31.109999989999999</v>
      </c>
      <c r="P2103" s="4">
        <f>Table1[[#This Row],[PROFIT]]/Table1[[#This Row],[sale_price]]</f>
        <v>0.50999999983606559</v>
      </c>
      <c r="Q2103" t="str">
        <f>"Q"&amp;ROUNDUP(MONTH(Table1[[#This Row],[ordered_at]])/3,0)</f>
        <v>Q3</v>
      </c>
      <c r="R2103" t="s">
        <v>36</v>
      </c>
      <c r="S2103" t="s">
        <v>46</v>
      </c>
      <c r="T2103" s="8"/>
    </row>
    <row r="2104" spans="1:20" x14ac:dyDescent="0.3">
      <c r="A2104">
        <v>146939</v>
      </c>
      <c r="B2104">
        <v>101192</v>
      </c>
      <c r="C2104">
        <v>51795</v>
      </c>
      <c r="D2104">
        <v>11569</v>
      </c>
      <c r="E2104">
        <f>VLOOKUP(D2104,[1]products!$A$2:$B$2832,2,0)</f>
        <v>17.29241983</v>
      </c>
      <c r="F2104">
        <v>396698</v>
      </c>
      <c r="G2104" t="s">
        <v>12</v>
      </c>
      <c r="H2104" s="2">
        <v>44790.268333333333</v>
      </c>
      <c r="I2104" s="2">
        <v>44790.268333333333</v>
      </c>
      <c r="J2104" s="2">
        <v>44790.268333333333</v>
      </c>
      <c r="K2104" s="2" t="s">
        <v>11</v>
      </c>
      <c r="L2104" s="9">
        <f>YEAR(Table1[[#This Row],[ordered_at]])</f>
        <v>2022</v>
      </c>
      <c r="M2104" s="9" t="str">
        <f>TEXT(Table1[[#This Row],[ordered_at]],"MMM")</f>
        <v>Aug</v>
      </c>
      <c r="N2104">
        <f>VLOOKUP(D2104,[1]products!$A$2:$F$2832,6,0)</f>
        <v>30.989999770000001</v>
      </c>
      <c r="O2104" s="1">
        <f>Table1[[#This Row],[sale_price]]-Table1[[#This Row],[cost_price]]</f>
        <v>13.697579940000001</v>
      </c>
      <c r="P2104" s="4">
        <f>Table1[[#This Row],[PROFIT]]/Table1[[#This Row],[sale_price]]</f>
        <v>0.44200000134430462</v>
      </c>
      <c r="Q2104" t="str">
        <f>"Q"&amp;ROUNDUP(MONTH(Table1[[#This Row],[ordered_at]])/3,0)</f>
        <v>Q3</v>
      </c>
      <c r="R2104" t="s">
        <v>36</v>
      </c>
      <c r="S2104" t="s">
        <v>46</v>
      </c>
      <c r="T2104" s="8"/>
    </row>
    <row r="2105" spans="1:20" x14ac:dyDescent="0.3">
      <c r="A2105">
        <v>89937</v>
      </c>
      <c r="B2105">
        <v>61879</v>
      </c>
      <c r="C2105">
        <v>67419</v>
      </c>
      <c r="D2105">
        <v>15829</v>
      </c>
      <c r="E2105">
        <f>VLOOKUP(D2105,[1]products!$A$2:$B$2832,2,0)</f>
        <v>19.77139979</v>
      </c>
      <c r="F2105">
        <v>242717</v>
      </c>
      <c r="G2105" t="s">
        <v>13</v>
      </c>
      <c r="H2105" s="2">
        <v>44790.009201388886</v>
      </c>
      <c r="I2105" s="2">
        <v>44790.009201388886</v>
      </c>
      <c r="J2105" s="2" t="s">
        <v>11</v>
      </c>
      <c r="K2105" s="2" t="s">
        <v>11</v>
      </c>
      <c r="L2105" s="9">
        <f>YEAR(Table1[[#This Row],[ordered_at]])</f>
        <v>2022</v>
      </c>
      <c r="M2105" s="9" t="str">
        <f>TEXT(Table1[[#This Row],[ordered_at]],"MMM")</f>
        <v>Aug</v>
      </c>
      <c r="N2105">
        <f>VLOOKUP(D2105,[1]products!$A$2:$F$2832,6,0)</f>
        <v>45.979999540000001</v>
      </c>
      <c r="O2105" s="1">
        <f>Table1[[#This Row],[sale_price]]-Table1[[#This Row],[cost_price]]</f>
        <v>26.208599750000001</v>
      </c>
      <c r="P2105" s="4">
        <f>Table1[[#This Row],[PROFIT]]/Table1[[#This Row],[sale_price]]</f>
        <v>0.57000000026533282</v>
      </c>
      <c r="Q2105" t="str">
        <f>"Q"&amp;ROUNDUP(MONTH(Table1[[#This Row],[ordered_at]])/3,0)</f>
        <v>Q3</v>
      </c>
      <c r="R2105" t="s">
        <v>36</v>
      </c>
      <c r="S2105" t="s">
        <v>46</v>
      </c>
      <c r="T2105" s="8"/>
    </row>
    <row r="2106" spans="1:20" x14ac:dyDescent="0.3">
      <c r="A2106">
        <v>178444</v>
      </c>
      <c r="B2106">
        <v>122915</v>
      </c>
      <c r="C2106">
        <v>24681</v>
      </c>
      <c r="D2106">
        <v>9149</v>
      </c>
      <c r="E2106">
        <f>VLOOKUP(D2106,[1]products!$A$2:$B$2832,2,0)</f>
        <v>24.776459890000002</v>
      </c>
      <c r="F2106">
        <v>481777</v>
      </c>
      <c r="G2106" t="s">
        <v>12</v>
      </c>
      <c r="H2106" s="2">
        <v>44789.623460648145</v>
      </c>
      <c r="I2106" s="2">
        <v>44789.623460648145</v>
      </c>
      <c r="J2106" s="2">
        <v>44789.623460648145</v>
      </c>
      <c r="K2106" s="2" t="s">
        <v>11</v>
      </c>
      <c r="L2106" s="9">
        <f>YEAR(Table1[[#This Row],[ordered_at]])</f>
        <v>2022</v>
      </c>
      <c r="M2106" s="9" t="str">
        <f>TEXT(Table1[[#This Row],[ordered_at]],"MMM")</f>
        <v>Aug</v>
      </c>
      <c r="N2106">
        <f>VLOOKUP(D2106,[1]products!$A$2:$F$2832,6,0)</f>
        <v>46.659999849999998</v>
      </c>
      <c r="O2106" s="1">
        <f>Table1[[#This Row],[sale_price]]-Table1[[#This Row],[cost_price]]</f>
        <v>21.883539959999997</v>
      </c>
      <c r="P2106" s="4">
        <f>Table1[[#This Row],[PROFIT]]/Table1[[#This Row],[sale_price]]</f>
        <v>0.46900000065045</v>
      </c>
      <c r="Q2106" t="str">
        <f>"Q"&amp;ROUNDUP(MONTH(Table1[[#This Row],[ordered_at]])/3,0)</f>
        <v>Q3</v>
      </c>
      <c r="R2106" t="s">
        <v>19</v>
      </c>
      <c r="S2106" t="s">
        <v>47</v>
      </c>
      <c r="T2106" s="8"/>
    </row>
    <row r="2107" spans="1:20" x14ac:dyDescent="0.3">
      <c r="A2107">
        <v>158073</v>
      </c>
      <c r="B2107">
        <v>108837</v>
      </c>
      <c r="C2107">
        <v>20210</v>
      </c>
      <c r="D2107">
        <v>15757</v>
      </c>
      <c r="E2107">
        <f>VLOOKUP(D2107,[1]products!$A$2:$B$2832,2,0)</f>
        <v>10.95854991</v>
      </c>
      <c r="F2107">
        <v>426762</v>
      </c>
      <c r="G2107" t="s">
        <v>12</v>
      </c>
      <c r="H2107" s="2">
        <v>44788.64875</v>
      </c>
      <c r="I2107" s="2">
        <v>44788.64875</v>
      </c>
      <c r="J2107" s="2">
        <v>44788.64875</v>
      </c>
      <c r="K2107" s="2" t="s">
        <v>11</v>
      </c>
      <c r="L2107" s="9">
        <f>YEAR(Table1[[#This Row],[ordered_at]])</f>
        <v>2022</v>
      </c>
      <c r="M2107" s="9" t="str">
        <f>TEXT(Table1[[#This Row],[ordered_at]],"MMM")</f>
        <v>Aug</v>
      </c>
      <c r="N2107">
        <f>VLOOKUP(D2107,[1]products!$A$2:$F$2832,6,0)</f>
        <v>16.989999770000001</v>
      </c>
      <c r="O2107" s="1">
        <f>Table1[[#This Row],[sale_price]]-Table1[[#This Row],[cost_price]]</f>
        <v>6.0314498600000004</v>
      </c>
      <c r="P2107" s="4">
        <f>Table1[[#This Row],[PROFIT]]/Table1[[#This Row],[sale_price]]</f>
        <v>0.35499999656562681</v>
      </c>
      <c r="Q2107" t="str">
        <f>"Q"&amp;ROUNDUP(MONTH(Table1[[#This Row],[ordered_at]])/3,0)</f>
        <v>Q3</v>
      </c>
      <c r="R2107" t="s">
        <v>41</v>
      </c>
      <c r="S2107" t="s">
        <v>47</v>
      </c>
      <c r="T2107" s="8"/>
    </row>
    <row r="2108" spans="1:20" x14ac:dyDescent="0.3">
      <c r="A2108">
        <v>10425</v>
      </c>
      <c r="B2108">
        <v>7187</v>
      </c>
      <c r="C2108">
        <v>15419</v>
      </c>
      <c r="D2108">
        <v>9220</v>
      </c>
      <c r="E2108">
        <f>VLOOKUP(D2108,[1]products!$A$2:$B$2832,2,0)</f>
        <v>17.14163963</v>
      </c>
      <c r="F2108">
        <v>28118</v>
      </c>
      <c r="G2108" t="s">
        <v>10</v>
      </c>
      <c r="H2108" s="2">
        <v>44788.342442129629</v>
      </c>
      <c r="I2108" s="2" t="s">
        <v>11</v>
      </c>
      <c r="J2108" s="2" t="s">
        <v>11</v>
      </c>
      <c r="K2108" s="2" t="s">
        <v>11</v>
      </c>
      <c r="L2108" s="9">
        <f>YEAR(Table1[[#This Row],[ordered_at]])</f>
        <v>2022</v>
      </c>
      <c r="M2108" s="9" t="str">
        <f>TEXT(Table1[[#This Row],[ordered_at]],"MMM")</f>
        <v>Aug</v>
      </c>
      <c r="N2108">
        <f>VLOOKUP(D2108,[1]products!$A$2:$F$2832,6,0)</f>
        <v>40.619998930000001</v>
      </c>
      <c r="O2108" s="1">
        <f>Table1[[#This Row],[sale_price]]-Table1[[#This Row],[cost_price]]</f>
        <v>23.478359300000001</v>
      </c>
      <c r="P2108" s="4">
        <f>Table1[[#This Row],[PROFIT]]/Table1[[#This Row],[sale_price]]</f>
        <v>0.57799999799261448</v>
      </c>
      <c r="Q2108" t="str">
        <f>"Q"&amp;ROUNDUP(MONTH(Table1[[#This Row],[ordered_at]])/3,0)</f>
        <v>Q3</v>
      </c>
      <c r="R2108" t="s">
        <v>34</v>
      </c>
      <c r="S2108" t="s">
        <v>47</v>
      </c>
      <c r="T2108" s="8"/>
    </row>
    <row r="2109" spans="1:20" x14ac:dyDescent="0.3">
      <c r="A2109">
        <v>153397</v>
      </c>
      <c r="B2109">
        <v>105632</v>
      </c>
      <c r="C2109">
        <v>69528</v>
      </c>
      <c r="D2109">
        <v>12867</v>
      </c>
      <c r="E2109">
        <f>VLOOKUP(D2109,[1]products!$A$2:$B$2832,2,0)</f>
        <v>16.75800001</v>
      </c>
      <c r="F2109">
        <v>414100</v>
      </c>
      <c r="G2109" t="s">
        <v>12</v>
      </c>
      <c r="H2109" s="2">
        <v>44787.373657407406</v>
      </c>
      <c r="I2109" s="2">
        <v>44787.373657407406</v>
      </c>
      <c r="J2109" s="2">
        <v>44787.373657407406</v>
      </c>
      <c r="K2109" s="2" t="s">
        <v>11</v>
      </c>
      <c r="L2109" s="9">
        <f>YEAR(Table1[[#This Row],[ordered_at]])</f>
        <v>2022</v>
      </c>
      <c r="M2109" s="9" t="str">
        <f>TEXT(Table1[[#This Row],[ordered_at]],"MMM")</f>
        <v>Aug</v>
      </c>
      <c r="N2109">
        <f>VLOOKUP(D2109,[1]products!$A$2:$F$2832,6,0)</f>
        <v>36.75</v>
      </c>
      <c r="O2109" s="1">
        <f>Table1[[#This Row],[sale_price]]-Table1[[#This Row],[cost_price]]</f>
        <v>19.99199999</v>
      </c>
      <c r="P2109" s="4">
        <f>Table1[[#This Row],[PROFIT]]/Table1[[#This Row],[sale_price]]</f>
        <v>0.54399999972789115</v>
      </c>
      <c r="Q2109" t="str">
        <f>"Q"&amp;ROUNDUP(MONTH(Table1[[#This Row],[ordered_at]])/3,0)</f>
        <v>Q3</v>
      </c>
      <c r="R2109" t="s">
        <v>38</v>
      </c>
      <c r="S2109" t="s">
        <v>47</v>
      </c>
      <c r="T2109" s="8"/>
    </row>
    <row r="2110" spans="1:20" x14ac:dyDescent="0.3">
      <c r="A2110">
        <v>84206</v>
      </c>
      <c r="B2110">
        <v>57925</v>
      </c>
      <c r="C2110">
        <v>58687</v>
      </c>
      <c r="D2110">
        <v>9204</v>
      </c>
      <c r="E2110">
        <f>VLOOKUP(D2110,[1]products!$A$2:$B$2832,2,0)</f>
        <v>11.640959459999999</v>
      </c>
      <c r="F2110">
        <v>227254</v>
      </c>
      <c r="G2110" t="s">
        <v>12</v>
      </c>
      <c r="H2110" s="2">
        <v>44787.287673611114</v>
      </c>
      <c r="I2110" s="2">
        <v>44787.287673611114</v>
      </c>
      <c r="J2110" s="2">
        <v>44787.287673611114</v>
      </c>
      <c r="K2110" s="2" t="s">
        <v>11</v>
      </c>
      <c r="L2110" s="9">
        <f>YEAR(Table1[[#This Row],[ordered_at]])</f>
        <v>2022</v>
      </c>
      <c r="M2110" s="9" t="str">
        <f>TEXT(Table1[[#This Row],[ordered_at]],"MMM")</f>
        <v>Aug</v>
      </c>
      <c r="N2110">
        <f>VLOOKUP(D2110,[1]products!$A$2:$F$2832,6,0)</f>
        <v>20.209999079999999</v>
      </c>
      <c r="O2110" s="1">
        <f>Table1[[#This Row],[sale_price]]-Table1[[#This Row],[cost_price]]</f>
        <v>8.5690396199999999</v>
      </c>
      <c r="P2110" s="4">
        <f>Table1[[#This Row],[PROFIT]]/Table1[[#This Row],[sale_price]]</f>
        <v>0.42400000049876302</v>
      </c>
      <c r="Q2110" t="str">
        <f>"Q"&amp;ROUNDUP(MONTH(Table1[[#This Row],[ordered_at]])/3,0)</f>
        <v>Q3</v>
      </c>
      <c r="R2110" t="s">
        <v>38</v>
      </c>
      <c r="S2110" t="s">
        <v>47</v>
      </c>
      <c r="T2110" s="8"/>
    </row>
    <row r="2111" spans="1:20" x14ac:dyDescent="0.3">
      <c r="A2111">
        <v>87454</v>
      </c>
      <c r="B2111">
        <v>60157</v>
      </c>
      <c r="C2111">
        <v>48257</v>
      </c>
      <c r="D2111">
        <v>14268</v>
      </c>
      <c r="E2111">
        <f>VLOOKUP(D2111,[1]products!$A$2:$B$2832,2,0)</f>
        <v>32.270401499999998</v>
      </c>
      <c r="F2111">
        <v>236041</v>
      </c>
      <c r="G2111" t="s">
        <v>13</v>
      </c>
      <c r="H2111" s="2">
        <v>44786.978773148148</v>
      </c>
      <c r="I2111" s="2">
        <v>44786.978773148148</v>
      </c>
      <c r="J2111" s="2" t="s">
        <v>11</v>
      </c>
      <c r="K2111" s="2" t="s">
        <v>11</v>
      </c>
      <c r="L2111" s="9">
        <f>YEAR(Table1[[#This Row],[ordered_at]])</f>
        <v>2022</v>
      </c>
      <c r="M2111" s="9" t="str">
        <f>TEXT(Table1[[#This Row],[ordered_at]],"MMM")</f>
        <v>Aug</v>
      </c>
      <c r="N2111">
        <f>VLOOKUP(D2111,[1]products!$A$2:$F$2832,6,0)</f>
        <v>64.800003050000001</v>
      </c>
      <c r="O2111" s="1">
        <f>Table1[[#This Row],[sale_price]]-Table1[[#This Row],[cost_price]]</f>
        <v>32.529601550000002</v>
      </c>
      <c r="P2111" s="4">
        <f>Table1[[#This Row],[PROFIT]]/Table1[[#This Row],[sale_price]]</f>
        <v>0.50200000029166669</v>
      </c>
      <c r="Q2111" t="str">
        <f>"Q"&amp;ROUNDUP(MONTH(Table1[[#This Row],[ordered_at]])/3,0)</f>
        <v>Q3</v>
      </c>
      <c r="R2111" t="s">
        <v>33</v>
      </c>
      <c r="S2111" t="s">
        <v>47</v>
      </c>
      <c r="T2111" s="8"/>
    </row>
    <row r="2112" spans="1:20" x14ac:dyDescent="0.3">
      <c r="A2112">
        <v>63324</v>
      </c>
      <c r="B2112">
        <v>43607</v>
      </c>
      <c r="C2112">
        <v>20516</v>
      </c>
      <c r="D2112">
        <v>12533</v>
      </c>
      <c r="E2112">
        <f>VLOOKUP(D2112,[1]products!$A$2:$B$2832,2,0)</f>
        <v>33.666000089999997</v>
      </c>
      <c r="F2112">
        <v>170837</v>
      </c>
      <c r="G2112" t="s">
        <v>13</v>
      </c>
      <c r="H2112" s="2">
        <v>44786.495034722226</v>
      </c>
      <c r="I2112" s="2">
        <v>44786.495034722226</v>
      </c>
      <c r="J2112" s="2" t="s">
        <v>11</v>
      </c>
      <c r="K2112" s="2" t="s">
        <v>11</v>
      </c>
      <c r="L2112" s="9">
        <f>YEAR(Table1[[#This Row],[ordered_at]])</f>
        <v>2022</v>
      </c>
      <c r="M2112" s="9" t="str">
        <f>TEXT(Table1[[#This Row],[ordered_at]],"MMM")</f>
        <v>Aug</v>
      </c>
      <c r="N2112">
        <f>VLOOKUP(D2112,[1]products!$A$2:$F$2832,6,0)</f>
        <v>62</v>
      </c>
      <c r="O2112" s="1">
        <f>Table1[[#This Row],[sale_price]]-Table1[[#This Row],[cost_price]]</f>
        <v>28.333999910000003</v>
      </c>
      <c r="P2112" s="4">
        <f>Table1[[#This Row],[PROFIT]]/Table1[[#This Row],[sale_price]]</f>
        <v>0.45699999854838713</v>
      </c>
      <c r="Q2112" t="str">
        <f>"Q"&amp;ROUNDUP(MONTH(Table1[[#This Row],[ordered_at]])/3,0)</f>
        <v>Q3</v>
      </c>
      <c r="R2112" t="s">
        <v>33</v>
      </c>
      <c r="S2112" t="s">
        <v>47</v>
      </c>
      <c r="T2112" s="8"/>
    </row>
    <row r="2113" spans="1:20" x14ac:dyDescent="0.3">
      <c r="A2113">
        <v>160290</v>
      </c>
      <c r="B2113">
        <v>110408</v>
      </c>
      <c r="C2113">
        <v>93377</v>
      </c>
      <c r="D2113">
        <v>15830</v>
      </c>
      <c r="E2113">
        <f>VLOOKUP(D2113,[1]products!$A$2:$B$2832,2,0)</f>
        <v>11.11987987</v>
      </c>
      <c r="F2113">
        <v>432700</v>
      </c>
      <c r="G2113" t="s">
        <v>13</v>
      </c>
      <c r="H2113" s="2">
        <v>44785.376921296294</v>
      </c>
      <c r="I2113" s="2">
        <v>44785.376921296294</v>
      </c>
      <c r="J2113" s="2" t="s">
        <v>11</v>
      </c>
      <c r="K2113" s="2" t="s">
        <v>11</v>
      </c>
      <c r="L2113" s="9">
        <f>YEAR(Table1[[#This Row],[ordered_at]])</f>
        <v>2022</v>
      </c>
      <c r="M2113" s="9" t="str">
        <f>TEXT(Table1[[#This Row],[ordered_at]],"MMM")</f>
        <v>Aug</v>
      </c>
      <c r="N2113">
        <f>VLOOKUP(D2113,[1]products!$A$2:$F$2832,6,0)</f>
        <v>26.989999770000001</v>
      </c>
      <c r="O2113" s="1">
        <f>Table1[[#This Row],[sale_price]]-Table1[[#This Row],[cost_price]]</f>
        <v>15.870119900000001</v>
      </c>
      <c r="P2113" s="4">
        <f>Table1[[#This Row],[PROFIT]]/Table1[[#This Row],[sale_price]]</f>
        <v>0.58800000130566876</v>
      </c>
      <c r="Q2113" t="str">
        <f>"Q"&amp;ROUNDUP(MONTH(Table1[[#This Row],[ordered_at]])/3,0)</f>
        <v>Q3</v>
      </c>
      <c r="R2113" t="s">
        <v>31</v>
      </c>
      <c r="S2113" t="s">
        <v>46</v>
      </c>
      <c r="T2113" s="8"/>
    </row>
    <row r="2114" spans="1:20" x14ac:dyDescent="0.3">
      <c r="A2114">
        <v>160425</v>
      </c>
      <c r="B2114">
        <v>110511</v>
      </c>
      <c r="C2114">
        <v>23281</v>
      </c>
      <c r="D2114">
        <v>10690</v>
      </c>
      <c r="E2114">
        <f>VLOOKUP(D2114,[1]products!$A$2:$B$2832,2,0)</f>
        <v>22.525950380000001</v>
      </c>
      <c r="F2114">
        <v>433046</v>
      </c>
      <c r="G2114" t="s">
        <v>12</v>
      </c>
      <c r="H2114" s="2">
        <v>44784.544386574074</v>
      </c>
      <c r="I2114" s="2">
        <v>44784.544386574074</v>
      </c>
      <c r="J2114" s="2">
        <v>44784.544386574074</v>
      </c>
      <c r="K2114" s="2" t="s">
        <v>11</v>
      </c>
      <c r="L2114" s="9">
        <f>YEAR(Table1[[#This Row],[ordered_at]])</f>
        <v>2022</v>
      </c>
      <c r="M2114" s="9" t="str">
        <f>TEXT(Table1[[#This Row],[ordered_at]],"MMM")</f>
        <v>Aug</v>
      </c>
      <c r="N2114">
        <f>VLOOKUP(D2114,[1]products!$A$2:$F$2832,6,0)</f>
        <v>39.450000760000002</v>
      </c>
      <c r="O2114" s="1">
        <f>Table1[[#This Row],[sale_price]]-Table1[[#This Row],[cost_price]]</f>
        <v>16.924050380000001</v>
      </c>
      <c r="P2114" s="4">
        <f>Table1[[#This Row],[PROFIT]]/Table1[[#This Row],[sale_price]]</f>
        <v>0.4290000013678073</v>
      </c>
      <c r="Q2114" t="str">
        <f>"Q"&amp;ROUNDUP(MONTH(Table1[[#This Row],[ordered_at]])/3,0)</f>
        <v>Q3</v>
      </c>
      <c r="R2114" t="s">
        <v>32</v>
      </c>
      <c r="S2114" t="s">
        <v>46</v>
      </c>
      <c r="T2114" s="8"/>
    </row>
    <row r="2115" spans="1:20" x14ac:dyDescent="0.3">
      <c r="A2115">
        <v>112598</v>
      </c>
      <c r="B2115">
        <v>77599</v>
      </c>
      <c r="C2115">
        <v>62457</v>
      </c>
      <c r="D2115">
        <v>14327</v>
      </c>
      <c r="E2115">
        <f>VLOOKUP(D2115,[1]products!$A$2:$B$2832,2,0)</f>
        <v>20.492999099999999</v>
      </c>
      <c r="F2115">
        <v>303787</v>
      </c>
      <c r="G2115" t="s">
        <v>15</v>
      </c>
      <c r="H2115" s="2">
        <v>44784.146747685183</v>
      </c>
      <c r="I2115" s="2">
        <v>44784.146747685183</v>
      </c>
      <c r="J2115" s="2">
        <v>44784.146747685183</v>
      </c>
      <c r="K2115" s="2">
        <v>44784.146747685183</v>
      </c>
      <c r="L2115" s="9">
        <f>YEAR(Table1[[#This Row],[ordered_at]])</f>
        <v>2022</v>
      </c>
      <c r="M2115" s="9" t="str">
        <f>TEXT(Table1[[#This Row],[ordered_at]],"MMM")</f>
        <v>Aug</v>
      </c>
      <c r="N2115">
        <f>VLOOKUP(D2115,[1]products!$A$2:$F$2832,6,0)</f>
        <v>37.259998320000001</v>
      </c>
      <c r="O2115" s="1">
        <f>Table1[[#This Row],[sale_price]]-Table1[[#This Row],[cost_price]]</f>
        <v>16.766999220000002</v>
      </c>
      <c r="P2115" s="4">
        <f>Table1[[#This Row],[PROFIT]]/Table1[[#This Row],[sale_price]]</f>
        <v>0.44999999935587764</v>
      </c>
      <c r="Q2115" t="str">
        <f>"Q"&amp;ROUNDUP(MONTH(Table1[[#This Row],[ordered_at]])/3,0)</f>
        <v>Q3</v>
      </c>
      <c r="R2115" t="s">
        <v>32</v>
      </c>
      <c r="S2115" t="s">
        <v>46</v>
      </c>
      <c r="T2115" s="8"/>
    </row>
    <row r="2116" spans="1:20" x14ac:dyDescent="0.3">
      <c r="A2116">
        <v>54207</v>
      </c>
      <c r="B2116">
        <v>37277</v>
      </c>
      <c r="C2116">
        <v>38332</v>
      </c>
      <c r="D2116">
        <v>29033</v>
      </c>
      <c r="E2116">
        <f>VLOOKUP(D2116,[1]products!$A$2:$B$2832,2,0)</f>
        <v>17.301179730000001</v>
      </c>
      <c r="F2116">
        <v>146273</v>
      </c>
      <c r="G2116" t="s">
        <v>12</v>
      </c>
      <c r="H2116" s="2">
        <v>44783.971018518518</v>
      </c>
      <c r="I2116" s="2">
        <v>44783.971018518518</v>
      </c>
      <c r="J2116" s="2">
        <v>44783.971018518518</v>
      </c>
      <c r="K2116" s="2" t="s">
        <v>11</v>
      </c>
      <c r="L2116" s="9">
        <f>YEAR(Table1[[#This Row],[ordered_at]])</f>
        <v>2022</v>
      </c>
      <c r="M2116" s="9" t="str">
        <f>TEXT(Table1[[#This Row],[ordered_at]],"MMM")</f>
        <v>Aug</v>
      </c>
      <c r="N2116">
        <f>VLOOKUP(D2116,[1]products!$A$2:$F$2832,6,0)</f>
        <v>31.979999540000001</v>
      </c>
      <c r="O2116" s="1">
        <f>Table1[[#This Row],[sale_price]]-Table1[[#This Row],[cost_price]]</f>
        <v>14.67881981</v>
      </c>
      <c r="P2116" s="4">
        <f>Table1[[#This Row],[PROFIT]]/Table1[[#This Row],[sale_price]]</f>
        <v>0.45900000066103813</v>
      </c>
      <c r="Q2116" t="str">
        <f>"Q"&amp;ROUNDUP(MONTH(Table1[[#This Row],[ordered_at]])/3,0)</f>
        <v>Q3</v>
      </c>
      <c r="R2116" t="s">
        <v>32</v>
      </c>
      <c r="S2116" t="s">
        <v>46</v>
      </c>
      <c r="T2116" s="8"/>
    </row>
    <row r="2117" spans="1:20" x14ac:dyDescent="0.3">
      <c r="A2117">
        <v>116183</v>
      </c>
      <c r="B2117">
        <v>80047</v>
      </c>
      <c r="C2117">
        <v>59782</v>
      </c>
      <c r="D2117">
        <v>506</v>
      </c>
      <c r="E2117">
        <f>VLOOKUP(D2117,[1]products!$A$2:$B$2832,2,0)</f>
        <v>9.4877997789999995</v>
      </c>
      <c r="F2117">
        <v>313554</v>
      </c>
      <c r="G2117" t="s">
        <v>12</v>
      </c>
      <c r="H2117" s="2">
        <v>44783.639178240737</v>
      </c>
      <c r="I2117" s="2">
        <v>44783.639178240737</v>
      </c>
      <c r="J2117" s="2">
        <v>44783.639178240737</v>
      </c>
      <c r="K2117" s="2" t="s">
        <v>11</v>
      </c>
      <c r="L2117" s="9">
        <f>YEAR(Table1[[#This Row],[ordered_at]])</f>
        <v>2022</v>
      </c>
      <c r="M2117" s="9" t="str">
        <f>TEXT(Table1[[#This Row],[ordered_at]],"MMM")</f>
        <v>Aug</v>
      </c>
      <c r="N2117">
        <f>VLOOKUP(D2117,[1]products!$A$2:$F$2832,6,0)</f>
        <v>18.899999619999999</v>
      </c>
      <c r="O2117" s="1">
        <f>Table1[[#This Row],[sale_price]]-Table1[[#This Row],[cost_price]]</f>
        <v>9.4121998409999996</v>
      </c>
      <c r="P2117" s="4">
        <f>Table1[[#This Row],[PROFIT]]/Table1[[#This Row],[sale_price]]</f>
        <v>0.49800000160000002</v>
      </c>
      <c r="Q2117" t="str">
        <f>"Q"&amp;ROUNDUP(MONTH(Table1[[#This Row],[ordered_at]])/3,0)</f>
        <v>Q3</v>
      </c>
      <c r="R2117" t="s">
        <v>32</v>
      </c>
      <c r="S2117" t="s">
        <v>46</v>
      </c>
      <c r="T2117" s="8"/>
    </row>
    <row r="2118" spans="1:20" x14ac:dyDescent="0.3">
      <c r="A2118">
        <v>68475</v>
      </c>
      <c r="B2118">
        <v>47107</v>
      </c>
      <c r="C2118">
        <v>65315</v>
      </c>
      <c r="D2118">
        <v>6139</v>
      </c>
      <c r="E2118">
        <f>VLOOKUP(D2118,[1]products!$A$2:$B$2832,2,0)</f>
        <v>5.5844098759999996</v>
      </c>
      <c r="F2118">
        <v>184764</v>
      </c>
      <c r="G2118" t="s">
        <v>14</v>
      </c>
      <c r="H2118" s="2">
        <v>44783.583692129629</v>
      </c>
      <c r="I2118" s="2" t="s">
        <v>11</v>
      </c>
      <c r="J2118" s="2" t="s">
        <v>11</v>
      </c>
      <c r="K2118" s="2" t="s">
        <v>11</v>
      </c>
      <c r="L2118" s="9">
        <f>YEAR(Table1[[#This Row],[ordered_at]])</f>
        <v>2022</v>
      </c>
      <c r="M2118" s="9" t="str">
        <f>TEXT(Table1[[#This Row],[ordered_at]],"MMM")</f>
        <v>Aug</v>
      </c>
      <c r="N2118">
        <f>VLOOKUP(D2118,[1]products!$A$2:$F$2832,6,0)</f>
        <v>9.9899997710000008</v>
      </c>
      <c r="O2118" s="1">
        <f>Table1[[#This Row],[sale_price]]-Table1[[#This Row],[cost_price]]</f>
        <v>4.4055898950000012</v>
      </c>
      <c r="P2118" s="4">
        <f>Table1[[#This Row],[PROFIT]]/Table1[[#This Row],[sale_price]]</f>
        <v>0.44099999959849856</v>
      </c>
      <c r="Q2118" t="str">
        <f>"Q"&amp;ROUNDUP(MONTH(Table1[[#This Row],[ordered_at]])/3,0)</f>
        <v>Q3</v>
      </c>
      <c r="R2118" t="s">
        <v>32</v>
      </c>
      <c r="S2118" t="s">
        <v>46</v>
      </c>
      <c r="T2118" s="8"/>
    </row>
    <row r="2119" spans="1:20" x14ac:dyDescent="0.3">
      <c r="A2119">
        <v>60846</v>
      </c>
      <c r="B2119">
        <v>41925</v>
      </c>
      <c r="C2119">
        <v>17638</v>
      </c>
      <c r="D2119">
        <v>14210</v>
      </c>
      <c r="E2119">
        <f>VLOOKUP(D2119,[1]products!$A$2:$B$2832,2,0)</f>
        <v>30.28999988</v>
      </c>
      <c r="F2119">
        <v>164186</v>
      </c>
      <c r="G2119" t="s">
        <v>15</v>
      </c>
      <c r="H2119" s="2">
        <v>44783.466793981483</v>
      </c>
      <c r="I2119" s="2">
        <v>44783.466793981483</v>
      </c>
      <c r="J2119" s="2">
        <v>44783.466793981483</v>
      </c>
      <c r="K2119" s="2">
        <v>44783.466793981483</v>
      </c>
      <c r="L2119" s="9">
        <f>YEAR(Table1[[#This Row],[ordered_at]])</f>
        <v>2022</v>
      </c>
      <c r="M2119" s="9" t="str">
        <f>TEXT(Table1[[#This Row],[ordered_at]],"MMM")</f>
        <v>Aug</v>
      </c>
      <c r="N2119">
        <f>VLOOKUP(D2119,[1]products!$A$2:$F$2832,6,0)</f>
        <v>65</v>
      </c>
      <c r="O2119" s="1">
        <f>Table1[[#This Row],[sale_price]]-Table1[[#This Row],[cost_price]]</f>
        <v>34.710000120000004</v>
      </c>
      <c r="P2119" s="4">
        <f>Table1[[#This Row],[PROFIT]]/Table1[[#This Row],[sale_price]]</f>
        <v>0.53400000184615393</v>
      </c>
      <c r="Q2119" t="str">
        <f>"Q"&amp;ROUNDUP(MONTH(Table1[[#This Row],[ordered_at]])/3,0)</f>
        <v>Q3</v>
      </c>
      <c r="R2119" t="s">
        <v>32</v>
      </c>
      <c r="S2119" t="s">
        <v>46</v>
      </c>
      <c r="T2119" s="8"/>
    </row>
    <row r="2120" spans="1:20" x14ac:dyDescent="0.3">
      <c r="A2120">
        <v>171957</v>
      </c>
      <c r="B2120">
        <v>118399</v>
      </c>
      <c r="C2120">
        <v>87051</v>
      </c>
      <c r="D2120">
        <v>6957</v>
      </c>
      <c r="E2120">
        <f>VLOOKUP(D2120,[1]products!$A$2:$B$2832,2,0)</f>
        <v>18.623789890000001</v>
      </c>
      <c r="F2120">
        <v>464243</v>
      </c>
      <c r="G2120" t="s">
        <v>15</v>
      </c>
      <c r="H2120" s="2">
        <v>44782.957777777781</v>
      </c>
      <c r="I2120" s="2">
        <v>44782.957777777781</v>
      </c>
      <c r="J2120" s="2">
        <v>44782.957777777781</v>
      </c>
      <c r="K2120" s="2">
        <v>44782.957777777781</v>
      </c>
      <c r="L2120" s="9">
        <f>YEAR(Table1[[#This Row],[ordered_at]])</f>
        <v>2022</v>
      </c>
      <c r="M2120" s="9" t="str">
        <f>TEXT(Table1[[#This Row],[ordered_at]],"MMM")</f>
        <v>Aug</v>
      </c>
      <c r="N2120">
        <f>VLOOKUP(D2120,[1]products!$A$2:$F$2832,6,0)</f>
        <v>29.989999770000001</v>
      </c>
      <c r="O2120" s="1">
        <f>Table1[[#This Row],[sale_price]]-Table1[[#This Row],[cost_price]]</f>
        <v>11.36620988</v>
      </c>
      <c r="P2120" s="4">
        <f>Table1[[#This Row],[PROFIT]]/Table1[[#This Row],[sale_price]]</f>
        <v>0.37899999890530173</v>
      </c>
      <c r="Q2120" t="str">
        <f>"Q"&amp;ROUNDUP(MONTH(Table1[[#This Row],[ordered_at]])/3,0)</f>
        <v>Q3</v>
      </c>
      <c r="R2120" t="s">
        <v>32</v>
      </c>
      <c r="S2120" t="s">
        <v>46</v>
      </c>
      <c r="T2120" s="8"/>
    </row>
    <row r="2121" spans="1:20" x14ac:dyDescent="0.3">
      <c r="A2121">
        <v>176141</v>
      </c>
      <c r="B2121">
        <v>121305</v>
      </c>
      <c r="C2121">
        <v>38252</v>
      </c>
      <c r="D2121">
        <v>28970</v>
      </c>
      <c r="E2121">
        <f>VLOOKUP(D2121,[1]products!$A$2:$B$2832,2,0)</f>
        <v>9.7950998550000001</v>
      </c>
      <c r="F2121">
        <v>475541</v>
      </c>
      <c r="G2121" t="s">
        <v>13</v>
      </c>
      <c r="H2121" s="2">
        <v>44782.910196759258</v>
      </c>
      <c r="I2121" s="2">
        <v>44782.910196759258</v>
      </c>
      <c r="J2121" s="2" t="s">
        <v>11</v>
      </c>
      <c r="K2121" s="2" t="s">
        <v>11</v>
      </c>
      <c r="L2121" s="9">
        <f>YEAR(Table1[[#This Row],[ordered_at]])</f>
        <v>2022</v>
      </c>
      <c r="M2121" s="9" t="str">
        <f>TEXT(Table1[[#This Row],[ordered_at]],"MMM")</f>
        <v>Aug</v>
      </c>
      <c r="N2121">
        <f>VLOOKUP(D2121,[1]products!$A$2:$F$2832,6,0)</f>
        <v>19.989999770000001</v>
      </c>
      <c r="O2121" s="1">
        <f>Table1[[#This Row],[sale_price]]-Table1[[#This Row],[cost_price]]</f>
        <v>10.194899915000001</v>
      </c>
      <c r="P2121" s="4">
        <f>Table1[[#This Row],[PROFIT]]/Table1[[#This Row],[sale_price]]</f>
        <v>0.51000000161580794</v>
      </c>
      <c r="Q2121" t="str">
        <f>"Q"&amp;ROUNDUP(MONTH(Table1[[#This Row],[ordered_at]])/3,0)</f>
        <v>Q3</v>
      </c>
      <c r="R2121" t="s">
        <v>32</v>
      </c>
      <c r="S2121" t="s">
        <v>46</v>
      </c>
      <c r="T2121" s="8"/>
    </row>
    <row r="2122" spans="1:20" x14ac:dyDescent="0.3">
      <c r="A2122">
        <v>142757</v>
      </c>
      <c r="B2122">
        <v>98287</v>
      </c>
      <c r="C2122">
        <v>60480</v>
      </c>
      <c r="D2122">
        <v>15088</v>
      </c>
      <c r="E2122">
        <f>VLOOKUP(D2122,[1]products!$A$2:$B$2832,2,0)</f>
        <v>41.819999979999999</v>
      </c>
      <c r="F2122">
        <v>385391</v>
      </c>
      <c r="G2122" t="s">
        <v>12</v>
      </c>
      <c r="H2122" s="2">
        <v>44782.717037037037</v>
      </c>
      <c r="I2122" s="2">
        <v>44782.717037037037</v>
      </c>
      <c r="J2122" s="2">
        <v>44782.717037037037</v>
      </c>
      <c r="K2122" s="2" t="s">
        <v>11</v>
      </c>
      <c r="L2122" s="9">
        <f>YEAR(Table1[[#This Row],[ordered_at]])</f>
        <v>2022</v>
      </c>
      <c r="M2122" s="9" t="str">
        <f>TEXT(Table1[[#This Row],[ordered_at]],"MMM")</f>
        <v>Aug</v>
      </c>
      <c r="N2122">
        <f>VLOOKUP(D2122,[1]products!$A$2:$F$2832,6,0)</f>
        <v>82</v>
      </c>
      <c r="O2122" s="1">
        <f>Table1[[#This Row],[sale_price]]-Table1[[#This Row],[cost_price]]</f>
        <v>40.180000020000001</v>
      </c>
      <c r="P2122" s="4">
        <f>Table1[[#This Row],[PROFIT]]/Table1[[#This Row],[sale_price]]</f>
        <v>0.49000000024390244</v>
      </c>
      <c r="Q2122" t="str">
        <f>"Q"&amp;ROUNDUP(MONTH(Table1[[#This Row],[ordered_at]])/3,0)</f>
        <v>Q3</v>
      </c>
      <c r="R2122" t="s">
        <v>26</v>
      </c>
      <c r="S2122" t="s">
        <v>46</v>
      </c>
      <c r="T2122" s="8"/>
    </row>
    <row r="2123" spans="1:20" x14ac:dyDescent="0.3">
      <c r="A2123">
        <v>116184</v>
      </c>
      <c r="B2123">
        <v>80047</v>
      </c>
      <c r="C2123">
        <v>80116</v>
      </c>
      <c r="D2123">
        <v>13840</v>
      </c>
      <c r="E2123">
        <f>VLOOKUP(D2123,[1]products!$A$2:$B$2832,2,0)</f>
        <v>26.977500410000001</v>
      </c>
      <c r="F2123">
        <v>313557</v>
      </c>
      <c r="G2123" t="s">
        <v>12</v>
      </c>
      <c r="H2123" s="2">
        <v>44782.595196759263</v>
      </c>
      <c r="I2123" s="2">
        <v>44782.595196759263</v>
      </c>
      <c r="J2123" s="2">
        <v>44782.595196759263</v>
      </c>
      <c r="K2123" s="2" t="s">
        <v>11</v>
      </c>
      <c r="L2123" s="9">
        <f>YEAR(Table1[[#This Row],[ordered_at]])</f>
        <v>2022</v>
      </c>
      <c r="M2123" s="9" t="str">
        <f>TEXT(Table1[[#This Row],[ordered_at]],"MMM")</f>
        <v>Aug</v>
      </c>
      <c r="N2123">
        <f>VLOOKUP(D2123,[1]products!$A$2:$F$2832,6,0)</f>
        <v>59.950000760000002</v>
      </c>
      <c r="O2123" s="1">
        <f>Table1[[#This Row],[sale_price]]-Table1[[#This Row],[cost_price]]</f>
        <v>32.972500350000004</v>
      </c>
      <c r="P2123" s="4">
        <f>Table1[[#This Row],[PROFIT]]/Table1[[#This Row],[sale_price]]</f>
        <v>0.54999999886572148</v>
      </c>
      <c r="Q2123" t="str">
        <f>"Q"&amp;ROUNDUP(MONTH(Table1[[#This Row],[ordered_at]])/3,0)</f>
        <v>Q3</v>
      </c>
      <c r="R2123" t="s">
        <v>26</v>
      </c>
      <c r="S2123" t="s">
        <v>46</v>
      </c>
      <c r="T2123" s="8"/>
    </row>
    <row r="2124" spans="1:20" x14ac:dyDescent="0.3">
      <c r="A2124">
        <v>163771</v>
      </c>
      <c r="B2124">
        <v>112794</v>
      </c>
      <c r="C2124">
        <v>76448</v>
      </c>
      <c r="D2124">
        <v>14042</v>
      </c>
      <c r="E2124">
        <f>VLOOKUP(D2124,[1]products!$A$2:$B$2832,2,0)</f>
        <v>7.4400000129999997</v>
      </c>
      <c r="F2124">
        <v>442117</v>
      </c>
      <c r="G2124" t="s">
        <v>13</v>
      </c>
      <c r="H2124" s="2">
        <v>44782.180995370371</v>
      </c>
      <c r="I2124" s="2">
        <v>44782.180995370371</v>
      </c>
      <c r="J2124" s="2" t="s">
        <v>11</v>
      </c>
      <c r="K2124" s="2" t="s">
        <v>11</v>
      </c>
      <c r="L2124" s="9">
        <f>YEAR(Table1[[#This Row],[ordered_at]])</f>
        <v>2022</v>
      </c>
      <c r="M2124" s="9" t="str">
        <f>TEXT(Table1[[#This Row],[ordered_at]],"MMM")</f>
        <v>Aug</v>
      </c>
      <c r="N2124">
        <f>VLOOKUP(D2124,[1]products!$A$2:$F$2832,6,0)</f>
        <v>12</v>
      </c>
      <c r="O2124" s="1">
        <f>Table1[[#This Row],[sale_price]]-Table1[[#This Row],[cost_price]]</f>
        <v>4.5599999870000003</v>
      </c>
      <c r="P2124" s="4">
        <f>Table1[[#This Row],[PROFIT]]/Table1[[#This Row],[sale_price]]</f>
        <v>0.37999999891666669</v>
      </c>
      <c r="Q2124" t="str">
        <f>"Q"&amp;ROUNDUP(MONTH(Table1[[#This Row],[ordered_at]])/3,0)</f>
        <v>Q3</v>
      </c>
      <c r="R2124" t="s">
        <v>26</v>
      </c>
      <c r="S2124" t="s">
        <v>46</v>
      </c>
      <c r="T2124" s="8"/>
    </row>
    <row r="2125" spans="1:20" x14ac:dyDescent="0.3">
      <c r="A2125">
        <v>3847</v>
      </c>
      <c r="B2125">
        <v>2658</v>
      </c>
      <c r="C2125">
        <v>25457</v>
      </c>
      <c r="D2125">
        <v>5955</v>
      </c>
      <c r="E2125">
        <f>VLOOKUP(D2125,[1]products!$A$2:$B$2832,2,0)</f>
        <v>25.47591976</v>
      </c>
      <c r="F2125">
        <v>10388</v>
      </c>
      <c r="G2125" t="s">
        <v>13</v>
      </c>
      <c r="H2125" s="2">
        <v>44780.859143518515</v>
      </c>
      <c r="I2125" s="2">
        <v>44780.859143518515</v>
      </c>
      <c r="J2125" s="2" t="s">
        <v>11</v>
      </c>
      <c r="K2125" s="2" t="s">
        <v>11</v>
      </c>
      <c r="L2125" s="9">
        <f>YEAR(Table1[[#This Row],[ordered_at]])</f>
        <v>2022</v>
      </c>
      <c r="M2125" s="9" t="str">
        <f>TEXT(Table1[[#This Row],[ordered_at]],"MMM")</f>
        <v>Aug</v>
      </c>
      <c r="N2125">
        <f>VLOOKUP(D2125,[1]products!$A$2:$F$2832,6,0)</f>
        <v>45.819999690000003</v>
      </c>
      <c r="O2125" s="1">
        <f>Table1[[#This Row],[sale_price]]-Table1[[#This Row],[cost_price]]</f>
        <v>20.344079930000003</v>
      </c>
      <c r="P2125" s="4">
        <f>Table1[[#This Row],[PROFIT]]/Table1[[#This Row],[sale_price]]</f>
        <v>0.44400000147621133</v>
      </c>
      <c r="Q2125" t="str">
        <f>"Q"&amp;ROUNDUP(MONTH(Table1[[#This Row],[ordered_at]])/3,0)</f>
        <v>Q3</v>
      </c>
      <c r="R2125" t="s">
        <v>26</v>
      </c>
      <c r="S2125" t="s">
        <v>46</v>
      </c>
      <c r="T2125" s="8"/>
    </row>
    <row r="2126" spans="1:20" x14ac:dyDescent="0.3">
      <c r="A2126">
        <v>143316</v>
      </c>
      <c r="B2126">
        <v>98669</v>
      </c>
      <c r="C2126">
        <v>48733</v>
      </c>
      <c r="D2126">
        <v>9058</v>
      </c>
      <c r="E2126">
        <f>VLOOKUP(D2126,[1]products!$A$2:$B$2832,2,0)</f>
        <v>48.117999859999998</v>
      </c>
      <c r="F2126">
        <v>386899</v>
      </c>
      <c r="G2126" t="s">
        <v>13</v>
      </c>
      <c r="H2126" s="2">
        <v>44779.461157407408</v>
      </c>
      <c r="I2126" s="2">
        <v>44779.461157407408</v>
      </c>
      <c r="J2126" s="2" t="s">
        <v>11</v>
      </c>
      <c r="K2126" s="2" t="s">
        <v>11</v>
      </c>
      <c r="L2126" s="9">
        <f>YEAR(Table1[[#This Row],[ordered_at]])</f>
        <v>2022</v>
      </c>
      <c r="M2126" s="9" t="str">
        <f>TEXT(Table1[[#This Row],[ordered_at]],"MMM")</f>
        <v>Aug</v>
      </c>
      <c r="N2126">
        <f>VLOOKUP(D2126,[1]products!$A$2:$F$2832,6,0)</f>
        <v>98</v>
      </c>
      <c r="O2126" s="1">
        <f>Table1[[#This Row],[sale_price]]-Table1[[#This Row],[cost_price]]</f>
        <v>49.882000140000002</v>
      </c>
      <c r="P2126" s="4">
        <f>Table1[[#This Row],[PROFIT]]/Table1[[#This Row],[sale_price]]</f>
        <v>0.50900000142857149</v>
      </c>
      <c r="Q2126" t="str">
        <f>"Q"&amp;ROUNDUP(MONTH(Table1[[#This Row],[ordered_at]])/3,0)</f>
        <v>Q3</v>
      </c>
      <c r="R2126" t="s">
        <v>26</v>
      </c>
      <c r="S2126" t="s">
        <v>46</v>
      </c>
      <c r="T2126" s="8"/>
    </row>
    <row r="2127" spans="1:20" x14ac:dyDescent="0.3">
      <c r="A2127">
        <v>134162</v>
      </c>
      <c r="B2127">
        <v>92341</v>
      </c>
      <c r="C2127">
        <v>37317</v>
      </c>
      <c r="D2127">
        <v>6951</v>
      </c>
      <c r="E2127">
        <f>VLOOKUP(D2127,[1]products!$A$2:$B$2832,2,0)</f>
        <v>4.1758198819999999</v>
      </c>
      <c r="F2127">
        <v>362200</v>
      </c>
      <c r="G2127" t="s">
        <v>14</v>
      </c>
      <c r="H2127" s="2">
        <v>44779.103738425925</v>
      </c>
      <c r="I2127" s="2" t="s">
        <v>11</v>
      </c>
      <c r="J2127" s="2" t="s">
        <v>11</v>
      </c>
      <c r="K2127" s="2" t="s">
        <v>11</v>
      </c>
      <c r="L2127" s="9">
        <f>YEAR(Table1[[#This Row],[ordered_at]])</f>
        <v>2022</v>
      </c>
      <c r="M2127" s="9" t="str">
        <f>TEXT(Table1[[#This Row],[ordered_at]],"MMM")</f>
        <v>Aug</v>
      </c>
      <c r="N2127">
        <f>VLOOKUP(D2127,[1]products!$A$2:$F$2832,6,0)</f>
        <v>9.9899997710000008</v>
      </c>
      <c r="O2127" s="1">
        <f>Table1[[#This Row],[sale_price]]-Table1[[#This Row],[cost_price]]</f>
        <v>5.8141798890000009</v>
      </c>
      <c r="P2127" s="4">
        <f>Table1[[#This Row],[PROFIT]]/Table1[[#This Row],[sale_price]]</f>
        <v>0.58200000223003012</v>
      </c>
      <c r="Q2127" t="str">
        <f>"Q"&amp;ROUNDUP(MONTH(Table1[[#This Row],[ordered_at]])/3,0)</f>
        <v>Q3</v>
      </c>
      <c r="R2127" t="s">
        <v>26</v>
      </c>
      <c r="S2127" t="s">
        <v>46</v>
      </c>
      <c r="T2127" s="8"/>
    </row>
    <row r="2128" spans="1:20" x14ac:dyDescent="0.3">
      <c r="A2128">
        <v>78563</v>
      </c>
      <c r="B2128">
        <v>54049</v>
      </c>
      <c r="C2128">
        <v>11989</v>
      </c>
      <c r="D2128">
        <v>12691</v>
      </c>
      <c r="E2128">
        <f>VLOOKUP(D2128,[1]products!$A$2:$B$2832,2,0)</f>
        <v>11.97500001</v>
      </c>
      <c r="F2128">
        <v>212001</v>
      </c>
      <c r="G2128" t="s">
        <v>12</v>
      </c>
      <c r="H2128" s="2">
        <v>44778.972604166665</v>
      </c>
      <c r="I2128" s="2">
        <v>44778.972604166665</v>
      </c>
      <c r="J2128" s="2">
        <v>44778.972604166665</v>
      </c>
      <c r="K2128" s="2" t="s">
        <v>11</v>
      </c>
      <c r="L2128" s="9">
        <f>YEAR(Table1[[#This Row],[ordered_at]])</f>
        <v>2022</v>
      </c>
      <c r="M2128" s="9" t="str">
        <f>TEXT(Table1[[#This Row],[ordered_at]],"MMM")</f>
        <v>Aug</v>
      </c>
      <c r="N2128">
        <f>VLOOKUP(D2128,[1]products!$A$2:$F$2832,6,0)</f>
        <v>25</v>
      </c>
      <c r="O2128" s="1">
        <f>Table1[[#This Row],[sale_price]]-Table1[[#This Row],[cost_price]]</f>
        <v>13.02499999</v>
      </c>
      <c r="P2128" s="4">
        <f>Table1[[#This Row],[PROFIT]]/Table1[[#This Row],[sale_price]]</f>
        <v>0.52099999959999999</v>
      </c>
      <c r="Q2128" t="str">
        <f>"Q"&amp;ROUNDUP(MONTH(Table1[[#This Row],[ordered_at]])/3,0)</f>
        <v>Q3</v>
      </c>
      <c r="R2128" t="s">
        <v>26</v>
      </c>
      <c r="S2128" t="s">
        <v>46</v>
      </c>
      <c r="T2128" s="8"/>
    </row>
    <row r="2129" spans="1:20" x14ac:dyDescent="0.3">
      <c r="A2129">
        <v>150649</v>
      </c>
      <c r="B2129">
        <v>103742</v>
      </c>
      <c r="C2129">
        <v>61503</v>
      </c>
      <c r="D2129">
        <v>5795</v>
      </c>
      <c r="E2129">
        <f>VLOOKUP(D2129,[1]products!$A$2:$B$2832,2,0)</f>
        <v>28.079999610000002</v>
      </c>
      <c r="F2129">
        <v>406717</v>
      </c>
      <c r="G2129" t="s">
        <v>15</v>
      </c>
      <c r="H2129" s="2">
        <v>44778.9684837963</v>
      </c>
      <c r="I2129" s="2">
        <v>44778.9684837963</v>
      </c>
      <c r="J2129" s="2">
        <v>44778.9684837963</v>
      </c>
      <c r="K2129" s="2">
        <v>44778.9684837963</v>
      </c>
      <c r="L2129" s="9">
        <f>YEAR(Table1[[#This Row],[ordered_at]])</f>
        <v>2022</v>
      </c>
      <c r="M2129" s="9" t="str">
        <f>TEXT(Table1[[#This Row],[ordered_at]],"MMM")</f>
        <v>Aug</v>
      </c>
      <c r="N2129">
        <f>VLOOKUP(D2129,[1]products!$A$2:$F$2832,6,0)</f>
        <v>46.799999239999998</v>
      </c>
      <c r="O2129" s="1">
        <f>Table1[[#This Row],[sale_price]]-Table1[[#This Row],[cost_price]]</f>
        <v>18.719999629999997</v>
      </c>
      <c r="P2129" s="4">
        <f>Table1[[#This Row],[PROFIT]]/Table1[[#This Row],[sale_price]]</f>
        <v>0.3999999985897435</v>
      </c>
      <c r="Q2129" t="str">
        <f>"Q"&amp;ROUNDUP(MONTH(Table1[[#This Row],[ordered_at]])/3,0)</f>
        <v>Q3</v>
      </c>
      <c r="R2129" t="s">
        <v>26</v>
      </c>
      <c r="S2129" t="s">
        <v>46</v>
      </c>
      <c r="T2129" s="8"/>
    </row>
    <row r="2130" spans="1:20" x14ac:dyDescent="0.3">
      <c r="A2130">
        <v>41010</v>
      </c>
      <c r="B2130">
        <v>28216</v>
      </c>
      <c r="C2130">
        <v>4911</v>
      </c>
      <c r="D2130">
        <v>9302</v>
      </c>
      <c r="E2130">
        <f>VLOOKUP(D2130,[1]products!$A$2:$B$2832,2,0)</f>
        <v>32.511999959999997</v>
      </c>
      <c r="F2130">
        <v>110636</v>
      </c>
      <c r="G2130" t="s">
        <v>13</v>
      </c>
      <c r="H2130" s="2">
        <v>44778.385821759257</v>
      </c>
      <c r="I2130" s="2">
        <v>44778.385821759257</v>
      </c>
      <c r="J2130" s="2" t="s">
        <v>11</v>
      </c>
      <c r="K2130" s="2" t="s">
        <v>11</v>
      </c>
      <c r="L2130" s="9">
        <f>YEAR(Table1[[#This Row],[ordered_at]])</f>
        <v>2022</v>
      </c>
      <c r="M2130" s="9" t="str">
        <f>TEXT(Table1[[#This Row],[ordered_at]],"MMM")</f>
        <v>Aug</v>
      </c>
      <c r="N2130">
        <f>VLOOKUP(D2130,[1]products!$A$2:$F$2832,6,0)</f>
        <v>64</v>
      </c>
      <c r="O2130" s="1">
        <f>Table1[[#This Row],[sale_price]]-Table1[[#This Row],[cost_price]]</f>
        <v>31.488000040000003</v>
      </c>
      <c r="P2130" s="4">
        <f>Table1[[#This Row],[PROFIT]]/Table1[[#This Row],[sale_price]]</f>
        <v>0.49200000062500004</v>
      </c>
      <c r="Q2130" t="str">
        <f>"Q"&amp;ROUNDUP(MONTH(Table1[[#This Row],[ordered_at]])/3,0)</f>
        <v>Q3</v>
      </c>
      <c r="R2130" t="s">
        <v>26</v>
      </c>
      <c r="S2130" t="s">
        <v>46</v>
      </c>
      <c r="T2130" s="8"/>
    </row>
    <row r="2131" spans="1:20" x14ac:dyDescent="0.3">
      <c r="A2131">
        <v>120832</v>
      </c>
      <c r="B2131">
        <v>83202</v>
      </c>
      <c r="C2131">
        <v>96356</v>
      </c>
      <c r="D2131">
        <v>5991</v>
      </c>
      <c r="E2131">
        <f>VLOOKUP(D2131,[1]products!$A$2:$B$2832,2,0)</f>
        <v>49.549201140000001</v>
      </c>
      <c r="F2131">
        <v>326138</v>
      </c>
      <c r="G2131" t="s">
        <v>13</v>
      </c>
      <c r="H2131" s="2">
        <v>44778.303865740738</v>
      </c>
      <c r="I2131" s="2">
        <v>44778.303865740738</v>
      </c>
      <c r="J2131" s="2" t="s">
        <v>11</v>
      </c>
      <c r="K2131" s="2" t="s">
        <v>11</v>
      </c>
      <c r="L2131" s="9">
        <f>YEAR(Table1[[#This Row],[ordered_at]])</f>
        <v>2022</v>
      </c>
      <c r="M2131" s="9" t="str">
        <f>TEXT(Table1[[#This Row],[ordered_at]],"MMM")</f>
        <v>Aug</v>
      </c>
      <c r="N2131">
        <f>VLOOKUP(D2131,[1]products!$A$2:$F$2832,6,0)</f>
        <v>78.900001529999997</v>
      </c>
      <c r="O2131" s="1">
        <f>Table1[[#This Row],[sale_price]]-Table1[[#This Row],[cost_price]]</f>
        <v>29.350800389999996</v>
      </c>
      <c r="P2131" s="4">
        <f>Table1[[#This Row],[PROFIT]]/Table1[[#This Row],[sale_price]]</f>
        <v>0.37199999772927755</v>
      </c>
      <c r="Q2131" t="str">
        <f>"Q"&amp;ROUNDUP(MONTH(Table1[[#This Row],[ordered_at]])/3,0)</f>
        <v>Q3</v>
      </c>
      <c r="R2131" t="s">
        <v>26</v>
      </c>
      <c r="S2131" t="s">
        <v>46</v>
      </c>
      <c r="T2131" s="8"/>
    </row>
    <row r="2132" spans="1:20" x14ac:dyDescent="0.3">
      <c r="A2132">
        <v>76381</v>
      </c>
      <c r="B2132">
        <v>52568</v>
      </c>
      <c r="C2132">
        <v>99948</v>
      </c>
      <c r="D2132">
        <v>28896</v>
      </c>
      <c r="E2132">
        <f>VLOOKUP(D2132,[1]products!$A$2:$B$2832,2,0)</f>
        <v>13.300000020000001</v>
      </c>
      <c r="F2132">
        <v>206113</v>
      </c>
      <c r="G2132" t="s">
        <v>14</v>
      </c>
      <c r="H2132" s="2">
        <v>44777.533738425926</v>
      </c>
      <c r="I2132" s="2" t="s">
        <v>11</v>
      </c>
      <c r="J2132" s="2" t="s">
        <v>11</v>
      </c>
      <c r="K2132" s="2" t="s">
        <v>11</v>
      </c>
      <c r="L2132" s="9">
        <f>YEAR(Table1[[#This Row],[ordered_at]])</f>
        <v>2022</v>
      </c>
      <c r="M2132" s="9" t="str">
        <f>TEXT(Table1[[#This Row],[ordered_at]],"MMM")</f>
        <v>Aug</v>
      </c>
      <c r="N2132">
        <f>VLOOKUP(D2132,[1]products!$A$2:$F$2832,6,0)</f>
        <v>28</v>
      </c>
      <c r="O2132" s="1">
        <f>Table1[[#This Row],[sale_price]]-Table1[[#This Row],[cost_price]]</f>
        <v>14.699999979999999</v>
      </c>
      <c r="P2132" s="4">
        <f>Table1[[#This Row],[PROFIT]]/Table1[[#This Row],[sale_price]]</f>
        <v>0.52499999928571428</v>
      </c>
      <c r="Q2132" t="str">
        <f>"Q"&amp;ROUNDUP(MONTH(Table1[[#This Row],[ordered_at]])/3,0)</f>
        <v>Q3</v>
      </c>
      <c r="R2132" t="s">
        <v>28</v>
      </c>
      <c r="S2132" t="s">
        <v>46</v>
      </c>
      <c r="T2132" s="8"/>
    </row>
    <row r="2133" spans="1:20" x14ac:dyDescent="0.3">
      <c r="A2133">
        <v>50025</v>
      </c>
      <c r="B2133">
        <v>34404</v>
      </c>
      <c r="C2133">
        <v>54467</v>
      </c>
      <c r="D2133">
        <v>14258</v>
      </c>
      <c r="E2133">
        <f>VLOOKUP(D2133,[1]products!$A$2:$B$2832,2,0)</f>
        <v>11.67999998</v>
      </c>
      <c r="F2133">
        <v>134945</v>
      </c>
      <c r="G2133" t="s">
        <v>13</v>
      </c>
      <c r="H2133" s="2">
        <v>44777.451064814813</v>
      </c>
      <c r="I2133" s="2">
        <v>44777.451064814813</v>
      </c>
      <c r="J2133" s="2" t="s">
        <v>11</v>
      </c>
      <c r="K2133" s="2" t="s">
        <v>11</v>
      </c>
      <c r="L2133" s="9">
        <f>YEAR(Table1[[#This Row],[ordered_at]])</f>
        <v>2022</v>
      </c>
      <c r="M2133" s="9" t="str">
        <f>TEXT(Table1[[#This Row],[ordered_at]],"MMM")</f>
        <v>Aug</v>
      </c>
      <c r="N2133">
        <f>VLOOKUP(D2133,[1]products!$A$2:$F$2832,6,0)</f>
        <v>20</v>
      </c>
      <c r="O2133" s="1">
        <f>Table1[[#This Row],[sale_price]]-Table1[[#This Row],[cost_price]]</f>
        <v>8.3200000200000002</v>
      </c>
      <c r="P2133" s="4">
        <f>Table1[[#This Row],[PROFIT]]/Table1[[#This Row],[sale_price]]</f>
        <v>0.41600000100000001</v>
      </c>
      <c r="Q2133" t="str">
        <f>"Q"&amp;ROUNDUP(MONTH(Table1[[#This Row],[ordered_at]])/3,0)</f>
        <v>Q3</v>
      </c>
      <c r="R2133" t="s">
        <v>29</v>
      </c>
      <c r="S2133" t="s">
        <v>46</v>
      </c>
      <c r="T2133" s="8"/>
    </row>
    <row r="2134" spans="1:20" x14ac:dyDescent="0.3">
      <c r="A2134">
        <v>25863</v>
      </c>
      <c r="B2134">
        <v>17891</v>
      </c>
      <c r="C2134">
        <v>35587</v>
      </c>
      <c r="D2134">
        <v>29112</v>
      </c>
      <c r="E2134">
        <f>VLOOKUP(D2134,[1]products!$A$2:$B$2832,2,0)</f>
        <v>21.495000839999999</v>
      </c>
      <c r="F2134">
        <v>69770</v>
      </c>
      <c r="G2134" t="s">
        <v>12</v>
      </c>
      <c r="H2134" s="2">
        <v>44777.297731481478</v>
      </c>
      <c r="I2134" s="2">
        <v>44777.297731481478</v>
      </c>
      <c r="J2134" s="2">
        <v>44777.297731481478</v>
      </c>
      <c r="K2134" s="2" t="s">
        <v>11</v>
      </c>
      <c r="L2134" s="9">
        <f>YEAR(Table1[[#This Row],[ordered_at]])</f>
        <v>2022</v>
      </c>
      <c r="M2134" s="9" t="str">
        <f>TEXT(Table1[[#This Row],[ordered_at]],"MMM")</f>
        <v>Aug</v>
      </c>
      <c r="N2134">
        <f>VLOOKUP(D2134,[1]products!$A$2:$F$2832,6,0)</f>
        <v>42.990001679999999</v>
      </c>
      <c r="O2134" s="1">
        <f>Table1[[#This Row],[sale_price]]-Table1[[#This Row],[cost_price]]</f>
        <v>21.495000839999999</v>
      </c>
      <c r="P2134" s="4">
        <f>Table1[[#This Row],[PROFIT]]/Table1[[#This Row],[sale_price]]</f>
        <v>0.5</v>
      </c>
      <c r="Q2134" t="str">
        <f>"Q"&amp;ROUNDUP(MONTH(Table1[[#This Row],[ordered_at]])/3,0)</f>
        <v>Q3</v>
      </c>
      <c r="R2134" t="s">
        <v>20</v>
      </c>
      <c r="S2134" t="s">
        <v>46</v>
      </c>
      <c r="T2134" s="8"/>
    </row>
    <row r="2135" spans="1:20" x14ac:dyDescent="0.3">
      <c r="A2135">
        <v>118996</v>
      </c>
      <c r="B2135">
        <v>81965</v>
      </c>
      <c r="C2135">
        <v>15410</v>
      </c>
      <c r="D2135">
        <v>10298</v>
      </c>
      <c r="E2135">
        <f>VLOOKUP(D2135,[1]products!$A$2:$B$2832,2,0)</f>
        <v>4.0459498910000002</v>
      </c>
      <c r="F2135">
        <v>321149</v>
      </c>
      <c r="G2135" t="s">
        <v>15</v>
      </c>
      <c r="H2135" s="2">
        <v>44777.243831018517</v>
      </c>
      <c r="I2135" s="2">
        <v>44777.243831018517</v>
      </c>
      <c r="J2135" s="2">
        <v>44777.243831018517</v>
      </c>
      <c r="K2135" s="2">
        <v>44777.243831018517</v>
      </c>
      <c r="L2135" s="9">
        <f>YEAR(Table1[[#This Row],[ordered_at]])</f>
        <v>2022</v>
      </c>
      <c r="M2135" s="9" t="str">
        <f>TEXT(Table1[[#This Row],[ordered_at]],"MMM")</f>
        <v>Aug</v>
      </c>
      <c r="N2135">
        <f>VLOOKUP(D2135,[1]products!$A$2:$F$2832,6,0)</f>
        <v>9.9899997710000008</v>
      </c>
      <c r="O2135" s="1">
        <f>Table1[[#This Row],[sale_price]]-Table1[[#This Row],[cost_price]]</f>
        <v>5.9440498800000006</v>
      </c>
      <c r="P2135" s="4">
        <f>Table1[[#This Row],[PROFIT]]/Table1[[#This Row],[sale_price]]</f>
        <v>0.59500000162712718</v>
      </c>
      <c r="Q2135" t="str">
        <f>"Q"&amp;ROUNDUP(MONTH(Table1[[#This Row],[ordered_at]])/3,0)</f>
        <v>Q3</v>
      </c>
      <c r="R2135" t="s">
        <v>25</v>
      </c>
      <c r="S2135" t="s">
        <v>46</v>
      </c>
      <c r="T2135" s="8"/>
    </row>
    <row r="2136" spans="1:20" x14ac:dyDescent="0.3">
      <c r="A2136">
        <v>63834</v>
      </c>
      <c r="B2136">
        <v>43944</v>
      </c>
      <c r="C2136">
        <v>25354</v>
      </c>
      <c r="D2136">
        <v>15958</v>
      </c>
      <c r="E2136">
        <f>VLOOKUP(D2136,[1]products!$A$2:$B$2832,2,0)</f>
        <v>81.488000159999999</v>
      </c>
      <c r="F2136">
        <v>172243</v>
      </c>
      <c r="G2136" t="s">
        <v>10</v>
      </c>
      <c r="H2136" s="2">
        <v>44777.22246527778</v>
      </c>
      <c r="I2136" s="2" t="s">
        <v>11</v>
      </c>
      <c r="J2136" s="2" t="s">
        <v>11</v>
      </c>
      <c r="K2136" s="2" t="s">
        <v>11</v>
      </c>
      <c r="L2136" s="9">
        <f>YEAR(Table1[[#This Row],[ordered_at]])</f>
        <v>2022</v>
      </c>
      <c r="M2136" s="9" t="str">
        <f>TEXT(Table1[[#This Row],[ordered_at]],"MMM")</f>
        <v>Aug</v>
      </c>
      <c r="N2136">
        <f>VLOOKUP(D2136,[1]products!$A$2:$F$2832,6,0)</f>
        <v>176</v>
      </c>
      <c r="O2136" s="1">
        <f>Table1[[#This Row],[sale_price]]-Table1[[#This Row],[cost_price]]</f>
        <v>94.511999840000001</v>
      </c>
      <c r="P2136" s="4">
        <f>Table1[[#This Row],[PROFIT]]/Table1[[#This Row],[sale_price]]</f>
        <v>0.53699999909090912</v>
      </c>
      <c r="Q2136" t="str">
        <f>"Q"&amp;ROUNDUP(MONTH(Table1[[#This Row],[ordered_at]])/3,0)</f>
        <v>Q3</v>
      </c>
      <c r="R2136" t="s">
        <v>42</v>
      </c>
      <c r="S2136" t="s">
        <v>46</v>
      </c>
      <c r="T2136" s="8"/>
    </row>
    <row r="2137" spans="1:20" x14ac:dyDescent="0.3">
      <c r="A2137">
        <v>149317</v>
      </c>
      <c r="B2137">
        <v>102823</v>
      </c>
      <c r="C2137">
        <v>67794</v>
      </c>
      <c r="D2137">
        <v>12689</v>
      </c>
      <c r="E2137">
        <f>VLOOKUP(D2137,[1]products!$A$2:$B$2832,2,0)</f>
        <v>28.380000070000001</v>
      </c>
      <c r="F2137">
        <v>403122</v>
      </c>
      <c r="G2137" t="s">
        <v>15</v>
      </c>
      <c r="H2137" s="2">
        <v>44775.211377314816</v>
      </c>
      <c r="I2137" s="2">
        <v>44775.211377314816</v>
      </c>
      <c r="J2137" s="2">
        <v>44775.211377314816</v>
      </c>
      <c r="K2137" s="2">
        <v>44775.211377314816</v>
      </c>
      <c r="L2137" s="9">
        <f>YEAR(Table1[[#This Row],[ordered_at]])</f>
        <v>2022</v>
      </c>
      <c r="M2137" s="9" t="str">
        <f>TEXT(Table1[[#This Row],[ordered_at]],"MMM")</f>
        <v>Aug</v>
      </c>
      <c r="N2137">
        <f>VLOOKUP(D2137,[1]products!$A$2:$F$2832,6,0)</f>
        <v>60</v>
      </c>
      <c r="O2137" s="1">
        <f>Table1[[#This Row],[sale_price]]-Table1[[#This Row],[cost_price]]</f>
        <v>31.619999929999999</v>
      </c>
      <c r="P2137" s="4">
        <f>Table1[[#This Row],[PROFIT]]/Table1[[#This Row],[sale_price]]</f>
        <v>0.52699999883333326</v>
      </c>
      <c r="Q2137" t="str">
        <f>"Q"&amp;ROUNDUP(MONTH(Table1[[#This Row],[ordered_at]])/3,0)</f>
        <v>Q3</v>
      </c>
      <c r="R2137" t="s">
        <v>42</v>
      </c>
      <c r="S2137" t="s">
        <v>46</v>
      </c>
      <c r="T2137" s="8"/>
    </row>
    <row r="2138" spans="1:20" x14ac:dyDescent="0.3">
      <c r="A2138">
        <v>114355</v>
      </c>
      <c r="B2138">
        <v>78784</v>
      </c>
      <c r="C2138">
        <v>17747</v>
      </c>
      <c r="D2138">
        <v>24808</v>
      </c>
      <c r="E2138">
        <f>VLOOKUP(D2138,[1]products!$A$2:$B$2832,2,0)</f>
        <v>30.98784865</v>
      </c>
      <c r="F2138">
        <v>308602</v>
      </c>
      <c r="G2138" t="s">
        <v>13</v>
      </c>
      <c r="H2138" s="2">
        <v>44775.183576388888</v>
      </c>
      <c r="I2138" s="2">
        <v>44775.183576388888</v>
      </c>
      <c r="J2138" s="2" t="s">
        <v>11</v>
      </c>
      <c r="K2138" s="2" t="s">
        <v>11</v>
      </c>
      <c r="L2138" s="9">
        <f>YEAR(Table1[[#This Row],[ordered_at]])</f>
        <v>2022</v>
      </c>
      <c r="M2138" s="9" t="str">
        <f>TEXT(Table1[[#This Row],[ordered_at]],"MMM")</f>
        <v>Aug</v>
      </c>
      <c r="N2138">
        <f>VLOOKUP(D2138,[1]products!$A$2:$F$2832,6,0)</f>
        <v>69.949996949999999</v>
      </c>
      <c r="O2138" s="1">
        <f>Table1[[#This Row],[sale_price]]-Table1[[#This Row],[cost_price]]</f>
        <v>38.962148299999996</v>
      </c>
      <c r="P2138" s="4">
        <f>Table1[[#This Row],[PROFIT]]/Table1[[#This Row],[sale_price]]</f>
        <v>0.55699999998355965</v>
      </c>
      <c r="Q2138" t="str">
        <f>"Q"&amp;ROUNDUP(MONTH(Table1[[#This Row],[ordered_at]])/3,0)</f>
        <v>Q3</v>
      </c>
      <c r="R2138" t="s">
        <v>42</v>
      </c>
      <c r="S2138" t="s">
        <v>46</v>
      </c>
      <c r="T2138" s="8"/>
    </row>
    <row r="2139" spans="1:20" x14ac:dyDescent="0.3">
      <c r="A2139">
        <v>150648</v>
      </c>
      <c r="B2139">
        <v>103742</v>
      </c>
      <c r="C2139">
        <v>5781</v>
      </c>
      <c r="D2139">
        <v>5982</v>
      </c>
      <c r="E2139">
        <f>VLOOKUP(D2139,[1]products!$A$2:$B$2832,2,0)</f>
        <v>8.0429698849999998</v>
      </c>
      <c r="F2139">
        <v>406713</v>
      </c>
      <c r="G2139" t="s">
        <v>15</v>
      </c>
      <c r="H2139" s="2">
        <v>44774.925995370373</v>
      </c>
      <c r="I2139" s="2">
        <v>44774.925995370373</v>
      </c>
      <c r="J2139" s="2">
        <v>44774.925995370373</v>
      </c>
      <c r="K2139" s="2">
        <v>44774.925995370373</v>
      </c>
      <c r="L2139" s="9">
        <f>YEAR(Table1[[#This Row],[ordered_at]])</f>
        <v>2022</v>
      </c>
      <c r="M2139" s="9" t="str">
        <f>TEXT(Table1[[#This Row],[ordered_at]],"MMM")</f>
        <v>Aug</v>
      </c>
      <c r="N2139">
        <f>VLOOKUP(D2139,[1]products!$A$2:$F$2832,6,0)</f>
        <v>15.989999770000001</v>
      </c>
      <c r="O2139" s="1">
        <f>Table1[[#This Row],[sale_price]]-Table1[[#This Row],[cost_price]]</f>
        <v>7.947029885000001</v>
      </c>
      <c r="P2139" s="4">
        <f>Table1[[#This Row],[PROFIT]]/Table1[[#This Row],[sale_price]]</f>
        <v>0.49699999995684807</v>
      </c>
      <c r="Q2139" t="str">
        <f>"Q"&amp;ROUNDUP(MONTH(Table1[[#This Row],[ordered_at]])/3,0)</f>
        <v>Q3</v>
      </c>
      <c r="R2139" t="s">
        <v>42</v>
      </c>
      <c r="S2139" t="s">
        <v>46</v>
      </c>
      <c r="T2139" s="8"/>
    </row>
    <row r="2140" spans="1:20" x14ac:dyDescent="0.3">
      <c r="A2140">
        <v>142084</v>
      </c>
      <c r="B2140">
        <v>97818</v>
      </c>
      <c r="C2140">
        <v>12280</v>
      </c>
      <c r="D2140">
        <v>28803</v>
      </c>
      <c r="E2140">
        <f>VLOOKUP(D2140,[1]products!$A$2:$B$2832,2,0)</f>
        <v>27.555</v>
      </c>
      <c r="F2140">
        <v>383573</v>
      </c>
      <c r="G2140" t="s">
        <v>12</v>
      </c>
      <c r="H2140" s="2">
        <v>44774.574432870373</v>
      </c>
      <c r="I2140" s="2">
        <v>44774.574432870373</v>
      </c>
      <c r="J2140" s="2">
        <v>44774.574432870373</v>
      </c>
      <c r="K2140" s="2" t="s">
        <v>11</v>
      </c>
      <c r="L2140" s="9">
        <f>YEAR(Table1[[#This Row],[ordered_at]])</f>
        <v>2022</v>
      </c>
      <c r="M2140" s="9" t="str">
        <f>TEXT(Table1[[#This Row],[ordered_at]],"MMM")</f>
        <v>Aug</v>
      </c>
      <c r="N2140">
        <f>VLOOKUP(D2140,[1]products!$A$2:$F$2832,6,0)</f>
        <v>55</v>
      </c>
      <c r="O2140" s="1">
        <f>Table1[[#This Row],[sale_price]]-Table1[[#This Row],[cost_price]]</f>
        <v>27.445</v>
      </c>
      <c r="P2140" s="4">
        <f>Table1[[#This Row],[PROFIT]]/Table1[[#This Row],[sale_price]]</f>
        <v>0.499</v>
      </c>
      <c r="Q2140" t="str">
        <f>"Q"&amp;ROUNDUP(MONTH(Table1[[#This Row],[ordered_at]])/3,0)</f>
        <v>Q3</v>
      </c>
      <c r="R2140" t="s">
        <v>42</v>
      </c>
      <c r="S2140" t="s">
        <v>46</v>
      </c>
      <c r="T2140" s="8"/>
    </row>
    <row r="2141" spans="1:20" x14ac:dyDescent="0.3">
      <c r="A2141">
        <v>138895</v>
      </c>
      <c r="B2141">
        <v>95615</v>
      </c>
      <c r="C2141">
        <v>64768</v>
      </c>
      <c r="D2141">
        <v>15334</v>
      </c>
      <c r="E2141">
        <f>VLOOKUP(D2141,[1]products!$A$2:$B$2832,2,0)</f>
        <v>27.255200370000001</v>
      </c>
      <c r="F2141">
        <v>374887</v>
      </c>
      <c r="G2141" t="s">
        <v>15</v>
      </c>
      <c r="H2141" s="2">
        <v>44774.325787037036</v>
      </c>
      <c r="I2141" s="2">
        <v>44774.325787037036</v>
      </c>
      <c r="J2141" s="2">
        <v>44774.325787037036</v>
      </c>
      <c r="K2141" s="2">
        <v>44774.325787037036</v>
      </c>
      <c r="L2141" s="9">
        <f>YEAR(Table1[[#This Row],[ordered_at]])</f>
        <v>2022</v>
      </c>
      <c r="M2141" s="9" t="str">
        <f>TEXT(Table1[[#This Row],[ordered_at]],"MMM")</f>
        <v>Aug</v>
      </c>
      <c r="N2141">
        <f>VLOOKUP(D2141,[1]products!$A$2:$F$2832,6,0)</f>
        <v>54.950000760000002</v>
      </c>
      <c r="O2141" s="1">
        <f>Table1[[#This Row],[sale_price]]-Table1[[#This Row],[cost_price]]</f>
        <v>27.694800390000001</v>
      </c>
      <c r="P2141" s="4">
        <f>Table1[[#This Row],[PROFIT]]/Table1[[#This Row],[sale_price]]</f>
        <v>0.50400000012666057</v>
      </c>
      <c r="Q2141" t="str">
        <f>"Q"&amp;ROUNDUP(MONTH(Table1[[#This Row],[ordered_at]])/3,0)</f>
        <v>Q3</v>
      </c>
      <c r="R2141" t="s">
        <v>42</v>
      </c>
      <c r="S2141" t="s">
        <v>46</v>
      </c>
      <c r="T2141" s="8"/>
    </row>
    <row r="2142" spans="1:20" x14ac:dyDescent="0.3">
      <c r="A2142">
        <v>79128</v>
      </c>
      <c r="B2142">
        <v>54459</v>
      </c>
      <c r="C2142">
        <v>23176</v>
      </c>
      <c r="D2142">
        <v>28848</v>
      </c>
      <c r="E2142">
        <f>VLOOKUP(D2142,[1]products!$A$2:$B$2832,2,0)</f>
        <v>19.844999919999999</v>
      </c>
      <c r="F2142">
        <v>213530</v>
      </c>
      <c r="G2142" t="s">
        <v>12</v>
      </c>
      <c r="H2142" s="2">
        <v>44774.17255787037</v>
      </c>
      <c r="I2142" s="2">
        <v>44774.17255787037</v>
      </c>
      <c r="J2142" s="2">
        <v>44774.17255787037</v>
      </c>
      <c r="K2142" s="2" t="s">
        <v>11</v>
      </c>
      <c r="L2142" s="9">
        <f>YEAR(Table1[[#This Row],[ordered_at]])</f>
        <v>2022</v>
      </c>
      <c r="M2142" s="9" t="str">
        <f>TEXT(Table1[[#This Row],[ordered_at]],"MMM")</f>
        <v>Aug</v>
      </c>
      <c r="N2142">
        <f>VLOOKUP(D2142,[1]products!$A$2:$F$2832,6,0)</f>
        <v>49</v>
      </c>
      <c r="O2142" s="1">
        <f>Table1[[#This Row],[sale_price]]-Table1[[#This Row],[cost_price]]</f>
        <v>29.155000080000001</v>
      </c>
      <c r="P2142" s="4">
        <f>Table1[[#This Row],[PROFIT]]/Table1[[#This Row],[sale_price]]</f>
        <v>0.5950000016326531</v>
      </c>
      <c r="Q2142" t="str">
        <f>"Q"&amp;ROUNDUP(MONTH(Table1[[#This Row],[ordered_at]])/3,0)</f>
        <v>Q3</v>
      </c>
      <c r="R2142" t="s">
        <v>42</v>
      </c>
      <c r="S2142" t="s">
        <v>46</v>
      </c>
      <c r="T2142" s="8"/>
    </row>
    <row r="2143" spans="1:20" x14ac:dyDescent="0.3">
      <c r="A2143">
        <v>29734</v>
      </c>
      <c r="B2143">
        <v>20543</v>
      </c>
      <c r="C2143">
        <v>98673</v>
      </c>
      <c r="D2143">
        <v>24922</v>
      </c>
      <c r="E2143">
        <f>VLOOKUP(D2143,[1]products!$A$2:$B$2832,2,0)</f>
        <v>11.055000189999999</v>
      </c>
      <c r="F2143">
        <v>80143</v>
      </c>
      <c r="G2143" t="s">
        <v>13</v>
      </c>
      <c r="H2143" s="2">
        <v>44774.143182870372</v>
      </c>
      <c r="I2143" s="2">
        <v>44774.143182870372</v>
      </c>
      <c r="J2143" s="2" t="s">
        <v>11</v>
      </c>
      <c r="K2143" s="2" t="s">
        <v>11</v>
      </c>
      <c r="L2143" s="9">
        <f>YEAR(Table1[[#This Row],[ordered_at]])</f>
        <v>2022</v>
      </c>
      <c r="M2143" s="9" t="str">
        <f>TEXT(Table1[[#This Row],[ordered_at]],"MMM")</f>
        <v>Aug</v>
      </c>
      <c r="N2143">
        <f>VLOOKUP(D2143,[1]products!$A$2:$F$2832,6,0)</f>
        <v>20.100000380000001</v>
      </c>
      <c r="O2143" s="1">
        <f>Table1[[#This Row],[sale_price]]-Table1[[#This Row],[cost_price]]</f>
        <v>9.0450001900000014</v>
      </c>
      <c r="P2143" s="4">
        <f>Table1[[#This Row],[PROFIT]]/Table1[[#This Row],[sale_price]]</f>
        <v>0.45000000094527365</v>
      </c>
      <c r="Q2143" t="str">
        <f>"Q"&amp;ROUNDUP(MONTH(Table1[[#This Row],[ordered_at]])/3,0)</f>
        <v>Q3</v>
      </c>
      <c r="R2143" t="s">
        <v>42</v>
      </c>
      <c r="S2143" t="s">
        <v>46</v>
      </c>
      <c r="T2143" s="8"/>
    </row>
    <row r="2144" spans="1:20" x14ac:dyDescent="0.3">
      <c r="A2144">
        <v>2996</v>
      </c>
      <c r="B2144">
        <v>2060</v>
      </c>
      <c r="C2144">
        <v>20588</v>
      </c>
      <c r="D2144">
        <v>28803</v>
      </c>
      <c r="E2144">
        <f>VLOOKUP(D2144,[1]products!$A$2:$B$2832,2,0)</f>
        <v>27.555</v>
      </c>
      <c r="F2144">
        <v>8079</v>
      </c>
      <c r="G2144" t="s">
        <v>14</v>
      </c>
      <c r="H2144" s="2">
        <v>44773.652245370373</v>
      </c>
      <c r="I2144" s="2" t="s">
        <v>11</v>
      </c>
      <c r="J2144" s="2" t="s">
        <v>11</v>
      </c>
      <c r="K2144" s="2" t="s">
        <v>11</v>
      </c>
      <c r="L2144" s="9">
        <f>YEAR(Table1[[#This Row],[ordered_at]])</f>
        <v>2022</v>
      </c>
      <c r="M2144" s="9" t="str">
        <f>TEXT(Table1[[#This Row],[ordered_at]],"MMM")</f>
        <v>Jul</v>
      </c>
      <c r="N2144">
        <f>VLOOKUP(D2144,[1]products!$A$2:$F$2832,6,0)</f>
        <v>55</v>
      </c>
      <c r="O2144" s="1">
        <f>Table1[[#This Row],[sale_price]]-Table1[[#This Row],[cost_price]]</f>
        <v>27.445</v>
      </c>
      <c r="P2144" s="4">
        <f>Table1[[#This Row],[PROFIT]]/Table1[[#This Row],[sale_price]]</f>
        <v>0.499</v>
      </c>
      <c r="Q2144" t="str">
        <f>"Q"&amp;ROUNDUP(MONTH(Table1[[#This Row],[ordered_at]])/3,0)</f>
        <v>Q3</v>
      </c>
      <c r="R2144" t="s">
        <v>42</v>
      </c>
      <c r="S2144" t="s">
        <v>46</v>
      </c>
      <c r="T2144" s="8"/>
    </row>
    <row r="2145" spans="1:20" x14ac:dyDescent="0.3">
      <c r="A2145">
        <v>123682</v>
      </c>
      <c r="B2145">
        <v>85163</v>
      </c>
      <c r="C2145">
        <v>43050</v>
      </c>
      <c r="D2145">
        <v>13988</v>
      </c>
      <c r="E2145">
        <f>VLOOKUP(D2145,[1]products!$A$2:$B$2832,2,0)</f>
        <v>6.9781798940000002</v>
      </c>
      <c r="F2145">
        <v>333851</v>
      </c>
      <c r="G2145" t="s">
        <v>13</v>
      </c>
      <c r="H2145" s="2">
        <v>44773.349953703706</v>
      </c>
      <c r="I2145" s="2">
        <v>44773.349953703706</v>
      </c>
      <c r="J2145" s="2" t="s">
        <v>11</v>
      </c>
      <c r="K2145" s="2" t="s">
        <v>11</v>
      </c>
      <c r="L2145" s="9">
        <f>YEAR(Table1[[#This Row],[ordered_at]])</f>
        <v>2022</v>
      </c>
      <c r="M2145" s="9" t="str">
        <f>TEXT(Table1[[#This Row],[ordered_at]],"MMM")</f>
        <v>Jul</v>
      </c>
      <c r="N2145">
        <f>VLOOKUP(D2145,[1]products!$A$2:$F$2832,6,0)</f>
        <v>11.989999770000001</v>
      </c>
      <c r="O2145" s="1">
        <f>Table1[[#This Row],[sale_price]]-Table1[[#This Row],[cost_price]]</f>
        <v>5.0118198760000006</v>
      </c>
      <c r="P2145" s="4">
        <f>Table1[[#This Row],[PROFIT]]/Table1[[#This Row],[sale_price]]</f>
        <v>0.41799999767639695</v>
      </c>
      <c r="Q2145" t="str">
        <f>"Q"&amp;ROUNDUP(MONTH(Table1[[#This Row],[ordered_at]])/3,0)</f>
        <v>Q3</v>
      </c>
      <c r="R2145" t="s">
        <v>42</v>
      </c>
      <c r="S2145" t="s">
        <v>46</v>
      </c>
      <c r="T2145" s="8"/>
    </row>
    <row r="2146" spans="1:20" x14ac:dyDescent="0.3">
      <c r="A2146">
        <v>54135</v>
      </c>
      <c r="B2146">
        <v>37220</v>
      </c>
      <c r="C2146">
        <v>64328</v>
      </c>
      <c r="D2146">
        <v>16949</v>
      </c>
      <c r="E2146">
        <f>VLOOKUP(D2146,[1]products!$A$2:$B$2832,2,0)</f>
        <v>25.478750420000001</v>
      </c>
      <c r="F2146">
        <v>146067</v>
      </c>
      <c r="G2146" t="s">
        <v>13</v>
      </c>
      <c r="H2146" s="2">
        <v>44773.205324074072</v>
      </c>
      <c r="I2146" s="2">
        <v>44773.205324074072</v>
      </c>
      <c r="J2146" s="2" t="s">
        <v>11</v>
      </c>
      <c r="K2146" s="2" t="s">
        <v>11</v>
      </c>
      <c r="L2146" s="9">
        <f>YEAR(Table1[[#This Row],[ordered_at]])</f>
        <v>2022</v>
      </c>
      <c r="M2146" s="9" t="str">
        <f>TEXT(Table1[[#This Row],[ordered_at]],"MMM")</f>
        <v>Jul</v>
      </c>
      <c r="N2146">
        <f>VLOOKUP(D2146,[1]products!$A$2:$F$2832,6,0)</f>
        <v>59.950000760000002</v>
      </c>
      <c r="O2146" s="1">
        <f>Table1[[#This Row],[sale_price]]-Table1[[#This Row],[cost_price]]</f>
        <v>34.471250339999997</v>
      </c>
      <c r="P2146" s="4">
        <f>Table1[[#This Row],[PROFIT]]/Table1[[#This Row],[sale_price]]</f>
        <v>0.5749999983819849</v>
      </c>
      <c r="Q2146" t="str">
        <f>"Q"&amp;ROUNDUP(MONTH(Table1[[#This Row],[ordered_at]])/3,0)</f>
        <v>Q3</v>
      </c>
      <c r="R2146" t="s">
        <v>42</v>
      </c>
      <c r="S2146" t="s">
        <v>46</v>
      </c>
      <c r="T2146" s="8"/>
    </row>
    <row r="2147" spans="1:20" x14ac:dyDescent="0.3">
      <c r="A2147">
        <v>172278</v>
      </c>
      <c r="B2147">
        <v>118615</v>
      </c>
      <c r="C2147">
        <v>30967</v>
      </c>
      <c r="D2147">
        <v>9410</v>
      </c>
      <c r="E2147">
        <f>VLOOKUP(D2147,[1]products!$A$2:$B$2832,2,0)</f>
        <v>19.388490730000001</v>
      </c>
      <c r="F2147">
        <v>465109</v>
      </c>
      <c r="G2147" t="s">
        <v>13</v>
      </c>
      <c r="H2147" s="2">
        <v>44773.057789351849</v>
      </c>
      <c r="I2147" s="2">
        <v>44773.057789351849</v>
      </c>
      <c r="J2147" s="2" t="s">
        <v>11</v>
      </c>
      <c r="K2147" s="2" t="s">
        <v>11</v>
      </c>
      <c r="L2147" s="9">
        <f>YEAR(Table1[[#This Row],[ordered_at]])</f>
        <v>2022</v>
      </c>
      <c r="M2147" s="9" t="str">
        <f>TEXT(Table1[[#This Row],[ordered_at]],"MMM")</f>
        <v>Jul</v>
      </c>
      <c r="N2147">
        <f>VLOOKUP(D2147,[1]products!$A$2:$F$2832,6,0)</f>
        <v>42.990001679999999</v>
      </c>
      <c r="O2147" s="1">
        <f>Table1[[#This Row],[sale_price]]-Table1[[#This Row],[cost_price]]</f>
        <v>23.601510949999998</v>
      </c>
      <c r="P2147" s="4">
        <f>Table1[[#This Row],[PROFIT]]/Table1[[#This Row],[sale_price]]</f>
        <v>0.54900000064387056</v>
      </c>
      <c r="Q2147" t="str">
        <f>"Q"&amp;ROUNDUP(MONTH(Table1[[#This Row],[ordered_at]])/3,0)</f>
        <v>Q3</v>
      </c>
      <c r="R2147" t="s">
        <v>42</v>
      </c>
      <c r="S2147" t="s">
        <v>46</v>
      </c>
      <c r="T2147" s="8"/>
    </row>
    <row r="2148" spans="1:20" x14ac:dyDescent="0.3">
      <c r="A2148">
        <v>110229</v>
      </c>
      <c r="B2148">
        <v>75948</v>
      </c>
      <c r="C2148">
        <v>6568</v>
      </c>
      <c r="D2148">
        <v>6103</v>
      </c>
      <c r="E2148">
        <f>VLOOKUP(D2148,[1]products!$A$2:$B$2832,2,0)</f>
        <v>7.7805002720000003</v>
      </c>
      <c r="F2148">
        <v>297441</v>
      </c>
      <c r="G2148" t="s">
        <v>12</v>
      </c>
      <c r="H2148" s="2">
        <v>44771.600543981483</v>
      </c>
      <c r="I2148" s="2">
        <v>44771.600543981483</v>
      </c>
      <c r="J2148" s="2">
        <v>44771.600543981483</v>
      </c>
      <c r="K2148" s="2" t="s">
        <v>11</v>
      </c>
      <c r="L2148" s="9">
        <f>YEAR(Table1[[#This Row],[ordered_at]])</f>
        <v>2022</v>
      </c>
      <c r="M2148" s="9" t="str">
        <f>TEXT(Table1[[#This Row],[ordered_at]],"MMM")</f>
        <v>Jul</v>
      </c>
      <c r="N2148">
        <f>VLOOKUP(D2148,[1]products!$A$2:$F$2832,6,0)</f>
        <v>19.950000760000002</v>
      </c>
      <c r="O2148" s="1">
        <f>Table1[[#This Row],[sale_price]]-Table1[[#This Row],[cost_price]]</f>
        <v>12.169500488000001</v>
      </c>
      <c r="P2148" s="4">
        <f>Table1[[#This Row],[PROFIT]]/Table1[[#This Row],[sale_price]]</f>
        <v>0.61000000122305753</v>
      </c>
      <c r="Q2148" t="str">
        <f>"Q"&amp;ROUNDUP(MONTH(Table1[[#This Row],[ordered_at]])/3,0)</f>
        <v>Q3</v>
      </c>
      <c r="R2148" t="s">
        <v>42</v>
      </c>
      <c r="S2148" t="s">
        <v>46</v>
      </c>
      <c r="T2148" s="8"/>
    </row>
    <row r="2149" spans="1:20" x14ac:dyDescent="0.3">
      <c r="A2149">
        <v>141794</v>
      </c>
      <c r="B2149">
        <v>97600</v>
      </c>
      <c r="C2149">
        <v>12646</v>
      </c>
      <c r="D2149">
        <v>369</v>
      </c>
      <c r="E2149">
        <f>VLOOKUP(D2149,[1]products!$A$2:$B$2832,2,0)</f>
        <v>26.35799995</v>
      </c>
      <c r="F2149">
        <v>382796</v>
      </c>
      <c r="G2149" t="s">
        <v>13</v>
      </c>
      <c r="H2149" s="2">
        <v>44771.30265046296</v>
      </c>
      <c r="I2149" s="2">
        <v>44771.30265046296</v>
      </c>
      <c r="J2149" s="2" t="s">
        <v>11</v>
      </c>
      <c r="K2149" s="2" t="s">
        <v>11</v>
      </c>
      <c r="L2149" s="9">
        <f>YEAR(Table1[[#This Row],[ordered_at]])</f>
        <v>2022</v>
      </c>
      <c r="M2149" s="9" t="str">
        <f>TEXT(Table1[[#This Row],[ordered_at]],"MMM")</f>
        <v>Jul</v>
      </c>
      <c r="N2149">
        <f>VLOOKUP(D2149,[1]products!$A$2:$F$2832,6,0)</f>
        <v>46</v>
      </c>
      <c r="O2149" s="1">
        <f>Table1[[#This Row],[sale_price]]-Table1[[#This Row],[cost_price]]</f>
        <v>19.64200005</v>
      </c>
      <c r="P2149" s="4">
        <f>Table1[[#This Row],[PROFIT]]/Table1[[#This Row],[sale_price]]</f>
        <v>0.42700000108695652</v>
      </c>
      <c r="Q2149" t="str">
        <f>"Q"&amp;ROUNDUP(MONTH(Table1[[#This Row],[ordered_at]])/3,0)</f>
        <v>Q3</v>
      </c>
      <c r="R2149" t="s">
        <v>42</v>
      </c>
      <c r="S2149" t="s">
        <v>46</v>
      </c>
      <c r="T2149" s="8"/>
    </row>
    <row r="2150" spans="1:20" x14ac:dyDescent="0.3">
      <c r="A2150">
        <v>62850</v>
      </c>
      <c r="B2150">
        <v>43265</v>
      </c>
      <c r="C2150">
        <v>29112</v>
      </c>
      <c r="D2150">
        <v>15897</v>
      </c>
      <c r="E2150">
        <f>VLOOKUP(D2150,[1]products!$A$2:$B$2832,2,0)</f>
        <v>20.771999919999999</v>
      </c>
      <c r="F2150">
        <v>169556</v>
      </c>
      <c r="G2150" t="s">
        <v>10</v>
      </c>
      <c r="H2150" s="2">
        <v>44771.157349537039</v>
      </c>
      <c r="I2150" s="2" t="s">
        <v>11</v>
      </c>
      <c r="J2150" s="2" t="s">
        <v>11</v>
      </c>
      <c r="K2150" s="2" t="s">
        <v>11</v>
      </c>
      <c r="L2150" s="9">
        <f>YEAR(Table1[[#This Row],[ordered_at]])</f>
        <v>2022</v>
      </c>
      <c r="M2150" s="9" t="str">
        <f>TEXT(Table1[[#This Row],[ordered_at]],"MMM")</f>
        <v>Jul</v>
      </c>
      <c r="N2150">
        <f>VLOOKUP(D2150,[1]products!$A$2:$F$2832,6,0)</f>
        <v>36</v>
      </c>
      <c r="O2150" s="1">
        <f>Table1[[#This Row],[sale_price]]-Table1[[#This Row],[cost_price]]</f>
        <v>15.228000080000001</v>
      </c>
      <c r="P2150" s="4">
        <f>Table1[[#This Row],[PROFIT]]/Table1[[#This Row],[sale_price]]</f>
        <v>0.42300000222222223</v>
      </c>
      <c r="Q2150" t="str">
        <f>"Q"&amp;ROUNDUP(MONTH(Table1[[#This Row],[ordered_at]])/3,0)</f>
        <v>Q3</v>
      </c>
      <c r="R2150" t="s">
        <v>42</v>
      </c>
      <c r="S2150" t="s">
        <v>46</v>
      </c>
      <c r="T2150" s="8"/>
    </row>
    <row r="2151" spans="1:20" x14ac:dyDescent="0.3">
      <c r="A2151">
        <v>7252</v>
      </c>
      <c r="B2151">
        <v>5026</v>
      </c>
      <c r="C2151">
        <v>92739</v>
      </c>
      <c r="D2151">
        <v>9118</v>
      </c>
      <c r="E2151">
        <f>VLOOKUP(D2151,[1]products!$A$2:$B$2832,2,0)</f>
        <v>19.114000019999999</v>
      </c>
      <c r="F2151">
        <v>19607</v>
      </c>
      <c r="G2151" t="s">
        <v>15</v>
      </c>
      <c r="H2151" s="2">
        <v>44768.564803240741</v>
      </c>
      <c r="I2151" s="2">
        <v>44768.564803240741</v>
      </c>
      <c r="J2151" s="2">
        <v>44768.564803240741</v>
      </c>
      <c r="K2151" s="2">
        <v>44768.564803240741</v>
      </c>
      <c r="L2151" s="9">
        <f>YEAR(Table1[[#This Row],[ordered_at]])</f>
        <v>2022</v>
      </c>
      <c r="M2151" s="9" t="str">
        <f>TEXT(Table1[[#This Row],[ordered_at]],"MMM")</f>
        <v>Jul</v>
      </c>
      <c r="N2151">
        <f>VLOOKUP(D2151,[1]products!$A$2:$F$2832,6,0)</f>
        <v>38</v>
      </c>
      <c r="O2151" s="1">
        <f>Table1[[#This Row],[sale_price]]-Table1[[#This Row],[cost_price]]</f>
        <v>18.885999980000001</v>
      </c>
      <c r="P2151" s="4">
        <f>Table1[[#This Row],[PROFIT]]/Table1[[#This Row],[sale_price]]</f>
        <v>0.49699999947368423</v>
      </c>
      <c r="Q2151" t="str">
        <f>"Q"&amp;ROUNDUP(MONTH(Table1[[#This Row],[ordered_at]])/3,0)</f>
        <v>Q3</v>
      </c>
      <c r="R2151" t="s">
        <v>42</v>
      </c>
      <c r="S2151" t="s">
        <v>46</v>
      </c>
      <c r="T2151" s="8"/>
    </row>
    <row r="2152" spans="1:20" x14ac:dyDescent="0.3">
      <c r="A2152">
        <v>145314</v>
      </c>
      <c r="B2152">
        <v>100062</v>
      </c>
      <c r="C2152">
        <v>53164</v>
      </c>
      <c r="D2152">
        <v>13943</v>
      </c>
      <c r="E2152">
        <f>VLOOKUP(D2152,[1]products!$A$2:$B$2832,2,0)</f>
        <v>14.25000002</v>
      </c>
      <c r="F2152">
        <v>392314</v>
      </c>
      <c r="G2152" t="s">
        <v>15</v>
      </c>
      <c r="H2152" s="2">
        <v>44768.196759259263</v>
      </c>
      <c r="I2152" s="2">
        <v>44768.196759259263</v>
      </c>
      <c r="J2152" s="2">
        <v>44768.196759259263</v>
      </c>
      <c r="K2152" s="2">
        <v>44768.196759259263</v>
      </c>
      <c r="L2152" s="9">
        <f>YEAR(Table1[[#This Row],[ordered_at]])</f>
        <v>2022</v>
      </c>
      <c r="M2152" s="9" t="str">
        <f>TEXT(Table1[[#This Row],[ordered_at]],"MMM")</f>
        <v>Jul</v>
      </c>
      <c r="N2152">
        <f>VLOOKUP(D2152,[1]products!$A$2:$F$2832,6,0)</f>
        <v>30</v>
      </c>
      <c r="O2152" s="1">
        <f>Table1[[#This Row],[sale_price]]-Table1[[#This Row],[cost_price]]</f>
        <v>15.74999998</v>
      </c>
      <c r="P2152" s="4">
        <f>Table1[[#This Row],[PROFIT]]/Table1[[#This Row],[sale_price]]</f>
        <v>0.5249999993333333</v>
      </c>
      <c r="Q2152" t="str">
        <f>"Q"&amp;ROUNDUP(MONTH(Table1[[#This Row],[ordered_at]])/3,0)</f>
        <v>Q3</v>
      </c>
      <c r="R2152" t="s">
        <v>42</v>
      </c>
      <c r="S2152" t="s">
        <v>46</v>
      </c>
      <c r="T2152" s="8"/>
    </row>
    <row r="2153" spans="1:20" x14ac:dyDescent="0.3">
      <c r="A2153">
        <v>72207</v>
      </c>
      <c r="B2153">
        <v>49666</v>
      </c>
      <c r="C2153">
        <v>53164</v>
      </c>
      <c r="D2153">
        <v>25329</v>
      </c>
      <c r="E2153">
        <f>VLOOKUP(D2153,[1]products!$A$2:$B$2832,2,0)</f>
        <v>39.034948270000001</v>
      </c>
      <c r="F2153">
        <v>194810</v>
      </c>
      <c r="G2153" t="s">
        <v>13</v>
      </c>
      <c r="H2153" s="2">
        <v>44767.01090277778</v>
      </c>
      <c r="I2153" s="2">
        <v>44767.01090277778</v>
      </c>
      <c r="J2153" s="2" t="s">
        <v>11</v>
      </c>
      <c r="K2153" s="2" t="s">
        <v>11</v>
      </c>
      <c r="L2153" s="9">
        <f>YEAR(Table1[[#This Row],[ordered_at]])</f>
        <v>2022</v>
      </c>
      <c r="M2153" s="9" t="str">
        <f>TEXT(Table1[[#This Row],[ordered_at]],"MMM")</f>
        <v>Jul</v>
      </c>
      <c r="N2153">
        <f>VLOOKUP(D2153,[1]products!$A$2:$F$2832,6,0)</f>
        <v>64.949996949999999</v>
      </c>
      <c r="O2153" s="1">
        <f>Table1[[#This Row],[sale_price]]-Table1[[#This Row],[cost_price]]</f>
        <v>25.915048679999998</v>
      </c>
      <c r="P2153" s="4">
        <f>Table1[[#This Row],[PROFIT]]/Table1[[#This Row],[sale_price]]</f>
        <v>0.39899999841339484</v>
      </c>
      <c r="Q2153" t="str">
        <f>"Q"&amp;ROUNDUP(MONTH(Table1[[#This Row],[ordered_at]])/3,0)</f>
        <v>Q3</v>
      </c>
      <c r="R2153" t="s">
        <v>42</v>
      </c>
      <c r="S2153" t="s">
        <v>46</v>
      </c>
      <c r="T2153" s="8"/>
    </row>
    <row r="2154" spans="1:20" x14ac:dyDescent="0.3">
      <c r="A2154">
        <v>102962</v>
      </c>
      <c r="B2154">
        <v>70898</v>
      </c>
      <c r="C2154">
        <v>53164</v>
      </c>
      <c r="D2154">
        <v>15395</v>
      </c>
      <c r="E2154">
        <f>VLOOKUP(D2154,[1]products!$A$2:$B$2832,2,0)</f>
        <v>39.658078809999999</v>
      </c>
      <c r="F2154">
        <v>277764</v>
      </c>
      <c r="G2154" t="s">
        <v>10</v>
      </c>
      <c r="H2154" s="2">
        <v>44766.33997685185</v>
      </c>
      <c r="I2154" s="2" t="s">
        <v>11</v>
      </c>
      <c r="J2154" s="2" t="s">
        <v>11</v>
      </c>
      <c r="K2154" s="2" t="s">
        <v>11</v>
      </c>
      <c r="L2154" s="9">
        <f>YEAR(Table1[[#This Row],[ordered_at]])</f>
        <v>2022</v>
      </c>
      <c r="M2154" s="9" t="str">
        <f>TEXT(Table1[[#This Row],[ordered_at]],"MMM")</f>
        <v>Jul</v>
      </c>
      <c r="N2154">
        <f>VLOOKUP(D2154,[1]products!$A$2:$F$2832,6,0)</f>
        <v>66.989997860000003</v>
      </c>
      <c r="O2154" s="1">
        <f>Table1[[#This Row],[sale_price]]-Table1[[#This Row],[cost_price]]</f>
        <v>27.331919050000003</v>
      </c>
      <c r="P2154" s="4">
        <f>Table1[[#This Row],[PROFIT]]/Table1[[#This Row],[sale_price]]</f>
        <v>0.40799999885236604</v>
      </c>
      <c r="Q2154" t="str">
        <f>"Q"&amp;ROUNDUP(MONTH(Table1[[#This Row],[ordered_at]])/3,0)</f>
        <v>Q3</v>
      </c>
      <c r="R2154" t="s">
        <v>42</v>
      </c>
      <c r="S2154" t="s">
        <v>46</v>
      </c>
      <c r="T2154" s="8"/>
    </row>
    <row r="2155" spans="1:20" x14ac:dyDescent="0.3">
      <c r="A2155">
        <v>25190</v>
      </c>
      <c r="B2155">
        <v>17428</v>
      </c>
      <c r="C2155">
        <v>53164</v>
      </c>
      <c r="D2155">
        <v>13844</v>
      </c>
      <c r="E2155">
        <f>VLOOKUP(D2155,[1]products!$A$2:$B$2832,2,0)</f>
        <v>12.30000001</v>
      </c>
      <c r="F2155">
        <v>67973</v>
      </c>
      <c r="G2155" t="s">
        <v>13</v>
      </c>
      <c r="H2155" s="2">
        <v>44766.273148148146</v>
      </c>
      <c r="I2155" s="2">
        <v>44766.273148148146</v>
      </c>
      <c r="J2155" s="2" t="s">
        <v>11</v>
      </c>
      <c r="K2155" s="2" t="s">
        <v>11</v>
      </c>
      <c r="L2155" s="9">
        <f>YEAR(Table1[[#This Row],[ordered_at]])</f>
        <v>2022</v>
      </c>
      <c r="M2155" s="9" t="str">
        <f>TEXT(Table1[[#This Row],[ordered_at]],"MMM")</f>
        <v>Jul</v>
      </c>
      <c r="N2155">
        <f>VLOOKUP(D2155,[1]products!$A$2:$F$2832,6,0)</f>
        <v>25</v>
      </c>
      <c r="O2155" s="1">
        <f>Table1[[#This Row],[sale_price]]-Table1[[#This Row],[cost_price]]</f>
        <v>12.69999999</v>
      </c>
      <c r="P2155" s="4">
        <f>Table1[[#This Row],[PROFIT]]/Table1[[#This Row],[sale_price]]</f>
        <v>0.50799999959999997</v>
      </c>
      <c r="Q2155" t="str">
        <f>"Q"&amp;ROUNDUP(MONTH(Table1[[#This Row],[ordered_at]])/3,0)</f>
        <v>Q3</v>
      </c>
      <c r="R2155" t="s">
        <v>28</v>
      </c>
      <c r="S2155" t="s">
        <v>46</v>
      </c>
      <c r="T2155" s="8"/>
    </row>
    <row r="2156" spans="1:20" x14ac:dyDescent="0.3">
      <c r="A2156">
        <v>43802</v>
      </c>
      <c r="B2156">
        <v>30146</v>
      </c>
      <c r="C2156">
        <v>53164</v>
      </c>
      <c r="D2156">
        <v>29065</v>
      </c>
      <c r="E2156">
        <f>VLOOKUP(D2156,[1]products!$A$2:$B$2832,2,0)</f>
        <v>17.105219779999999</v>
      </c>
      <c r="F2156">
        <v>118145</v>
      </c>
      <c r="G2156" t="s">
        <v>13</v>
      </c>
      <c r="H2156" s="2">
        <v>44766.08625</v>
      </c>
      <c r="I2156" s="2">
        <v>44766.08625</v>
      </c>
      <c r="J2156" s="2" t="s">
        <v>11</v>
      </c>
      <c r="K2156" s="2" t="s">
        <v>11</v>
      </c>
      <c r="L2156" s="9">
        <f>YEAR(Table1[[#This Row],[ordered_at]])</f>
        <v>2022</v>
      </c>
      <c r="M2156" s="9" t="str">
        <f>TEXT(Table1[[#This Row],[ordered_at]],"MMM")</f>
        <v>Jul</v>
      </c>
      <c r="N2156">
        <f>VLOOKUP(D2156,[1]products!$A$2:$F$2832,6,0)</f>
        <v>34.979999540000001</v>
      </c>
      <c r="O2156" s="1">
        <f>Table1[[#This Row],[sale_price]]-Table1[[#This Row],[cost_price]]</f>
        <v>17.874779760000003</v>
      </c>
      <c r="P2156" s="4">
        <f>Table1[[#This Row],[PROFIT]]/Table1[[#This Row],[sale_price]]</f>
        <v>0.51099999985877653</v>
      </c>
      <c r="Q2156" t="str">
        <f>"Q"&amp;ROUNDUP(MONTH(Table1[[#This Row],[ordered_at]])/3,0)</f>
        <v>Q3</v>
      </c>
      <c r="R2156" t="s">
        <v>23</v>
      </c>
      <c r="S2156" t="s">
        <v>46</v>
      </c>
      <c r="T2156" s="8"/>
    </row>
    <row r="2157" spans="1:20" x14ac:dyDescent="0.3">
      <c r="A2157">
        <v>10069</v>
      </c>
      <c r="B2157">
        <v>6953</v>
      </c>
      <c r="C2157">
        <v>53164</v>
      </c>
      <c r="D2157">
        <v>9024</v>
      </c>
      <c r="E2157">
        <f>VLOOKUP(D2157,[1]products!$A$2:$B$2832,2,0)</f>
        <v>15.40000006</v>
      </c>
      <c r="F2157">
        <v>27158</v>
      </c>
      <c r="G2157" t="s">
        <v>13</v>
      </c>
      <c r="H2157" s="2">
        <v>44765.883032407408</v>
      </c>
      <c r="I2157" s="2">
        <v>44765.883032407408</v>
      </c>
      <c r="J2157" s="2" t="s">
        <v>11</v>
      </c>
      <c r="K2157" s="2" t="s">
        <v>11</v>
      </c>
      <c r="L2157" s="9">
        <f>YEAR(Table1[[#This Row],[ordered_at]])</f>
        <v>2022</v>
      </c>
      <c r="M2157" s="9" t="str">
        <f>TEXT(Table1[[#This Row],[ordered_at]],"MMM")</f>
        <v>Jul</v>
      </c>
      <c r="N2157">
        <f>VLOOKUP(D2157,[1]products!$A$2:$F$2832,6,0)</f>
        <v>25</v>
      </c>
      <c r="O2157" s="1">
        <f>Table1[[#This Row],[sale_price]]-Table1[[#This Row],[cost_price]]</f>
        <v>9.59999994</v>
      </c>
      <c r="P2157" s="4">
        <f>Table1[[#This Row],[PROFIT]]/Table1[[#This Row],[sale_price]]</f>
        <v>0.38399999759999998</v>
      </c>
      <c r="Q2157" t="str">
        <f>"Q"&amp;ROUNDUP(MONTH(Table1[[#This Row],[ordered_at]])/3,0)</f>
        <v>Q3</v>
      </c>
      <c r="R2157" t="s">
        <v>23</v>
      </c>
      <c r="S2157" t="s">
        <v>46</v>
      </c>
      <c r="T2157" s="8"/>
    </row>
    <row r="2158" spans="1:20" x14ac:dyDescent="0.3">
      <c r="A2158">
        <v>127968</v>
      </c>
      <c r="B2158">
        <v>88122</v>
      </c>
      <c r="C2158">
        <v>53164</v>
      </c>
      <c r="D2158">
        <v>5991</v>
      </c>
      <c r="E2158">
        <f>VLOOKUP(D2158,[1]products!$A$2:$B$2832,2,0)</f>
        <v>49.549201140000001</v>
      </c>
      <c r="F2158">
        <v>345426</v>
      </c>
      <c r="G2158" t="s">
        <v>12</v>
      </c>
      <c r="H2158" s="2">
        <v>44764.062245370369</v>
      </c>
      <c r="I2158" s="2">
        <v>44764.062245370369</v>
      </c>
      <c r="J2158" s="2">
        <v>44764.062245370369</v>
      </c>
      <c r="K2158" s="2" t="s">
        <v>11</v>
      </c>
      <c r="L2158" s="9">
        <f>YEAR(Table1[[#This Row],[ordered_at]])</f>
        <v>2022</v>
      </c>
      <c r="M2158" s="9" t="str">
        <f>TEXT(Table1[[#This Row],[ordered_at]],"MMM")</f>
        <v>Jul</v>
      </c>
      <c r="N2158">
        <f>VLOOKUP(D2158,[1]products!$A$2:$F$2832,6,0)</f>
        <v>78.900001529999997</v>
      </c>
      <c r="O2158" s="1">
        <f>Table1[[#This Row],[sale_price]]-Table1[[#This Row],[cost_price]]</f>
        <v>29.350800389999996</v>
      </c>
      <c r="P2158" s="4">
        <f>Table1[[#This Row],[PROFIT]]/Table1[[#This Row],[sale_price]]</f>
        <v>0.37199999772927755</v>
      </c>
      <c r="Q2158" t="str">
        <f>"Q"&amp;ROUNDUP(MONTH(Table1[[#This Row],[ordered_at]])/3,0)</f>
        <v>Q3</v>
      </c>
      <c r="R2158" t="s">
        <v>23</v>
      </c>
      <c r="S2158" t="s">
        <v>46</v>
      </c>
      <c r="T2158" s="8"/>
    </row>
    <row r="2159" spans="1:20" x14ac:dyDescent="0.3">
      <c r="A2159">
        <v>35749</v>
      </c>
      <c r="B2159">
        <v>24601</v>
      </c>
      <c r="C2159">
        <v>85818</v>
      </c>
      <c r="D2159">
        <v>24905</v>
      </c>
      <c r="E2159">
        <f>VLOOKUP(D2159,[1]products!$A$2:$B$2832,2,0)</f>
        <v>26.571999999999999</v>
      </c>
      <c r="F2159">
        <v>96447</v>
      </c>
      <c r="G2159" t="s">
        <v>12</v>
      </c>
      <c r="H2159" s="2">
        <v>44763.326215277775</v>
      </c>
      <c r="I2159" s="2">
        <v>44763.326215277775</v>
      </c>
      <c r="J2159" s="2">
        <v>44763.326215277775</v>
      </c>
      <c r="K2159" s="2" t="s">
        <v>11</v>
      </c>
      <c r="L2159" s="9">
        <f>YEAR(Table1[[#This Row],[ordered_at]])</f>
        <v>2022</v>
      </c>
      <c r="M2159" s="9" t="str">
        <f>TEXT(Table1[[#This Row],[ordered_at]],"MMM")</f>
        <v>Jul</v>
      </c>
      <c r="N2159">
        <f>VLOOKUP(D2159,[1]products!$A$2:$F$2832,6,0)</f>
        <v>52</v>
      </c>
      <c r="O2159" s="1">
        <f>Table1[[#This Row],[sale_price]]-Table1[[#This Row],[cost_price]]</f>
        <v>25.428000000000001</v>
      </c>
      <c r="P2159" s="4">
        <f>Table1[[#This Row],[PROFIT]]/Table1[[#This Row],[sale_price]]</f>
        <v>0.48899999999999999</v>
      </c>
      <c r="Q2159" t="str">
        <f>"Q"&amp;ROUNDUP(MONTH(Table1[[#This Row],[ordered_at]])/3,0)</f>
        <v>Q3</v>
      </c>
      <c r="R2159" t="s">
        <v>23</v>
      </c>
      <c r="S2159" t="s">
        <v>46</v>
      </c>
      <c r="T2159" s="8"/>
    </row>
    <row r="2160" spans="1:20" x14ac:dyDescent="0.3">
      <c r="A2160">
        <v>102146</v>
      </c>
      <c r="B2160">
        <v>70317</v>
      </c>
      <c r="C2160">
        <v>66076</v>
      </c>
      <c r="D2160">
        <v>10504</v>
      </c>
      <c r="E2160">
        <f>VLOOKUP(D2160,[1]products!$A$2:$B$2832,2,0)</f>
        <v>12.88699997</v>
      </c>
      <c r="F2160">
        <v>275536</v>
      </c>
      <c r="G2160" t="s">
        <v>13</v>
      </c>
      <c r="H2160" s="2">
        <v>44762.538564814815</v>
      </c>
      <c r="I2160" s="2">
        <v>44762.538564814815</v>
      </c>
      <c r="J2160" s="2" t="s">
        <v>11</v>
      </c>
      <c r="K2160" s="2" t="s">
        <v>11</v>
      </c>
      <c r="L2160" s="9">
        <f>YEAR(Table1[[#This Row],[ordered_at]])</f>
        <v>2022</v>
      </c>
      <c r="M2160" s="9" t="str">
        <f>TEXT(Table1[[#This Row],[ordered_at]],"MMM")</f>
        <v>Jul</v>
      </c>
      <c r="N2160">
        <f>VLOOKUP(D2160,[1]products!$A$2:$F$2832,6,0)</f>
        <v>24.5</v>
      </c>
      <c r="O2160" s="1">
        <f>Table1[[#This Row],[sale_price]]-Table1[[#This Row],[cost_price]]</f>
        <v>11.61300003</v>
      </c>
      <c r="P2160" s="4">
        <f>Table1[[#This Row],[PROFIT]]/Table1[[#This Row],[sale_price]]</f>
        <v>0.47400000122448982</v>
      </c>
      <c r="Q2160" t="str">
        <f>"Q"&amp;ROUNDUP(MONTH(Table1[[#This Row],[ordered_at]])/3,0)</f>
        <v>Q3</v>
      </c>
      <c r="R2160" t="s">
        <v>21</v>
      </c>
      <c r="S2160" t="s">
        <v>46</v>
      </c>
      <c r="T2160" s="8"/>
    </row>
    <row r="2161" spans="1:20" x14ac:dyDescent="0.3">
      <c r="A2161">
        <v>66837</v>
      </c>
      <c r="B2161">
        <v>45988</v>
      </c>
      <c r="C2161">
        <v>9159</v>
      </c>
      <c r="D2161">
        <v>28951</v>
      </c>
      <c r="E2161">
        <f>VLOOKUP(D2161,[1]products!$A$2:$B$2832,2,0)</f>
        <v>21.201390910000001</v>
      </c>
      <c r="F2161">
        <v>180370</v>
      </c>
      <c r="G2161" t="s">
        <v>15</v>
      </c>
      <c r="H2161" s="2">
        <v>44762.322025462963</v>
      </c>
      <c r="I2161" s="2">
        <v>44762.322025462963</v>
      </c>
      <c r="J2161" s="2">
        <v>44762.322025462963</v>
      </c>
      <c r="K2161" s="2">
        <v>44762.322025462963</v>
      </c>
      <c r="L2161" s="9">
        <f>YEAR(Table1[[#This Row],[ordered_at]])</f>
        <v>2022</v>
      </c>
      <c r="M2161" s="9" t="str">
        <f>TEXT(Table1[[#This Row],[ordered_at]],"MMM")</f>
        <v>Jul</v>
      </c>
      <c r="N2161">
        <f>VLOOKUP(D2161,[1]products!$A$2:$F$2832,6,0)</f>
        <v>45.990001679999999</v>
      </c>
      <c r="O2161" s="1">
        <f>Table1[[#This Row],[sale_price]]-Table1[[#This Row],[cost_price]]</f>
        <v>24.788610769999998</v>
      </c>
      <c r="P2161" s="4">
        <f>Table1[[#This Row],[PROFIT]]/Table1[[#This Row],[sale_price]]</f>
        <v>0.53899999705327251</v>
      </c>
      <c r="Q2161" t="str">
        <f>"Q"&amp;ROUNDUP(MONTH(Table1[[#This Row],[ordered_at]])/3,0)</f>
        <v>Q3</v>
      </c>
      <c r="R2161" t="s">
        <v>21</v>
      </c>
      <c r="S2161" t="s">
        <v>46</v>
      </c>
      <c r="T2161" s="8"/>
    </row>
    <row r="2162" spans="1:20" x14ac:dyDescent="0.3">
      <c r="A2162">
        <v>54550</v>
      </c>
      <c r="B2162">
        <v>37511</v>
      </c>
      <c r="C2162">
        <v>68846</v>
      </c>
      <c r="D2162">
        <v>28670</v>
      </c>
      <c r="E2162">
        <f>VLOOKUP(D2162,[1]products!$A$2:$B$2832,2,0)</f>
        <v>4.8972299179999998</v>
      </c>
      <c r="F2162">
        <v>147194</v>
      </c>
      <c r="G2162" t="s">
        <v>13</v>
      </c>
      <c r="H2162" s="2">
        <v>44762.316979166666</v>
      </c>
      <c r="I2162" s="2">
        <v>44762.316979166666</v>
      </c>
      <c r="J2162" s="2" t="s">
        <v>11</v>
      </c>
      <c r="K2162" s="2" t="s">
        <v>11</v>
      </c>
      <c r="L2162" s="9">
        <f>YEAR(Table1[[#This Row],[ordered_at]])</f>
        <v>2022</v>
      </c>
      <c r="M2162" s="9" t="str">
        <f>TEXT(Table1[[#This Row],[ordered_at]],"MMM")</f>
        <v>Jul</v>
      </c>
      <c r="N2162">
        <f>VLOOKUP(D2162,[1]products!$A$2:$F$2832,6,0)</f>
        <v>12.989999770000001</v>
      </c>
      <c r="O2162" s="1">
        <f>Table1[[#This Row],[sale_price]]-Table1[[#This Row],[cost_price]]</f>
        <v>8.092769852</v>
      </c>
      <c r="P2162" s="4">
        <f>Table1[[#This Row],[PROFIT]]/Table1[[#This Row],[sale_price]]</f>
        <v>0.62299999963741337</v>
      </c>
      <c r="Q2162" t="str">
        <f>"Q"&amp;ROUNDUP(MONTH(Table1[[#This Row],[ordered_at]])/3,0)</f>
        <v>Q3</v>
      </c>
      <c r="R2162" t="s">
        <v>21</v>
      </c>
      <c r="S2162" t="s">
        <v>46</v>
      </c>
      <c r="T2162" s="8"/>
    </row>
    <row r="2163" spans="1:20" x14ac:dyDescent="0.3">
      <c r="A2163">
        <v>179246</v>
      </c>
      <c r="B2163">
        <v>123454</v>
      </c>
      <c r="C2163">
        <v>64965</v>
      </c>
      <c r="D2163">
        <v>13842</v>
      </c>
      <c r="E2163">
        <f>VLOOKUP(D2163,[1]products!$A$2:$B$2832,2,0)</f>
        <v>23.673601099999999</v>
      </c>
      <c r="F2163">
        <v>483925</v>
      </c>
      <c r="G2163" t="s">
        <v>13</v>
      </c>
      <c r="H2163" s="2">
        <v>44760.673078703701</v>
      </c>
      <c r="I2163" s="2">
        <v>44760.673078703701</v>
      </c>
      <c r="J2163" s="2" t="s">
        <v>11</v>
      </c>
      <c r="K2163" s="2" t="s">
        <v>11</v>
      </c>
      <c r="L2163" s="9">
        <f>YEAR(Table1[[#This Row],[ordered_at]])</f>
        <v>2022</v>
      </c>
      <c r="M2163" s="9" t="str">
        <f>TEXT(Table1[[#This Row],[ordered_at]],"MMM")</f>
        <v>Jul</v>
      </c>
      <c r="N2163">
        <f>VLOOKUP(D2163,[1]products!$A$2:$F$2832,6,0)</f>
        <v>36.990001679999999</v>
      </c>
      <c r="O2163" s="1">
        <f>Table1[[#This Row],[sale_price]]-Table1[[#This Row],[cost_price]]</f>
        <v>13.31640058</v>
      </c>
      <c r="P2163" s="4">
        <f>Table1[[#This Row],[PROFIT]]/Table1[[#This Row],[sale_price]]</f>
        <v>0.35999999932954857</v>
      </c>
      <c r="Q2163" t="str">
        <f>"Q"&amp;ROUNDUP(MONTH(Table1[[#This Row],[ordered_at]])/3,0)</f>
        <v>Q3</v>
      </c>
      <c r="R2163" t="s">
        <v>21</v>
      </c>
      <c r="S2163" t="s">
        <v>47</v>
      </c>
      <c r="T2163" s="8"/>
    </row>
    <row r="2164" spans="1:20" x14ac:dyDescent="0.3">
      <c r="A2164">
        <v>90326</v>
      </c>
      <c r="B2164">
        <v>62153</v>
      </c>
      <c r="C2164">
        <v>645</v>
      </c>
      <c r="D2164">
        <v>28406</v>
      </c>
      <c r="E2164">
        <f>VLOOKUP(D2164,[1]products!$A$2:$B$2832,2,0)</f>
        <v>19.860240529999999</v>
      </c>
      <c r="F2164">
        <v>243784</v>
      </c>
      <c r="G2164" t="s">
        <v>14</v>
      </c>
      <c r="H2164" s="2">
        <v>44760.608541666668</v>
      </c>
      <c r="I2164" s="2" t="s">
        <v>11</v>
      </c>
      <c r="J2164" s="2" t="s">
        <v>11</v>
      </c>
      <c r="K2164" s="2" t="s">
        <v>11</v>
      </c>
      <c r="L2164" s="9">
        <f>YEAR(Table1[[#This Row],[ordered_at]])</f>
        <v>2022</v>
      </c>
      <c r="M2164" s="9" t="str">
        <f>TEXT(Table1[[#This Row],[ordered_at]],"MMM")</f>
        <v>Jul</v>
      </c>
      <c r="N2164">
        <f>VLOOKUP(D2164,[1]products!$A$2:$F$2832,6,0)</f>
        <v>39.880001069999999</v>
      </c>
      <c r="O2164" s="1">
        <f>Table1[[#This Row],[sale_price]]-Table1[[#This Row],[cost_price]]</f>
        <v>20.01976054</v>
      </c>
      <c r="P2164" s="4">
        <f>Table1[[#This Row],[PROFIT]]/Table1[[#This Row],[sale_price]]</f>
        <v>0.50200000007171519</v>
      </c>
      <c r="Q2164" t="str">
        <f>"Q"&amp;ROUNDUP(MONTH(Table1[[#This Row],[ordered_at]])/3,0)</f>
        <v>Q3</v>
      </c>
      <c r="R2164" t="s">
        <v>21</v>
      </c>
      <c r="S2164" t="s">
        <v>47</v>
      </c>
      <c r="T2164" s="8"/>
    </row>
    <row r="2165" spans="1:20" x14ac:dyDescent="0.3">
      <c r="A2165">
        <v>32131</v>
      </c>
      <c r="B2165">
        <v>22180</v>
      </c>
      <c r="C2165">
        <v>65789</v>
      </c>
      <c r="D2165">
        <v>26337</v>
      </c>
      <c r="E2165">
        <f>VLOOKUP(D2165,[1]products!$A$2:$B$2832,2,0)</f>
        <v>5.3850098759999998</v>
      </c>
      <c r="F2165">
        <v>86638</v>
      </c>
      <c r="G2165" t="s">
        <v>14</v>
      </c>
      <c r="H2165" s="2">
        <v>44758.623900462961</v>
      </c>
      <c r="I2165" s="2" t="s">
        <v>11</v>
      </c>
      <c r="J2165" s="2" t="s">
        <v>11</v>
      </c>
      <c r="K2165" s="2" t="s">
        <v>11</v>
      </c>
      <c r="L2165" s="9">
        <f>YEAR(Table1[[#This Row],[ordered_at]])</f>
        <v>2022</v>
      </c>
      <c r="M2165" s="9" t="str">
        <f>TEXT(Table1[[#This Row],[ordered_at]],"MMM")</f>
        <v>Jul</v>
      </c>
      <c r="N2165">
        <f>VLOOKUP(D2165,[1]products!$A$2:$F$2832,6,0)</f>
        <v>8.9899997710000008</v>
      </c>
      <c r="O2165" s="1">
        <f>Table1[[#This Row],[sale_price]]-Table1[[#This Row],[cost_price]]</f>
        <v>3.604989895000001</v>
      </c>
      <c r="P2165" s="4">
        <f>Table1[[#This Row],[PROFIT]]/Table1[[#This Row],[sale_price]]</f>
        <v>0.40099999853492774</v>
      </c>
      <c r="Q2165" t="str">
        <f>"Q"&amp;ROUNDUP(MONTH(Table1[[#This Row],[ordered_at]])/3,0)</f>
        <v>Q3</v>
      </c>
      <c r="R2165" t="s">
        <v>21</v>
      </c>
      <c r="S2165" t="s">
        <v>47</v>
      </c>
      <c r="T2165" s="8"/>
    </row>
    <row r="2166" spans="1:20" x14ac:dyDescent="0.3">
      <c r="A2166">
        <v>44506</v>
      </c>
      <c r="B2166">
        <v>30628</v>
      </c>
      <c r="C2166">
        <v>18592</v>
      </c>
      <c r="D2166">
        <v>27270</v>
      </c>
      <c r="E2166">
        <f>VLOOKUP(D2166,[1]products!$A$2:$B$2832,2,0)</f>
        <v>15.62400001</v>
      </c>
      <c r="F2166">
        <v>120066</v>
      </c>
      <c r="G2166" t="s">
        <v>13</v>
      </c>
      <c r="H2166" s="2">
        <v>44758.090451388889</v>
      </c>
      <c r="I2166" s="2">
        <v>44758.090451388889</v>
      </c>
      <c r="J2166" s="2" t="s">
        <v>11</v>
      </c>
      <c r="K2166" s="2" t="s">
        <v>11</v>
      </c>
      <c r="L2166" s="9">
        <f>YEAR(Table1[[#This Row],[ordered_at]])</f>
        <v>2022</v>
      </c>
      <c r="M2166" s="9" t="str">
        <f>TEXT(Table1[[#This Row],[ordered_at]],"MMM")</f>
        <v>Jul</v>
      </c>
      <c r="N2166">
        <f>VLOOKUP(D2166,[1]products!$A$2:$F$2832,6,0)</f>
        <v>28</v>
      </c>
      <c r="O2166" s="1">
        <f>Table1[[#This Row],[sale_price]]-Table1[[#This Row],[cost_price]]</f>
        <v>12.37599999</v>
      </c>
      <c r="P2166" s="4">
        <f>Table1[[#This Row],[PROFIT]]/Table1[[#This Row],[sale_price]]</f>
        <v>0.44199999964285713</v>
      </c>
      <c r="Q2166" t="str">
        <f>"Q"&amp;ROUNDUP(MONTH(Table1[[#This Row],[ordered_at]])/3,0)</f>
        <v>Q3</v>
      </c>
      <c r="R2166" t="s">
        <v>21</v>
      </c>
      <c r="S2166" t="s">
        <v>47</v>
      </c>
      <c r="T2166" s="8"/>
    </row>
    <row r="2167" spans="1:20" x14ac:dyDescent="0.3">
      <c r="A2167">
        <v>96111</v>
      </c>
      <c r="B2167">
        <v>66119</v>
      </c>
      <c r="C2167">
        <v>68822</v>
      </c>
      <c r="D2167">
        <v>14008</v>
      </c>
      <c r="E2167">
        <f>VLOOKUP(D2167,[1]products!$A$2:$B$2832,2,0)</f>
        <v>23.857999939999999</v>
      </c>
      <c r="F2167">
        <v>259393</v>
      </c>
      <c r="G2167" t="s">
        <v>10</v>
      </c>
      <c r="H2167" s="2">
        <v>44758.058599537035</v>
      </c>
      <c r="I2167" s="2" t="s">
        <v>11</v>
      </c>
      <c r="J2167" s="2" t="s">
        <v>11</v>
      </c>
      <c r="K2167" s="2" t="s">
        <v>11</v>
      </c>
      <c r="L2167" s="9">
        <f>YEAR(Table1[[#This Row],[ordered_at]])</f>
        <v>2022</v>
      </c>
      <c r="M2167" s="9" t="str">
        <f>TEXT(Table1[[#This Row],[ordered_at]],"MMM")</f>
        <v>Jul</v>
      </c>
      <c r="N2167">
        <f>VLOOKUP(D2167,[1]products!$A$2:$F$2832,6,0)</f>
        <v>39.5</v>
      </c>
      <c r="O2167" s="1">
        <f>Table1[[#This Row],[sale_price]]-Table1[[#This Row],[cost_price]]</f>
        <v>15.642000060000001</v>
      </c>
      <c r="P2167" s="4">
        <f>Table1[[#This Row],[PROFIT]]/Table1[[#This Row],[sale_price]]</f>
        <v>0.39600000151898734</v>
      </c>
      <c r="Q2167" t="str">
        <f>"Q"&amp;ROUNDUP(MONTH(Table1[[#This Row],[ordered_at]])/3,0)</f>
        <v>Q3</v>
      </c>
      <c r="R2167" t="s">
        <v>31</v>
      </c>
      <c r="S2167" t="s">
        <v>47</v>
      </c>
      <c r="T2167" s="8"/>
    </row>
    <row r="2168" spans="1:20" x14ac:dyDescent="0.3">
      <c r="A2168">
        <v>35535</v>
      </c>
      <c r="B2168">
        <v>24462</v>
      </c>
      <c r="C2168">
        <v>70361</v>
      </c>
      <c r="D2168">
        <v>14274</v>
      </c>
      <c r="E2168">
        <f>VLOOKUP(D2168,[1]products!$A$2:$B$2832,2,0)</f>
        <v>17.453940660000001</v>
      </c>
      <c r="F2168">
        <v>95864</v>
      </c>
      <c r="G2168" t="s">
        <v>13</v>
      </c>
      <c r="H2168" s="2">
        <v>44757.641851851855</v>
      </c>
      <c r="I2168" s="2">
        <v>44757.641851851855</v>
      </c>
      <c r="J2168" s="2" t="s">
        <v>11</v>
      </c>
      <c r="K2168" s="2" t="s">
        <v>11</v>
      </c>
      <c r="L2168" s="9">
        <f>YEAR(Table1[[#This Row],[ordered_at]])</f>
        <v>2022</v>
      </c>
      <c r="M2168" s="9" t="str">
        <f>TEXT(Table1[[#This Row],[ordered_at]],"MMM")</f>
        <v>Jul</v>
      </c>
      <c r="N2168">
        <f>VLOOKUP(D2168,[1]products!$A$2:$F$2832,6,0)</f>
        <v>42.990001679999999</v>
      </c>
      <c r="O2168" s="1">
        <f>Table1[[#This Row],[sale_price]]-Table1[[#This Row],[cost_price]]</f>
        <v>25.536061019999998</v>
      </c>
      <c r="P2168" s="4">
        <f>Table1[[#This Row],[PROFIT]]/Table1[[#This Row],[sale_price]]</f>
        <v>0.5940000005136078</v>
      </c>
      <c r="Q2168" t="str">
        <f>"Q"&amp;ROUNDUP(MONTH(Table1[[#This Row],[ordered_at]])/3,0)</f>
        <v>Q3</v>
      </c>
      <c r="R2168" t="s">
        <v>22</v>
      </c>
      <c r="S2168" t="s">
        <v>47</v>
      </c>
      <c r="T2168" s="8"/>
    </row>
    <row r="2169" spans="1:20" x14ac:dyDescent="0.3">
      <c r="A2169">
        <v>95175</v>
      </c>
      <c r="B2169">
        <v>65465</v>
      </c>
      <c r="C2169">
        <v>52059</v>
      </c>
      <c r="D2169">
        <v>12602</v>
      </c>
      <c r="E2169">
        <f>VLOOKUP(D2169,[1]products!$A$2:$B$2832,2,0)</f>
        <v>22.134000029999999</v>
      </c>
      <c r="F2169">
        <v>256910</v>
      </c>
      <c r="G2169" t="s">
        <v>14</v>
      </c>
      <c r="H2169" s="2">
        <v>44756.749837962961</v>
      </c>
      <c r="I2169" s="2" t="s">
        <v>11</v>
      </c>
      <c r="J2169" s="2" t="s">
        <v>11</v>
      </c>
      <c r="K2169" s="2" t="s">
        <v>11</v>
      </c>
      <c r="L2169" s="9">
        <f>YEAR(Table1[[#This Row],[ordered_at]])</f>
        <v>2022</v>
      </c>
      <c r="M2169" s="9" t="str">
        <f>TEXT(Table1[[#This Row],[ordered_at]],"MMM")</f>
        <v>Jul</v>
      </c>
      <c r="N2169">
        <f>VLOOKUP(D2169,[1]products!$A$2:$F$2832,6,0)</f>
        <v>42</v>
      </c>
      <c r="O2169" s="1">
        <f>Table1[[#This Row],[sale_price]]-Table1[[#This Row],[cost_price]]</f>
        <v>19.865999970000001</v>
      </c>
      <c r="P2169" s="4">
        <f>Table1[[#This Row],[PROFIT]]/Table1[[#This Row],[sale_price]]</f>
        <v>0.47299999928571429</v>
      </c>
      <c r="Q2169" t="str">
        <f>"Q"&amp;ROUNDUP(MONTH(Table1[[#This Row],[ordered_at]])/3,0)</f>
        <v>Q3</v>
      </c>
      <c r="R2169" t="s">
        <v>25</v>
      </c>
      <c r="S2169" t="s">
        <v>46</v>
      </c>
      <c r="T2169" s="8"/>
    </row>
    <row r="2170" spans="1:20" x14ac:dyDescent="0.3">
      <c r="A2170">
        <v>116109</v>
      </c>
      <c r="B2170">
        <v>79997</v>
      </c>
      <c r="C2170">
        <v>68385</v>
      </c>
      <c r="D2170">
        <v>12625</v>
      </c>
      <c r="E2170">
        <f>VLOOKUP(D2170,[1]products!$A$2:$B$2832,2,0)</f>
        <v>12.39930028</v>
      </c>
      <c r="F2170">
        <v>313351</v>
      </c>
      <c r="G2170" t="s">
        <v>14</v>
      </c>
      <c r="H2170" s="2">
        <v>44755.669351851851</v>
      </c>
      <c r="I2170" s="2" t="s">
        <v>11</v>
      </c>
      <c r="J2170" s="2" t="s">
        <v>11</v>
      </c>
      <c r="K2170" s="2" t="s">
        <v>11</v>
      </c>
      <c r="L2170" s="9">
        <f>YEAR(Table1[[#This Row],[ordered_at]])</f>
        <v>2022</v>
      </c>
      <c r="M2170" s="9" t="str">
        <f>TEXT(Table1[[#This Row],[ordered_at]],"MMM")</f>
        <v>Jul</v>
      </c>
      <c r="N2170">
        <f>VLOOKUP(D2170,[1]products!$A$2:$F$2832,6,0)</f>
        <v>29.950000760000002</v>
      </c>
      <c r="O2170" s="1">
        <f>Table1[[#This Row],[sale_price]]-Table1[[#This Row],[cost_price]]</f>
        <v>17.550700480000003</v>
      </c>
      <c r="P2170" s="4">
        <f>Table1[[#This Row],[PROFIT]]/Table1[[#This Row],[sale_price]]</f>
        <v>0.58600000115659434</v>
      </c>
      <c r="Q2170" t="str">
        <f>"Q"&amp;ROUNDUP(MONTH(Table1[[#This Row],[ordered_at]])/3,0)</f>
        <v>Q3</v>
      </c>
      <c r="R2170" t="s">
        <v>34</v>
      </c>
      <c r="S2170" t="s">
        <v>46</v>
      </c>
      <c r="T2170" s="8"/>
    </row>
    <row r="2171" spans="1:20" x14ac:dyDescent="0.3">
      <c r="A2171">
        <v>64469</v>
      </c>
      <c r="B2171">
        <v>44379</v>
      </c>
      <c r="C2171">
        <v>83368</v>
      </c>
      <c r="D2171">
        <v>14252</v>
      </c>
      <c r="E2171">
        <f>VLOOKUP(D2171,[1]products!$A$2:$B$2832,2,0)</f>
        <v>16.718000079999999</v>
      </c>
      <c r="F2171">
        <v>173941</v>
      </c>
      <c r="G2171" t="s">
        <v>14</v>
      </c>
      <c r="H2171" s="2">
        <v>44755.659201388888</v>
      </c>
      <c r="I2171" s="2" t="s">
        <v>11</v>
      </c>
      <c r="J2171" s="2" t="s">
        <v>11</v>
      </c>
      <c r="K2171" s="2" t="s">
        <v>11</v>
      </c>
      <c r="L2171" s="9">
        <f>YEAR(Table1[[#This Row],[ordered_at]])</f>
        <v>2022</v>
      </c>
      <c r="M2171" s="9" t="str">
        <f>TEXT(Table1[[#This Row],[ordered_at]],"MMM")</f>
        <v>Jul</v>
      </c>
      <c r="N2171">
        <f>VLOOKUP(D2171,[1]products!$A$2:$F$2832,6,0)</f>
        <v>26</v>
      </c>
      <c r="O2171" s="1">
        <f>Table1[[#This Row],[sale_price]]-Table1[[#This Row],[cost_price]]</f>
        <v>9.2819999200000005</v>
      </c>
      <c r="P2171" s="4">
        <f>Table1[[#This Row],[PROFIT]]/Table1[[#This Row],[sale_price]]</f>
        <v>0.35699999692307693</v>
      </c>
      <c r="Q2171" t="str">
        <f>"Q"&amp;ROUNDUP(MONTH(Table1[[#This Row],[ordered_at]])/3,0)</f>
        <v>Q3</v>
      </c>
      <c r="R2171" t="s">
        <v>34</v>
      </c>
      <c r="S2171" t="s">
        <v>46</v>
      </c>
      <c r="T2171" s="8"/>
    </row>
    <row r="2172" spans="1:20" x14ac:dyDescent="0.3">
      <c r="A2172">
        <v>181257</v>
      </c>
      <c r="B2172">
        <v>124883</v>
      </c>
      <c r="C2172">
        <v>13586</v>
      </c>
      <c r="D2172">
        <v>15639</v>
      </c>
      <c r="E2172">
        <f>VLOOKUP(D2172,[1]products!$A$2:$B$2832,2,0)</f>
        <v>20.830370760000001</v>
      </c>
      <c r="F2172">
        <v>489359</v>
      </c>
      <c r="G2172" t="s">
        <v>12</v>
      </c>
      <c r="H2172" s="2">
        <v>44755.645856481482</v>
      </c>
      <c r="I2172" s="2">
        <v>44755.645856481482</v>
      </c>
      <c r="J2172" s="2">
        <v>44755.645856481482</v>
      </c>
      <c r="K2172" s="2" t="s">
        <v>11</v>
      </c>
      <c r="L2172" s="9">
        <f>YEAR(Table1[[#This Row],[ordered_at]])</f>
        <v>2022</v>
      </c>
      <c r="M2172" s="9" t="str">
        <f>TEXT(Table1[[#This Row],[ordered_at]],"MMM")</f>
        <v>Jul</v>
      </c>
      <c r="N2172">
        <f>VLOOKUP(D2172,[1]products!$A$2:$F$2832,6,0)</f>
        <v>44.990001679999999</v>
      </c>
      <c r="O2172" s="1">
        <f>Table1[[#This Row],[sale_price]]-Table1[[#This Row],[cost_price]]</f>
        <v>24.159630919999998</v>
      </c>
      <c r="P2172" s="4">
        <f>Table1[[#This Row],[PROFIT]]/Table1[[#This Row],[sale_price]]</f>
        <v>0.53700000039653251</v>
      </c>
      <c r="Q2172" t="str">
        <f>"Q"&amp;ROUNDUP(MONTH(Table1[[#This Row],[ordered_at]])/3,0)</f>
        <v>Q3</v>
      </c>
      <c r="R2172" t="s">
        <v>34</v>
      </c>
      <c r="S2172" t="s">
        <v>46</v>
      </c>
      <c r="T2172" s="8"/>
    </row>
    <row r="2173" spans="1:20" x14ac:dyDescent="0.3">
      <c r="A2173">
        <v>37234</v>
      </c>
      <c r="B2173">
        <v>25643</v>
      </c>
      <c r="C2173">
        <v>55736</v>
      </c>
      <c r="D2173">
        <v>5896</v>
      </c>
      <c r="E2173">
        <f>VLOOKUP(D2173,[1]products!$A$2:$B$2832,2,0)</f>
        <v>13.57398008</v>
      </c>
      <c r="F2173">
        <v>100454</v>
      </c>
      <c r="G2173" t="s">
        <v>12</v>
      </c>
      <c r="H2173" s="2">
        <v>44755.471643518518</v>
      </c>
      <c r="I2173" s="2">
        <v>44755.471643518518</v>
      </c>
      <c r="J2173" s="2">
        <v>44755.471643518518</v>
      </c>
      <c r="K2173" s="2" t="s">
        <v>11</v>
      </c>
      <c r="L2173" s="9">
        <f>YEAR(Table1[[#This Row],[ordered_at]])</f>
        <v>2022</v>
      </c>
      <c r="M2173" s="9" t="str">
        <f>TEXT(Table1[[#This Row],[ordered_at]],"MMM")</f>
        <v>Jul</v>
      </c>
      <c r="N2173">
        <f>VLOOKUP(D2173,[1]products!$A$2:$F$2832,6,0)</f>
        <v>27.93000031</v>
      </c>
      <c r="O2173" s="1">
        <f>Table1[[#This Row],[sale_price]]-Table1[[#This Row],[cost_price]]</f>
        <v>14.35602023</v>
      </c>
      <c r="P2173" s="4">
        <f>Table1[[#This Row],[PROFIT]]/Table1[[#This Row],[sale_price]]</f>
        <v>0.51400000252989619</v>
      </c>
      <c r="Q2173" t="str">
        <f>"Q"&amp;ROUNDUP(MONTH(Table1[[#This Row],[ordered_at]])/3,0)</f>
        <v>Q3</v>
      </c>
      <c r="R2173" t="s">
        <v>34</v>
      </c>
      <c r="S2173" t="s">
        <v>46</v>
      </c>
      <c r="T2173" s="8"/>
    </row>
    <row r="2174" spans="1:20" x14ac:dyDescent="0.3">
      <c r="A2174">
        <v>47541</v>
      </c>
      <c r="B2174">
        <v>32716</v>
      </c>
      <c r="C2174">
        <v>14922</v>
      </c>
      <c r="D2174">
        <v>28302</v>
      </c>
      <c r="E2174">
        <f>VLOOKUP(D2174,[1]products!$A$2:$B$2832,2,0)</f>
        <v>13.54999999</v>
      </c>
      <c r="F2174">
        <v>128268</v>
      </c>
      <c r="G2174" t="s">
        <v>12</v>
      </c>
      <c r="H2174" s="2">
        <v>44755.152754629627</v>
      </c>
      <c r="I2174" s="2">
        <v>44755.152754629627</v>
      </c>
      <c r="J2174" s="2">
        <v>44755.152754629627</v>
      </c>
      <c r="K2174" s="2" t="s">
        <v>11</v>
      </c>
      <c r="L2174" s="9">
        <f>YEAR(Table1[[#This Row],[ordered_at]])</f>
        <v>2022</v>
      </c>
      <c r="M2174" s="9" t="str">
        <f>TEXT(Table1[[#This Row],[ordered_at]],"MMM")</f>
        <v>Jul</v>
      </c>
      <c r="N2174">
        <f>VLOOKUP(D2174,[1]products!$A$2:$F$2832,6,0)</f>
        <v>25</v>
      </c>
      <c r="O2174" s="1">
        <f>Table1[[#This Row],[sale_price]]-Table1[[#This Row],[cost_price]]</f>
        <v>11.45000001</v>
      </c>
      <c r="P2174" s="4">
        <f>Table1[[#This Row],[PROFIT]]/Table1[[#This Row],[sale_price]]</f>
        <v>0.4580000004</v>
      </c>
      <c r="Q2174" t="str">
        <f>"Q"&amp;ROUNDUP(MONTH(Table1[[#This Row],[ordered_at]])/3,0)</f>
        <v>Q3</v>
      </c>
      <c r="R2174" t="s">
        <v>34</v>
      </c>
      <c r="S2174" t="s">
        <v>46</v>
      </c>
      <c r="T2174" s="8"/>
    </row>
    <row r="2175" spans="1:20" x14ac:dyDescent="0.3">
      <c r="A2175">
        <v>71981</v>
      </c>
      <c r="B2175">
        <v>49513</v>
      </c>
      <c r="C2175">
        <v>248</v>
      </c>
      <c r="D2175">
        <v>28970</v>
      </c>
      <c r="E2175">
        <f>VLOOKUP(D2175,[1]products!$A$2:$B$2832,2,0)</f>
        <v>9.7950998550000001</v>
      </c>
      <c r="F2175">
        <v>194213</v>
      </c>
      <c r="G2175" t="s">
        <v>10</v>
      </c>
      <c r="H2175" s="2">
        <v>44754.449016203704</v>
      </c>
      <c r="I2175" s="2" t="s">
        <v>11</v>
      </c>
      <c r="J2175" s="2" t="s">
        <v>11</v>
      </c>
      <c r="K2175" s="2" t="s">
        <v>11</v>
      </c>
      <c r="L2175" s="9">
        <f>YEAR(Table1[[#This Row],[ordered_at]])</f>
        <v>2022</v>
      </c>
      <c r="M2175" s="9" t="str">
        <f>TEXT(Table1[[#This Row],[ordered_at]],"MMM")</f>
        <v>Jul</v>
      </c>
      <c r="N2175">
        <f>VLOOKUP(D2175,[1]products!$A$2:$F$2832,6,0)</f>
        <v>19.989999770000001</v>
      </c>
      <c r="O2175" s="1">
        <f>Table1[[#This Row],[sale_price]]-Table1[[#This Row],[cost_price]]</f>
        <v>10.194899915000001</v>
      </c>
      <c r="P2175" s="4">
        <f>Table1[[#This Row],[PROFIT]]/Table1[[#This Row],[sale_price]]</f>
        <v>0.51000000161580794</v>
      </c>
      <c r="Q2175" t="str">
        <f>"Q"&amp;ROUNDUP(MONTH(Table1[[#This Row],[ordered_at]])/3,0)</f>
        <v>Q3</v>
      </c>
      <c r="R2175" t="s">
        <v>34</v>
      </c>
      <c r="S2175" t="s">
        <v>46</v>
      </c>
      <c r="T2175" s="8"/>
    </row>
    <row r="2176" spans="1:20" x14ac:dyDescent="0.3">
      <c r="A2176">
        <v>16080</v>
      </c>
      <c r="B2176">
        <v>11127</v>
      </c>
      <c r="C2176">
        <v>30246</v>
      </c>
      <c r="D2176">
        <v>6790</v>
      </c>
      <c r="E2176">
        <f>VLOOKUP(D2176,[1]products!$A$2:$B$2832,2,0)</f>
        <v>77.524999989999998</v>
      </c>
      <c r="F2176">
        <v>43418</v>
      </c>
      <c r="G2176" t="s">
        <v>12</v>
      </c>
      <c r="H2176" s="2">
        <v>44754.295439814814</v>
      </c>
      <c r="I2176" s="2">
        <v>44754.295439814814</v>
      </c>
      <c r="J2176" s="2">
        <v>44754.295439814814</v>
      </c>
      <c r="K2176" s="2" t="s">
        <v>11</v>
      </c>
      <c r="L2176" s="9">
        <f>YEAR(Table1[[#This Row],[ordered_at]])</f>
        <v>2022</v>
      </c>
      <c r="M2176" s="9" t="str">
        <f>TEXT(Table1[[#This Row],[ordered_at]],"MMM")</f>
        <v>Jul</v>
      </c>
      <c r="N2176">
        <f>VLOOKUP(D2176,[1]products!$A$2:$F$2832,6,0)</f>
        <v>175</v>
      </c>
      <c r="O2176" s="1">
        <f>Table1[[#This Row],[sale_price]]-Table1[[#This Row],[cost_price]]</f>
        <v>97.475000010000002</v>
      </c>
      <c r="P2176" s="4">
        <f>Table1[[#This Row],[PROFIT]]/Table1[[#This Row],[sale_price]]</f>
        <v>0.5570000000571429</v>
      </c>
      <c r="Q2176" t="str">
        <f>"Q"&amp;ROUNDUP(MONTH(Table1[[#This Row],[ordered_at]])/3,0)</f>
        <v>Q3</v>
      </c>
      <c r="R2176" t="s">
        <v>34</v>
      </c>
      <c r="S2176" t="s">
        <v>46</v>
      </c>
      <c r="T2176" s="8"/>
    </row>
    <row r="2177" spans="1:20" x14ac:dyDescent="0.3">
      <c r="A2177">
        <v>93020</v>
      </c>
      <c r="B2177">
        <v>64018</v>
      </c>
      <c r="C2177">
        <v>89074</v>
      </c>
      <c r="D2177">
        <v>15088</v>
      </c>
      <c r="E2177">
        <f>VLOOKUP(D2177,[1]products!$A$2:$B$2832,2,0)</f>
        <v>41.819999979999999</v>
      </c>
      <c r="F2177">
        <v>251098</v>
      </c>
      <c r="G2177" t="s">
        <v>13</v>
      </c>
      <c r="H2177" s="2">
        <v>44753.945833333331</v>
      </c>
      <c r="I2177" s="2">
        <v>44753.945833333331</v>
      </c>
      <c r="J2177" s="2" t="s">
        <v>11</v>
      </c>
      <c r="K2177" s="2" t="s">
        <v>11</v>
      </c>
      <c r="L2177" s="9">
        <f>YEAR(Table1[[#This Row],[ordered_at]])</f>
        <v>2022</v>
      </c>
      <c r="M2177" s="9" t="str">
        <f>TEXT(Table1[[#This Row],[ordered_at]],"MMM")</f>
        <v>Jul</v>
      </c>
      <c r="N2177">
        <f>VLOOKUP(D2177,[1]products!$A$2:$F$2832,6,0)</f>
        <v>82</v>
      </c>
      <c r="O2177" s="1">
        <f>Table1[[#This Row],[sale_price]]-Table1[[#This Row],[cost_price]]</f>
        <v>40.180000020000001</v>
      </c>
      <c r="P2177" s="4">
        <f>Table1[[#This Row],[PROFIT]]/Table1[[#This Row],[sale_price]]</f>
        <v>0.49000000024390244</v>
      </c>
      <c r="Q2177" t="str">
        <f>"Q"&amp;ROUNDUP(MONTH(Table1[[#This Row],[ordered_at]])/3,0)</f>
        <v>Q3</v>
      </c>
      <c r="R2177" t="s">
        <v>34</v>
      </c>
      <c r="S2177" t="s">
        <v>46</v>
      </c>
      <c r="T2177" s="8"/>
    </row>
    <row r="2178" spans="1:20" x14ac:dyDescent="0.3">
      <c r="A2178">
        <v>59059</v>
      </c>
      <c r="B2178">
        <v>40673</v>
      </c>
      <c r="C2178">
        <v>49210</v>
      </c>
      <c r="D2178">
        <v>14268</v>
      </c>
      <c r="E2178">
        <f>VLOOKUP(D2178,[1]products!$A$2:$B$2832,2,0)</f>
        <v>32.270401499999998</v>
      </c>
      <c r="F2178">
        <v>159428</v>
      </c>
      <c r="G2178" t="s">
        <v>14</v>
      </c>
      <c r="H2178" s="2">
        <v>44753.627025462964</v>
      </c>
      <c r="I2178" s="2" t="s">
        <v>11</v>
      </c>
      <c r="J2178" s="2" t="s">
        <v>11</v>
      </c>
      <c r="K2178" s="2" t="s">
        <v>11</v>
      </c>
      <c r="L2178" s="9">
        <f>YEAR(Table1[[#This Row],[ordered_at]])</f>
        <v>2022</v>
      </c>
      <c r="M2178" s="9" t="str">
        <f>TEXT(Table1[[#This Row],[ordered_at]],"MMM")</f>
        <v>Jul</v>
      </c>
      <c r="N2178">
        <f>VLOOKUP(D2178,[1]products!$A$2:$F$2832,6,0)</f>
        <v>64.800003050000001</v>
      </c>
      <c r="O2178" s="1">
        <f>Table1[[#This Row],[sale_price]]-Table1[[#This Row],[cost_price]]</f>
        <v>32.529601550000002</v>
      </c>
      <c r="P2178" s="4">
        <f>Table1[[#This Row],[PROFIT]]/Table1[[#This Row],[sale_price]]</f>
        <v>0.50200000029166669</v>
      </c>
      <c r="Q2178" t="str">
        <f>"Q"&amp;ROUNDUP(MONTH(Table1[[#This Row],[ordered_at]])/3,0)</f>
        <v>Q3</v>
      </c>
      <c r="R2178" t="s">
        <v>34</v>
      </c>
      <c r="S2178" t="s">
        <v>46</v>
      </c>
      <c r="T2178" s="8"/>
    </row>
    <row r="2179" spans="1:20" x14ac:dyDescent="0.3">
      <c r="A2179">
        <v>86047</v>
      </c>
      <c r="B2179">
        <v>59182</v>
      </c>
      <c r="C2179">
        <v>30301</v>
      </c>
      <c r="D2179">
        <v>28970</v>
      </c>
      <c r="E2179">
        <f>VLOOKUP(D2179,[1]products!$A$2:$B$2832,2,0)</f>
        <v>9.7950998550000001</v>
      </c>
      <c r="F2179">
        <v>232206</v>
      </c>
      <c r="G2179" t="s">
        <v>13</v>
      </c>
      <c r="H2179" s="2">
        <v>44753.512372685182</v>
      </c>
      <c r="I2179" s="2">
        <v>44753.512372685182</v>
      </c>
      <c r="J2179" s="2" t="s">
        <v>11</v>
      </c>
      <c r="K2179" s="2" t="s">
        <v>11</v>
      </c>
      <c r="L2179" s="9">
        <f>YEAR(Table1[[#This Row],[ordered_at]])</f>
        <v>2022</v>
      </c>
      <c r="M2179" s="9" t="str">
        <f>TEXT(Table1[[#This Row],[ordered_at]],"MMM")</f>
        <v>Jul</v>
      </c>
      <c r="N2179">
        <f>VLOOKUP(D2179,[1]products!$A$2:$F$2832,6,0)</f>
        <v>19.989999770000001</v>
      </c>
      <c r="O2179" s="1">
        <f>Table1[[#This Row],[sale_price]]-Table1[[#This Row],[cost_price]]</f>
        <v>10.194899915000001</v>
      </c>
      <c r="P2179" s="4">
        <f>Table1[[#This Row],[PROFIT]]/Table1[[#This Row],[sale_price]]</f>
        <v>0.51000000161580794</v>
      </c>
      <c r="Q2179" t="str">
        <f>"Q"&amp;ROUNDUP(MONTH(Table1[[#This Row],[ordered_at]])/3,0)</f>
        <v>Q3</v>
      </c>
      <c r="R2179" t="s">
        <v>34</v>
      </c>
      <c r="S2179" t="s">
        <v>46</v>
      </c>
      <c r="T2179" s="8"/>
    </row>
    <row r="2180" spans="1:20" x14ac:dyDescent="0.3">
      <c r="A2180">
        <v>162032</v>
      </c>
      <c r="B2180">
        <v>111601</v>
      </c>
      <c r="C2180">
        <v>90253</v>
      </c>
      <c r="D2180">
        <v>12537</v>
      </c>
      <c r="E2180">
        <f>VLOOKUP(D2180,[1]products!$A$2:$B$2832,2,0)</f>
        <v>25.649999919999999</v>
      </c>
      <c r="F2180">
        <v>437428</v>
      </c>
      <c r="G2180" t="s">
        <v>14</v>
      </c>
      <c r="H2180" s="2">
        <v>44752.533414351848</v>
      </c>
      <c r="I2180" s="2" t="s">
        <v>11</v>
      </c>
      <c r="J2180" s="2" t="s">
        <v>11</v>
      </c>
      <c r="K2180" s="2" t="s">
        <v>11</v>
      </c>
      <c r="L2180" s="9">
        <f>YEAR(Table1[[#This Row],[ordered_at]])</f>
        <v>2022</v>
      </c>
      <c r="M2180" s="9" t="str">
        <f>TEXT(Table1[[#This Row],[ordered_at]],"MMM")</f>
        <v>Jul</v>
      </c>
      <c r="N2180">
        <f>VLOOKUP(D2180,[1]products!$A$2:$F$2832,6,0)</f>
        <v>50</v>
      </c>
      <c r="O2180" s="1">
        <f>Table1[[#This Row],[sale_price]]-Table1[[#This Row],[cost_price]]</f>
        <v>24.350000080000001</v>
      </c>
      <c r="P2180" s="4">
        <f>Table1[[#This Row],[PROFIT]]/Table1[[#This Row],[sale_price]]</f>
        <v>0.48700000160000001</v>
      </c>
      <c r="Q2180" t="str">
        <f>"Q"&amp;ROUNDUP(MONTH(Table1[[#This Row],[ordered_at]])/3,0)</f>
        <v>Q3</v>
      </c>
      <c r="R2180" t="s">
        <v>34</v>
      </c>
      <c r="S2180" t="s">
        <v>46</v>
      </c>
      <c r="T2180" s="8"/>
    </row>
    <row r="2181" spans="1:20" x14ac:dyDescent="0.3">
      <c r="A2181">
        <v>40164</v>
      </c>
      <c r="B2181">
        <v>27640</v>
      </c>
      <c r="C2181">
        <v>18644</v>
      </c>
      <c r="D2181">
        <v>28462</v>
      </c>
      <c r="E2181">
        <f>VLOOKUP(D2181,[1]products!$A$2:$B$2832,2,0)</f>
        <v>24.010000009999999</v>
      </c>
      <c r="F2181">
        <v>108344</v>
      </c>
      <c r="G2181" t="s">
        <v>13</v>
      </c>
      <c r="H2181" s="2">
        <v>44751.575949074075</v>
      </c>
      <c r="I2181" s="2">
        <v>44751.575949074075</v>
      </c>
      <c r="J2181" s="2" t="s">
        <v>11</v>
      </c>
      <c r="K2181" s="2" t="s">
        <v>11</v>
      </c>
      <c r="L2181" s="9">
        <f>YEAR(Table1[[#This Row],[ordered_at]])</f>
        <v>2022</v>
      </c>
      <c r="M2181" s="9" t="str">
        <f>TEXT(Table1[[#This Row],[ordered_at]],"MMM")</f>
        <v>Jul</v>
      </c>
      <c r="N2181">
        <f>VLOOKUP(D2181,[1]products!$A$2:$F$2832,6,0)</f>
        <v>49</v>
      </c>
      <c r="O2181" s="1">
        <f>Table1[[#This Row],[sale_price]]-Table1[[#This Row],[cost_price]]</f>
        <v>24.989999990000001</v>
      </c>
      <c r="P2181" s="4">
        <f>Table1[[#This Row],[PROFIT]]/Table1[[#This Row],[sale_price]]</f>
        <v>0.50999999979591837</v>
      </c>
      <c r="Q2181" t="str">
        <f>"Q"&amp;ROUNDUP(MONTH(Table1[[#This Row],[ordered_at]])/3,0)</f>
        <v>Q3</v>
      </c>
      <c r="R2181" t="s">
        <v>34</v>
      </c>
      <c r="S2181" t="s">
        <v>46</v>
      </c>
      <c r="T2181" s="8"/>
    </row>
    <row r="2182" spans="1:20" x14ac:dyDescent="0.3">
      <c r="A2182">
        <v>175133</v>
      </c>
      <c r="B2182">
        <v>120603</v>
      </c>
      <c r="C2182">
        <v>75822</v>
      </c>
      <c r="D2182">
        <v>11569</v>
      </c>
      <c r="E2182">
        <f>VLOOKUP(D2182,[1]products!$A$2:$B$2832,2,0)</f>
        <v>17.29241983</v>
      </c>
      <c r="F2182">
        <v>472804</v>
      </c>
      <c r="G2182" t="s">
        <v>10</v>
      </c>
      <c r="H2182" s="2">
        <v>44750.37431712963</v>
      </c>
      <c r="I2182" s="2" t="s">
        <v>11</v>
      </c>
      <c r="J2182" s="2" t="s">
        <v>11</v>
      </c>
      <c r="K2182" s="2" t="s">
        <v>11</v>
      </c>
      <c r="L2182" s="9">
        <f>YEAR(Table1[[#This Row],[ordered_at]])</f>
        <v>2022</v>
      </c>
      <c r="M2182" s="9" t="str">
        <f>TEXT(Table1[[#This Row],[ordered_at]],"MMM")</f>
        <v>Jul</v>
      </c>
      <c r="N2182">
        <f>VLOOKUP(D2182,[1]products!$A$2:$F$2832,6,0)</f>
        <v>30.989999770000001</v>
      </c>
      <c r="O2182" s="1">
        <f>Table1[[#This Row],[sale_price]]-Table1[[#This Row],[cost_price]]</f>
        <v>13.697579940000001</v>
      </c>
      <c r="P2182" s="4">
        <f>Table1[[#This Row],[PROFIT]]/Table1[[#This Row],[sale_price]]</f>
        <v>0.44200000134430462</v>
      </c>
      <c r="Q2182" t="str">
        <f>"Q"&amp;ROUNDUP(MONTH(Table1[[#This Row],[ordered_at]])/3,0)</f>
        <v>Q3</v>
      </c>
      <c r="R2182" t="s">
        <v>34</v>
      </c>
      <c r="S2182" t="s">
        <v>46</v>
      </c>
      <c r="T2182" s="8"/>
    </row>
    <row r="2183" spans="1:20" x14ac:dyDescent="0.3">
      <c r="A2183">
        <v>37677</v>
      </c>
      <c r="B2183">
        <v>25945</v>
      </c>
      <c r="C2183">
        <v>69618</v>
      </c>
      <c r="D2183">
        <v>6085</v>
      </c>
      <c r="E2183">
        <f>VLOOKUP(D2183,[1]products!$A$2:$B$2832,2,0)</f>
        <v>23.594100910000002</v>
      </c>
      <c r="F2183">
        <v>101653</v>
      </c>
      <c r="G2183" t="s">
        <v>15</v>
      </c>
      <c r="H2183" s="2">
        <v>44749.659826388888</v>
      </c>
      <c r="I2183" s="2">
        <v>44749.659826388888</v>
      </c>
      <c r="J2183" s="2">
        <v>44749.659826388888</v>
      </c>
      <c r="K2183" s="2">
        <v>44749.659826388888</v>
      </c>
      <c r="L2183" s="9">
        <f>YEAR(Table1[[#This Row],[ordered_at]])</f>
        <v>2022</v>
      </c>
      <c r="M2183" s="9" t="str">
        <f>TEXT(Table1[[#This Row],[ordered_at]],"MMM")</f>
        <v>Jul</v>
      </c>
      <c r="N2183">
        <f>VLOOKUP(D2183,[1]products!$A$2:$F$2832,6,0)</f>
        <v>39.990001679999999</v>
      </c>
      <c r="O2183" s="1">
        <f>Table1[[#This Row],[sale_price]]-Table1[[#This Row],[cost_price]]</f>
        <v>16.395900769999997</v>
      </c>
      <c r="P2183" s="4">
        <f>Table1[[#This Row],[PROFIT]]/Table1[[#This Row],[sale_price]]</f>
        <v>0.41000000203050746</v>
      </c>
      <c r="Q2183" t="str">
        <f>"Q"&amp;ROUNDUP(MONTH(Table1[[#This Row],[ordered_at]])/3,0)</f>
        <v>Q3</v>
      </c>
      <c r="R2183" t="s">
        <v>34</v>
      </c>
      <c r="S2183" t="s">
        <v>46</v>
      </c>
      <c r="T2183" s="8"/>
    </row>
    <row r="2184" spans="1:20" x14ac:dyDescent="0.3">
      <c r="A2184">
        <v>175600</v>
      </c>
      <c r="B2184">
        <v>120933</v>
      </c>
      <c r="C2184">
        <v>12715</v>
      </c>
      <c r="D2184">
        <v>28972</v>
      </c>
      <c r="E2184">
        <f>VLOOKUP(D2184,[1]products!$A$2:$B$2832,2,0)</f>
        <v>11.57613991</v>
      </c>
      <c r="F2184">
        <v>474069</v>
      </c>
      <c r="G2184" t="s">
        <v>10</v>
      </c>
      <c r="H2184" s="2">
        <v>44749.508113425924</v>
      </c>
      <c r="I2184" s="2" t="s">
        <v>11</v>
      </c>
      <c r="J2184" s="2" t="s">
        <v>11</v>
      </c>
      <c r="K2184" s="2" t="s">
        <v>11</v>
      </c>
      <c r="L2184" s="9">
        <f>YEAR(Table1[[#This Row],[ordered_at]])</f>
        <v>2022</v>
      </c>
      <c r="M2184" s="9" t="str">
        <f>TEXT(Table1[[#This Row],[ordered_at]],"MMM")</f>
        <v>Jul</v>
      </c>
      <c r="N2184">
        <f>VLOOKUP(D2184,[1]products!$A$2:$F$2832,6,0)</f>
        <v>29.989999770000001</v>
      </c>
      <c r="O2184" s="1">
        <f>Table1[[#This Row],[sale_price]]-Table1[[#This Row],[cost_price]]</f>
        <v>18.413859860000002</v>
      </c>
      <c r="P2184" s="4">
        <f>Table1[[#This Row],[PROFIT]]/Table1[[#This Row],[sale_price]]</f>
        <v>0.61400000004068034</v>
      </c>
      <c r="Q2184" t="str">
        <f>"Q"&amp;ROUNDUP(MONTH(Table1[[#This Row],[ordered_at]])/3,0)</f>
        <v>Q3</v>
      </c>
      <c r="R2184" t="s">
        <v>33</v>
      </c>
      <c r="S2184" t="s">
        <v>46</v>
      </c>
      <c r="T2184" s="8"/>
    </row>
    <row r="2185" spans="1:20" x14ac:dyDescent="0.3">
      <c r="A2185">
        <v>32412</v>
      </c>
      <c r="B2185">
        <v>22358</v>
      </c>
      <c r="C2185">
        <v>36086</v>
      </c>
      <c r="D2185">
        <v>6937</v>
      </c>
      <c r="E2185">
        <f>VLOOKUP(D2185,[1]products!$A$2:$B$2832,2,0)</f>
        <v>19.559999999999999</v>
      </c>
      <c r="F2185">
        <v>87396</v>
      </c>
      <c r="G2185" t="s">
        <v>12</v>
      </c>
      <c r="H2185" s="2">
        <v>44748.675266203703</v>
      </c>
      <c r="I2185" s="2">
        <v>44748.675266203703</v>
      </c>
      <c r="J2185" s="2">
        <v>44748.675266203703</v>
      </c>
      <c r="K2185" s="2" t="s">
        <v>11</v>
      </c>
      <c r="L2185" s="9">
        <f>YEAR(Table1[[#This Row],[ordered_at]])</f>
        <v>2022</v>
      </c>
      <c r="M2185" s="9" t="str">
        <f>TEXT(Table1[[#This Row],[ordered_at]],"MMM")</f>
        <v>Jul</v>
      </c>
      <c r="N2185">
        <f>VLOOKUP(D2185,[1]products!$A$2:$F$2832,6,0)</f>
        <v>40</v>
      </c>
      <c r="O2185" s="1">
        <f>Table1[[#This Row],[sale_price]]-Table1[[#This Row],[cost_price]]</f>
        <v>20.440000000000001</v>
      </c>
      <c r="P2185" s="4">
        <f>Table1[[#This Row],[PROFIT]]/Table1[[#This Row],[sale_price]]</f>
        <v>0.51100000000000001</v>
      </c>
      <c r="Q2185" t="str">
        <f>"Q"&amp;ROUNDUP(MONTH(Table1[[#This Row],[ordered_at]])/3,0)</f>
        <v>Q3</v>
      </c>
      <c r="R2185" t="s">
        <v>33</v>
      </c>
      <c r="S2185" t="s">
        <v>46</v>
      </c>
      <c r="T2185" s="8"/>
    </row>
    <row r="2186" spans="1:20" x14ac:dyDescent="0.3">
      <c r="A2186">
        <v>86070</v>
      </c>
      <c r="B2186">
        <v>59197</v>
      </c>
      <c r="C2186">
        <v>61779</v>
      </c>
      <c r="D2186">
        <v>15667</v>
      </c>
      <c r="E2186">
        <f>VLOOKUP(D2186,[1]products!$A$2:$B$2832,2,0)</f>
        <v>30.834000020000001</v>
      </c>
      <c r="F2186">
        <v>232272</v>
      </c>
      <c r="G2186" t="s">
        <v>13</v>
      </c>
      <c r="H2186" s="2">
        <v>44748.134722222225</v>
      </c>
      <c r="I2186" s="2">
        <v>44748.134722222225</v>
      </c>
      <c r="J2186" s="2" t="s">
        <v>11</v>
      </c>
      <c r="K2186" s="2" t="s">
        <v>11</v>
      </c>
      <c r="L2186" s="9">
        <f>YEAR(Table1[[#This Row],[ordered_at]])</f>
        <v>2022</v>
      </c>
      <c r="M2186" s="9" t="str">
        <f>TEXT(Table1[[#This Row],[ordered_at]],"MMM")</f>
        <v>Jul</v>
      </c>
      <c r="N2186">
        <f>VLOOKUP(D2186,[1]products!$A$2:$F$2832,6,0)</f>
        <v>54</v>
      </c>
      <c r="O2186" s="1">
        <f>Table1[[#This Row],[sale_price]]-Table1[[#This Row],[cost_price]]</f>
        <v>23.165999979999999</v>
      </c>
      <c r="P2186" s="4">
        <f>Table1[[#This Row],[PROFIT]]/Table1[[#This Row],[sale_price]]</f>
        <v>0.42899999962962959</v>
      </c>
      <c r="Q2186" t="str">
        <f>"Q"&amp;ROUNDUP(MONTH(Table1[[#This Row],[ordered_at]])/3,0)</f>
        <v>Q3</v>
      </c>
      <c r="R2186" t="s">
        <v>33</v>
      </c>
      <c r="S2186" t="s">
        <v>46</v>
      </c>
      <c r="T2186" s="8"/>
    </row>
    <row r="2187" spans="1:20" x14ac:dyDescent="0.3">
      <c r="A2187">
        <v>117244</v>
      </c>
      <c r="B2187">
        <v>80758</v>
      </c>
      <c r="C2187">
        <v>89621</v>
      </c>
      <c r="D2187">
        <v>12659</v>
      </c>
      <c r="E2187">
        <f>VLOOKUP(D2187,[1]products!$A$2:$B$2832,2,0)</f>
        <v>23.16</v>
      </c>
      <c r="F2187">
        <v>316394</v>
      </c>
      <c r="G2187" t="s">
        <v>13</v>
      </c>
      <c r="H2187" s="2">
        <v>44747.466678240744</v>
      </c>
      <c r="I2187" s="2">
        <v>44747.466678240744</v>
      </c>
      <c r="J2187" s="2" t="s">
        <v>11</v>
      </c>
      <c r="K2187" s="2" t="s">
        <v>11</v>
      </c>
      <c r="L2187" s="9">
        <f>YEAR(Table1[[#This Row],[ordered_at]])</f>
        <v>2022</v>
      </c>
      <c r="M2187" s="9" t="str">
        <f>TEXT(Table1[[#This Row],[ordered_at]],"MMM")</f>
        <v>Jul</v>
      </c>
      <c r="N2187">
        <f>VLOOKUP(D2187,[1]products!$A$2:$F$2832,6,0)</f>
        <v>60</v>
      </c>
      <c r="O2187" s="1">
        <f>Table1[[#This Row],[sale_price]]-Table1[[#This Row],[cost_price]]</f>
        <v>36.840000000000003</v>
      </c>
      <c r="P2187" s="4">
        <f>Table1[[#This Row],[PROFIT]]/Table1[[#This Row],[sale_price]]</f>
        <v>0.6140000000000001</v>
      </c>
      <c r="Q2187" t="str">
        <f>"Q"&amp;ROUNDUP(MONTH(Table1[[#This Row],[ordered_at]])/3,0)</f>
        <v>Q3</v>
      </c>
      <c r="R2187" t="s">
        <v>33</v>
      </c>
      <c r="S2187" t="s">
        <v>46</v>
      </c>
      <c r="T2187" s="8"/>
    </row>
    <row r="2188" spans="1:20" x14ac:dyDescent="0.3">
      <c r="A2188">
        <v>227</v>
      </c>
      <c r="B2188">
        <v>150</v>
      </c>
      <c r="C2188">
        <v>3816</v>
      </c>
      <c r="D2188">
        <v>5984</v>
      </c>
      <c r="E2188">
        <f>VLOOKUP(D2188,[1]products!$A$2:$B$2832,2,0)</f>
        <v>10.51600002</v>
      </c>
      <c r="F2188">
        <v>637</v>
      </c>
      <c r="G2188" t="s">
        <v>13</v>
      </c>
      <c r="H2188" s="2">
        <v>44746.978865740741</v>
      </c>
      <c r="I2188" s="2">
        <v>44746.978865740741</v>
      </c>
      <c r="J2188" s="2" t="s">
        <v>11</v>
      </c>
      <c r="K2188" s="2" t="s">
        <v>11</v>
      </c>
      <c r="L2188" s="9">
        <f>YEAR(Table1[[#This Row],[ordered_at]])</f>
        <v>2022</v>
      </c>
      <c r="M2188" s="9" t="str">
        <f>TEXT(Table1[[#This Row],[ordered_at]],"MMM")</f>
        <v>Jul</v>
      </c>
      <c r="N2188">
        <f>VLOOKUP(D2188,[1]products!$A$2:$F$2832,6,0)</f>
        <v>22</v>
      </c>
      <c r="O2188" s="1">
        <f>Table1[[#This Row],[sale_price]]-Table1[[#This Row],[cost_price]]</f>
        <v>11.48399998</v>
      </c>
      <c r="P2188" s="4">
        <f>Table1[[#This Row],[PROFIT]]/Table1[[#This Row],[sale_price]]</f>
        <v>0.52199999909090911</v>
      </c>
      <c r="Q2188" t="str">
        <f>"Q"&amp;ROUNDUP(MONTH(Table1[[#This Row],[ordered_at]])/3,0)</f>
        <v>Q3</v>
      </c>
      <c r="R2188" t="s">
        <v>33</v>
      </c>
      <c r="S2188" t="s">
        <v>46</v>
      </c>
      <c r="T2188" s="8"/>
    </row>
    <row r="2189" spans="1:20" x14ac:dyDescent="0.3">
      <c r="A2189">
        <v>159271</v>
      </c>
      <c r="B2189">
        <v>109684</v>
      </c>
      <c r="C2189">
        <v>82628</v>
      </c>
      <c r="D2189">
        <v>24963</v>
      </c>
      <c r="E2189">
        <f>VLOOKUP(D2189,[1]products!$A$2:$B$2832,2,0)</f>
        <v>36.782098550000001</v>
      </c>
      <c r="F2189">
        <v>429970</v>
      </c>
      <c r="G2189" t="s">
        <v>15</v>
      </c>
      <c r="H2189" s="2">
        <v>44746.351689814815</v>
      </c>
      <c r="I2189" s="2">
        <v>44746.351689814815</v>
      </c>
      <c r="J2189" s="2">
        <v>44746.351689814815</v>
      </c>
      <c r="K2189" s="2">
        <v>44746.351689814815</v>
      </c>
      <c r="L2189" s="9">
        <f>YEAR(Table1[[#This Row],[ordered_at]])</f>
        <v>2022</v>
      </c>
      <c r="M2189" s="9" t="str">
        <f>TEXT(Table1[[#This Row],[ordered_at]],"MMM")</f>
        <v>Jul</v>
      </c>
      <c r="N2189">
        <f>VLOOKUP(D2189,[1]products!$A$2:$F$2832,6,0)</f>
        <v>76.949996949999999</v>
      </c>
      <c r="O2189" s="1">
        <f>Table1[[#This Row],[sale_price]]-Table1[[#This Row],[cost_price]]</f>
        <v>40.167898399999999</v>
      </c>
      <c r="P2189" s="4">
        <f>Table1[[#This Row],[PROFIT]]/Table1[[#This Row],[sale_price]]</f>
        <v>0.52199999989733592</v>
      </c>
      <c r="Q2189" t="str">
        <f>"Q"&amp;ROUNDUP(MONTH(Table1[[#This Row],[ordered_at]])/3,0)</f>
        <v>Q3</v>
      </c>
      <c r="R2189" t="s">
        <v>28</v>
      </c>
      <c r="S2189" t="s">
        <v>46</v>
      </c>
      <c r="T2189" s="8"/>
    </row>
    <row r="2190" spans="1:20" x14ac:dyDescent="0.3">
      <c r="A2190">
        <v>30065</v>
      </c>
      <c r="B2190">
        <v>20785</v>
      </c>
      <c r="C2190">
        <v>52026</v>
      </c>
      <c r="D2190">
        <v>8876</v>
      </c>
      <c r="E2190">
        <f>VLOOKUP(D2190,[1]products!$A$2:$B$2832,2,0)</f>
        <v>12.00077986</v>
      </c>
      <c r="F2190">
        <v>81007</v>
      </c>
      <c r="G2190" t="s">
        <v>12</v>
      </c>
      <c r="H2190" s="2">
        <v>44745.520624999997</v>
      </c>
      <c r="I2190" s="2">
        <v>44745.520624999997</v>
      </c>
      <c r="J2190" s="2">
        <v>44745.520624999997</v>
      </c>
      <c r="K2190" s="2" t="s">
        <v>11</v>
      </c>
      <c r="L2190" s="9">
        <f>YEAR(Table1[[#This Row],[ordered_at]])</f>
        <v>2022</v>
      </c>
      <c r="M2190" s="9" t="str">
        <f>TEXT(Table1[[#This Row],[ordered_at]],"MMM")</f>
        <v>Jul</v>
      </c>
      <c r="N2190">
        <f>VLOOKUP(D2190,[1]products!$A$2:$F$2832,6,0)</f>
        <v>22.989999770000001</v>
      </c>
      <c r="O2190" s="1">
        <f>Table1[[#This Row],[sale_price]]-Table1[[#This Row],[cost_price]]</f>
        <v>10.989219910000001</v>
      </c>
      <c r="P2190" s="4">
        <f>Table1[[#This Row],[PROFIT]]/Table1[[#This Row],[sale_price]]</f>
        <v>0.47800000086733369</v>
      </c>
      <c r="Q2190" t="str">
        <f>"Q"&amp;ROUNDUP(MONTH(Table1[[#This Row],[ordered_at]])/3,0)</f>
        <v>Q3</v>
      </c>
      <c r="R2190" t="s">
        <v>29</v>
      </c>
      <c r="S2190" t="s">
        <v>46</v>
      </c>
      <c r="T2190" s="8"/>
    </row>
    <row r="2191" spans="1:20" x14ac:dyDescent="0.3">
      <c r="A2191">
        <v>37394</v>
      </c>
      <c r="B2191">
        <v>25759</v>
      </c>
      <c r="C2191">
        <v>37397</v>
      </c>
      <c r="D2191">
        <v>14225</v>
      </c>
      <c r="E2191">
        <f>VLOOKUP(D2191,[1]products!$A$2:$B$2832,2,0)</f>
        <v>5.9540398769999996</v>
      </c>
      <c r="F2191">
        <v>100889</v>
      </c>
      <c r="G2191" t="s">
        <v>15</v>
      </c>
      <c r="H2191" s="2">
        <v>44744.247372685182</v>
      </c>
      <c r="I2191" s="2">
        <v>44744.247372685182</v>
      </c>
      <c r="J2191" s="2">
        <v>44744.247372685182</v>
      </c>
      <c r="K2191" s="2">
        <v>44744.247372685182</v>
      </c>
      <c r="L2191" s="9">
        <f>YEAR(Table1[[#This Row],[ordered_at]])</f>
        <v>2022</v>
      </c>
      <c r="M2191" s="9" t="str">
        <f>TEXT(Table1[[#This Row],[ordered_at]],"MMM")</f>
        <v>Jul</v>
      </c>
      <c r="N2191">
        <f>VLOOKUP(D2191,[1]products!$A$2:$F$2832,6,0)</f>
        <v>9.9899997710000008</v>
      </c>
      <c r="O2191" s="1">
        <f>Table1[[#This Row],[sale_price]]-Table1[[#This Row],[cost_price]]</f>
        <v>4.0359598940000012</v>
      </c>
      <c r="P2191" s="4">
        <f>Table1[[#This Row],[PROFIT]]/Table1[[#This Row],[sale_price]]</f>
        <v>0.40399999865025032</v>
      </c>
      <c r="Q2191" t="str">
        <f>"Q"&amp;ROUNDUP(MONTH(Table1[[#This Row],[ordered_at]])/3,0)</f>
        <v>Q3</v>
      </c>
      <c r="R2191" t="s">
        <v>20</v>
      </c>
      <c r="S2191" t="s">
        <v>46</v>
      </c>
      <c r="T2191" s="8"/>
    </row>
    <row r="2192" spans="1:20" x14ac:dyDescent="0.3">
      <c r="A2192">
        <v>134097</v>
      </c>
      <c r="B2192">
        <v>92302</v>
      </c>
      <c r="C2192">
        <v>61299</v>
      </c>
      <c r="D2192">
        <v>6110</v>
      </c>
      <c r="E2192">
        <f>VLOOKUP(D2192,[1]products!$A$2:$B$2832,2,0)</f>
        <v>12.82500001</v>
      </c>
      <c r="F2192">
        <v>362026</v>
      </c>
      <c r="G2192" t="s">
        <v>10</v>
      </c>
      <c r="H2192" s="2">
        <v>44744.100219907406</v>
      </c>
      <c r="I2192" s="2" t="s">
        <v>11</v>
      </c>
      <c r="J2192" s="2" t="s">
        <v>11</v>
      </c>
      <c r="K2192" s="2" t="s">
        <v>11</v>
      </c>
      <c r="L2192" s="9">
        <f>YEAR(Table1[[#This Row],[ordered_at]])</f>
        <v>2022</v>
      </c>
      <c r="M2192" s="9" t="str">
        <f>TEXT(Table1[[#This Row],[ordered_at]],"MMM")</f>
        <v>Jul</v>
      </c>
      <c r="N2192">
        <f>VLOOKUP(D2192,[1]products!$A$2:$F$2832,6,0)</f>
        <v>25</v>
      </c>
      <c r="O2192" s="1">
        <f>Table1[[#This Row],[sale_price]]-Table1[[#This Row],[cost_price]]</f>
        <v>12.17499999</v>
      </c>
      <c r="P2192" s="4">
        <f>Table1[[#This Row],[PROFIT]]/Table1[[#This Row],[sale_price]]</f>
        <v>0.48699999960000001</v>
      </c>
      <c r="Q2192" t="str">
        <f>"Q"&amp;ROUNDUP(MONTH(Table1[[#This Row],[ordered_at]])/3,0)</f>
        <v>Q3</v>
      </c>
      <c r="R2192" t="s">
        <v>34</v>
      </c>
      <c r="S2192" t="s">
        <v>47</v>
      </c>
      <c r="T2192" s="8"/>
    </row>
    <row r="2193" spans="1:20" x14ac:dyDescent="0.3">
      <c r="A2193">
        <v>165979</v>
      </c>
      <c r="B2193">
        <v>114331</v>
      </c>
      <c r="C2193">
        <v>7028</v>
      </c>
      <c r="D2193">
        <v>24905</v>
      </c>
      <c r="E2193">
        <f>VLOOKUP(D2193,[1]products!$A$2:$B$2832,2,0)</f>
        <v>26.571999999999999</v>
      </c>
      <c r="F2193">
        <v>448086</v>
      </c>
      <c r="G2193" t="s">
        <v>14</v>
      </c>
      <c r="H2193" s="2">
        <v>44743.476909722223</v>
      </c>
      <c r="I2193" s="2" t="s">
        <v>11</v>
      </c>
      <c r="J2193" s="2" t="s">
        <v>11</v>
      </c>
      <c r="K2193" s="2" t="s">
        <v>11</v>
      </c>
      <c r="L2193" s="9">
        <f>YEAR(Table1[[#This Row],[ordered_at]])</f>
        <v>2022</v>
      </c>
      <c r="M2193" s="9" t="str">
        <f>TEXT(Table1[[#This Row],[ordered_at]],"MMM")</f>
        <v>Jul</v>
      </c>
      <c r="N2193">
        <f>VLOOKUP(D2193,[1]products!$A$2:$F$2832,6,0)</f>
        <v>52</v>
      </c>
      <c r="O2193" s="1">
        <f>Table1[[#This Row],[sale_price]]-Table1[[#This Row],[cost_price]]</f>
        <v>25.428000000000001</v>
      </c>
      <c r="P2193" s="4">
        <f>Table1[[#This Row],[PROFIT]]/Table1[[#This Row],[sale_price]]</f>
        <v>0.48899999999999999</v>
      </c>
      <c r="Q2193" t="str">
        <f>"Q"&amp;ROUNDUP(MONTH(Table1[[#This Row],[ordered_at]])/3,0)</f>
        <v>Q3</v>
      </c>
      <c r="R2193" t="s">
        <v>38</v>
      </c>
      <c r="S2193" t="s">
        <v>47</v>
      </c>
      <c r="T2193" s="8"/>
    </row>
    <row r="2194" spans="1:20" x14ac:dyDescent="0.3">
      <c r="A2194">
        <v>18504</v>
      </c>
      <c r="B2194">
        <v>12787</v>
      </c>
      <c r="C2194">
        <v>7028</v>
      </c>
      <c r="D2194">
        <v>24793</v>
      </c>
      <c r="E2194">
        <f>VLOOKUP(D2194,[1]products!$A$2:$B$2832,2,0)</f>
        <v>15.795000050000001</v>
      </c>
      <c r="F2194">
        <v>49954</v>
      </c>
      <c r="G2194" t="s">
        <v>14</v>
      </c>
      <c r="H2194" s="2">
        <v>44743.039340277777</v>
      </c>
      <c r="I2194" s="2" t="s">
        <v>11</v>
      </c>
      <c r="J2194" s="2" t="s">
        <v>11</v>
      </c>
      <c r="K2194" s="2" t="s">
        <v>11</v>
      </c>
      <c r="L2194" s="9">
        <f>YEAR(Table1[[#This Row],[ordered_at]])</f>
        <v>2022</v>
      </c>
      <c r="M2194" s="9" t="str">
        <f>TEXT(Table1[[#This Row],[ordered_at]],"MMM")</f>
        <v>Jul</v>
      </c>
      <c r="N2194">
        <f>VLOOKUP(D2194,[1]products!$A$2:$F$2832,6,0)</f>
        <v>39</v>
      </c>
      <c r="O2194" s="1">
        <f>Table1[[#This Row],[sale_price]]-Table1[[#This Row],[cost_price]]</f>
        <v>23.204999950000001</v>
      </c>
      <c r="P2194" s="4">
        <f>Table1[[#This Row],[PROFIT]]/Table1[[#This Row],[sale_price]]</f>
        <v>0.59499999871794873</v>
      </c>
      <c r="Q2194" t="str">
        <f>"Q"&amp;ROUNDUP(MONTH(Table1[[#This Row],[ordered_at]])/3,0)</f>
        <v>Q3</v>
      </c>
      <c r="R2194" t="s">
        <v>22</v>
      </c>
      <c r="S2194" t="s">
        <v>46</v>
      </c>
      <c r="T2194" s="8"/>
    </row>
    <row r="2195" spans="1:20" x14ac:dyDescent="0.3">
      <c r="A2195">
        <v>70007</v>
      </c>
      <c r="B2195">
        <v>48129</v>
      </c>
      <c r="C2195">
        <v>7028</v>
      </c>
      <c r="D2195">
        <v>11834</v>
      </c>
      <c r="E2195">
        <f>VLOOKUP(D2195,[1]products!$A$2:$B$2832,2,0)</f>
        <v>49.679999930000001</v>
      </c>
      <c r="F2195">
        <v>188927</v>
      </c>
      <c r="G2195" t="s">
        <v>14</v>
      </c>
      <c r="H2195" s="2">
        <v>44742.991643518515</v>
      </c>
      <c r="I2195" s="2" t="s">
        <v>11</v>
      </c>
      <c r="J2195" s="2" t="s">
        <v>11</v>
      </c>
      <c r="K2195" s="2" t="s">
        <v>11</v>
      </c>
      <c r="L2195" s="9">
        <f>YEAR(Table1[[#This Row],[ordered_at]])</f>
        <v>2022</v>
      </c>
      <c r="M2195" s="9" t="str">
        <f>TEXT(Table1[[#This Row],[ordered_at]],"MMM")</f>
        <v>Jun</v>
      </c>
      <c r="N2195">
        <f>VLOOKUP(D2195,[1]products!$A$2:$F$2832,6,0)</f>
        <v>90</v>
      </c>
      <c r="O2195" s="1">
        <f>Table1[[#This Row],[sale_price]]-Table1[[#This Row],[cost_price]]</f>
        <v>40.320000069999999</v>
      </c>
      <c r="P2195" s="4">
        <f>Table1[[#This Row],[PROFIT]]/Table1[[#This Row],[sale_price]]</f>
        <v>0.44800000077777774</v>
      </c>
      <c r="Q2195" t="str">
        <f>"Q"&amp;ROUNDUP(MONTH(Table1[[#This Row],[ordered_at]])/3,0)</f>
        <v>Q2</v>
      </c>
      <c r="R2195" t="s">
        <v>23</v>
      </c>
      <c r="S2195" t="s">
        <v>46</v>
      </c>
      <c r="T2195" s="8"/>
    </row>
    <row r="2196" spans="1:20" x14ac:dyDescent="0.3">
      <c r="A2196">
        <v>106062</v>
      </c>
      <c r="B2196">
        <v>73063</v>
      </c>
      <c r="C2196">
        <v>7028</v>
      </c>
      <c r="D2196">
        <v>9204</v>
      </c>
      <c r="E2196">
        <f>VLOOKUP(D2196,[1]products!$A$2:$B$2832,2,0)</f>
        <v>11.640959459999999</v>
      </c>
      <c r="F2196">
        <v>286200</v>
      </c>
      <c r="G2196" t="s">
        <v>12</v>
      </c>
      <c r="H2196" s="2">
        <v>44742.983564814815</v>
      </c>
      <c r="I2196" s="2">
        <v>44742.983564814815</v>
      </c>
      <c r="J2196" s="2">
        <v>44742.983564814815</v>
      </c>
      <c r="K2196" s="2" t="s">
        <v>11</v>
      </c>
      <c r="L2196" s="9">
        <f>YEAR(Table1[[#This Row],[ordered_at]])</f>
        <v>2022</v>
      </c>
      <c r="M2196" s="9" t="str">
        <f>TEXT(Table1[[#This Row],[ordered_at]],"MMM")</f>
        <v>Jun</v>
      </c>
      <c r="N2196">
        <f>VLOOKUP(D2196,[1]products!$A$2:$F$2832,6,0)</f>
        <v>20.209999079999999</v>
      </c>
      <c r="O2196" s="1">
        <f>Table1[[#This Row],[sale_price]]-Table1[[#This Row],[cost_price]]</f>
        <v>8.5690396199999999</v>
      </c>
      <c r="P2196" s="4">
        <f>Table1[[#This Row],[PROFIT]]/Table1[[#This Row],[sale_price]]</f>
        <v>0.42400000049876302</v>
      </c>
      <c r="Q2196" t="str">
        <f>"Q"&amp;ROUNDUP(MONTH(Table1[[#This Row],[ordered_at]])/3,0)</f>
        <v>Q2</v>
      </c>
      <c r="R2196" t="s">
        <v>23</v>
      </c>
      <c r="S2196" t="s">
        <v>46</v>
      </c>
      <c r="T2196" s="8"/>
    </row>
    <row r="2197" spans="1:20" x14ac:dyDescent="0.3">
      <c r="A2197">
        <v>86658</v>
      </c>
      <c r="B2197">
        <v>59600</v>
      </c>
      <c r="C2197">
        <v>7028</v>
      </c>
      <c r="D2197">
        <v>6063</v>
      </c>
      <c r="E2197">
        <f>VLOOKUP(D2197,[1]products!$A$2:$B$2832,2,0)</f>
        <v>20.195960639999999</v>
      </c>
      <c r="F2197">
        <v>233852</v>
      </c>
      <c r="G2197" t="s">
        <v>13</v>
      </c>
      <c r="H2197" s="2">
        <v>44742.212835648148</v>
      </c>
      <c r="I2197" s="2">
        <v>44742.212835648148</v>
      </c>
      <c r="J2197" s="2" t="s">
        <v>11</v>
      </c>
      <c r="K2197" s="2" t="s">
        <v>11</v>
      </c>
      <c r="L2197" s="9">
        <f>YEAR(Table1[[#This Row],[ordered_at]])</f>
        <v>2022</v>
      </c>
      <c r="M2197" s="9" t="str">
        <f>TEXT(Table1[[#This Row],[ordered_at]],"MMM")</f>
        <v>Jun</v>
      </c>
      <c r="N2197">
        <f>VLOOKUP(D2197,[1]products!$A$2:$F$2832,6,0)</f>
        <v>49.990001679999999</v>
      </c>
      <c r="O2197" s="1">
        <f>Table1[[#This Row],[sale_price]]-Table1[[#This Row],[cost_price]]</f>
        <v>29.79404104</v>
      </c>
      <c r="P2197" s="4">
        <f>Table1[[#This Row],[PROFIT]]/Table1[[#This Row],[sale_price]]</f>
        <v>0.59600000077455484</v>
      </c>
      <c r="Q2197" t="str">
        <f>"Q"&amp;ROUNDUP(MONTH(Table1[[#This Row],[ordered_at]])/3,0)</f>
        <v>Q2</v>
      </c>
      <c r="R2197" t="s">
        <v>23</v>
      </c>
      <c r="S2197" t="s">
        <v>46</v>
      </c>
      <c r="T2197" s="8"/>
    </row>
    <row r="2198" spans="1:20" x14ac:dyDescent="0.3">
      <c r="A2198">
        <v>149322</v>
      </c>
      <c r="B2198">
        <v>102828</v>
      </c>
      <c r="C2198">
        <v>7028</v>
      </c>
      <c r="D2198">
        <v>9058</v>
      </c>
      <c r="E2198">
        <f>VLOOKUP(D2198,[1]products!$A$2:$B$2832,2,0)</f>
        <v>48.117999859999998</v>
      </c>
      <c r="F2198">
        <v>403137</v>
      </c>
      <c r="G2198" t="s">
        <v>10</v>
      </c>
      <c r="H2198" s="2">
        <v>44742.139027777775</v>
      </c>
      <c r="I2198" s="2" t="s">
        <v>11</v>
      </c>
      <c r="J2198" s="2" t="s">
        <v>11</v>
      </c>
      <c r="K2198" s="2" t="s">
        <v>11</v>
      </c>
      <c r="L2198" s="9">
        <f>YEAR(Table1[[#This Row],[ordered_at]])</f>
        <v>2022</v>
      </c>
      <c r="M2198" s="9" t="str">
        <f>TEXT(Table1[[#This Row],[ordered_at]],"MMM")</f>
        <v>Jun</v>
      </c>
      <c r="N2198">
        <f>VLOOKUP(D2198,[1]products!$A$2:$F$2832,6,0)</f>
        <v>98</v>
      </c>
      <c r="O2198" s="1">
        <f>Table1[[#This Row],[sale_price]]-Table1[[#This Row],[cost_price]]</f>
        <v>49.882000140000002</v>
      </c>
      <c r="P2198" s="4">
        <f>Table1[[#This Row],[PROFIT]]/Table1[[#This Row],[sale_price]]</f>
        <v>0.50900000142857149</v>
      </c>
      <c r="Q2198" t="str">
        <f>"Q"&amp;ROUNDUP(MONTH(Table1[[#This Row],[ordered_at]])/3,0)</f>
        <v>Q2</v>
      </c>
      <c r="R2198" t="s">
        <v>23</v>
      </c>
      <c r="S2198" t="s">
        <v>46</v>
      </c>
      <c r="T2198" s="8"/>
    </row>
    <row r="2199" spans="1:20" x14ac:dyDescent="0.3">
      <c r="A2199">
        <v>140751</v>
      </c>
      <c r="B2199">
        <v>96883</v>
      </c>
      <c r="C2199">
        <v>7028</v>
      </c>
      <c r="D2199">
        <v>5775</v>
      </c>
      <c r="E2199">
        <f>VLOOKUP(D2199,[1]products!$A$2:$B$2832,2,0)</f>
        <v>56.325702569999997</v>
      </c>
      <c r="F2199">
        <v>379955</v>
      </c>
      <c r="G2199" t="s">
        <v>15</v>
      </c>
      <c r="H2199" s="2">
        <v>44742.12232638889</v>
      </c>
      <c r="I2199" s="2">
        <v>44742.12232638889</v>
      </c>
      <c r="J2199" s="2">
        <v>44742.12232638889</v>
      </c>
      <c r="K2199" s="2">
        <v>44742.12232638889</v>
      </c>
      <c r="L2199" s="9">
        <f>YEAR(Table1[[#This Row],[ordered_at]])</f>
        <v>2022</v>
      </c>
      <c r="M2199" s="9" t="str">
        <f>TEXT(Table1[[#This Row],[ordered_at]],"MMM")</f>
        <v>Jun</v>
      </c>
      <c r="N2199">
        <f>VLOOKUP(D2199,[1]products!$A$2:$F$2832,6,0)</f>
        <v>130.9900055</v>
      </c>
      <c r="O2199" s="1">
        <f>Table1[[#This Row],[sale_price]]-Table1[[#This Row],[cost_price]]</f>
        <v>74.664302929999991</v>
      </c>
      <c r="P2199" s="4">
        <f>Table1[[#This Row],[PROFIT]]/Table1[[#This Row],[sale_price]]</f>
        <v>0.56999999843499505</v>
      </c>
      <c r="Q2199" t="str">
        <f>"Q"&amp;ROUNDUP(MONTH(Table1[[#This Row],[ordered_at]])/3,0)</f>
        <v>Q2</v>
      </c>
      <c r="R2199" t="s">
        <v>23</v>
      </c>
      <c r="S2199" t="s">
        <v>46</v>
      </c>
      <c r="T2199" s="8"/>
    </row>
    <row r="2200" spans="1:20" x14ac:dyDescent="0.3">
      <c r="A2200">
        <v>30779</v>
      </c>
      <c r="B2200">
        <v>21255</v>
      </c>
      <c r="C2200">
        <v>54135</v>
      </c>
      <c r="D2200">
        <v>15958</v>
      </c>
      <c r="E2200">
        <f>VLOOKUP(D2200,[1]products!$A$2:$B$2832,2,0)</f>
        <v>81.488000159999999</v>
      </c>
      <c r="F2200">
        <v>82945</v>
      </c>
      <c r="G2200" t="s">
        <v>13</v>
      </c>
      <c r="H2200" s="2">
        <v>44741.379131944443</v>
      </c>
      <c r="I2200" s="2">
        <v>44741.379131944443</v>
      </c>
      <c r="J2200" s="2" t="s">
        <v>11</v>
      </c>
      <c r="K2200" s="2" t="s">
        <v>11</v>
      </c>
      <c r="L2200" s="9">
        <f>YEAR(Table1[[#This Row],[ordered_at]])</f>
        <v>2022</v>
      </c>
      <c r="M2200" s="9" t="str">
        <f>TEXT(Table1[[#This Row],[ordered_at]],"MMM")</f>
        <v>Jun</v>
      </c>
      <c r="N2200">
        <f>VLOOKUP(D2200,[1]products!$A$2:$F$2832,6,0)</f>
        <v>176</v>
      </c>
      <c r="O2200" s="1">
        <f>Table1[[#This Row],[sale_price]]-Table1[[#This Row],[cost_price]]</f>
        <v>94.511999840000001</v>
      </c>
      <c r="P2200" s="4">
        <f>Table1[[#This Row],[PROFIT]]/Table1[[#This Row],[sale_price]]</f>
        <v>0.53699999909090912</v>
      </c>
      <c r="Q2200" t="str">
        <f>"Q"&amp;ROUNDUP(MONTH(Table1[[#This Row],[ordered_at]])/3,0)</f>
        <v>Q2</v>
      </c>
      <c r="R2200" t="s">
        <v>22</v>
      </c>
      <c r="S2200" t="s">
        <v>47</v>
      </c>
      <c r="T2200" s="8"/>
    </row>
    <row r="2201" spans="1:20" x14ac:dyDescent="0.3">
      <c r="A2201">
        <v>50665</v>
      </c>
      <c r="B2201">
        <v>34852</v>
      </c>
      <c r="C2201">
        <v>60837</v>
      </c>
      <c r="D2201">
        <v>13796</v>
      </c>
      <c r="E2201">
        <f>VLOOKUP(D2201,[1]products!$A$2:$B$2832,2,0)</f>
        <v>4.2560000120000003</v>
      </c>
      <c r="F2201">
        <v>136708</v>
      </c>
      <c r="G2201" t="s">
        <v>12</v>
      </c>
      <c r="H2201" s="2">
        <v>44740.268495370372</v>
      </c>
      <c r="I2201" s="2">
        <v>44740.268495370372</v>
      </c>
      <c r="J2201" s="2">
        <v>44740.268495370372</v>
      </c>
      <c r="K2201" s="2" t="s">
        <v>11</v>
      </c>
      <c r="L2201" s="9">
        <f>YEAR(Table1[[#This Row],[ordered_at]])</f>
        <v>2022</v>
      </c>
      <c r="M2201" s="9" t="str">
        <f>TEXT(Table1[[#This Row],[ordered_at]],"MMM")</f>
        <v>Jun</v>
      </c>
      <c r="N2201">
        <f>VLOOKUP(D2201,[1]products!$A$2:$F$2832,6,0)</f>
        <v>8</v>
      </c>
      <c r="O2201" s="1">
        <f>Table1[[#This Row],[sale_price]]-Table1[[#This Row],[cost_price]]</f>
        <v>3.7439999879999997</v>
      </c>
      <c r="P2201" s="4">
        <f>Table1[[#This Row],[PROFIT]]/Table1[[#This Row],[sale_price]]</f>
        <v>0.46799999849999996</v>
      </c>
      <c r="Q2201" t="str">
        <f>"Q"&amp;ROUNDUP(MONTH(Table1[[#This Row],[ordered_at]])/3,0)</f>
        <v>Q2</v>
      </c>
      <c r="R2201" t="s">
        <v>22</v>
      </c>
      <c r="S2201" t="s">
        <v>47</v>
      </c>
      <c r="T2201" s="8"/>
    </row>
    <row r="2202" spans="1:20" x14ac:dyDescent="0.3">
      <c r="A2202">
        <v>70958</v>
      </c>
      <c r="B2202">
        <v>48795</v>
      </c>
      <c r="C2202">
        <v>40267</v>
      </c>
      <c r="D2202">
        <v>15367</v>
      </c>
      <c r="E2202">
        <f>VLOOKUP(D2202,[1]products!$A$2:$B$2832,2,0)</f>
        <v>7.305450295</v>
      </c>
      <c r="F2202">
        <v>191475</v>
      </c>
      <c r="G2202" t="s">
        <v>14</v>
      </c>
      <c r="H2202" s="2">
        <v>44739.317129629628</v>
      </c>
      <c r="I2202" s="2" t="s">
        <v>11</v>
      </c>
      <c r="J2202" s="2" t="s">
        <v>11</v>
      </c>
      <c r="K2202" s="2" t="s">
        <v>11</v>
      </c>
      <c r="L2202" s="9">
        <f>YEAR(Table1[[#This Row],[ordered_at]])</f>
        <v>2022</v>
      </c>
      <c r="M2202" s="9" t="str">
        <f>TEXT(Table1[[#This Row],[ordered_at]],"MMM")</f>
        <v>Jun</v>
      </c>
      <c r="N2202">
        <f>VLOOKUP(D2202,[1]products!$A$2:$F$2832,6,0)</f>
        <v>16.950000760000002</v>
      </c>
      <c r="O2202" s="1">
        <f>Table1[[#This Row],[sale_price]]-Table1[[#This Row],[cost_price]]</f>
        <v>9.6445504650000018</v>
      </c>
      <c r="P2202" s="4">
        <f>Table1[[#This Row],[PROFIT]]/Table1[[#This Row],[sale_price]]</f>
        <v>0.56900000192094391</v>
      </c>
      <c r="Q2202" t="str">
        <f>"Q"&amp;ROUNDUP(MONTH(Table1[[#This Row],[ordered_at]])/3,0)</f>
        <v>Q2</v>
      </c>
      <c r="R2202" t="s">
        <v>22</v>
      </c>
      <c r="S2202" t="s">
        <v>47</v>
      </c>
      <c r="T2202" s="8"/>
    </row>
    <row r="2203" spans="1:20" x14ac:dyDescent="0.3">
      <c r="A2203">
        <v>142201</v>
      </c>
      <c r="B2203">
        <v>97898</v>
      </c>
      <c r="C2203">
        <v>76806</v>
      </c>
      <c r="D2203">
        <v>13769</v>
      </c>
      <c r="E2203">
        <f>VLOOKUP(D2203,[1]products!$A$2:$B$2832,2,0)</f>
        <v>56.430000049999997</v>
      </c>
      <c r="F2203">
        <v>383896</v>
      </c>
      <c r="G2203" t="s">
        <v>13</v>
      </c>
      <c r="H2203" s="2">
        <v>44739.023831018516</v>
      </c>
      <c r="I2203" s="2">
        <v>44739.023831018516</v>
      </c>
      <c r="J2203" s="2" t="s">
        <v>11</v>
      </c>
      <c r="K2203" s="2" t="s">
        <v>11</v>
      </c>
      <c r="L2203" s="9">
        <f>YEAR(Table1[[#This Row],[ordered_at]])</f>
        <v>2022</v>
      </c>
      <c r="M2203" s="9" t="str">
        <f>TEXT(Table1[[#This Row],[ordered_at]],"MMM")</f>
        <v>Jun</v>
      </c>
      <c r="N2203">
        <f>VLOOKUP(D2203,[1]products!$A$2:$F$2832,6,0)</f>
        <v>95</v>
      </c>
      <c r="O2203" s="1">
        <f>Table1[[#This Row],[sale_price]]-Table1[[#This Row],[cost_price]]</f>
        <v>38.569999950000003</v>
      </c>
      <c r="P2203" s="4">
        <f>Table1[[#This Row],[PROFIT]]/Table1[[#This Row],[sale_price]]</f>
        <v>0.40599999947368426</v>
      </c>
      <c r="Q2203" t="str">
        <f>"Q"&amp;ROUNDUP(MONTH(Table1[[#This Row],[ordered_at]])/3,0)</f>
        <v>Q2</v>
      </c>
      <c r="R2203" t="s">
        <v>22</v>
      </c>
      <c r="S2203" t="s">
        <v>47</v>
      </c>
      <c r="T2203" s="8"/>
    </row>
    <row r="2204" spans="1:20" x14ac:dyDescent="0.3">
      <c r="A2204">
        <v>126078</v>
      </c>
      <c r="B2204">
        <v>86832</v>
      </c>
      <c r="C2204">
        <v>97576</v>
      </c>
      <c r="D2204">
        <v>15248</v>
      </c>
      <c r="E2204">
        <f>VLOOKUP(D2204,[1]products!$A$2:$B$2832,2,0)</f>
        <v>8.5573401120000003</v>
      </c>
      <c r="F2204">
        <v>340346</v>
      </c>
      <c r="G2204" t="s">
        <v>14</v>
      </c>
      <c r="H2204" s="2">
        <v>44738.898125</v>
      </c>
      <c r="I2204" s="2" t="s">
        <v>11</v>
      </c>
      <c r="J2204" s="2" t="s">
        <v>11</v>
      </c>
      <c r="K2204" s="2" t="s">
        <v>11</v>
      </c>
      <c r="L2204" s="9">
        <f>YEAR(Table1[[#This Row],[ordered_at]])</f>
        <v>2022</v>
      </c>
      <c r="M2204" s="9" t="str">
        <f>TEXT(Table1[[#This Row],[ordered_at]],"MMM")</f>
        <v>Jun</v>
      </c>
      <c r="N2204">
        <f>VLOOKUP(D2204,[1]products!$A$2:$F$2832,6,0)</f>
        <v>21.340000150000002</v>
      </c>
      <c r="O2204" s="1">
        <f>Table1[[#This Row],[sale_price]]-Table1[[#This Row],[cost_price]]</f>
        <v>12.782660038000001</v>
      </c>
      <c r="P2204" s="4">
        <f>Table1[[#This Row],[PROFIT]]/Table1[[#This Row],[sale_price]]</f>
        <v>0.59899999757029054</v>
      </c>
      <c r="Q2204" t="str">
        <f>"Q"&amp;ROUNDUP(MONTH(Table1[[#This Row],[ordered_at]])/3,0)</f>
        <v>Q2</v>
      </c>
      <c r="R2204" t="s">
        <v>22</v>
      </c>
      <c r="S2204" t="s">
        <v>47</v>
      </c>
      <c r="T2204" s="8"/>
    </row>
    <row r="2205" spans="1:20" x14ac:dyDescent="0.3">
      <c r="A2205">
        <v>112522</v>
      </c>
      <c r="B2205">
        <v>77546</v>
      </c>
      <c r="C2205">
        <v>54021</v>
      </c>
      <c r="D2205">
        <v>7855</v>
      </c>
      <c r="E2205">
        <f>VLOOKUP(D2205,[1]products!$A$2:$B$2832,2,0)</f>
        <v>12.91620073</v>
      </c>
      <c r="F2205">
        <v>303590</v>
      </c>
      <c r="G2205" t="s">
        <v>13</v>
      </c>
      <c r="H2205" s="2">
        <v>44738.387731481482</v>
      </c>
      <c r="I2205" s="2">
        <v>44738.387731481482</v>
      </c>
      <c r="J2205" s="2" t="s">
        <v>11</v>
      </c>
      <c r="K2205" s="2" t="s">
        <v>11</v>
      </c>
      <c r="L2205" s="9">
        <f>YEAR(Table1[[#This Row],[ordered_at]])</f>
        <v>2022</v>
      </c>
      <c r="M2205" s="9" t="str">
        <f>TEXT(Table1[[#This Row],[ordered_at]],"MMM")</f>
        <v>Jun</v>
      </c>
      <c r="N2205">
        <f>VLOOKUP(D2207,[1]products!$A$2:$F$2832,6,0)</f>
        <v>15.94999981</v>
      </c>
      <c r="O2205" s="1">
        <f>Table1[[#This Row],[sale_price]]-Table1[[#This Row],[cost_price]]</f>
        <v>3.0337990799999996</v>
      </c>
      <c r="P2205" s="4">
        <f>Table1[[#This Row],[PROFIT]]/Table1[[#This Row],[sale_price]]</f>
        <v>0.19020684113726016</v>
      </c>
      <c r="Q2205" t="str">
        <f>"Q"&amp;ROUNDUP(MONTH(Table1[[#This Row],[ordered_at]])/3,0)</f>
        <v>Q2</v>
      </c>
      <c r="R2205" t="s">
        <v>24</v>
      </c>
      <c r="S2205" t="s">
        <v>47</v>
      </c>
      <c r="T2205" s="8"/>
    </row>
    <row r="2206" spans="1:20" x14ac:dyDescent="0.3">
      <c r="A2206">
        <v>40842</v>
      </c>
      <c r="B2206">
        <v>28101</v>
      </c>
      <c r="C2206">
        <v>19325</v>
      </c>
      <c r="D2206">
        <v>28922</v>
      </c>
      <c r="E2206">
        <f>VLOOKUP(D2206,[1]products!$A$2:$B$2832,2,0)</f>
        <v>59.993998869999999</v>
      </c>
      <c r="F2206">
        <v>110182</v>
      </c>
      <c r="G2206" t="s">
        <v>14</v>
      </c>
      <c r="H2206" s="2">
        <v>44738.238263888888</v>
      </c>
      <c r="I2206" s="2" t="s">
        <v>11</v>
      </c>
      <c r="J2206" s="2" t="s">
        <v>11</v>
      </c>
      <c r="K2206" s="2" t="s">
        <v>11</v>
      </c>
      <c r="L2206" s="9">
        <f>YEAR(Table1[[#This Row],[ordered_at]])</f>
        <v>2022</v>
      </c>
      <c r="M2206" s="9" t="str">
        <f>TEXT(Table1[[#This Row],[ordered_at]],"MMM")</f>
        <v>Jun</v>
      </c>
      <c r="N2206">
        <f>VLOOKUP(D2206,[1]products!$A$2:$F$2832,6,0)</f>
        <v>99.989997860000003</v>
      </c>
      <c r="O2206" s="1">
        <f>Table1[[#This Row],[sale_price]]-Table1[[#This Row],[cost_price]]</f>
        <v>39.995998990000004</v>
      </c>
      <c r="P2206" s="4">
        <f>Table1[[#This Row],[PROFIT]]/Table1[[#This Row],[sale_price]]</f>
        <v>0.39999999845984596</v>
      </c>
      <c r="Q2206" t="str">
        <f>"Q"&amp;ROUNDUP(MONTH(Table1[[#This Row],[ordered_at]])/3,0)</f>
        <v>Q2</v>
      </c>
      <c r="R2206" t="s">
        <v>24</v>
      </c>
      <c r="S2206" t="s">
        <v>47</v>
      </c>
      <c r="T2206" s="8"/>
    </row>
    <row r="2207" spans="1:20" x14ac:dyDescent="0.3">
      <c r="A2207">
        <v>11175</v>
      </c>
      <c r="B2207">
        <v>7715</v>
      </c>
      <c r="C2207">
        <v>32087</v>
      </c>
      <c r="D2207">
        <v>24954</v>
      </c>
      <c r="E2207">
        <f>VLOOKUP(D2207,[1]products!$A$2:$B$2832,2,0)</f>
        <v>6.1407499080000001</v>
      </c>
      <c r="F2207">
        <v>30102</v>
      </c>
      <c r="G2207" t="s">
        <v>14</v>
      </c>
      <c r="H2207" s="2">
        <v>44737.317175925928</v>
      </c>
      <c r="I2207" s="2" t="s">
        <v>11</v>
      </c>
      <c r="J2207" s="2" t="s">
        <v>11</v>
      </c>
      <c r="K2207" s="2" t="s">
        <v>11</v>
      </c>
      <c r="L2207" s="9">
        <f>YEAR(Table1[[#This Row],[ordered_at]])</f>
        <v>2022</v>
      </c>
      <c r="M2207" s="9" t="str">
        <f>TEXT(Table1[[#This Row],[ordered_at]],"MMM")</f>
        <v>Jun</v>
      </c>
      <c r="N2207">
        <f>VLOOKUP(D2207,[1]products!$A$2:$F$2832,6,0)</f>
        <v>15.94999981</v>
      </c>
      <c r="O2207" s="1">
        <f>Table1[[#This Row],[sale_price]]-Table1[[#This Row],[cost_price]]</f>
        <v>9.8092499019999995</v>
      </c>
      <c r="P2207" s="4">
        <f>Table1[[#This Row],[PROFIT]]/Table1[[#This Row],[sale_price]]</f>
        <v>0.61500000118181819</v>
      </c>
      <c r="Q2207" t="str">
        <f>"Q"&amp;ROUNDUP(MONTH(Table1[[#This Row],[ordered_at]])/3,0)</f>
        <v>Q2</v>
      </c>
      <c r="R2207" t="s">
        <v>24</v>
      </c>
      <c r="S2207" t="s">
        <v>47</v>
      </c>
      <c r="T2207" s="8"/>
    </row>
    <row r="2208" spans="1:20" x14ac:dyDescent="0.3">
      <c r="A2208">
        <v>68025</v>
      </c>
      <c r="B2208">
        <v>46806</v>
      </c>
      <c r="C2208">
        <v>74131</v>
      </c>
      <c r="D2208">
        <v>14268</v>
      </c>
      <c r="E2208">
        <f>VLOOKUP(D2208,[1]products!$A$2:$B$2832,2,0)</f>
        <v>32.270401499999998</v>
      </c>
      <c r="F2208">
        <v>183553</v>
      </c>
      <c r="G2208" t="s">
        <v>10</v>
      </c>
      <c r="H2208" s="2">
        <v>44736.364201388889</v>
      </c>
      <c r="I2208" s="2" t="s">
        <v>11</v>
      </c>
      <c r="J2208" s="2" t="s">
        <v>11</v>
      </c>
      <c r="K2208" s="2" t="s">
        <v>11</v>
      </c>
      <c r="L2208" s="9">
        <f>YEAR(Table1[[#This Row],[ordered_at]])</f>
        <v>2022</v>
      </c>
      <c r="M2208" s="9" t="str">
        <f>TEXT(Table1[[#This Row],[ordered_at]],"MMM")</f>
        <v>Jun</v>
      </c>
      <c r="N2208">
        <f>VLOOKUP(D2208,[1]products!$A$2:$F$2832,6,0)</f>
        <v>64.800003050000001</v>
      </c>
      <c r="O2208" s="1">
        <f>Table1[[#This Row],[sale_price]]-Table1[[#This Row],[cost_price]]</f>
        <v>32.529601550000002</v>
      </c>
      <c r="P2208" s="4">
        <f>Table1[[#This Row],[PROFIT]]/Table1[[#This Row],[sale_price]]</f>
        <v>0.50200000029166669</v>
      </c>
      <c r="Q2208" t="str">
        <f>"Q"&amp;ROUNDUP(MONTH(Table1[[#This Row],[ordered_at]])/3,0)</f>
        <v>Q2</v>
      </c>
      <c r="R2208" t="s">
        <v>24</v>
      </c>
      <c r="S2208" t="s">
        <v>47</v>
      </c>
      <c r="T2208" s="8"/>
    </row>
    <row r="2209" spans="1:20" x14ac:dyDescent="0.3">
      <c r="A2209">
        <v>49116</v>
      </c>
      <c r="B2209">
        <v>33782</v>
      </c>
      <c r="C2209">
        <v>19360</v>
      </c>
      <c r="D2209">
        <v>9305</v>
      </c>
      <c r="E2209">
        <f>VLOOKUP(D2209,[1]products!$A$2:$B$2832,2,0)</f>
        <v>8.8517898759999998</v>
      </c>
      <c r="F2209">
        <v>132498</v>
      </c>
      <c r="G2209" t="s">
        <v>13</v>
      </c>
      <c r="H2209" s="2">
        <v>44735.529664351852</v>
      </c>
      <c r="I2209" s="2">
        <v>44735.529664351852</v>
      </c>
      <c r="J2209" s="2" t="s">
        <v>11</v>
      </c>
      <c r="K2209" s="2" t="s">
        <v>11</v>
      </c>
      <c r="L2209" s="9">
        <f>YEAR(Table1[[#This Row],[ordered_at]])</f>
        <v>2022</v>
      </c>
      <c r="M2209" s="9" t="str">
        <f>TEXT(Table1[[#This Row],[ordered_at]],"MMM")</f>
        <v>Jun</v>
      </c>
      <c r="N2209">
        <f>VLOOKUP(D2209,[1]products!$A$2:$F$2832,6,0)</f>
        <v>16.989999770000001</v>
      </c>
      <c r="O2209" s="1">
        <f>Table1[[#This Row],[sale_price]]-Table1[[#This Row],[cost_price]]</f>
        <v>8.1382098940000009</v>
      </c>
      <c r="P2209" s="4">
        <f>Table1[[#This Row],[PROFIT]]/Table1[[#This Row],[sale_price]]</f>
        <v>0.47900000024543854</v>
      </c>
      <c r="Q2209" t="str">
        <f>"Q"&amp;ROUNDUP(MONTH(Table1[[#This Row],[ordered_at]])/3,0)</f>
        <v>Q2</v>
      </c>
      <c r="R2209" t="s">
        <v>24</v>
      </c>
      <c r="S2209" t="s">
        <v>47</v>
      </c>
      <c r="T2209" s="8"/>
    </row>
    <row r="2210" spans="1:20" x14ac:dyDescent="0.3">
      <c r="A2210">
        <v>119113</v>
      </c>
      <c r="B2210">
        <v>82051</v>
      </c>
      <c r="C2210">
        <v>20520</v>
      </c>
      <c r="D2210">
        <v>15884</v>
      </c>
      <c r="E2210">
        <f>VLOOKUP(D2210,[1]products!$A$2:$B$2832,2,0)</f>
        <v>29.43079973</v>
      </c>
      <c r="F2210">
        <v>321463</v>
      </c>
      <c r="G2210" t="s">
        <v>10</v>
      </c>
      <c r="H2210" s="2">
        <v>44735.172210648147</v>
      </c>
      <c r="I2210" s="2" t="s">
        <v>11</v>
      </c>
      <c r="J2210" s="2" t="s">
        <v>11</v>
      </c>
      <c r="K2210" s="2" t="s">
        <v>11</v>
      </c>
      <c r="L2210" s="9">
        <f>YEAR(Table1[[#This Row],[ordered_at]])</f>
        <v>2022</v>
      </c>
      <c r="M2210" s="9" t="str">
        <f>TEXT(Table1[[#This Row],[ordered_at]],"MMM")</f>
        <v>Jun</v>
      </c>
      <c r="N2210">
        <f>VLOOKUP(D2210,[1]products!$A$2:$F$2832,6,0)</f>
        <v>63.979999540000001</v>
      </c>
      <c r="O2210" s="1">
        <f>Table1[[#This Row],[sale_price]]-Table1[[#This Row],[cost_price]]</f>
        <v>34.549199810000005</v>
      </c>
      <c r="P2210" s="4">
        <f>Table1[[#This Row],[PROFIT]]/Table1[[#This Row],[sale_price]]</f>
        <v>0.54000000091278533</v>
      </c>
      <c r="Q2210" t="str">
        <f>"Q"&amp;ROUNDUP(MONTH(Table1[[#This Row],[ordered_at]])/3,0)</f>
        <v>Q2</v>
      </c>
      <c r="R2210" t="s">
        <v>24</v>
      </c>
      <c r="S2210" t="s">
        <v>47</v>
      </c>
      <c r="T2210" s="8"/>
    </row>
    <row r="2211" spans="1:20" x14ac:dyDescent="0.3">
      <c r="A2211">
        <v>159304</v>
      </c>
      <c r="B2211">
        <v>109705</v>
      </c>
      <c r="C2211">
        <v>92008</v>
      </c>
      <c r="D2211">
        <v>28613</v>
      </c>
      <c r="E2211">
        <f>VLOOKUP(D2211,[1]products!$A$2:$B$2832,2,0)</f>
        <v>14.594159879999999</v>
      </c>
      <c r="F2211">
        <v>430058</v>
      </c>
      <c r="G2211" t="s">
        <v>15</v>
      </c>
      <c r="H2211" s="2">
        <v>44735.097037037034</v>
      </c>
      <c r="I2211" s="2">
        <v>44735.097037037034</v>
      </c>
      <c r="J2211" s="2">
        <v>44735.097037037034</v>
      </c>
      <c r="K2211" s="2">
        <v>44735.097037037034</v>
      </c>
      <c r="L2211" s="9">
        <f>YEAR(Table1[[#This Row],[ordered_at]])</f>
        <v>2022</v>
      </c>
      <c r="M2211" s="9" t="str">
        <f>TEXT(Table1[[#This Row],[ordered_at]],"MMM")</f>
        <v>Jun</v>
      </c>
      <c r="N2211">
        <f>VLOOKUP(D2211,[1]products!$A$2:$F$2832,6,0)</f>
        <v>24.989999770000001</v>
      </c>
      <c r="O2211" s="1">
        <f>Table1[[#This Row],[sale_price]]-Table1[[#This Row],[cost_price]]</f>
        <v>10.395839890000001</v>
      </c>
      <c r="P2211" s="4">
        <f>Table1[[#This Row],[PROFIT]]/Table1[[#This Row],[sale_price]]</f>
        <v>0.4159999994269708</v>
      </c>
      <c r="Q2211" t="str">
        <f>"Q"&amp;ROUNDUP(MONTH(Table1[[#This Row],[ordered_at]])/3,0)</f>
        <v>Q2</v>
      </c>
      <c r="R2211" t="s">
        <v>24</v>
      </c>
      <c r="S2211" t="s">
        <v>47</v>
      </c>
      <c r="T2211" s="8"/>
    </row>
    <row r="2212" spans="1:20" x14ac:dyDescent="0.3">
      <c r="A2212">
        <v>60988</v>
      </c>
      <c r="B2212">
        <v>42026</v>
      </c>
      <c r="C2212">
        <v>72517</v>
      </c>
      <c r="D2212">
        <v>24793</v>
      </c>
      <c r="E2212">
        <f>VLOOKUP(D2212,[1]products!$A$2:$B$2832,2,0)</f>
        <v>15.795000050000001</v>
      </c>
      <c r="F2212">
        <v>164572</v>
      </c>
      <c r="G2212" t="s">
        <v>13</v>
      </c>
      <c r="H2212" s="2">
        <v>44734.618287037039</v>
      </c>
      <c r="I2212" s="2">
        <v>44734.618287037039</v>
      </c>
      <c r="J2212" s="2" t="s">
        <v>11</v>
      </c>
      <c r="K2212" s="2" t="s">
        <v>11</v>
      </c>
      <c r="L2212" s="9">
        <f>YEAR(Table1[[#This Row],[ordered_at]])</f>
        <v>2022</v>
      </c>
      <c r="M2212" s="9" t="str">
        <f>TEXT(Table1[[#This Row],[ordered_at]],"MMM")</f>
        <v>Jun</v>
      </c>
      <c r="N2212">
        <f>VLOOKUP(D2212,[1]products!$A$2:$F$2832,6,0)</f>
        <v>39</v>
      </c>
      <c r="O2212" s="1">
        <f>Table1[[#This Row],[sale_price]]-Table1[[#This Row],[cost_price]]</f>
        <v>23.204999950000001</v>
      </c>
      <c r="P2212" s="4">
        <f>Table1[[#This Row],[PROFIT]]/Table1[[#This Row],[sale_price]]</f>
        <v>0.59499999871794873</v>
      </c>
      <c r="Q2212" t="str">
        <f>"Q"&amp;ROUNDUP(MONTH(Table1[[#This Row],[ordered_at]])/3,0)</f>
        <v>Q2</v>
      </c>
      <c r="R2212" t="s">
        <v>24</v>
      </c>
      <c r="S2212" t="s">
        <v>47</v>
      </c>
      <c r="T2212" s="8"/>
    </row>
    <row r="2213" spans="1:20" x14ac:dyDescent="0.3">
      <c r="A2213">
        <v>3236</v>
      </c>
      <c r="B2213">
        <v>2225</v>
      </c>
      <c r="C2213">
        <v>26926</v>
      </c>
      <c r="D2213">
        <v>11029</v>
      </c>
      <c r="E2213">
        <f>VLOOKUP(D2213,[1]products!$A$2:$B$2832,2,0)</f>
        <v>23.873099549999999</v>
      </c>
      <c r="F2213">
        <v>8727</v>
      </c>
      <c r="G2213" t="s">
        <v>14</v>
      </c>
      <c r="H2213" s="2">
        <v>44734.239560185182</v>
      </c>
      <c r="I2213" s="2" t="s">
        <v>11</v>
      </c>
      <c r="J2213" s="2" t="s">
        <v>11</v>
      </c>
      <c r="K2213" s="2" t="s">
        <v>11</v>
      </c>
      <c r="L2213" s="9">
        <f>YEAR(Table1[[#This Row],[ordered_at]])</f>
        <v>2022</v>
      </c>
      <c r="M2213" s="9" t="str">
        <f>TEXT(Table1[[#This Row],[ordered_at]],"MMM")</f>
        <v>Jun</v>
      </c>
      <c r="N2213">
        <f>VLOOKUP(D2213,[1]products!$A$2:$F$2832,6,0)</f>
        <v>45.299999239999998</v>
      </c>
      <c r="O2213" s="1">
        <f>Table1[[#This Row],[sale_price]]-Table1[[#This Row],[cost_price]]</f>
        <v>21.426899689999999</v>
      </c>
      <c r="P2213" s="4">
        <f>Table1[[#This Row],[PROFIT]]/Table1[[#This Row],[sale_price]]</f>
        <v>0.47300000109227375</v>
      </c>
      <c r="Q2213" t="str">
        <f>"Q"&amp;ROUNDUP(MONTH(Table1[[#This Row],[ordered_at]])/3,0)</f>
        <v>Q2</v>
      </c>
      <c r="R2213" t="s">
        <v>24</v>
      </c>
      <c r="S2213" t="s">
        <v>47</v>
      </c>
      <c r="T2213" s="8"/>
    </row>
    <row r="2214" spans="1:20" x14ac:dyDescent="0.3">
      <c r="A2214">
        <v>119111</v>
      </c>
      <c r="B2214">
        <v>82051</v>
      </c>
      <c r="C2214">
        <v>48178</v>
      </c>
      <c r="D2214">
        <v>15402</v>
      </c>
      <c r="E2214">
        <f>VLOOKUP(D2214,[1]products!$A$2:$B$2832,2,0)</f>
        <v>21.559999959999999</v>
      </c>
      <c r="F2214">
        <v>321456</v>
      </c>
      <c r="G2214" t="s">
        <v>10</v>
      </c>
      <c r="H2214" s="2">
        <v>44734.128263888888</v>
      </c>
      <c r="I2214" s="2" t="s">
        <v>11</v>
      </c>
      <c r="J2214" s="2" t="s">
        <v>11</v>
      </c>
      <c r="K2214" s="2" t="s">
        <v>11</v>
      </c>
      <c r="L2214" s="9">
        <f>YEAR(Table1[[#This Row],[ordered_at]])</f>
        <v>2022</v>
      </c>
      <c r="M2214" s="9" t="str">
        <f>TEXT(Table1[[#This Row],[ordered_at]],"MMM")</f>
        <v>Jun</v>
      </c>
      <c r="N2214">
        <f>VLOOKUP(D2214,[1]products!$A$2:$F$2832,6,0)</f>
        <v>40</v>
      </c>
      <c r="O2214" s="1">
        <f>Table1[[#This Row],[sale_price]]-Table1[[#This Row],[cost_price]]</f>
        <v>18.440000040000001</v>
      </c>
      <c r="P2214" s="4">
        <f>Table1[[#This Row],[PROFIT]]/Table1[[#This Row],[sale_price]]</f>
        <v>0.46100000100000005</v>
      </c>
      <c r="Q2214" t="str">
        <f>"Q"&amp;ROUNDUP(MONTH(Table1[[#This Row],[ordered_at]])/3,0)</f>
        <v>Q2</v>
      </c>
      <c r="R2214" t="s">
        <v>24</v>
      </c>
      <c r="S2214" t="s">
        <v>47</v>
      </c>
      <c r="T2214" s="8"/>
    </row>
    <row r="2215" spans="1:20" x14ac:dyDescent="0.3">
      <c r="A2215">
        <v>6192</v>
      </c>
      <c r="B2215">
        <v>4302</v>
      </c>
      <c r="C2215">
        <v>74349</v>
      </c>
      <c r="D2215">
        <v>9185</v>
      </c>
      <c r="E2215">
        <f>VLOOKUP(D2215,[1]products!$A$2:$B$2832,2,0)</f>
        <v>18.15624085</v>
      </c>
      <c r="F2215">
        <v>16770</v>
      </c>
      <c r="G2215" t="s">
        <v>15</v>
      </c>
      <c r="H2215" s="2">
        <v>44732.66202546296</v>
      </c>
      <c r="I2215" s="2">
        <v>44732.66202546296</v>
      </c>
      <c r="J2215" s="2">
        <v>44732.66202546296</v>
      </c>
      <c r="K2215" s="2">
        <v>44732.66202546296</v>
      </c>
      <c r="L2215" s="9">
        <f>YEAR(Table1[[#This Row],[ordered_at]])</f>
        <v>2022</v>
      </c>
      <c r="M2215" s="9" t="str">
        <f>TEXT(Table1[[#This Row],[ordered_at]],"MMM")</f>
        <v>Jun</v>
      </c>
      <c r="N2215">
        <f>VLOOKUP(D2215,[1]products!$A$2:$F$2832,6,0)</f>
        <v>36.240001679999999</v>
      </c>
      <c r="O2215" s="1">
        <f>Table1[[#This Row],[sale_price]]-Table1[[#This Row],[cost_price]]</f>
        <v>18.083760829999999</v>
      </c>
      <c r="P2215" s="4">
        <f>Table1[[#This Row],[PROFIT]]/Table1[[#This Row],[sale_price]]</f>
        <v>0.49899999977041942</v>
      </c>
      <c r="Q2215" t="str">
        <f>"Q"&amp;ROUNDUP(MONTH(Table1[[#This Row],[ordered_at]])/3,0)</f>
        <v>Q2</v>
      </c>
      <c r="R2215" t="s">
        <v>24</v>
      </c>
      <c r="S2215" t="s">
        <v>47</v>
      </c>
      <c r="T2215" s="8"/>
    </row>
    <row r="2216" spans="1:20" x14ac:dyDescent="0.3">
      <c r="A2216">
        <v>131061</v>
      </c>
      <c r="B2216">
        <v>90241</v>
      </c>
      <c r="C2216">
        <v>64231</v>
      </c>
      <c r="D2216">
        <v>14235</v>
      </c>
      <c r="E2216">
        <f>VLOOKUP(D2216,[1]products!$A$2:$B$2832,2,0)</f>
        <v>2.518749991</v>
      </c>
      <c r="F2216">
        <v>353798</v>
      </c>
      <c r="G2216" t="s">
        <v>13</v>
      </c>
      <c r="H2216" s="2">
        <v>44731.706932870373</v>
      </c>
      <c r="I2216" s="2">
        <v>44731.706932870373</v>
      </c>
      <c r="J2216" s="2" t="s">
        <v>11</v>
      </c>
      <c r="K2216" s="2" t="s">
        <v>11</v>
      </c>
      <c r="L2216" s="9">
        <f>YEAR(Table1[[#This Row],[ordered_at]])</f>
        <v>2022</v>
      </c>
      <c r="M2216" s="9" t="str">
        <f>TEXT(Table1[[#This Row],[ordered_at]],"MMM")</f>
        <v>Jun</v>
      </c>
      <c r="N2216">
        <f>VLOOKUP(D2216,[1]products!$A$2:$F$2832,6,0)</f>
        <v>6.25</v>
      </c>
      <c r="O2216" s="1">
        <f>Table1[[#This Row],[sale_price]]-Table1[[#This Row],[cost_price]]</f>
        <v>3.731250009</v>
      </c>
      <c r="P2216" s="4">
        <f>Table1[[#This Row],[PROFIT]]/Table1[[#This Row],[sale_price]]</f>
        <v>0.59700000143999998</v>
      </c>
      <c r="Q2216" t="str">
        <f>"Q"&amp;ROUNDUP(MONTH(Table1[[#This Row],[ordered_at]])/3,0)</f>
        <v>Q2</v>
      </c>
      <c r="R2216" t="s">
        <v>24</v>
      </c>
      <c r="S2216" t="s">
        <v>47</v>
      </c>
      <c r="T2216" s="8"/>
    </row>
    <row r="2217" spans="1:20" x14ac:dyDescent="0.3">
      <c r="A2217">
        <v>27523</v>
      </c>
      <c r="B2217">
        <v>19022</v>
      </c>
      <c r="C2217">
        <v>37844</v>
      </c>
      <c r="D2217">
        <v>28970</v>
      </c>
      <c r="E2217">
        <f>VLOOKUP(D2217,[1]products!$A$2:$B$2832,2,0)</f>
        <v>9.7950998550000001</v>
      </c>
      <c r="F2217">
        <v>74209</v>
      </c>
      <c r="G2217" t="s">
        <v>12</v>
      </c>
      <c r="H2217" s="2">
        <v>44730.476435185185</v>
      </c>
      <c r="I2217" s="2">
        <v>44730.476435185185</v>
      </c>
      <c r="J2217" s="2">
        <v>44730.476435185185</v>
      </c>
      <c r="K2217" s="2" t="s">
        <v>11</v>
      </c>
      <c r="L2217" s="9">
        <f>YEAR(Table1[[#This Row],[ordered_at]])</f>
        <v>2022</v>
      </c>
      <c r="M2217" s="9" t="str">
        <f>TEXT(Table1[[#This Row],[ordered_at]],"MMM")</f>
        <v>Jun</v>
      </c>
      <c r="N2217">
        <f>VLOOKUP(D2217,[1]products!$A$2:$F$2832,6,0)</f>
        <v>19.989999770000001</v>
      </c>
      <c r="O2217" s="1">
        <f>Table1[[#This Row],[sale_price]]-Table1[[#This Row],[cost_price]]</f>
        <v>10.194899915000001</v>
      </c>
      <c r="P2217" s="4">
        <f>Table1[[#This Row],[PROFIT]]/Table1[[#This Row],[sale_price]]</f>
        <v>0.51000000161580794</v>
      </c>
      <c r="Q2217" t="str">
        <f>"Q"&amp;ROUNDUP(MONTH(Table1[[#This Row],[ordered_at]])/3,0)</f>
        <v>Q2</v>
      </c>
      <c r="R2217" t="s">
        <v>24</v>
      </c>
      <c r="S2217" t="s">
        <v>47</v>
      </c>
      <c r="T2217" s="8"/>
    </row>
    <row r="2218" spans="1:20" x14ac:dyDescent="0.3">
      <c r="A2218">
        <v>136718</v>
      </c>
      <c r="B2218">
        <v>94125</v>
      </c>
      <c r="C2218">
        <v>53178</v>
      </c>
      <c r="D2218">
        <v>5955</v>
      </c>
      <c r="E2218">
        <f>VLOOKUP(D2218,[1]products!$A$2:$B$2832,2,0)</f>
        <v>25.47591976</v>
      </c>
      <c r="F2218">
        <v>369054</v>
      </c>
      <c r="G2218" t="s">
        <v>13</v>
      </c>
      <c r="H2218" s="2">
        <v>44730.396620370368</v>
      </c>
      <c r="I2218" s="2">
        <v>44730.396620370368</v>
      </c>
      <c r="J2218" s="2" t="s">
        <v>11</v>
      </c>
      <c r="K2218" s="2" t="s">
        <v>11</v>
      </c>
      <c r="L2218" s="9">
        <f>YEAR(Table1[[#This Row],[ordered_at]])</f>
        <v>2022</v>
      </c>
      <c r="M2218" s="9" t="str">
        <f>TEXT(Table1[[#This Row],[ordered_at]],"MMM")</f>
        <v>Jun</v>
      </c>
      <c r="N2218">
        <f>VLOOKUP(D2218,[1]products!$A$2:$F$2832,6,0)</f>
        <v>45.819999690000003</v>
      </c>
      <c r="O2218" s="1">
        <f>Table1[[#This Row],[sale_price]]-Table1[[#This Row],[cost_price]]</f>
        <v>20.344079930000003</v>
      </c>
      <c r="P2218" s="4">
        <f>Table1[[#This Row],[PROFIT]]/Table1[[#This Row],[sale_price]]</f>
        <v>0.44400000147621133</v>
      </c>
      <c r="Q2218" t="str">
        <f>"Q"&amp;ROUNDUP(MONTH(Table1[[#This Row],[ordered_at]])/3,0)</f>
        <v>Q2</v>
      </c>
      <c r="R2218" t="s">
        <v>24</v>
      </c>
      <c r="S2218" t="s">
        <v>47</v>
      </c>
      <c r="T2218" s="8"/>
    </row>
    <row r="2219" spans="1:20" x14ac:dyDescent="0.3">
      <c r="A2219">
        <v>49988</v>
      </c>
      <c r="B2219">
        <v>34379</v>
      </c>
      <c r="C2219">
        <v>30625</v>
      </c>
      <c r="D2219">
        <v>15757</v>
      </c>
      <c r="E2219">
        <f>VLOOKUP(D2219,[1]products!$A$2:$B$2832,2,0)</f>
        <v>10.95854991</v>
      </c>
      <c r="F2219">
        <v>134849</v>
      </c>
      <c r="G2219" t="s">
        <v>13</v>
      </c>
      <c r="H2219" s="2">
        <v>44728.222893518519</v>
      </c>
      <c r="I2219" s="2">
        <v>44728.222893518519</v>
      </c>
      <c r="J2219" s="2" t="s">
        <v>11</v>
      </c>
      <c r="K2219" s="2" t="s">
        <v>11</v>
      </c>
      <c r="L2219" s="9">
        <f>YEAR(Table1[[#This Row],[ordered_at]])</f>
        <v>2022</v>
      </c>
      <c r="M2219" s="9" t="str">
        <f>TEXT(Table1[[#This Row],[ordered_at]],"MMM")</f>
        <v>Jun</v>
      </c>
      <c r="N2219">
        <f>VLOOKUP(D2219,[1]products!$A$2:$F$2832,6,0)</f>
        <v>16.989999770000001</v>
      </c>
      <c r="O2219" s="1">
        <f>Table1[[#This Row],[sale_price]]-Table1[[#This Row],[cost_price]]</f>
        <v>6.0314498600000004</v>
      </c>
      <c r="P2219" s="4">
        <f>Table1[[#This Row],[PROFIT]]/Table1[[#This Row],[sale_price]]</f>
        <v>0.35499999656562681</v>
      </c>
      <c r="Q2219" t="str">
        <f>"Q"&amp;ROUNDUP(MONTH(Table1[[#This Row],[ordered_at]])/3,0)</f>
        <v>Q2</v>
      </c>
      <c r="R2219" t="s">
        <v>24</v>
      </c>
      <c r="S2219" t="s">
        <v>47</v>
      </c>
      <c r="T2219" s="8"/>
    </row>
    <row r="2220" spans="1:20" x14ac:dyDescent="0.3">
      <c r="A2220">
        <v>133268</v>
      </c>
      <c r="B2220">
        <v>91723</v>
      </c>
      <c r="C2220">
        <v>79994</v>
      </c>
      <c r="D2220">
        <v>9303</v>
      </c>
      <c r="E2220">
        <f>VLOOKUP(D2220,[1]products!$A$2:$B$2832,2,0)</f>
        <v>7.4899999890000002</v>
      </c>
      <c r="F2220">
        <v>359788</v>
      </c>
      <c r="G2220" t="s">
        <v>13</v>
      </c>
      <c r="H2220" s="2">
        <v>44728.195277777777</v>
      </c>
      <c r="I2220" s="2">
        <v>44728.195277777777</v>
      </c>
      <c r="J2220" s="2" t="s">
        <v>11</v>
      </c>
      <c r="K2220" s="2" t="s">
        <v>11</v>
      </c>
      <c r="L2220" s="9">
        <f>YEAR(Table1[[#This Row],[ordered_at]])</f>
        <v>2022</v>
      </c>
      <c r="M2220" s="9" t="str">
        <f>TEXT(Table1[[#This Row],[ordered_at]],"MMM")</f>
        <v>Jun</v>
      </c>
      <c r="N2220">
        <f>VLOOKUP(D2220,[1]products!$A$2:$F$2832,6,0)</f>
        <v>14</v>
      </c>
      <c r="O2220" s="1">
        <f>Table1[[#This Row],[sale_price]]-Table1[[#This Row],[cost_price]]</f>
        <v>6.5100000109999998</v>
      </c>
      <c r="P2220" s="4">
        <f>Table1[[#This Row],[PROFIT]]/Table1[[#This Row],[sale_price]]</f>
        <v>0.4650000007857143</v>
      </c>
      <c r="Q2220" t="str">
        <f>"Q"&amp;ROUNDUP(MONTH(Table1[[#This Row],[ordered_at]])/3,0)</f>
        <v>Q2</v>
      </c>
      <c r="R2220" t="s">
        <v>24</v>
      </c>
      <c r="S2220" t="s">
        <v>47</v>
      </c>
      <c r="T2220" s="8"/>
    </row>
    <row r="2221" spans="1:20" x14ac:dyDescent="0.3">
      <c r="A2221">
        <v>133864</v>
      </c>
      <c r="B2221">
        <v>92143</v>
      </c>
      <c r="C2221">
        <v>78406</v>
      </c>
      <c r="D2221">
        <v>9204</v>
      </c>
      <c r="E2221">
        <f>VLOOKUP(D2221,[1]products!$A$2:$B$2832,2,0)</f>
        <v>11.640959459999999</v>
      </c>
      <c r="F2221">
        <v>361384</v>
      </c>
      <c r="G2221" t="s">
        <v>13</v>
      </c>
      <c r="H2221" s="2">
        <v>44727.537708333337</v>
      </c>
      <c r="I2221" s="2">
        <v>44727.537708333337</v>
      </c>
      <c r="J2221" s="2" t="s">
        <v>11</v>
      </c>
      <c r="K2221" s="2" t="s">
        <v>11</v>
      </c>
      <c r="L2221" s="9">
        <f>YEAR(Table1[[#This Row],[ordered_at]])</f>
        <v>2022</v>
      </c>
      <c r="M2221" s="9" t="str">
        <f>TEXT(Table1[[#This Row],[ordered_at]],"MMM")</f>
        <v>Jun</v>
      </c>
      <c r="N2221">
        <f>VLOOKUP(D2221,[1]products!$A$2:$F$2832,6,0)</f>
        <v>20.209999079999999</v>
      </c>
      <c r="O2221" s="1">
        <f>Table1[[#This Row],[sale_price]]-Table1[[#This Row],[cost_price]]</f>
        <v>8.5690396199999999</v>
      </c>
      <c r="P2221" s="4">
        <f>Table1[[#This Row],[PROFIT]]/Table1[[#This Row],[sale_price]]</f>
        <v>0.42400000049876302</v>
      </c>
      <c r="Q2221" t="str">
        <f>"Q"&amp;ROUNDUP(MONTH(Table1[[#This Row],[ordered_at]])/3,0)</f>
        <v>Q2</v>
      </c>
      <c r="R2221" t="s">
        <v>24</v>
      </c>
      <c r="S2221" t="s">
        <v>47</v>
      </c>
      <c r="T2221" s="8"/>
    </row>
    <row r="2222" spans="1:20" x14ac:dyDescent="0.3">
      <c r="A2222">
        <v>31233</v>
      </c>
      <c r="B2222">
        <v>21562</v>
      </c>
      <c r="C2222">
        <v>3091</v>
      </c>
      <c r="D2222">
        <v>9430</v>
      </c>
      <c r="E2222">
        <f>VLOOKUP(D2222,[1]products!$A$2:$B$2832,2,0)</f>
        <v>62.880841660000002</v>
      </c>
      <c r="F2222">
        <v>84194</v>
      </c>
      <c r="G2222" t="s">
        <v>10</v>
      </c>
      <c r="H2222" s="2">
        <v>44726.462256944447</v>
      </c>
      <c r="I2222" s="2" t="s">
        <v>11</v>
      </c>
      <c r="J2222" s="2" t="s">
        <v>11</v>
      </c>
      <c r="K2222" s="2" t="s">
        <v>11</v>
      </c>
      <c r="L2222" s="9">
        <f>YEAR(Table1[[#This Row],[ordered_at]])</f>
        <v>2022</v>
      </c>
      <c r="M2222" s="9" t="str">
        <f>TEXT(Table1[[#This Row],[ordered_at]],"MMM")</f>
        <v>Jun</v>
      </c>
      <c r="N2222">
        <f>VLOOKUP(D2222,[1]products!$A$2:$F$2832,6,0)</f>
        <v>132.6600037</v>
      </c>
      <c r="O2222" s="1">
        <f>Table1[[#This Row],[sale_price]]-Table1[[#This Row],[cost_price]]</f>
        <v>69.779162040000003</v>
      </c>
      <c r="P2222" s="4">
        <f>Table1[[#This Row],[PROFIT]]/Table1[[#This Row],[sale_price]]</f>
        <v>0.52600000070707065</v>
      </c>
      <c r="Q2222" t="str">
        <f>"Q"&amp;ROUNDUP(MONTH(Table1[[#This Row],[ordered_at]])/3,0)</f>
        <v>Q2</v>
      </c>
      <c r="R2222" t="s">
        <v>24</v>
      </c>
      <c r="S2222" t="s">
        <v>47</v>
      </c>
      <c r="T2222" s="8"/>
    </row>
    <row r="2223" spans="1:20" x14ac:dyDescent="0.3">
      <c r="A2223">
        <v>81511</v>
      </c>
      <c r="B2223">
        <v>56085</v>
      </c>
      <c r="C2223">
        <v>3503</v>
      </c>
      <c r="D2223">
        <v>29112</v>
      </c>
      <c r="E2223">
        <f>VLOOKUP(D2223,[1]products!$A$2:$B$2832,2,0)</f>
        <v>21.495000839999999</v>
      </c>
      <c r="F2223">
        <v>219973</v>
      </c>
      <c r="G2223" t="s">
        <v>13</v>
      </c>
      <c r="H2223" s="2">
        <v>44726.4059375</v>
      </c>
      <c r="I2223" s="2">
        <v>44726.4059375</v>
      </c>
      <c r="J2223" s="2" t="s">
        <v>11</v>
      </c>
      <c r="K2223" s="2" t="s">
        <v>11</v>
      </c>
      <c r="L2223" s="9">
        <f>YEAR(Table1[[#This Row],[ordered_at]])</f>
        <v>2022</v>
      </c>
      <c r="M2223" s="9" t="str">
        <f>TEXT(Table1[[#This Row],[ordered_at]],"MMM")</f>
        <v>Jun</v>
      </c>
      <c r="N2223">
        <f>VLOOKUP(D2223,[1]products!$A$2:$F$2832,6,0)</f>
        <v>42.990001679999999</v>
      </c>
      <c r="O2223" s="1">
        <f>Table1[[#This Row],[sale_price]]-Table1[[#This Row],[cost_price]]</f>
        <v>21.495000839999999</v>
      </c>
      <c r="P2223" s="4">
        <f>Table1[[#This Row],[PROFIT]]/Table1[[#This Row],[sale_price]]</f>
        <v>0.5</v>
      </c>
      <c r="Q2223" t="str">
        <f>"Q"&amp;ROUNDUP(MONTH(Table1[[#This Row],[ordered_at]])/3,0)</f>
        <v>Q2</v>
      </c>
      <c r="R2223" t="s">
        <v>19</v>
      </c>
      <c r="S2223" t="s">
        <v>46</v>
      </c>
      <c r="T2223" s="8"/>
    </row>
    <row r="2224" spans="1:20" x14ac:dyDescent="0.3">
      <c r="A2224">
        <v>155323</v>
      </c>
      <c r="B2224">
        <v>106952</v>
      </c>
      <c r="C2224">
        <v>3503</v>
      </c>
      <c r="D2224">
        <v>3084</v>
      </c>
      <c r="E2224">
        <f>VLOOKUP(D2224,[1]products!$A$2:$B$2832,2,0)</f>
        <v>12.874999989999999</v>
      </c>
      <c r="F2224">
        <v>419295</v>
      </c>
      <c r="G2224" t="s">
        <v>13</v>
      </c>
      <c r="H2224" s="2">
        <v>44726.160370370373</v>
      </c>
      <c r="I2224" s="2">
        <v>44726.160370370373</v>
      </c>
      <c r="J2224" s="2" t="s">
        <v>11</v>
      </c>
      <c r="K2224" s="2" t="s">
        <v>11</v>
      </c>
      <c r="L2224" s="9">
        <f>YEAR(Table1[[#This Row],[ordered_at]])</f>
        <v>2022</v>
      </c>
      <c r="M2224" s="9" t="str">
        <f>TEXT(Table1[[#This Row],[ordered_at]],"MMM")</f>
        <v>Jun</v>
      </c>
      <c r="N2224">
        <f>VLOOKUP(D2224,[1]products!$A$2:$F$2832,6,0)</f>
        <v>25</v>
      </c>
      <c r="O2224" s="1">
        <f>Table1[[#This Row],[sale_price]]-Table1[[#This Row],[cost_price]]</f>
        <v>12.125000010000001</v>
      </c>
      <c r="P2224" s="4">
        <f>Table1[[#This Row],[PROFIT]]/Table1[[#This Row],[sale_price]]</f>
        <v>0.48500000040000002</v>
      </c>
      <c r="Q2224" t="str">
        <f>"Q"&amp;ROUNDUP(MONTH(Table1[[#This Row],[ordered_at]])/3,0)</f>
        <v>Q2</v>
      </c>
      <c r="R2224" t="s">
        <v>22</v>
      </c>
      <c r="S2224" t="s">
        <v>46</v>
      </c>
      <c r="T2224" s="8"/>
    </row>
    <row r="2225" spans="1:20" x14ac:dyDescent="0.3">
      <c r="A2225">
        <v>141855</v>
      </c>
      <c r="B2225">
        <v>97644</v>
      </c>
      <c r="C2225">
        <v>3503</v>
      </c>
      <c r="D2225">
        <v>13748</v>
      </c>
      <c r="E2225">
        <f>VLOOKUP(D2225,[1]products!$A$2:$B$2832,2,0)</f>
        <v>20.411999959999999</v>
      </c>
      <c r="F2225">
        <v>382962</v>
      </c>
      <c r="G2225" t="s">
        <v>10</v>
      </c>
      <c r="H2225" s="2">
        <v>44725.162430555552</v>
      </c>
      <c r="I2225" s="2" t="s">
        <v>11</v>
      </c>
      <c r="J2225" s="2" t="s">
        <v>11</v>
      </c>
      <c r="K2225" s="2" t="s">
        <v>11</v>
      </c>
      <c r="L2225" s="9">
        <f>YEAR(Table1[[#This Row],[ordered_at]])</f>
        <v>2022</v>
      </c>
      <c r="M2225" s="9" t="str">
        <f>TEXT(Table1[[#This Row],[ordered_at]],"MMM")</f>
        <v>Jun</v>
      </c>
      <c r="N2225">
        <f>VLOOKUP(D2225,[1]products!$A$2:$F$2832,6,0)</f>
        <v>36</v>
      </c>
      <c r="O2225" s="1">
        <f>Table1[[#This Row],[sale_price]]-Table1[[#This Row],[cost_price]]</f>
        <v>15.588000040000001</v>
      </c>
      <c r="P2225" s="4">
        <f>Table1[[#This Row],[PROFIT]]/Table1[[#This Row],[sale_price]]</f>
        <v>0.43300000111111114</v>
      </c>
      <c r="Q2225" t="str">
        <f>"Q"&amp;ROUNDUP(MONTH(Table1[[#This Row],[ordered_at]])/3,0)</f>
        <v>Q2</v>
      </c>
      <c r="R2225" t="s">
        <v>36</v>
      </c>
      <c r="S2225" t="s">
        <v>46</v>
      </c>
      <c r="T2225" s="8"/>
    </row>
    <row r="2226" spans="1:20" x14ac:dyDescent="0.3">
      <c r="A2226">
        <v>43456</v>
      </c>
      <c r="B2226">
        <v>29907</v>
      </c>
      <c r="C2226">
        <v>3503</v>
      </c>
      <c r="D2226">
        <v>15455</v>
      </c>
      <c r="E2226">
        <f>VLOOKUP(D2226,[1]products!$A$2:$B$2832,2,0)</f>
        <v>27.610000119999999</v>
      </c>
      <c r="F2226">
        <v>117216</v>
      </c>
      <c r="G2226" t="s">
        <v>14</v>
      </c>
      <c r="H2226" s="2">
        <v>44725.067858796298</v>
      </c>
      <c r="I2226" s="2" t="s">
        <v>11</v>
      </c>
      <c r="J2226" s="2" t="s">
        <v>11</v>
      </c>
      <c r="K2226" s="2" t="s">
        <v>11</v>
      </c>
      <c r="L2226" s="9">
        <f>YEAR(Table1[[#This Row],[ordered_at]])</f>
        <v>2022</v>
      </c>
      <c r="M2226" s="9" t="str">
        <f>TEXT(Table1[[#This Row],[ordered_at]],"MMM")</f>
        <v>Jun</v>
      </c>
      <c r="N2226">
        <f>VLOOKUP(D2226,[1]products!$A$2:$F$2832,6,0)</f>
        <v>55</v>
      </c>
      <c r="O2226" s="1">
        <f>Table1[[#This Row],[sale_price]]-Table1[[#This Row],[cost_price]]</f>
        <v>27.389999880000001</v>
      </c>
      <c r="P2226" s="4">
        <f>Table1[[#This Row],[PROFIT]]/Table1[[#This Row],[sale_price]]</f>
        <v>0.49799999781818183</v>
      </c>
      <c r="Q2226" t="str">
        <f>"Q"&amp;ROUNDUP(MONTH(Table1[[#This Row],[ordered_at]])/3,0)</f>
        <v>Q2</v>
      </c>
      <c r="R2226" t="s">
        <v>39</v>
      </c>
      <c r="S2226" t="s">
        <v>46</v>
      </c>
      <c r="T2226" s="8"/>
    </row>
    <row r="2227" spans="1:20" x14ac:dyDescent="0.3">
      <c r="A2227">
        <v>177230</v>
      </c>
      <c r="B2227">
        <v>122072</v>
      </c>
      <c r="C2227">
        <v>3503</v>
      </c>
      <c r="D2227">
        <v>28595</v>
      </c>
      <c r="E2227">
        <f>VLOOKUP(D2227,[1]products!$A$2:$B$2832,2,0)</f>
        <v>36.125000059999998</v>
      </c>
      <c r="F2227">
        <v>478520</v>
      </c>
      <c r="G2227" t="s">
        <v>13</v>
      </c>
      <c r="H2227" s="2">
        <v>44723.626284722224</v>
      </c>
      <c r="I2227" s="2">
        <v>44723.626284722224</v>
      </c>
      <c r="J2227" s="2" t="s">
        <v>11</v>
      </c>
      <c r="K2227" s="2" t="s">
        <v>11</v>
      </c>
      <c r="L2227" s="9">
        <f>YEAR(Table1[[#This Row],[ordered_at]])</f>
        <v>2022</v>
      </c>
      <c r="M2227" s="9" t="str">
        <f>TEXT(Table1[[#This Row],[ordered_at]],"MMM")</f>
        <v>Jun</v>
      </c>
      <c r="N2227">
        <f>VLOOKUP(D2227,[1]products!$A$2:$F$2832,6,0)</f>
        <v>85</v>
      </c>
      <c r="O2227" s="1">
        <f>Table1[[#This Row],[sale_price]]-Table1[[#This Row],[cost_price]]</f>
        <v>48.874999940000002</v>
      </c>
      <c r="P2227" s="4">
        <f>Table1[[#This Row],[PROFIT]]/Table1[[#This Row],[sale_price]]</f>
        <v>0.57499999929411771</v>
      </c>
      <c r="Q2227" t="str">
        <f>"Q"&amp;ROUNDUP(MONTH(Table1[[#This Row],[ordered_at]])/3,0)</f>
        <v>Q2</v>
      </c>
      <c r="R2227" t="s">
        <v>32</v>
      </c>
      <c r="S2227" t="s">
        <v>46</v>
      </c>
      <c r="T2227" s="8"/>
    </row>
    <row r="2228" spans="1:20" x14ac:dyDescent="0.3">
      <c r="A2228">
        <v>81548</v>
      </c>
      <c r="B2228">
        <v>56105</v>
      </c>
      <c r="C2228">
        <v>3503</v>
      </c>
      <c r="D2228">
        <v>28613</v>
      </c>
      <c r="E2228">
        <f>VLOOKUP(D2228,[1]products!$A$2:$B$2832,2,0)</f>
        <v>14.594159879999999</v>
      </c>
      <c r="F2228">
        <v>220085</v>
      </c>
      <c r="G2228" t="s">
        <v>13</v>
      </c>
      <c r="H2228" s="2">
        <v>44723.252395833333</v>
      </c>
      <c r="I2228" s="2">
        <v>44723.252395833333</v>
      </c>
      <c r="J2228" s="2" t="s">
        <v>11</v>
      </c>
      <c r="K2228" s="2" t="s">
        <v>11</v>
      </c>
      <c r="L2228" s="9">
        <f>YEAR(Table1[[#This Row],[ordered_at]])</f>
        <v>2022</v>
      </c>
      <c r="M2228" s="9" t="str">
        <f>TEXT(Table1[[#This Row],[ordered_at]],"MMM")</f>
        <v>Jun</v>
      </c>
      <c r="N2228">
        <f>VLOOKUP(D2228,[1]products!$A$2:$F$2832,6,0)</f>
        <v>24.989999770000001</v>
      </c>
      <c r="O2228" s="1">
        <f>Table1[[#This Row],[sale_price]]-Table1[[#This Row],[cost_price]]</f>
        <v>10.395839890000001</v>
      </c>
      <c r="P2228" s="4">
        <f>Table1[[#This Row],[PROFIT]]/Table1[[#This Row],[sale_price]]</f>
        <v>0.4159999994269708</v>
      </c>
      <c r="Q2228" t="str">
        <f>"Q"&amp;ROUNDUP(MONTH(Table1[[#This Row],[ordered_at]])/3,0)</f>
        <v>Q2</v>
      </c>
      <c r="R2228" t="s">
        <v>36</v>
      </c>
      <c r="S2228" t="s">
        <v>46</v>
      </c>
      <c r="T2228" s="8"/>
    </row>
    <row r="2229" spans="1:20" x14ac:dyDescent="0.3">
      <c r="A2229">
        <v>15186</v>
      </c>
      <c r="B2229">
        <v>10508</v>
      </c>
      <c r="C2229">
        <v>73868</v>
      </c>
      <c r="D2229">
        <v>9252</v>
      </c>
      <c r="E2229">
        <f>VLOOKUP(D2229,[1]products!$A$2:$B$2832,2,0)</f>
        <v>27.4021005</v>
      </c>
      <c r="F2229">
        <v>41025</v>
      </c>
      <c r="G2229" t="s">
        <v>13</v>
      </c>
      <c r="H2229" s="2">
        <v>44723.04582175926</v>
      </c>
      <c r="I2229" s="2">
        <v>44723.04582175926</v>
      </c>
      <c r="J2229" s="2" t="s">
        <v>11</v>
      </c>
      <c r="K2229" s="2" t="s">
        <v>11</v>
      </c>
      <c r="L2229" s="9">
        <f>YEAR(Table1[[#This Row],[ordered_at]])</f>
        <v>2022</v>
      </c>
      <c r="M2229" s="9" t="str">
        <f>TEXT(Table1[[#This Row],[ordered_at]],"MMM")</f>
        <v>Jun</v>
      </c>
      <c r="N2229">
        <f>VLOOKUP(D2229,[1]products!$A$2:$F$2832,6,0)</f>
        <v>42.950000760000002</v>
      </c>
      <c r="O2229" s="1">
        <f>Table1[[#This Row],[sale_price]]-Table1[[#This Row],[cost_price]]</f>
        <v>15.547900260000002</v>
      </c>
      <c r="P2229" s="4">
        <f>Table1[[#This Row],[PROFIT]]/Table1[[#This Row],[sale_price]]</f>
        <v>0.36199999964796281</v>
      </c>
      <c r="Q2229" t="str">
        <f>"Q"&amp;ROUNDUP(MONTH(Table1[[#This Row],[ordered_at]])/3,0)</f>
        <v>Q2</v>
      </c>
      <c r="R2229" t="s">
        <v>35</v>
      </c>
      <c r="S2229" t="s">
        <v>46</v>
      </c>
      <c r="T2229" s="8"/>
    </row>
    <row r="2230" spans="1:20" x14ac:dyDescent="0.3">
      <c r="A2230">
        <v>129365</v>
      </c>
      <c r="B2230">
        <v>89086</v>
      </c>
      <c r="C2230">
        <v>72461</v>
      </c>
      <c r="D2230">
        <v>15884</v>
      </c>
      <c r="E2230">
        <f>VLOOKUP(D2230,[1]products!$A$2:$B$2832,2,0)</f>
        <v>29.43079973</v>
      </c>
      <c r="F2230">
        <v>349238</v>
      </c>
      <c r="G2230" t="s">
        <v>12</v>
      </c>
      <c r="H2230" s="2">
        <v>44722.626180555555</v>
      </c>
      <c r="I2230" s="2">
        <v>44722.626180555555</v>
      </c>
      <c r="J2230" s="2">
        <v>44722.626180555555</v>
      </c>
      <c r="K2230" s="2" t="s">
        <v>11</v>
      </c>
      <c r="L2230" s="9">
        <f>YEAR(Table1[[#This Row],[ordered_at]])</f>
        <v>2022</v>
      </c>
      <c r="M2230" s="9" t="str">
        <f>TEXT(Table1[[#This Row],[ordered_at]],"MMM")</f>
        <v>Jun</v>
      </c>
      <c r="N2230">
        <f>VLOOKUP(D2230,[1]products!$A$2:$F$2832,6,0)</f>
        <v>63.979999540000001</v>
      </c>
      <c r="O2230" s="1">
        <f>Table1[[#This Row],[sale_price]]-Table1[[#This Row],[cost_price]]</f>
        <v>34.549199810000005</v>
      </c>
      <c r="P2230" s="4">
        <f>Table1[[#This Row],[PROFIT]]/Table1[[#This Row],[sale_price]]</f>
        <v>0.54000000091278533</v>
      </c>
      <c r="Q2230" t="str">
        <f>"Q"&amp;ROUNDUP(MONTH(Table1[[#This Row],[ordered_at]])/3,0)</f>
        <v>Q2</v>
      </c>
      <c r="R2230" t="s">
        <v>39</v>
      </c>
      <c r="S2230" t="s">
        <v>46</v>
      </c>
      <c r="T2230" s="8"/>
    </row>
    <row r="2231" spans="1:20" x14ac:dyDescent="0.3">
      <c r="A2231">
        <v>145859</v>
      </c>
      <c r="B2231">
        <v>100427</v>
      </c>
      <c r="C2231">
        <v>37457</v>
      </c>
      <c r="D2231">
        <v>9347</v>
      </c>
      <c r="E2231">
        <f>VLOOKUP(D2231,[1]products!$A$2:$B$2832,2,0)</f>
        <v>55.12999988</v>
      </c>
      <c r="F2231">
        <v>393798</v>
      </c>
      <c r="G2231" t="s">
        <v>12</v>
      </c>
      <c r="H2231" s="2">
        <v>44721.864583333336</v>
      </c>
      <c r="I2231" s="2">
        <v>44721.864583333336</v>
      </c>
      <c r="J2231" s="2">
        <v>44721.864583333336</v>
      </c>
      <c r="K2231" s="2" t="s">
        <v>11</v>
      </c>
      <c r="L2231" s="9">
        <f>YEAR(Table1[[#This Row],[ordered_at]])</f>
        <v>2022</v>
      </c>
      <c r="M2231" s="9" t="str">
        <f>TEXT(Table1[[#This Row],[ordered_at]],"MMM")</f>
        <v>Jun</v>
      </c>
      <c r="N2231">
        <f>VLOOKUP(D2231,[1]products!$A$2:$F$2832,6,0)</f>
        <v>149</v>
      </c>
      <c r="O2231" s="1">
        <f>Table1[[#This Row],[sale_price]]-Table1[[#This Row],[cost_price]]</f>
        <v>93.87000012</v>
      </c>
      <c r="P2231" s="4">
        <f>Table1[[#This Row],[PROFIT]]/Table1[[#This Row],[sale_price]]</f>
        <v>0.63000000080536911</v>
      </c>
      <c r="Q2231" t="str">
        <f>"Q"&amp;ROUNDUP(MONTH(Table1[[#This Row],[ordered_at]])/3,0)</f>
        <v>Q2</v>
      </c>
      <c r="R2231" t="s">
        <v>19</v>
      </c>
      <c r="S2231" t="s">
        <v>46</v>
      </c>
      <c r="T2231" s="8"/>
    </row>
    <row r="2232" spans="1:20" x14ac:dyDescent="0.3">
      <c r="A2232">
        <v>36170</v>
      </c>
      <c r="B2232">
        <v>24900</v>
      </c>
      <c r="C2232">
        <v>3070</v>
      </c>
      <c r="D2232">
        <v>15575</v>
      </c>
      <c r="E2232">
        <f>VLOOKUP(D2232,[1]products!$A$2:$B$2832,2,0)</f>
        <v>15.203999939999999</v>
      </c>
      <c r="F2232">
        <v>97602</v>
      </c>
      <c r="G2232" t="s">
        <v>12</v>
      </c>
      <c r="H2232" s="2">
        <v>44720.271481481483</v>
      </c>
      <c r="I2232" s="2">
        <v>44720.271481481483</v>
      </c>
      <c r="J2232" s="2">
        <v>44720.271481481483</v>
      </c>
      <c r="K2232" s="2" t="s">
        <v>11</v>
      </c>
      <c r="L2232" s="9">
        <f>YEAR(Table1[[#This Row],[ordered_at]])</f>
        <v>2022</v>
      </c>
      <c r="M2232" s="9" t="str">
        <f>TEXT(Table1[[#This Row],[ordered_at]],"MMM")</f>
        <v>Jun</v>
      </c>
      <c r="N2232">
        <f>VLOOKUP(D2232,[1]products!$A$2:$F$2832,6,0)</f>
        <v>28</v>
      </c>
      <c r="O2232" s="1">
        <f>Table1[[#This Row],[sale_price]]-Table1[[#This Row],[cost_price]]</f>
        <v>12.796000060000001</v>
      </c>
      <c r="P2232" s="4">
        <f>Table1[[#This Row],[PROFIT]]/Table1[[#This Row],[sale_price]]</f>
        <v>0.45700000214285719</v>
      </c>
      <c r="Q2232" t="str">
        <f>"Q"&amp;ROUNDUP(MONTH(Table1[[#This Row],[ordered_at]])/3,0)</f>
        <v>Q2</v>
      </c>
      <c r="R2232" t="s">
        <v>20</v>
      </c>
      <c r="S2232" t="s">
        <v>46</v>
      </c>
      <c r="T2232" s="8"/>
    </row>
    <row r="2233" spans="1:20" x14ac:dyDescent="0.3">
      <c r="A2233">
        <v>127111</v>
      </c>
      <c r="B2233">
        <v>87526</v>
      </c>
      <c r="C2233">
        <v>73473</v>
      </c>
      <c r="D2233">
        <v>9252</v>
      </c>
      <c r="E2233">
        <f>VLOOKUP(D2233,[1]products!$A$2:$B$2832,2,0)</f>
        <v>27.4021005</v>
      </c>
      <c r="F2233">
        <v>343128</v>
      </c>
      <c r="G2233" t="s">
        <v>14</v>
      </c>
      <c r="H2233" s="2">
        <v>44720.193564814814</v>
      </c>
      <c r="I2233" s="2" t="s">
        <v>11</v>
      </c>
      <c r="J2233" s="2" t="s">
        <v>11</v>
      </c>
      <c r="K2233" s="2" t="s">
        <v>11</v>
      </c>
      <c r="L2233" s="9">
        <f>YEAR(Table1[[#This Row],[ordered_at]])</f>
        <v>2022</v>
      </c>
      <c r="M2233" s="9" t="str">
        <f>TEXT(Table1[[#This Row],[ordered_at]],"MMM")</f>
        <v>Jun</v>
      </c>
      <c r="N2233">
        <f>VLOOKUP(D2233,[1]products!$A$2:$F$2832,6,0)</f>
        <v>42.950000760000002</v>
      </c>
      <c r="O2233" s="1">
        <f>Table1[[#This Row],[sale_price]]-Table1[[#This Row],[cost_price]]</f>
        <v>15.547900260000002</v>
      </c>
      <c r="P2233" s="4">
        <f>Table1[[#This Row],[PROFIT]]/Table1[[#This Row],[sale_price]]</f>
        <v>0.36199999964796281</v>
      </c>
      <c r="Q2233" t="str">
        <f>"Q"&amp;ROUNDUP(MONTH(Table1[[#This Row],[ordered_at]])/3,0)</f>
        <v>Q2</v>
      </c>
      <c r="R2233" t="s">
        <v>19</v>
      </c>
      <c r="S2233" t="s">
        <v>47</v>
      </c>
      <c r="T2233" s="8"/>
    </row>
    <row r="2234" spans="1:20" x14ac:dyDescent="0.3">
      <c r="A2234">
        <v>63550</v>
      </c>
      <c r="B2234">
        <v>43754</v>
      </c>
      <c r="C2234">
        <v>45444</v>
      </c>
      <c r="D2234">
        <v>28705</v>
      </c>
      <c r="E2234">
        <f>VLOOKUP(D2234,[1]products!$A$2:$B$2832,2,0)</f>
        <v>11.074999999999999</v>
      </c>
      <c r="F2234">
        <v>171450</v>
      </c>
      <c r="G2234" t="s">
        <v>10</v>
      </c>
      <c r="H2234" s="2">
        <v>44720.107615740744</v>
      </c>
      <c r="I2234" s="2" t="s">
        <v>11</v>
      </c>
      <c r="J2234" s="2" t="s">
        <v>11</v>
      </c>
      <c r="K2234" s="2" t="s">
        <v>11</v>
      </c>
      <c r="L2234" s="9">
        <f>YEAR(Table1[[#This Row],[ordered_at]])</f>
        <v>2022</v>
      </c>
      <c r="M2234" s="9" t="str">
        <f>TEXT(Table1[[#This Row],[ordered_at]],"MMM")</f>
        <v>Jun</v>
      </c>
      <c r="N2234">
        <f>VLOOKUP(D2234,[1]products!$A$2:$F$2832,6,0)</f>
        <v>25</v>
      </c>
      <c r="O2234" s="1">
        <f>Table1[[#This Row],[sale_price]]-Table1[[#This Row],[cost_price]]</f>
        <v>13.925000000000001</v>
      </c>
      <c r="P2234" s="4">
        <f>Table1[[#This Row],[PROFIT]]/Table1[[#This Row],[sale_price]]</f>
        <v>0.55700000000000005</v>
      </c>
      <c r="Q2234" t="str">
        <f>"Q"&amp;ROUNDUP(MONTH(Table1[[#This Row],[ordered_at]])/3,0)</f>
        <v>Q2</v>
      </c>
      <c r="R2234" t="s">
        <v>27</v>
      </c>
      <c r="S2234" t="s">
        <v>46</v>
      </c>
      <c r="T2234" s="8"/>
    </row>
    <row r="2235" spans="1:20" x14ac:dyDescent="0.3">
      <c r="A2235">
        <v>120203</v>
      </c>
      <c r="B2235">
        <v>82786</v>
      </c>
      <c r="C2235">
        <v>33539</v>
      </c>
      <c r="D2235">
        <v>29065</v>
      </c>
      <c r="E2235">
        <f>VLOOKUP(D2235,[1]products!$A$2:$B$2832,2,0)</f>
        <v>17.105219779999999</v>
      </c>
      <c r="F2235">
        <v>324415</v>
      </c>
      <c r="G2235" t="s">
        <v>14</v>
      </c>
      <c r="H2235" s="2">
        <v>44719.313067129631</v>
      </c>
      <c r="I2235" s="2" t="s">
        <v>11</v>
      </c>
      <c r="J2235" s="2" t="s">
        <v>11</v>
      </c>
      <c r="K2235" s="2" t="s">
        <v>11</v>
      </c>
      <c r="L2235" s="9">
        <f>YEAR(Table1[[#This Row],[ordered_at]])</f>
        <v>2022</v>
      </c>
      <c r="M2235" s="9" t="str">
        <f>TEXT(Table1[[#This Row],[ordered_at]],"MMM")</f>
        <v>Jun</v>
      </c>
      <c r="N2235">
        <f>VLOOKUP(D2235,[1]products!$A$2:$F$2832,6,0)</f>
        <v>34.979999540000001</v>
      </c>
      <c r="O2235" s="1">
        <f>Table1[[#This Row],[sale_price]]-Table1[[#This Row],[cost_price]]</f>
        <v>17.874779760000003</v>
      </c>
      <c r="P2235" s="4">
        <f>Table1[[#This Row],[PROFIT]]/Table1[[#This Row],[sale_price]]</f>
        <v>0.51099999985877653</v>
      </c>
      <c r="Q2235" t="str">
        <f>"Q"&amp;ROUNDUP(MONTH(Table1[[#This Row],[ordered_at]])/3,0)</f>
        <v>Q2</v>
      </c>
      <c r="R2235" t="s">
        <v>31</v>
      </c>
      <c r="S2235" t="s">
        <v>47</v>
      </c>
      <c r="T2235" s="8"/>
    </row>
    <row r="2236" spans="1:20" x14ac:dyDescent="0.3">
      <c r="A2236">
        <v>26831</v>
      </c>
      <c r="B2236">
        <v>18564</v>
      </c>
      <c r="C2236">
        <v>83737</v>
      </c>
      <c r="D2236">
        <v>13604</v>
      </c>
      <c r="E2236">
        <f>VLOOKUP(D2236,[1]products!$A$2:$B$2832,2,0)</f>
        <v>86.400000079999998</v>
      </c>
      <c r="F2236">
        <v>72361</v>
      </c>
      <c r="G2236" t="s">
        <v>12</v>
      </c>
      <c r="H2236" s="2">
        <v>44719.305520833332</v>
      </c>
      <c r="I2236" s="2">
        <v>44719.305520833332</v>
      </c>
      <c r="J2236" s="2">
        <v>44719.305520833332</v>
      </c>
      <c r="K2236" s="2" t="s">
        <v>11</v>
      </c>
      <c r="L2236" s="9">
        <f>YEAR(Table1[[#This Row],[ordered_at]])</f>
        <v>2022</v>
      </c>
      <c r="M2236" s="9" t="str">
        <f>TEXT(Table1[[#This Row],[ordered_at]],"MMM")</f>
        <v>Jun</v>
      </c>
      <c r="N2236">
        <f>VLOOKUP(D2236,[1]products!$A$2:$F$2832,6,0)</f>
        <v>180</v>
      </c>
      <c r="O2236" s="1">
        <f>Table1[[#This Row],[sale_price]]-Table1[[#This Row],[cost_price]]</f>
        <v>93.599999920000002</v>
      </c>
      <c r="P2236" s="4">
        <f>Table1[[#This Row],[PROFIT]]/Table1[[#This Row],[sale_price]]</f>
        <v>0.51999999955555554</v>
      </c>
      <c r="Q2236" t="str">
        <f>"Q"&amp;ROUNDUP(MONTH(Table1[[#This Row],[ordered_at]])/3,0)</f>
        <v>Q2</v>
      </c>
      <c r="R2236" t="s">
        <v>27</v>
      </c>
      <c r="S2236" t="s">
        <v>47</v>
      </c>
      <c r="T2236" s="8"/>
    </row>
    <row r="2237" spans="1:20" x14ac:dyDescent="0.3">
      <c r="A2237">
        <v>154332</v>
      </c>
      <c r="B2237">
        <v>106255</v>
      </c>
      <c r="C2237">
        <v>90484</v>
      </c>
      <c r="D2237">
        <v>26020</v>
      </c>
      <c r="E2237">
        <f>VLOOKUP(D2237,[1]products!$A$2:$B$2832,2,0)</f>
        <v>7.8680000379999999</v>
      </c>
      <c r="F2237">
        <v>416605</v>
      </c>
      <c r="G2237" t="s">
        <v>15</v>
      </c>
      <c r="H2237" s="2">
        <v>44719.155787037038</v>
      </c>
      <c r="I2237" s="2">
        <v>44719.155787037038</v>
      </c>
      <c r="J2237" s="2">
        <v>44719.155787037038</v>
      </c>
      <c r="K2237" s="2">
        <v>44719.155787037038</v>
      </c>
      <c r="L2237" s="9">
        <f>YEAR(Table1[[#This Row],[ordered_at]])</f>
        <v>2022</v>
      </c>
      <c r="M2237" s="9" t="str">
        <f>TEXT(Table1[[#This Row],[ordered_at]],"MMM")</f>
        <v>Jun</v>
      </c>
      <c r="N2237">
        <f>VLOOKUP(D2237,[1]products!$A$2:$F$2832,6,0)</f>
        <v>14</v>
      </c>
      <c r="O2237" s="1">
        <f>Table1[[#This Row],[sale_price]]-Table1[[#This Row],[cost_price]]</f>
        <v>6.1319999620000001</v>
      </c>
      <c r="P2237" s="4">
        <f>Table1[[#This Row],[PROFIT]]/Table1[[#This Row],[sale_price]]</f>
        <v>0.43799999728571432</v>
      </c>
      <c r="Q2237" t="str">
        <f>"Q"&amp;ROUNDUP(MONTH(Table1[[#This Row],[ordered_at]])/3,0)</f>
        <v>Q2</v>
      </c>
      <c r="R2237" t="s">
        <v>32</v>
      </c>
      <c r="S2237" t="s">
        <v>47</v>
      </c>
      <c r="T2237" s="8"/>
    </row>
    <row r="2238" spans="1:20" x14ac:dyDescent="0.3">
      <c r="A2238">
        <v>27576</v>
      </c>
      <c r="B2238">
        <v>19063</v>
      </c>
      <c r="C2238">
        <v>20121</v>
      </c>
      <c r="D2238">
        <v>25242</v>
      </c>
      <c r="E2238">
        <f>VLOOKUP(D2238,[1]products!$A$2:$B$2832,2,0)</f>
        <v>23.478520570000001</v>
      </c>
      <c r="F2238">
        <v>74349</v>
      </c>
      <c r="G2238" t="s">
        <v>14</v>
      </c>
      <c r="H2238" s="2">
        <v>44719.048715277779</v>
      </c>
      <c r="I2238" s="2" t="s">
        <v>11</v>
      </c>
      <c r="J2238" s="2" t="s">
        <v>11</v>
      </c>
      <c r="K2238" s="2" t="s">
        <v>11</v>
      </c>
      <c r="L2238" s="9">
        <f>YEAR(Table1[[#This Row],[ordered_at]])</f>
        <v>2022</v>
      </c>
      <c r="M2238" s="9" t="str">
        <f>TEXT(Table1[[#This Row],[ordered_at]],"MMM")</f>
        <v>Jun</v>
      </c>
      <c r="N2238">
        <f>VLOOKUP(D2238,[1]products!$A$2:$F$2832,6,0)</f>
        <v>42.380001069999999</v>
      </c>
      <c r="O2238" s="1">
        <f>Table1[[#This Row],[sale_price]]-Table1[[#This Row],[cost_price]]</f>
        <v>18.901480499999998</v>
      </c>
      <c r="P2238" s="4">
        <f>Table1[[#This Row],[PROFIT]]/Table1[[#This Row],[sale_price]]</f>
        <v>0.44600000053751765</v>
      </c>
      <c r="Q2238" t="str">
        <f>"Q"&amp;ROUNDUP(MONTH(Table1[[#This Row],[ordered_at]])/3,0)</f>
        <v>Q2</v>
      </c>
      <c r="R2238" t="s">
        <v>34</v>
      </c>
      <c r="S2238" t="s">
        <v>47</v>
      </c>
      <c r="T2238" s="8"/>
    </row>
    <row r="2239" spans="1:20" x14ac:dyDescent="0.3">
      <c r="A2239">
        <v>117976</v>
      </c>
      <c r="B2239">
        <v>81254</v>
      </c>
      <c r="C2239">
        <v>77977</v>
      </c>
      <c r="D2239">
        <v>29090</v>
      </c>
      <c r="E2239">
        <f>VLOOKUP(D2239,[1]products!$A$2:$B$2832,2,0)</f>
        <v>33.755779269999998</v>
      </c>
      <c r="F2239">
        <v>318372</v>
      </c>
      <c r="G2239" t="s">
        <v>13</v>
      </c>
      <c r="H2239" s="2">
        <v>44719.011944444443</v>
      </c>
      <c r="I2239" s="2">
        <v>44719.011944444443</v>
      </c>
      <c r="J2239" s="2" t="s">
        <v>11</v>
      </c>
      <c r="K2239" s="2" t="s">
        <v>11</v>
      </c>
      <c r="L2239" s="9">
        <f>YEAR(Table1[[#This Row],[ordered_at]])</f>
        <v>2022</v>
      </c>
      <c r="M2239" s="9" t="str">
        <f>TEXT(Table1[[#This Row],[ordered_at]],"MMM")</f>
        <v>Jun</v>
      </c>
      <c r="N2239">
        <f>VLOOKUP(D2239,[1]products!$A$2:$F$2832,6,0)</f>
        <v>79.989997860000003</v>
      </c>
      <c r="O2239" s="1">
        <f>Table1[[#This Row],[sale_price]]-Table1[[#This Row],[cost_price]]</f>
        <v>46.234218590000005</v>
      </c>
      <c r="P2239" s="4">
        <f>Table1[[#This Row],[PROFIT]]/Table1[[#This Row],[sale_price]]</f>
        <v>0.57799999783622946</v>
      </c>
      <c r="Q2239" t="str">
        <f>"Q"&amp;ROUNDUP(MONTH(Table1[[#This Row],[ordered_at]])/3,0)</f>
        <v>Q2</v>
      </c>
      <c r="R2239" t="s">
        <v>34</v>
      </c>
      <c r="S2239" t="s">
        <v>47</v>
      </c>
      <c r="T2239" s="8"/>
    </row>
    <row r="2240" spans="1:20" x14ac:dyDescent="0.3">
      <c r="A2240">
        <v>143458</v>
      </c>
      <c r="B2240">
        <v>98767</v>
      </c>
      <c r="C2240">
        <v>15282</v>
      </c>
      <c r="D2240">
        <v>12690</v>
      </c>
      <c r="E2240">
        <f>VLOOKUP(D2240,[1]products!$A$2:$B$2832,2,0)</f>
        <v>23.543999840000001</v>
      </c>
      <c r="F2240">
        <v>387283</v>
      </c>
      <c r="G2240" t="s">
        <v>13</v>
      </c>
      <c r="H2240" s="2">
        <v>44718.543032407404</v>
      </c>
      <c r="I2240" s="2">
        <v>44718.543032407404</v>
      </c>
      <c r="J2240" s="2" t="s">
        <v>11</v>
      </c>
      <c r="K2240" s="2" t="s">
        <v>11</v>
      </c>
      <c r="L2240" s="9">
        <f>YEAR(Table1[[#This Row],[ordered_at]])</f>
        <v>2022</v>
      </c>
      <c r="M2240" s="9" t="str">
        <f>TEXT(Table1[[#This Row],[ordered_at]],"MMM")</f>
        <v>Jun</v>
      </c>
      <c r="N2240">
        <f>VLOOKUP(D2240,[1]products!$A$2:$F$2832,6,0)</f>
        <v>54</v>
      </c>
      <c r="O2240" s="1">
        <f>Table1[[#This Row],[sale_price]]-Table1[[#This Row],[cost_price]]</f>
        <v>30.456000159999999</v>
      </c>
      <c r="P2240" s="4">
        <f>Table1[[#This Row],[PROFIT]]/Table1[[#This Row],[sale_price]]</f>
        <v>0.56400000296296293</v>
      </c>
      <c r="Q2240" t="str">
        <f>"Q"&amp;ROUNDUP(MONTH(Table1[[#This Row],[ordered_at]])/3,0)</f>
        <v>Q2</v>
      </c>
      <c r="R2240" t="s">
        <v>38</v>
      </c>
      <c r="S2240" t="s">
        <v>47</v>
      </c>
      <c r="T2240" s="8"/>
    </row>
    <row r="2241" spans="1:20" x14ac:dyDescent="0.3">
      <c r="A2241">
        <v>43793</v>
      </c>
      <c r="B2241">
        <v>30142</v>
      </c>
      <c r="C2241">
        <v>96544</v>
      </c>
      <c r="D2241">
        <v>28774</v>
      </c>
      <c r="E2241">
        <f>VLOOKUP(D2241,[1]products!$A$2:$B$2832,2,0)</f>
        <v>38.472000049999998</v>
      </c>
      <c r="F2241">
        <v>118119</v>
      </c>
      <c r="G2241" t="s">
        <v>13</v>
      </c>
      <c r="H2241" s="2">
        <v>44718.292048611111</v>
      </c>
      <c r="I2241" s="2">
        <v>44718.292048611111</v>
      </c>
      <c r="J2241" s="2" t="s">
        <v>11</v>
      </c>
      <c r="K2241" s="2" t="s">
        <v>11</v>
      </c>
      <c r="L2241" s="9">
        <f>YEAR(Table1[[#This Row],[ordered_at]])</f>
        <v>2022</v>
      </c>
      <c r="M2241" s="9" t="str">
        <f>TEXT(Table1[[#This Row],[ordered_at]],"MMM")</f>
        <v>Jun</v>
      </c>
      <c r="N2241">
        <f>VLOOKUP(D2241,[1]products!$A$2:$F$2832,6,0)</f>
        <v>84</v>
      </c>
      <c r="O2241" s="1">
        <f>Table1[[#This Row],[sale_price]]-Table1[[#This Row],[cost_price]]</f>
        <v>45.527999950000002</v>
      </c>
      <c r="P2241" s="4">
        <f>Table1[[#This Row],[PROFIT]]/Table1[[#This Row],[sale_price]]</f>
        <v>0.54199999940476196</v>
      </c>
      <c r="Q2241" t="str">
        <f>"Q"&amp;ROUNDUP(MONTH(Table1[[#This Row],[ordered_at]])/3,0)</f>
        <v>Q2</v>
      </c>
      <c r="R2241" t="s">
        <v>38</v>
      </c>
      <c r="S2241" t="s">
        <v>47</v>
      </c>
      <c r="T2241" s="8"/>
    </row>
    <row r="2242" spans="1:20" x14ac:dyDescent="0.3">
      <c r="A2242">
        <v>91173</v>
      </c>
      <c r="B2242">
        <v>62741</v>
      </c>
      <c r="C2242">
        <v>32073</v>
      </c>
      <c r="D2242">
        <v>10938</v>
      </c>
      <c r="E2242">
        <f>VLOOKUP(D2242,[1]products!$A$2:$B$2832,2,0)</f>
        <v>11.29547988</v>
      </c>
      <c r="F2242">
        <v>246058</v>
      </c>
      <c r="G2242" t="s">
        <v>15</v>
      </c>
      <c r="H2242" s="2">
        <v>44718.269259259258</v>
      </c>
      <c r="I2242" s="2">
        <v>44718.269259259258</v>
      </c>
      <c r="J2242" s="2">
        <v>44718.269259259258</v>
      </c>
      <c r="K2242" s="2">
        <v>44718.269259259258</v>
      </c>
      <c r="L2242" s="9">
        <f>YEAR(Table1[[#This Row],[ordered_at]])</f>
        <v>2022</v>
      </c>
      <c r="M2242" s="9" t="str">
        <f>TEXT(Table1[[#This Row],[ordered_at]],"MMM")</f>
        <v>Jun</v>
      </c>
      <c r="N2242">
        <f>VLOOKUP(D2242,[1]products!$A$2:$F$2832,6,0)</f>
        <v>24.989999770000001</v>
      </c>
      <c r="O2242" s="1">
        <f>Table1[[#This Row],[sale_price]]-Table1[[#This Row],[cost_price]]</f>
        <v>13.69451989</v>
      </c>
      <c r="P2242" s="4">
        <f>Table1[[#This Row],[PROFIT]]/Table1[[#This Row],[sale_price]]</f>
        <v>0.54800000064185672</v>
      </c>
      <c r="Q2242" t="str">
        <f>"Q"&amp;ROUNDUP(MONTH(Table1[[#This Row],[ordered_at]])/3,0)</f>
        <v>Q2</v>
      </c>
      <c r="R2242" t="s">
        <v>38</v>
      </c>
      <c r="S2242" t="s">
        <v>47</v>
      </c>
      <c r="T2242" s="8"/>
    </row>
    <row r="2243" spans="1:20" x14ac:dyDescent="0.3">
      <c r="A2243">
        <v>66293</v>
      </c>
      <c r="B2243">
        <v>45620</v>
      </c>
      <c r="C2243">
        <v>83221</v>
      </c>
      <c r="D2243">
        <v>14246</v>
      </c>
      <c r="E2243">
        <f>VLOOKUP(D2243,[1]products!$A$2:$B$2832,2,0)</f>
        <v>9.9149397530000005</v>
      </c>
      <c r="F2243">
        <v>178876</v>
      </c>
      <c r="G2243" t="s">
        <v>10</v>
      </c>
      <c r="H2243" s="2">
        <v>44717.261921296296</v>
      </c>
      <c r="I2243" s="2" t="s">
        <v>11</v>
      </c>
      <c r="J2243" s="2" t="s">
        <v>11</v>
      </c>
      <c r="K2243" s="2" t="s">
        <v>11</v>
      </c>
      <c r="L2243" s="9">
        <f>YEAR(Table1[[#This Row],[ordered_at]])</f>
        <v>2022</v>
      </c>
      <c r="M2243" s="9" t="str">
        <f>TEXT(Table1[[#This Row],[ordered_at]],"MMM")</f>
        <v>Jun</v>
      </c>
      <c r="N2243">
        <f>VLOOKUP(D2243,[1]products!$A$2:$F$2832,6,0)</f>
        <v>23.219999309999999</v>
      </c>
      <c r="O2243" s="1">
        <f>Table1[[#This Row],[sale_price]]-Table1[[#This Row],[cost_price]]</f>
        <v>13.305059556999998</v>
      </c>
      <c r="P2243" s="4">
        <f>Table1[[#This Row],[PROFIT]]/Table1[[#This Row],[sale_price]]</f>
        <v>0.57299999794875101</v>
      </c>
      <c r="Q2243" t="str">
        <f>"Q"&amp;ROUNDUP(MONTH(Table1[[#This Row],[ordered_at]])/3,0)</f>
        <v>Q2</v>
      </c>
      <c r="R2243" t="s">
        <v>33</v>
      </c>
      <c r="S2243" t="s">
        <v>47</v>
      </c>
      <c r="T2243" s="8"/>
    </row>
    <row r="2244" spans="1:20" x14ac:dyDescent="0.3">
      <c r="A2244">
        <v>148255</v>
      </c>
      <c r="B2244">
        <v>102081</v>
      </c>
      <c r="C2244">
        <v>82496</v>
      </c>
      <c r="D2244">
        <v>6110</v>
      </c>
      <c r="E2244">
        <f>VLOOKUP(D2244,[1]products!$A$2:$B$2832,2,0)</f>
        <v>12.82500001</v>
      </c>
      <c r="F2244">
        <v>400268</v>
      </c>
      <c r="G2244" t="s">
        <v>12</v>
      </c>
      <c r="H2244" s="2">
        <v>44716.409907407404</v>
      </c>
      <c r="I2244" s="2">
        <v>44716.409907407404</v>
      </c>
      <c r="J2244" s="2">
        <v>44716.409907407404</v>
      </c>
      <c r="K2244" s="2" t="s">
        <v>11</v>
      </c>
      <c r="L2244" s="9">
        <f>YEAR(Table1[[#This Row],[ordered_at]])</f>
        <v>2022</v>
      </c>
      <c r="M2244" s="9" t="str">
        <f>TEXT(Table1[[#This Row],[ordered_at]],"MMM")</f>
        <v>Jun</v>
      </c>
      <c r="N2244">
        <f>VLOOKUP(D2244,[1]products!$A$2:$F$2832,6,0)</f>
        <v>25</v>
      </c>
      <c r="O2244" s="1">
        <f>Table1[[#This Row],[sale_price]]-Table1[[#This Row],[cost_price]]</f>
        <v>12.17499999</v>
      </c>
      <c r="P2244" s="4">
        <f>Table1[[#This Row],[PROFIT]]/Table1[[#This Row],[sale_price]]</f>
        <v>0.48699999960000001</v>
      </c>
      <c r="Q2244" t="str">
        <f>"Q"&amp;ROUNDUP(MONTH(Table1[[#This Row],[ordered_at]])/3,0)</f>
        <v>Q2</v>
      </c>
      <c r="R2244" t="s">
        <v>41</v>
      </c>
      <c r="S2244" t="s">
        <v>47</v>
      </c>
      <c r="T2244" s="8"/>
    </row>
    <row r="2245" spans="1:20" x14ac:dyDescent="0.3">
      <c r="A2245">
        <v>81597</v>
      </c>
      <c r="B2245">
        <v>56137</v>
      </c>
      <c r="C2245">
        <v>1348</v>
      </c>
      <c r="D2245">
        <v>15805</v>
      </c>
      <c r="E2245">
        <f>VLOOKUP(D2245,[1]products!$A$2:$B$2832,2,0)</f>
        <v>18.040990699999998</v>
      </c>
      <c r="F2245">
        <v>220220</v>
      </c>
      <c r="G2245" t="s">
        <v>14</v>
      </c>
      <c r="H2245" s="2">
        <v>44715.325983796298</v>
      </c>
      <c r="I2245" s="2" t="s">
        <v>11</v>
      </c>
      <c r="J2245" s="2" t="s">
        <v>11</v>
      </c>
      <c r="K2245" s="2" t="s">
        <v>11</v>
      </c>
      <c r="L2245" s="9">
        <f>YEAR(Table1[[#This Row],[ordered_at]])</f>
        <v>2022</v>
      </c>
      <c r="M2245" s="9" t="str">
        <f>TEXT(Table1[[#This Row],[ordered_at]],"MMM")</f>
        <v>Jun</v>
      </c>
      <c r="N2245">
        <f>VLOOKUP(D2245,[1]products!$A$2:$F$2832,6,0)</f>
        <v>44.990001679999999</v>
      </c>
      <c r="O2245" s="1">
        <f>Table1[[#This Row],[sale_price]]-Table1[[#This Row],[cost_price]]</f>
        <v>26.949010980000001</v>
      </c>
      <c r="P2245" s="4">
        <f>Table1[[#This Row],[PROFIT]]/Table1[[#This Row],[sale_price]]</f>
        <v>0.59899999941498117</v>
      </c>
      <c r="Q2245" t="str">
        <f>"Q"&amp;ROUNDUP(MONTH(Table1[[#This Row],[ordered_at]])/3,0)</f>
        <v>Q2</v>
      </c>
      <c r="R2245" t="s">
        <v>27</v>
      </c>
      <c r="S2245" t="s">
        <v>46</v>
      </c>
      <c r="T2245" s="8"/>
    </row>
    <row r="2246" spans="1:20" x14ac:dyDescent="0.3">
      <c r="A2246">
        <v>74218</v>
      </c>
      <c r="B2246">
        <v>51080</v>
      </c>
      <c r="C2246">
        <v>31104</v>
      </c>
      <c r="D2246">
        <v>5955</v>
      </c>
      <c r="E2246">
        <f>VLOOKUP(D2246,[1]products!$A$2:$B$2832,2,0)</f>
        <v>25.47591976</v>
      </c>
      <c r="F2246">
        <v>200245</v>
      </c>
      <c r="G2246" t="s">
        <v>14</v>
      </c>
      <c r="H2246" s="2">
        <v>44715.033750000002</v>
      </c>
      <c r="I2246" s="2" t="s">
        <v>11</v>
      </c>
      <c r="J2246" s="2" t="s">
        <v>11</v>
      </c>
      <c r="K2246" s="2" t="s">
        <v>11</v>
      </c>
      <c r="L2246" s="9">
        <f>YEAR(Table1[[#This Row],[ordered_at]])</f>
        <v>2022</v>
      </c>
      <c r="M2246" s="9" t="str">
        <f>TEXT(Table1[[#This Row],[ordered_at]],"MMM")</f>
        <v>Jun</v>
      </c>
      <c r="N2246">
        <f>VLOOKUP(D2246,[1]products!$A$2:$F$2832,6,0)</f>
        <v>45.819999690000003</v>
      </c>
      <c r="O2246" s="1">
        <f>Table1[[#This Row],[sale_price]]-Table1[[#This Row],[cost_price]]</f>
        <v>20.344079930000003</v>
      </c>
      <c r="P2246" s="4">
        <f>Table1[[#This Row],[PROFIT]]/Table1[[#This Row],[sale_price]]</f>
        <v>0.44400000147621133</v>
      </c>
      <c r="Q2246" t="str">
        <f>"Q"&amp;ROUNDUP(MONTH(Table1[[#This Row],[ordered_at]])/3,0)</f>
        <v>Q2</v>
      </c>
      <c r="R2246" t="s">
        <v>28</v>
      </c>
      <c r="S2246" t="s">
        <v>46</v>
      </c>
      <c r="T2246" s="8"/>
    </row>
    <row r="2247" spans="1:20" x14ac:dyDescent="0.3">
      <c r="A2247">
        <v>129483</v>
      </c>
      <c r="B2247">
        <v>89168</v>
      </c>
      <c r="C2247">
        <v>31104</v>
      </c>
      <c r="D2247">
        <v>15324</v>
      </c>
      <c r="E2247">
        <f>VLOOKUP(D2247,[1]products!$A$2:$B$2832,2,0)</f>
        <v>9.1688797169999994</v>
      </c>
      <c r="F2247">
        <v>349545</v>
      </c>
      <c r="G2247" t="s">
        <v>14</v>
      </c>
      <c r="H2247" s="2">
        <v>44714.726469907408</v>
      </c>
      <c r="I2247" s="2" t="s">
        <v>11</v>
      </c>
      <c r="J2247" s="2" t="s">
        <v>11</v>
      </c>
      <c r="K2247" s="2" t="s">
        <v>11</v>
      </c>
      <c r="L2247" s="9">
        <f>YEAR(Table1[[#This Row],[ordered_at]])</f>
        <v>2022</v>
      </c>
      <c r="M2247" s="9" t="str">
        <f>TEXT(Table1[[#This Row],[ordered_at]],"MMM")</f>
        <v>Jun</v>
      </c>
      <c r="N2247">
        <f>VLOOKUP(D2247,[1]products!$A$2:$F$2832,6,0)</f>
        <v>23.38999939</v>
      </c>
      <c r="O2247" s="1">
        <f>Table1[[#This Row],[sale_price]]-Table1[[#This Row],[cost_price]]</f>
        <v>14.221119673</v>
      </c>
      <c r="P2247" s="4">
        <f>Table1[[#This Row],[PROFIT]]/Table1[[#This Row],[sale_price]]</f>
        <v>0.60800000187601544</v>
      </c>
      <c r="Q2247" t="str">
        <f>"Q"&amp;ROUNDUP(MONTH(Table1[[#This Row],[ordered_at]])/3,0)</f>
        <v>Q2</v>
      </c>
      <c r="R2247" t="s">
        <v>19</v>
      </c>
      <c r="S2247" t="s">
        <v>46</v>
      </c>
      <c r="T2247" s="8"/>
    </row>
    <row r="2248" spans="1:20" x14ac:dyDescent="0.3">
      <c r="A2248">
        <v>31236</v>
      </c>
      <c r="B2248">
        <v>21563</v>
      </c>
      <c r="C2248">
        <v>31104</v>
      </c>
      <c r="D2248">
        <v>5955</v>
      </c>
      <c r="E2248">
        <f>VLOOKUP(D2248,[1]products!$A$2:$B$2832,2,0)</f>
        <v>25.47591976</v>
      </c>
      <c r="F2248">
        <v>84202</v>
      </c>
      <c r="G2248" t="s">
        <v>15</v>
      </c>
      <c r="H2248" s="2">
        <v>44714.442349537036</v>
      </c>
      <c r="I2248" s="2">
        <v>44714.442349537036</v>
      </c>
      <c r="J2248" s="2">
        <v>44714.442349537036</v>
      </c>
      <c r="K2248" s="2">
        <v>44714.442349537036</v>
      </c>
      <c r="L2248" s="9">
        <f>YEAR(Table1[[#This Row],[ordered_at]])</f>
        <v>2022</v>
      </c>
      <c r="M2248" s="9" t="str">
        <f>TEXT(Table1[[#This Row],[ordered_at]],"MMM")</f>
        <v>Jun</v>
      </c>
      <c r="N2248">
        <f>VLOOKUP(D2248,[1]products!$A$2:$F$2832,6,0)</f>
        <v>45.819999690000003</v>
      </c>
      <c r="O2248" s="1">
        <f>Table1[[#This Row],[sale_price]]-Table1[[#This Row],[cost_price]]</f>
        <v>20.344079930000003</v>
      </c>
      <c r="P2248" s="4">
        <f>Table1[[#This Row],[PROFIT]]/Table1[[#This Row],[sale_price]]</f>
        <v>0.44400000147621133</v>
      </c>
      <c r="Q2248" t="str">
        <f>"Q"&amp;ROUNDUP(MONTH(Table1[[#This Row],[ordered_at]])/3,0)</f>
        <v>Q2</v>
      </c>
      <c r="R2248" t="s">
        <v>19</v>
      </c>
      <c r="S2248" t="s">
        <v>46</v>
      </c>
      <c r="T2248" s="8"/>
    </row>
    <row r="2249" spans="1:20" x14ac:dyDescent="0.3">
      <c r="A2249">
        <v>174889</v>
      </c>
      <c r="B2249">
        <v>120435</v>
      </c>
      <c r="C2249">
        <v>31104</v>
      </c>
      <c r="D2249">
        <v>15253</v>
      </c>
      <c r="E2249">
        <f>VLOOKUP(D2249,[1]products!$A$2:$B$2832,2,0)</f>
        <v>12.160469859999999</v>
      </c>
      <c r="F2249">
        <v>472153</v>
      </c>
      <c r="G2249" t="s">
        <v>13</v>
      </c>
      <c r="H2249" s="2">
        <v>44714.413587962961</v>
      </c>
      <c r="I2249" s="2">
        <v>44714.413587962961</v>
      </c>
      <c r="J2249" s="2" t="s">
        <v>11</v>
      </c>
      <c r="K2249" s="2" t="s">
        <v>11</v>
      </c>
      <c r="L2249" s="9">
        <f>YEAR(Table1[[#This Row],[ordered_at]])</f>
        <v>2022</v>
      </c>
      <c r="M2249" s="9" t="str">
        <f>TEXT(Table1[[#This Row],[ordered_at]],"MMM")</f>
        <v>Jun</v>
      </c>
      <c r="N2249">
        <f>VLOOKUP(D2249,[1]products!$A$2:$F$2832,6,0)</f>
        <v>21.989999770000001</v>
      </c>
      <c r="O2249" s="1">
        <f>Table1[[#This Row],[sale_price]]-Table1[[#This Row],[cost_price]]</f>
        <v>9.8295299100000015</v>
      </c>
      <c r="P2249" s="4">
        <f>Table1[[#This Row],[PROFIT]]/Table1[[#This Row],[sale_price]]</f>
        <v>0.44700000058253758</v>
      </c>
      <c r="Q2249" t="str">
        <f>"Q"&amp;ROUNDUP(MONTH(Table1[[#This Row],[ordered_at]])/3,0)</f>
        <v>Q2</v>
      </c>
      <c r="R2249" t="s">
        <v>19</v>
      </c>
      <c r="S2249" t="s">
        <v>46</v>
      </c>
      <c r="T2249" s="8"/>
    </row>
    <row r="2250" spans="1:20" x14ac:dyDescent="0.3">
      <c r="A2250">
        <v>124255</v>
      </c>
      <c r="B2250">
        <v>85552</v>
      </c>
      <c r="C2250">
        <v>31104</v>
      </c>
      <c r="D2250">
        <v>15260</v>
      </c>
      <c r="E2250">
        <f>VLOOKUP(D2250,[1]products!$A$2:$B$2832,2,0)</f>
        <v>19.650000009999999</v>
      </c>
      <c r="F2250">
        <v>335424</v>
      </c>
      <c r="G2250" t="s">
        <v>12</v>
      </c>
      <c r="H2250" s="2">
        <v>44714.289930555555</v>
      </c>
      <c r="I2250" s="2">
        <v>44714.289930555555</v>
      </c>
      <c r="J2250" s="2">
        <v>44714.289930555555</v>
      </c>
      <c r="K2250" s="2" t="s">
        <v>11</v>
      </c>
      <c r="L2250" s="9">
        <f>YEAR(Table1[[#This Row],[ordered_at]])</f>
        <v>2022</v>
      </c>
      <c r="M2250" s="9" t="str">
        <f>TEXT(Table1[[#This Row],[ordered_at]],"MMM")</f>
        <v>Jun</v>
      </c>
      <c r="N2250">
        <f>VLOOKUP(D2250,[1]products!$A$2:$F$2832,6,0)</f>
        <v>37.5</v>
      </c>
      <c r="O2250" s="1">
        <f>Table1[[#This Row],[sale_price]]-Table1[[#This Row],[cost_price]]</f>
        <v>17.849999990000001</v>
      </c>
      <c r="P2250" s="4">
        <f>Table1[[#This Row],[PROFIT]]/Table1[[#This Row],[sale_price]]</f>
        <v>0.47599999973333335</v>
      </c>
      <c r="Q2250" t="str">
        <f>"Q"&amp;ROUNDUP(MONTH(Table1[[#This Row],[ordered_at]])/3,0)</f>
        <v>Q2</v>
      </c>
      <c r="R2250" t="s">
        <v>19</v>
      </c>
      <c r="S2250" t="s">
        <v>46</v>
      </c>
      <c r="T2250" s="8"/>
    </row>
    <row r="2251" spans="1:20" x14ac:dyDescent="0.3">
      <c r="A2251">
        <v>177369</v>
      </c>
      <c r="B2251">
        <v>122178</v>
      </c>
      <c r="C2251">
        <v>31104</v>
      </c>
      <c r="D2251">
        <v>15805</v>
      </c>
      <c r="E2251">
        <f>VLOOKUP(D2251,[1]products!$A$2:$B$2832,2,0)</f>
        <v>18.040990699999998</v>
      </c>
      <c r="F2251">
        <v>478897</v>
      </c>
      <c r="G2251" t="s">
        <v>14</v>
      </c>
      <c r="H2251" s="2">
        <v>44714.201898148145</v>
      </c>
      <c r="I2251" s="2" t="s">
        <v>11</v>
      </c>
      <c r="J2251" s="2" t="s">
        <v>11</v>
      </c>
      <c r="K2251" s="2" t="s">
        <v>11</v>
      </c>
      <c r="L2251" s="9">
        <f>YEAR(Table1[[#This Row],[ordered_at]])</f>
        <v>2022</v>
      </c>
      <c r="M2251" s="9" t="str">
        <f>TEXT(Table1[[#This Row],[ordered_at]],"MMM")</f>
        <v>Jun</v>
      </c>
      <c r="N2251">
        <f>VLOOKUP(D2251,[1]products!$A$2:$F$2832,6,0)</f>
        <v>44.990001679999999</v>
      </c>
      <c r="O2251" s="1">
        <f>Table1[[#This Row],[sale_price]]-Table1[[#This Row],[cost_price]]</f>
        <v>26.949010980000001</v>
      </c>
      <c r="P2251" s="4">
        <f>Table1[[#This Row],[PROFIT]]/Table1[[#This Row],[sale_price]]</f>
        <v>0.59899999941498117</v>
      </c>
      <c r="Q2251" t="str">
        <f>"Q"&amp;ROUNDUP(MONTH(Table1[[#This Row],[ordered_at]])/3,0)</f>
        <v>Q2</v>
      </c>
      <c r="R2251" t="s">
        <v>19</v>
      </c>
      <c r="S2251" t="s">
        <v>46</v>
      </c>
      <c r="T2251" s="8"/>
    </row>
    <row r="2252" spans="1:20" x14ac:dyDescent="0.3">
      <c r="A2252">
        <v>165703</v>
      </c>
      <c r="B2252">
        <v>114133</v>
      </c>
      <c r="C2252">
        <v>31104</v>
      </c>
      <c r="D2252">
        <v>28607</v>
      </c>
      <c r="E2252">
        <f>VLOOKUP(D2252,[1]products!$A$2:$B$2832,2,0)</f>
        <v>28.870799649999999</v>
      </c>
      <c r="F2252">
        <v>447316</v>
      </c>
      <c r="G2252" t="s">
        <v>12</v>
      </c>
      <c r="H2252" s="2">
        <v>44712.568715277775</v>
      </c>
      <c r="I2252" s="2">
        <v>44712.568715277775</v>
      </c>
      <c r="J2252" s="2">
        <v>44712.568715277775</v>
      </c>
      <c r="K2252" s="2" t="s">
        <v>11</v>
      </c>
      <c r="L2252" s="9">
        <f>YEAR(Table1[[#This Row],[ordered_at]])</f>
        <v>2022</v>
      </c>
      <c r="M2252" s="9" t="str">
        <f>TEXT(Table1[[#This Row],[ordered_at]],"MMM")</f>
        <v>May</v>
      </c>
      <c r="N2252">
        <f>VLOOKUP(D2252,[1]products!$A$2:$F$2832,6,0)</f>
        <v>58.799999239999998</v>
      </c>
      <c r="O2252" s="1">
        <f>Table1[[#This Row],[sale_price]]-Table1[[#This Row],[cost_price]]</f>
        <v>29.92919959</v>
      </c>
      <c r="P2252" s="4">
        <f>Table1[[#This Row],[PROFIT]]/Table1[[#This Row],[sale_price]]</f>
        <v>0.50899999960612241</v>
      </c>
      <c r="Q2252" t="str">
        <f>"Q"&amp;ROUNDUP(MONTH(Table1[[#This Row],[ordered_at]])/3,0)</f>
        <v>Q2</v>
      </c>
      <c r="R2252" t="s">
        <v>20</v>
      </c>
      <c r="S2252" t="s">
        <v>46</v>
      </c>
      <c r="T2252" s="8"/>
    </row>
    <row r="2253" spans="1:20" x14ac:dyDescent="0.3">
      <c r="A2253">
        <v>117148</v>
      </c>
      <c r="B2253">
        <v>80695</v>
      </c>
      <c r="C2253">
        <v>31104</v>
      </c>
      <c r="D2253">
        <v>15897</v>
      </c>
      <c r="E2253">
        <f>VLOOKUP(D2253,[1]products!$A$2:$B$2832,2,0)</f>
        <v>20.771999919999999</v>
      </c>
      <c r="F2253">
        <v>316139</v>
      </c>
      <c r="G2253" t="s">
        <v>13</v>
      </c>
      <c r="H2253" s="2">
        <v>44712.114733796298</v>
      </c>
      <c r="I2253" s="2">
        <v>44712.114733796298</v>
      </c>
      <c r="J2253" s="2" t="s">
        <v>11</v>
      </c>
      <c r="K2253" s="2" t="s">
        <v>11</v>
      </c>
      <c r="L2253" s="9">
        <f>YEAR(Table1[[#This Row],[ordered_at]])</f>
        <v>2022</v>
      </c>
      <c r="M2253" s="9" t="str">
        <f>TEXT(Table1[[#This Row],[ordered_at]],"MMM")</f>
        <v>May</v>
      </c>
      <c r="N2253">
        <f>VLOOKUP(D2253,[1]products!$A$2:$F$2832,6,0)</f>
        <v>36</v>
      </c>
      <c r="O2253" s="1">
        <f>Table1[[#This Row],[sale_price]]-Table1[[#This Row],[cost_price]]</f>
        <v>15.228000080000001</v>
      </c>
      <c r="P2253" s="4">
        <f>Table1[[#This Row],[PROFIT]]/Table1[[#This Row],[sale_price]]</f>
        <v>0.42300000222222223</v>
      </c>
      <c r="Q2253" t="str">
        <f>"Q"&amp;ROUNDUP(MONTH(Table1[[#This Row],[ordered_at]])/3,0)</f>
        <v>Q2</v>
      </c>
      <c r="R2253" t="s">
        <v>19</v>
      </c>
      <c r="S2253" t="s">
        <v>47</v>
      </c>
      <c r="T2253" s="8"/>
    </row>
    <row r="2254" spans="1:20" x14ac:dyDescent="0.3">
      <c r="A2254">
        <v>137319</v>
      </c>
      <c r="B2254">
        <v>94535</v>
      </c>
      <c r="C2254">
        <v>94160</v>
      </c>
      <c r="D2254">
        <v>15260</v>
      </c>
      <c r="E2254">
        <f>VLOOKUP(D2254,[1]products!$A$2:$B$2832,2,0)</f>
        <v>19.650000009999999</v>
      </c>
      <c r="F2254">
        <v>370654</v>
      </c>
      <c r="G2254" t="s">
        <v>14</v>
      </c>
      <c r="H2254" s="2">
        <v>44711.470243055555</v>
      </c>
      <c r="I2254" s="2" t="s">
        <v>11</v>
      </c>
      <c r="J2254" s="2" t="s">
        <v>11</v>
      </c>
      <c r="K2254" s="2" t="s">
        <v>11</v>
      </c>
      <c r="L2254" s="9">
        <f>YEAR(Table1[[#This Row],[ordered_at]])</f>
        <v>2022</v>
      </c>
      <c r="M2254" s="9" t="str">
        <f>TEXT(Table1[[#This Row],[ordered_at]],"MMM")</f>
        <v>May</v>
      </c>
      <c r="N2254">
        <f>VLOOKUP(D2254,[1]products!$A$2:$F$2832,6,0)</f>
        <v>37.5</v>
      </c>
      <c r="O2254" s="1">
        <f>Table1[[#This Row],[sale_price]]-Table1[[#This Row],[cost_price]]</f>
        <v>17.849999990000001</v>
      </c>
      <c r="P2254" s="4">
        <f>Table1[[#This Row],[PROFIT]]/Table1[[#This Row],[sale_price]]</f>
        <v>0.47599999973333335</v>
      </c>
      <c r="Q2254" t="str">
        <f>"Q"&amp;ROUNDUP(MONTH(Table1[[#This Row],[ordered_at]])/3,0)</f>
        <v>Q2</v>
      </c>
      <c r="R2254" t="s">
        <v>44</v>
      </c>
      <c r="S2254" t="s">
        <v>46</v>
      </c>
      <c r="T2254" s="8"/>
    </row>
    <row r="2255" spans="1:20" x14ac:dyDescent="0.3">
      <c r="A2255">
        <v>34153</v>
      </c>
      <c r="B2255">
        <v>23531</v>
      </c>
      <c r="C2255">
        <v>44979</v>
      </c>
      <c r="D2255">
        <v>15324</v>
      </c>
      <c r="E2255">
        <f>VLOOKUP(D2255,[1]products!$A$2:$B$2832,2,0)</f>
        <v>9.1688797169999994</v>
      </c>
      <c r="F2255">
        <v>92158</v>
      </c>
      <c r="G2255" t="s">
        <v>14</v>
      </c>
      <c r="H2255" s="2">
        <v>44711.434178240743</v>
      </c>
      <c r="I2255" s="2" t="s">
        <v>11</v>
      </c>
      <c r="J2255" s="2" t="s">
        <v>11</v>
      </c>
      <c r="K2255" s="2" t="s">
        <v>11</v>
      </c>
      <c r="L2255" s="9">
        <f>YEAR(Table1[[#This Row],[ordered_at]])</f>
        <v>2022</v>
      </c>
      <c r="M2255" s="9" t="str">
        <f>TEXT(Table1[[#This Row],[ordered_at]],"MMM")</f>
        <v>May</v>
      </c>
      <c r="N2255">
        <f>VLOOKUP(D2255,[1]products!$A$2:$F$2832,6,0)</f>
        <v>23.38999939</v>
      </c>
      <c r="O2255" s="1">
        <f>Table1[[#This Row],[sale_price]]-Table1[[#This Row],[cost_price]]</f>
        <v>14.221119673</v>
      </c>
      <c r="P2255" s="4">
        <f>Table1[[#This Row],[PROFIT]]/Table1[[#This Row],[sale_price]]</f>
        <v>0.60800000187601544</v>
      </c>
      <c r="Q2255" t="str">
        <f>"Q"&amp;ROUNDUP(MONTH(Table1[[#This Row],[ordered_at]])/3,0)</f>
        <v>Q2</v>
      </c>
      <c r="R2255" t="s">
        <v>27</v>
      </c>
      <c r="S2255" t="s">
        <v>46</v>
      </c>
      <c r="T2255" s="8"/>
    </row>
    <row r="2256" spans="1:20" x14ac:dyDescent="0.3">
      <c r="A2256">
        <v>137714</v>
      </c>
      <c r="B2256">
        <v>94808</v>
      </c>
      <c r="C2256">
        <v>6572</v>
      </c>
      <c r="D2256">
        <v>9621</v>
      </c>
      <c r="E2256">
        <f>VLOOKUP(D2256,[1]products!$A$2:$B$2832,2,0)</f>
        <v>17.099999950000001</v>
      </c>
      <c r="F2256">
        <v>371734</v>
      </c>
      <c r="G2256" t="s">
        <v>13</v>
      </c>
      <c r="H2256" s="2">
        <v>44710.20385416667</v>
      </c>
      <c r="I2256" s="2">
        <v>44710.20385416667</v>
      </c>
      <c r="J2256" s="2" t="s">
        <v>11</v>
      </c>
      <c r="K2256" s="2" t="s">
        <v>11</v>
      </c>
      <c r="L2256" s="9">
        <f>YEAR(Table1[[#This Row],[ordered_at]])</f>
        <v>2022</v>
      </c>
      <c r="M2256" s="9" t="str">
        <f>TEXT(Table1[[#This Row],[ordered_at]],"MMM")</f>
        <v>May</v>
      </c>
      <c r="N2256">
        <f>VLOOKUP(D2256,[1]products!$A$2:$F$2832,6,0)</f>
        <v>45</v>
      </c>
      <c r="O2256" s="1">
        <f>Table1[[#This Row],[sale_price]]-Table1[[#This Row],[cost_price]]</f>
        <v>27.900000049999999</v>
      </c>
      <c r="P2256" s="4">
        <f>Table1[[#This Row],[PROFIT]]/Table1[[#This Row],[sale_price]]</f>
        <v>0.62000000111111109</v>
      </c>
      <c r="Q2256" t="str">
        <f>"Q"&amp;ROUNDUP(MONTH(Table1[[#This Row],[ordered_at]])/3,0)</f>
        <v>Q2</v>
      </c>
      <c r="R2256" t="s">
        <v>27</v>
      </c>
      <c r="S2256" t="s">
        <v>47</v>
      </c>
      <c r="T2256" s="8"/>
    </row>
    <row r="2257" spans="1:20" x14ac:dyDescent="0.3">
      <c r="A2257">
        <v>59696</v>
      </c>
      <c r="B2257">
        <v>41128</v>
      </c>
      <c r="C2257">
        <v>34289</v>
      </c>
      <c r="D2257">
        <v>13706</v>
      </c>
      <c r="E2257">
        <f>VLOOKUP(D2257,[1]products!$A$2:$B$2832,2,0)</f>
        <v>12.935999989999999</v>
      </c>
      <c r="F2257">
        <v>161116</v>
      </c>
      <c r="G2257" t="s">
        <v>15</v>
      </c>
      <c r="H2257" s="2">
        <v>44709.424409722225</v>
      </c>
      <c r="I2257" s="2">
        <v>44709.424409722225</v>
      </c>
      <c r="J2257" s="2">
        <v>44709.424409722225</v>
      </c>
      <c r="K2257" s="2">
        <v>44709.424409722225</v>
      </c>
      <c r="L2257" s="9">
        <f>YEAR(Table1[[#This Row],[ordered_at]])</f>
        <v>2022</v>
      </c>
      <c r="M2257" s="9" t="str">
        <f>TEXT(Table1[[#This Row],[ordered_at]],"MMM")</f>
        <v>May</v>
      </c>
      <c r="N2257">
        <f>VLOOKUP(D2257,[1]products!$A$2:$F$2832,6,0)</f>
        <v>22</v>
      </c>
      <c r="O2257" s="1">
        <f>Table1[[#This Row],[sale_price]]-Table1[[#This Row],[cost_price]]</f>
        <v>9.0640000100000009</v>
      </c>
      <c r="P2257" s="4">
        <f>Table1[[#This Row],[PROFIT]]/Table1[[#This Row],[sale_price]]</f>
        <v>0.41200000045454549</v>
      </c>
      <c r="Q2257" t="str">
        <f>"Q"&amp;ROUNDUP(MONTH(Table1[[#This Row],[ordered_at]])/3,0)</f>
        <v>Q2</v>
      </c>
      <c r="R2257" t="s">
        <v>39</v>
      </c>
      <c r="S2257" t="s">
        <v>46</v>
      </c>
      <c r="T2257" s="8"/>
    </row>
    <row r="2258" spans="1:20" x14ac:dyDescent="0.3">
      <c r="A2258">
        <v>98972</v>
      </c>
      <c r="B2258">
        <v>68119</v>
      </c>
      <c r="C2258">
        <v>8644</v>
      </c>
      <c r="D2258">
        <v>14489</v>
      </c>
      <c r="E2258">
        <f>VLOOKUP(D2258,[1]products!$A$2:$B$2832,2,0)</f>
        <v>15.419689419999999</v>
      </c>
      <c r="F2258">
        <v>267038</v>
      </c>
      <c r="G2258" t="s">
        <v>12</v>
      </c>
      <c r="H2258" s="2">
        <v>44708.573680555557</v>
      </c>
      <c r="I2258" s="2">
        <v>44708.573680555557</v>
      </c>
      <c r="J2258" s="2">
        <v>44708.573680555557</v>
      </c>
      <c r="K2258" s="2" t="s">
        <v>11</v>
      </c>
      <c r="L2258" s="9">
        <f>YEAR(Table1[[#This Row],[ordered_at]])</f>
        <v>2022</v>
      </c>
      <c r="M2258" s="9" t="str">
        <f>TEXT(Table1[[#This Row],[ordered_at]],"MMM")</f>
        <v>May</v>
      </c>
      <c r="N2258">
        <f>VLOOKUP(D2258,[1]products!$A$2:$F$2832,6,0)</f>
        <v>34.189998629999998</v>
      </c>
      <c r="O2258" s="1">
        <f>Table1[[#This Row],[sale_price]]-Table1[[#This Row],[cost_price]]</f>
        <v>18.770309210000001</v>
      </c>
      <c r="P2258" s="4">
        <f>Table1[[#This Row],[PROFIT]]/Table1[[#This Row],[sale_price]]</f>
        <v>0.54899999889236617</v>
      </c>
      <c r="Q2258" t="str">
        <f>"Q"&amp;ROUNDUP(MONTH(Table1[[#This Row],[ordered_at]])/3,0)</f>
        <v>Q2</v>
      </c>
      <c r="R2258" t="s">
        <v>21</v>
      </c>
      <c r="S2258" t="s">
        <v>46</v>
      </c>
      <c r="T2258" s="8"/>
    </row>
    <row r="2259" spans="1:20" x14ac:dyDescent="0.3">
      <c r="A2259">
        <v>540</v>
      </c>
      <c r="B2259">
        <v>367</v>
      </c>
      <c r="C2259">
        <v>73768</v>
      </c>
      <c r="D2259">
        <v>6243</v>
      </c>
      <c r="E2259">
        <f>VLOOKUP(D2259,[1]products!$A$2:$B$2832,2,0)</f>
        <v>44.292148320000003</v>
      </c>
      <c r="F2259">
        <v>1506</v>
      </c>
      <c r="G2259" t="s">
        <v>12</v>
      </c>
      <c r="H2259" s="2">
        <v>44707.560983796298</v>
      </c>
      <c r="I2259" s="2">
        <v>44707.560983796298</v>
      </c>
      <c r="J2259" s="2">
        <v>44707.560983796298</v>
      </c>
      <c r="K2259" s="2" t="s">
        <v>11</v>
      </c>
      <c r="L2259" s="9">
        <f>YEAR(Table1[[#This Row],[ordered_at]])</f>
        <v>2022</v>
      </c>
      <c r="M2259" s="9" t="str">
        <f>TEXT(Table1[[#This Row],[ordered_at]],"MMM")</f>
        <v>May</v>
      </c>
      <c r="N2259">
        <f>VLOOKUP(D2259,[1]products!$A$2:$F$2832,6,0)</f>
        <v>81.269996640000002</v>
      </c>
      <c r="O2259" s="1">
        <f>Table1[[#This Row],[sale_price]]-Table1[[#This Row],[cost_price]]</f>
        <v>36.97784832</v>
      </c>
      <c r="P2259" s="4">
        <f>Table1[[#This Row],[PROFIT]]/Table1[[#This Row],[sale_price]]</f>
        <v>0.45499999813953479</v>
      </c>
      <c r="Q2259" t="str">
        <f>"Q"&amp;ROUNDUP(MONTH(Table1[[#This Row],[ordered_at]])/3,0)</f>
        <v>Q2</v>
      </c>
      <c r="R2259" t="s">
        <v>21</v>
      </c>
      <c r="S2259" t="s">
        <v>46</v>
      </c>
      <c r="T2259" s="8"/>
    </row>
    <row r="2260" spans="1:20" x14ac:dyDescent="0.3">
      <c r="A2260">
        <v>131253</v>
      </c>
      <c r="B2260">
        <v>90364</v>
      </c>
      <c r="C2260">
        <v>3139</v>
      </c>
      <c r="D2260">
        <v>25247</v>
      </c>
      <c r="E2260">
        <f>VLOOKUP(D2260,[1]products!$A$2:$B$2832,2,0)</f>
        <v>13.349999990000001</v>
      </c>
      <c r="F2260">
        <v>354336</v>
      </c>
      <c r="G2260" t="s">
        <v>13</v>
      </c>
      <c r="H2260" s="2">
        <v>44707.40662037037</v>
      </c>
      <c r="I2260" s="2">
        <v>44707.40662037037</v>
      </c>
      <c r="J2260" s="2" t="s">
        <v>11</v>
      </c>
      <c r="K2260" s="2" t="s">
        <v>11</v>
      </c>
      <c r="L2260" s="9">
        <f>YEAR(Table1[[#This Row],[ordered_at]])</f>
        <v>2022</v>
      </c>
      <c r="M2260" s="9" t="str">
        <f>TEXT(Table1[[#This Row],[ordered_at]],"MMM")</f>
        <v>May</v>
      </c>
      <c r="N2260">
        <f>VLOOKUP(D2260,[1]products!$A$2:$F$2832,6,0)</f>
        <v>25</v>
      </c>
      <c r="O2260" s="1">
        <f>Table1[[#This Row],[sale_price]]-Table1[[#This Row],[cost_price]]</f>
        <v>11.650000009999999</v>
      </c>
      <c r="P2260" s="4">
        <f>Table1[[#This Row],[PROFIT]]/Table1[[#This Row],[sale_price]]</f>
        <v>0.4660000004</v>
      </c>
      <c r="Q2260" t="str">
        <f>"Q"&amp;ROUNDUP(MONTH(Table1[[#This Row],[ordered_at]])/3,0)</f>
        <v>Q2</v>
      </c>
      <c r="R2260" t="s">
        <v>22</v>
      </c>
      <c r="S2260" t="s">
        <v>46</v>
      </c>
      <c r="T2260" s="8"/>
    </row>
    <row r="2261" spans="1:20" x14ac:dyDescent="0.3">
      <c r="A2261">
        <v>9023</v>
      </c>
      <c r="B2261">
        <v>6239</v>
      </c>
      <c r="C2261">
        <v>38526</v>
      </c>
      <c r="D2261">
        <v>25242</v>
      </c>
      <c r="E2261">
        <f>VLOOKUP(D2261,[1]products!$A$2:$B$2832,2,0)</f>
        <v>23.478520570000001</v>
      </c>
      <c r="F2261">
        <v>24356</v>
      </c>
      <c r="G2261" t="s">
        <v>10</v>
      </c>
      <c r="H2261" s="2">
        <v>44706.65011574074</v>
      </c>
      <c r="I2261" s="2" t="s">
        <v>11</v>
      </c>
      <c r="J2261" s="2" t="s">
        <v>11</v>
      </c>
      <c r="K2261" s="2" t="s">
        <v>11</v>
      </c>
      <c r="L2261" s="9">
        <f>YEAR(Table1[[#This Row],[ordered_at]])</f>
        <v>2022</v>
      </c>
      <c r="M2261" s="9" t="str">
        <f>TEXT(Table1[[#This Row],[ordered_at]],"MMM")</f>
        <v>May</v>
      </c>
      <c r="N2261">
        <f>VLOOKUP(D2261,[1]products!$A$2:$F$2832,6,0)</f>
        <v>42.380001069999999</v>
      </c>
      <c r="O2261" s="1">
        <f>Table1[[#This Row],[sale_price]]-Table1[[#This Row],[cost_price]]</f>
        <v>18.901480499999998</v>
      </c>
      <c r="P2261" s="4">
        <f>Table1[[#This Row],[PROFIT]]/Table1[[#This Row],[sale_price]]</f>
        <v>0.44600000053751765</v>
      </c>
      <c r="Q2261" t="str">
        <f>"Q"&amp;ROUNDUP(MONTH(Table1[[#This Row],[ordered_at]])/3,0)</f>
        <v>Q2</v>
      </c>
      <c r="R2261" t="s">
        <v>22</v>
      </c>
      <c r="S2261" t="s">
        <v>46</v>
      </c>
      <c r="T2261" s="8"/>
    </row>
    <row r="2262" spans="1:20" x14ac:dyDescent="0.3">
      <c r="A2262">
        <v>15955</v>
      </c>
      <c r="B2262">
        <v>11042</v>
      </c>
      <c r="C2262">
        <v>66661</v>
      </c>
      <c r="D2262">
        <v>13676</v>
      </c>
      <c r="E2262">
        <f>VLOOKUP(D2262,[1]products!$A$2:$B$2832,2,0)</f>
        <v>10.38630041</v>
      </c>
      <c r="F2262">
        <v>43087</v>
      </c>
      <c r="G2262" t="s">
        <v>13</v>
      </c>
      <c r="H2262" s="2">
        <v>44706.343831018516</v>
      </c>
      <c r="I2262" s="2">
        <v>44706.343831018516</v>
      </c>
      <c r="J2262" s="2" t="s">
        <v>11</v>
      </c>
      <c r="K2262" s="2" t="s">
        <v>11</v>
      </c>
      <c r="L2262" s="9">
        <f>YEAR(Table1[[#This Row],[ordered_at]])</f>
        <v>2022</v>
      </c>
      <c r="M2262" s="9" t="str">
        <f>TEXT(Table1[[#This Row],[ordered_at]],"MMM")</f>
        <v>May</v>
      </c>
      <c r="N2262">
        <f>VLOOKUP(D2262,[1]products!$A$2:$F$2832,6,0)</f>
        <v>19.450000760000002</v>
      </c>
      <c r="O2262" s="1">
        <f>Table1[[#This Row],[sale_price]]-Table1[[#This Row],[cost_price]]</f>
        <v>9.0637003500000013</v>
      </c>
      <c r="P2262" s="4">
        <f>Table1[[#This Row],[PROFIT]]/Table1[[#This Row],[sale_price]]</f>
        <v>0.46599999978611828</v>
      </c>
      <c r="Q2262" t="str">
        <f>"Q"&amp;ROUNDUP(MONTH(Table1[[#This Row],[ordered_at]])/3,0)</f>
        <v>Q2</v>
      </c>
      <c r="R2262" t="s">
        <v>22</v>
      </c>
      <c r="S2262" t="s">
        <v>46</v>
      </c>
      <c r="T2262" s="8"/>
    </row>
    <row r="2263" spans="1:20" x14ac:dyDescent="0.3">
      <c r="A2263">
        <v>64444</v>
      </c>
      <c r="B2263">
        <v>44364</v>
      </c>
      <c r="C2263">
        <v>64973</v>
      </c>
      <c r="D2263">
        <v>13940</v>
      </c>
      <c r="E2263">
        <f>VLOOKUP(D2263,[1]products!$A$2:$B$2832,2,0)</f>
        <v>8.1958999460000008</v>
      </c>
      <c r="F2263">
        <v>173865</v>
      </c>
      <c r="G2263" t="s">
        <v>13</v>
      </c>
      <c r="H2263" s="2">
        <v>44706.285821759258</v>
      </c>
      <c r="I2263" s="2">
        <v>44706.285821759258</v>
      </c>
      <c r="J2263" s="2" t="s">
        <v>11</v>
      </c>
      <c r="K2263" s="2" t="s">
        <v>11</v>
      </c>
      <c r="L2263" s="9">
        <f>YEAR(Table1[[#This Row],[ordered_at]])</f>
        <v>2022</v>
      </c>
      <c r="M2263" s="9" t="str">
        <f>TEXT(Table1[[#This Row],[ordered_at]],"MMM")</f>
        <v>May</v>
      </c>
      <c r="N2263">
        <f>VLOOKUP(D2263,[1]products!$A$2:$F$2832,6,0)</f>
        <v>19.989999770000001</v>
      </c>
      <c r="O2263" s="1">
        <f>Table1[[#This Row],[sale_price]]-Table1[[#This Row],[cost_price]]</f>
        <v>11.794099824</v>
      </c>
      <c r="P2263" s="4">
        <f>Table1[[#This Row],[PROFIT]]/Table1[[#This Row],[sale_price]]</f>
        <v>0.58999999798399194</v>
      </c>
      <c r="Q2263" t="str">
        <f>"Q"&amp;ROUNDUP(MONTH(Table1[[#This Row],[ordered_at]])/3,0)</f>
        <v>Q2</v>
      </c>
      <c r="R2263" t="s">
        <v>33</v>
      </c>
      <c r="S2263" t="s">
        <v>46</v>
      </c>
      <c r="T2263" s="8"/>
    </row>
    <row r="2264" spans="1:20" x14ac:dyDescent="0.3">
      <c r="A2264">
        <v>170953</v>
      </c>
      <c r="B2264">
        <v>117717</v>
      </c>
      <c r="C2264">
        <v>12100</v>
      </c>
      <c r="D2264">
        <v>12567</v>
      </c>
      <c r="E2264">
        <f>VLOOKUP(D2264,[1]products!$A$2:$B$2832,2,0)</f>
        <v>32.549999970000002</v>
      </c>
      <c r="F2264">
        <v>461541</v>
      </c>
      <c r="G2264" t="s">
        <v>12</v>
      </c>
      <c r="H2264" s="2">
        <v>44704.215497685182</v>
      </c>
      <c r="I2264" s="2">
        <v>44704.215497685182</v>
      </c>
      <c r="J2264" s="2">
        <v>44704.215497685182</v>
      </c>
      <c r="K2264" s="2" t="s">
        <v>11</v>
      </c>
      <c r="L2264" s="9">
        <f>YEAR(Table1[[#This Row],[ordered_at]])</f>
        <v>2022</v>
      </c>
      <c r="M2264" s="9" t="str">
        <f>TEXT(Table1[[#This Row],[ordered_at]],"MMM")</f>
        <v>May</v>
      </c>
      <c r="N2264">
        <f>VLOOKUP(D2264,[1]products!$A$2:$F$2832,6,0)</f>
        <v>62</v>
      </c>
      <c r="O2264" s="1">
        <f>Table1[[#This Row],[sale_price]]-Table1[[#This Row],[cost_price]]</f>
        <v>29.450000029999998</v>
      </c>
      <c r="P2264" s="4">
        <f>Table1[[#This Row],[PROFIT]]/Table1[[#This Row],[sale_price]]</f>
        <v>0.47500000048387092</v>
      </c>
      <c r="Q2264" t="str">
        <f>"Q"&amp;ROUNDUP(MONTH(Table1[[#This Row],[ordered_at]])/3,0)</f>
        <v>Q2</v>
      </c>
      <c r="R2264" t="s">
        <v>22</v>
      </c>
      <c r="S2264" t="s">
        <v>47</v>
      </c>
      <c r="T2264" s="8"/>
    </row>
    <row r="2265" spans="1:20" x14ac:dyDescent="0.3">
      <c r="A2265">
        <v>53579</v>
      </c>
      <c r="B2265">
        <v>36832</v>
      </c>
      <c r="C2265">
        <v>319</v>
      </c>
      <c r="D2265">
        <v>12602</v>
      </c>
      <c r="E2265">
        <f>VLOOKUP(D2265,[1]products!$A$2:$B$2832,2,0)</f>
        <v>22.134000029999999</v>
      </c>
      <c r="F2265">
        <v>144560</v>
      </c>
      <c r="G2265" t="s">
        <v>10</v>
      </c>
      <c r="H2265" s="2">
        <v>44703.472870370373</v>
      </c>
      <c r="I2265" s="2" t="s">
        <v>11</v>
      </c>
      <c r="J2265" s="2" t="s">
        <v>11</v>
      </c>
      <c r="K2265" s="2" t="s">
        <v>11</v>
      </c>
      <c r="L2265" s="9">
        <f>YEAR(Table1[[#This Row],[ordered_at]])</f>
        <v>2022</v>
      </c>
      <c r="M2265" s="9" t="str">
        <f>TEXT(Table1[[#This Row],[ordered_at]],"MMM")</f>
        <v>May</v>
      </c>
      <c r="N2265">
        <f>VLOOKUP(D2265,[1]products!$A$2:$F$2832,6,0)</f>
        <v>42</v>
      </c>
      <c r="O2265" s="1">
        <f>Table1[[#This Row],[sale_price]]-Table1[[#This Row],[cost_price]]</f>
        <v>19.865999970000001</v>
      </c>
      <c r="P2265" s="4">
        <f>Table1[[#This Row],[PROFIT]]/Table1[[#This Row],[sale_price]]</f>
        <v>0.47299999928571429</v>
      </c>
      <c r="Q2265" t="str">
        <f>"Q"&amp;ROUNDUP(MONTH(Table1[[#This Row],[ordered_at]])/3,0)</f>
        <v>Q2</v>
      </c>
      <c r="R2265" t="s">
        <v>40</v>
      </c>
      <c r="S2265" t="s">
        <v>47</v>
      </c>
      <c r="T2265" s="8"/>
    </row>
    <row r="2266" spans="1:20" x14ac:dyDescent="0.3">
      <c r="A2266">
        <v>114197</v>
      </c>
      <c r="B2266">
        <v>78677</v>
      </c>
      <c r="C2266">
        <v>51339</v>
      </c>
      <c r="D2266">
        <v>28963</v>
      </c>
      <c r="E2266">
        <f>VLOOKUP(D2266,[1]products!$A$2:$B$2832,2,0)</f>
        <v>73.984000210000005</v>
      </c>
      <c r="F2266">
        <v>308170</v>
      </c>
      <c r="G2266" t="s">
        <v>13</v>
      </c>
      <c r="H2266" s="2">
        <v>44703.144780092596</v>
      </c>
      <c r="I2266" s="2">
        <v>44703.144780092596</v>
      </c>
      <c r="J2266" s="2" t="s">
        <v>11</v>
      </c>
      <c r="K2266" s="2" t="s">
        <v>11</v>
      </c>
      <c r="L2266" s="9">
        <f>YEAR(Table1[[#This Row],[ordered_at]])</f>
        <v>2022</v>
      </c>
      <c r="M2266" s="9" t="str">
        <f>TEXT(Table1[[#This Row],[ordered_at]],"MMM")</f>
        <v>May</v>
      </c>
      <c r="N2266">
        <f>VLOOKUP(D2266,[1]products!$A$2:$F$2832,6,0)</f>
        <v>128</v>
      </c>
      <c r="O2266" s="1">
        <f>Table1[[#This Row],[sale_price]]-Table1[[#This Row],[cost_price]]</f>
        <v>54.015999789999995</v>
      </c>
      <c r="P2266" s="4">
        <f>Table1[[#This Row],[PROFIT]]/Table1[[#This Row],[sale_price]]</f>
        <v>0.42199999835937496</v>
      </c>
      <c r="Q2266" t="str">
        <f>"Q"&amp;ROUNDUP(MONTH(Table1[[#This Row],[ordered_at]])/3,0)</f>
        <v>Q2</v>
      </c>
      <c r="R2266" t="s">
        <v>37</v>
      </c>
      <c r="S2266" t="s">
        <v>47</v>
      </c>
      <c r="T2266" s="8"/>
    </row>
    <row r="2267" spans="1:20" x14ac:dyDescent="0.3">
      <c r="A2267">
        <v>85801</v>
      </c>
      <c r="B2267">
        <v>59027</v>
      </c>
      <c r="C2267">
        <v>66753</v>
      </c>
      <c r="D2267">
        <v>9043</v>
      </c>
      <c r="E2267">
        <f>VLOOKUP(D2267,[1]products!$A$2:$B$2832,2,0)</f>
        <v>1.3983000109999999</v>
      </c>
      <c r="F2267">
        <v>231539</v>
      </c>
      <c r="G2267" t="s">
        <v>13</v>
      </c>
      <c r="H2267" s="2">
        <v>44702.946898148148</v>
      </c>
      <c r="I2267" s="2">
        <v>44702.946898148148</v>
      </c>
      <c r="J2267" s="2" t="s">
        <v>11</v>
      </c>
      <c r="K2267" s="2" t="s">
        <v>11</v>
      </c>
      <c r="L2267" s="9">
        <f>YEAR(Table1[[#This Row],[ordered_at]])</f>
        <v>2022</v>
      </c>
      <c r="M2267" s="9" t="str">
        <f>TEXT(Table1[[#This Row],[ordered_at]],"MMM")</f>
        <v>May</v>
      </c>
      <c r="N2267">
        <f>VLOOKUP(D2267,[1]products!$A$2:$F$2832,6,0)</f>
        <v>3.9500000480000002</v>
      </c>
      <c r="O2267" s="1">
        <f>Table1[[#This Row],[sale_price]]-Table1[[#This Row],[cost_price]]</f>
        <v>2.5517000370000003</v>
      </c>
      <c r="P2267" s="4">
        <f>Table1[[#This Row],[PROFIT]]/Table1[[#This Row],[sale_price]]</f>
        <v>0.64600000151696202</v>
      </c>
      <c r="Q2267" t="str">
        <f>"Q"&amp;ROUNDUP(MONTH(Table1[[#This Row],[ordered_at]])/3,0)</f>
        <v>Q2</v>
      </c>
      <c r="R2267" t="s">
        <v>38</v>
      </c>
      <c r="S2267" t="s">
        <v>47</v>
      </c>
      <c r="T2267" s="8"/>
    </row>
    <row r="2268" spans="1:20" x14ac:dyDescent="0.3">
      <c r="A2268">
        <v>179754</v>
      </c>
      <c r="B2268">
        <v>123815</v>
      </c>
      <c r="C2268">
        <v>95999</v>
      </c>
      <c r="D2268">
        <v>28589</v>
      </c>
      <c r="E2268">
        <f>VLOOKUP(D2268,[1]products!$A$2:$B$2832,2,0)</f>
        <v>16.436200169999999</v>
      </c>
      <c r="F2268">
        <v>485316</v>
      </c>
      <c r="G2268" t="s">
        <v>12</v>
      </c>
      <c r="H2268" s="2">
        <v>44700.596458333333</v>
      </c>
      <c r="I2268" s="2">
        <v>44700.596458333333</v>
      </c>
      <c r="J2268" s="2">
        <v>44700.596458333333</v>
      </c>
      <c r="K2268" s="2" t="s">
        <v>11</v>
      </c>
      <c r="L2268" s="9">
        <f>YEAR(Table1[[#This Row],[ordered_at]])</f>
        <v>2022</v>
      </c>
      <c r="M2268" s="9" t="str">
        <f>TEXT(Table1[[#This Row],[ordered_at]],"MMM")</f>
        <v>May</v>
      </c>
      <c r="N2268">
        <f>VLOOKUP(D2268,[1]products!$A$2:$F$2832,6,0)</f>
        <v>26.510000229999999</v>
      </c>
      <c r="O2268" s="1">
        <f>Table1[[#This Row],[sale_price]]-Table1[[#This Row],[cost_price]]</f>
        <v>10.07380006</v>
      </c>
      <c r="P2268" s="4">
        <f>Table1[[#This Row],[PROFIT]]/Table1[[#This Row],[sale_price]]</f>
        <v>0.37999999896642778</v>
      </c>
      <c r="Q2268" t="str">
        <f>"Q"&amp;ROUNDUP(MONTH(Table1[[#This Row],[ordered_at]])/3,0)</f>
        <v>Q2</v>
      </c>
      <c r="R2268" t="s">
        <v>41</v>
      </c>
      <c r="S2268" t="s">
        <v>47</v>
      </c>
      <c r="T2268" s="8"/>
    </row>
    <row r="2269" spans="1:20" x14ac:dyDescent="0.3">
      <c r="A2269">
        <v>108719</v>
      </c>
      <c r="B2269">
        <v>74916</v>
      </c>
      <c r="C2269">
        <v>13735</v>
      </c>
      <c r="D2269">
        <v>12664</v>
      </c>
      <c r="E2269">
        <f>VLOOKUP(D2269,[1]products!$A$2:$B$2832,2,0)</f>
        <v>11.03199996</v>
      </c>
      <c r="F2269">
        <v>293331</v>
      </c>
      <c r="G2269" t="s">
        <v>10</v>
      </c>
      <c r="H2269" s="2">
        <v>44700.542303240742</v>
      </c>
      <c r="I2269" s="2" t="s">
        <v>11</v>
      </c>
      <c r="J2269" s="2" t="s">
        <v>11</v>
      </c>
      <c r="K2269" s="2" t="s">
        <v>11</v>
      </c>
      <c r="L2269" s="9">
        <f>YEAR(Table1[[#This Row],[ordered_at]])</f>
        <v>2022</v>
      </c>
      <c r="M2269" s="9" t="str">
        <f>TEXT(Table1[[#This Row],[ordered_at]],"MMM")</f>
        <v>May</v>
      </c>
      <c r="N2269">
        <f>VLOOKUP(D2269,[1]products!$A$2:$F$2832,6,0)</f>
        <v>28</v>
      </c>
      <c r="O2269" s="1">
        <f>Table1[[#This Row],[sale_price]]-Table1[[#This Row],[cost_price]]</f>
        <v>16.96800004</v>
      </c>
      <c r="P2269" s="4">
        <f>Table1[[#This Row],[PROFIT]]/Table1[[#This Row],[sale_price]]</f>
        <v>0.60600000142857147</v>
      </c>
      <c r="Q2269" t="str">
        <f>"Q"&amp;ROUNDUP(MONTH(Table1[[#This Row],[ordered_at]])/3,0)</f>
        <v>Q2</v>
      </c>
      <c r="R2269" t="s">
        <v>41</v>
      </c>
      <c r="S2269" t="s">
        <v>47</v>
      </c>
      <c r="T2269" s="8"/>
    </row>
    <row r="2270" spans="1:20" x14ac:dyDescent="0.3">
      <c r="A2270">
        <v>26007</v>
      </c>
      <c r="B2270">
        <v>17987</v>
      </c>
      <c r="C2270">
        <v>59410</v>
      </c>
      <c r="D2270">
        <v>8960</v>
      </c>
      <c r="E2270">
        <f>VLOOKUP(D2270,[1]products!$A$2:$B$2832,2,0)</f>
        <v>11.97500001</v>
      </c>
      <c r="F2270">
        <v>70162</v>
      </c>
      <c r="G2270" t="s">
        <v>12</v>
      </c>
      <c r="H2270" s="2">
        <v>44699.09783564815</v>
      </c>
      <c r="I2270" s="2">
        <v>44699.09783564815</v>
      </c>
      <c r="J2270" s="2">
        <v>44699.09783564815</v>
      </c>
      <c r="K2270" s="2" t="s">
        <v>11</v>
      </c>
      <c r="L2270" s="9">
        <f>YEAR(Table1[[#This Row],[ordered_at]])</f>
        <v>2022</v>
      </c>
      <c r="M2270" s="9" t="str">
        <f>TEXT(Table1[[#This Row],[ordered_at]],"MMM")</f>
        <v>May</v>
      </c>
      <c r="N2270">
        <f>VLOOKUP(D2270,[1]products!$A$2:$F$2832,6,0)</f>
        <v>25</v>
      </c>
      <c r="O2270" s="1">
        <f>Table1[[#This Row],[sale_price]]-Table1[[#This Row],[cost_price]]</f>
        <v>13.02499999</v>
      </c>
      <c r="P2270" s="4">
        <f>Table1[[#This Row],[PROFIT]]/Table1[[#This Row],[sale_price]]</f>
        <v>0.52099999959999999</v>
      </c>
      <c r="Q2270" t="str">
        <f>"Q"&amp;ROUNDUP(MONTH(Table1[[#This Row],[ordered_at]])/3,0)</f>
        <v>Q2</v>
      </c>
      <c r="R2270" t="s">
        <v>41</v>
      </c>
      <c r="S2270" t="s">
        <v>47</v>
      </c>
      <c r="T2270" s="8"/>
    </row>
    <row r="2271" spans="1:20" x14ac:dyDescent="0.3">
      <c r="A2271">
        <v>178231</v>
      </c>
      <c r="B2271">
        <v>122763</v>
      </c>
      <c r="C2271">
        <v>66577</v>
      </c>
      <c r="D2271">
        <v>26020</v>
      </c>
      <c r="E2271">
        <f>VLOOKUP(D2271,[1]products!$A$2:$B$2832,2,0)</f>
        <v>7.8680000379999999</v>
      </c>
      <c r="F2271">
        <v>481235</v>
      </c>
      <c r="G2271" t="s">
        <v>10</v>
      </c>
      <c r="H2271" s="2">
        <v>44697.763541666667</v>
      </c>
      <c r="I2271" s="2" t="s">
        <v>11</v>
      </c>
      <c r="J2271" s="2" t="s">
        <v>11</v>
      </c>
      <c r="K2271" s="2" t="s">
        <v>11</v>
      </c>
      <c r="L2271" s="9">
        <f>YEAR(Table1[[#This Row],[ordered_at]])</f>
        <v>2022</v>
      </c>
      <c r="M2271" s="9" t="str">
        <f>TEXT(Table1[[#This Row],[ordered_at]],"MMM")</f>
        <v>May</v>
      </c>
      <c r="N2271">
        <f>VLOOKUP(D2271,[1]products!$A$2:$F$2832,6,0)</f>
        <v>14</v>
      </c>
      <c r="O2271" s="1">
        <f>Table1[[#This Row],[sale_price]]-Table1[[#This Row],[cost_price]]</f>
        <v>6.1319999620000001</v>
      </c>
      <c r="P2271" s="4">
        <f>Table1[[#This Row],[PROFIT]]/Table1[[#This Row],[sale_price]]</f>
        <v>0.43799999728571432</v>
      </c>
      <c r="Q2271" t="str">
        <f>"Q"&amp;ROUNDUP(MONTH(Table1[[#This Row],[ordered_at]])/3,0)</f>
        <v>Q2</v>
      </c>
      <c r="R2271" t="s">
        <v>41</v>
      </c>
      <c r="S2271" t="s">
        <v>47</v>
      </c>
      <c r="T2271" s="8"/>
    </row>
    <row r="2272" spans="1:20" x14ac:dyDescent="0.3">
      <c r="A2272">
        <v>163119</v>
      </c>
      <c r="B2272">
        <v>112348</v>
      </c>
      <c r="C2272">
        <v>27055</v>
      </c>
      <c r="D2272">
        <v>17004</v>
      </c>
      <c r="E2272">
        <f>VLOOKUP(D2272,[1]products!$A$2:$B$2832,2,0)</f>
        <v>24.01854084</v>
      </c>
      <c r="F2272">
        <v>440347</v>
      </c>
      <c r="G2272" t="s">
        <v>12</v>
      </c>
      <c r="H2272" s="2">
        <v>44696.543391203704</v>
      </c>
      <c r="I2272" s="2">
        <v>44696.543391203704</v>
      </c>
      <c r="J2272" s="2">
        <v>44696.543391203704</v>
      </c>
      <c r="K2272" s="2" t="s">
        <v>11</v>
      </c>
      <c r="L2272" s="9">
        <f>YEAR(Table1[[#This Row],[ordered_at]])</f>
        <v>2022</v>
      </c>
      <c r="M2272" s="9" t="str">
        <f>TEXT(Table1[[#This Row],[ordered_at]],"MMM")</f>
        <v>May</v>
      </c>
      <c r="N2272">
        <f>VLOOKUP(D2272,[1]products!$A$2:$F$2832,6,0)</f>
        <v>43.990001679999999</v>
      </c>
      <c r="O2272" s="1">
        <f>Table1[[#This Row],[sale_price]]-Table1[[#This Row],[cost_price]]</f>
        <v>19.971460839999999</v>
      </c>
      <c r="P2272" s="4">
        <f>Table1[[#This Row],[PROFIT]]/Table1[[#This Row],[sale_price]]</f>
        <v>0.45400000175676281</v>
      </c>
      <c r="Q2272" t="str">
        <f>"Q"&amp;ROUNDUP(MONTH(Table1[[#This Row],[ordered_at]])/3,0)</f>
        <v>Q2</v>
      </c>
      <c r="R2272" t="s">
        <v>41</v>
      </c>
      <c r="S2272" t="s">
        <v>47</v>
      </c>
      <c r="T2272" s="8"/>
    </row>
    <row r="2273" spans="1:20" x14ac:dyDescent="0.3">
      <c r="A2273">
        <v>56878</v>
      </c>
      <c r="B2273">
        <v>39163</v>
      </c>
      <c r="C2273">
        <v>84596</v>
      </c>
      <c r="D2273">
        <v>7855</v>
      </c>
      <c r="E2273">
        <f>VLOOKUP(D2273,[1]products!$A$2:$B$2832,2,0)</f>
        <v>12.91620073</v>
      </c>
      <c r="F2273">
        <v>153470</v>
      </c>
      <c r="G2273" t="s">
        <v>14</v>
      </c>
      <c r="H2273" s="2">
        <v>44696.307743055557</v>
      </c>
      <c r="I2273" s="2" t="s">
        <v>11</v>
      </c>
      <c r="J2273" s="2" t="s">
        <v>11</v>
      </c>
      <c r="K2273" s="2" t="s">
        <v>11</v>
      </c>
      <c r="L2273" s="9">
        <f>YEAR(Table1[[#This Row],[ordered_at]])</f>
        <v>2022</v>
      </c>
      <c r="M2273" s="9" t="str">
        <f>TEXT(Table1[[#This Row],[ordered_at]],"MMM")</f>
        <v>May</v>
      </c>
      <c r="N2273">
        <f>VLOOKUP(D2275,[1]products!$A$2:$F$2832,6,0)</f>
        <v>19.989999770000001</v>
      </c>
      <c r="O2273" s="1">
        <f>Table1[[#This Row],[sale_price]]-Table1[[#This Row],[cost_price]]</f>
        <v>7.0737990400000008</v>
      </c>
      <c r="P2273" s="4">
        <f>Table1[[#This Row],[PROFIT]]/Table1[[#This Row],[sale_price]]</f>
        <v>0.35386688951422635</v>
      </c>
      <c r="Q2273" t="str">
        <f>"Q"&amp;ROUNDUP(MONTH(Table1[[#This Row],[ordered_at]])/3,0)</f>
        <v>Q2</v>
      </c>
      <c r="R2273" t="s">
        <v>41</v>
      </c>
      <c r="S2273" t="s">
        <v>47</v>
      </c>
      <c r="T2273" s="8"/>
    </row>
    <row r="2274" spans="1:20" x14ac:dyDescent="0.3">
      <c r="A2274">
        <v>48092</v>
      </c>
      <c r="B2274">
        <v>33082</v>
      </c>
      <c r="C2274">
        <v>33729</v>
      </c>
      <c r="D2274">
        <v>13607</v>
      </c>
      <c r="E2274">
        <f>VLOOKUP(D2274,[1]products!$A$2:$B$2832,2,0)</f>
        <v>19.683720820000001</v>
      </c>
      <c r="F2274">
        <v>129747</v>
      </c>
      <c r="G2274" t="s">
        <v>13</v>
      </c>
      <c r="H2274" s="2">
        <v>44696.238125000003</v>
      </c>
      <c r="I2274" s="2">
        <v>44696.238125000003</v>
      </c>
      <c r="J2274" s="2" t="s">
        <v>11</v>
      </c>
      <c r="K2274" s="2" t="s">
        <v>11</v>
      </c>
      <c r="L2274" s="9">
        <f>YEAR(Table1[[#This Row],[ordered_at]])</f>
        <v>2022</v>
      </c>
      <c r="M2274" s="9" t="str">
        <f>TEXT(Table1[[#This Row],[ordered_at]],"MMM")</f>
        <v>May</v>
      </c>
      <c r="N2274">
        <f>VLOOKUP(D2274,[1]products!$A$2:$F$2832,6,0)</f>
        <v>45.990001679999999</v>
      </c>
      <c r="O2274" s="1">
        <f>Table1[[#This Row],[sale_price]]-Table1[[#This Row],[cost_price]]</f>
        <v>26.306280859999998</v>
      </c>
      <c r="P2274" s="4">
        <f>Table1[[#This Row],[PROFIT]]/Table1[[#This Row],[sale_price]]</f>
        <v>0.5719999978047402</v>
      </c>
      <c r="Q2274" t="str">
        <f>"Q"&amp;ROUNDUP(MONTH(Table1[[#This Row],[ordered_at]])/3,0)</f>
        <v>Q2</v>
      </c>
      <c r="R2274" t="s">
        <v>41</v>
      </c>
      <c r="S2274" t="s">
        <v>47</v>
      </c>
      <c r="T2274" s="8"/>
    </row>
    <row r="2275" spans="1:20" x14ac:dyDescent="0.3">
      <c r="A2275">
        <v>179854</v>
      </c>
      <c r="B2275">
        <v>123888</v>
      </c>
      <c r="C2275">
        <v>23377</v>
      </c>
      <c r="D2275">
        <v>28970</v>
      </c>
      <c r="E2275">
        <f>VLOOKUP(D2275,[1]products!$A$2:$B$2832,2,0)</f>
        <v>9.7950998550000001</v>
      </c>
      <c r="F2275">
        <v>485594</v>
      </c>
      <c r="G2275" t="s">
        <v>10</v>
      </c>
      <c r="H2275" s="2">
        <v>44696.022800925923</v>
      </c>
      <c r="I2275" s="2" t="s">
        <v>11</v>
      </c>
      <c r="J2275" s="2" t="s">
        <v>11</v>
      </c>
      <c r="K2275" s="2" t="s">
        <v>11</v>
      </c>
      <c r="L2275" s="9">
        <f>YEAR(Table1[[#This Row],[ordered_at]])</f>
        <v>2022</v>
      </c>
      <c r="M2275" s="9" t="str">
        <f>TEXT(Table1[[#This Row],[ordered_at]],"MMM")</f>
        <v>May</v>
      </c>
      <c r="N2275">
        <f>VLOOKUP(D2275,[1]products!$A$2:$F$2832,6,0)</f>
        <v>19.989999770000001</v>
      </c>
      <c r="O2275" s="1">
        <f>Table1[[#This Row],[sale_price]]-Table1[[#This Row],[cost_price]]</f>
        <v>10.194899915000001</v>
      </c>
      <c r="P2275" s="4">
        <f>Table1[[#This Row],[PROFIT]]/Table1[[#This Row],[sale_price]]</f>
        <v>0.51000000161580794</v>
      </c>
      <c r="Q2275" t="str">
        <f>"Q"&amp;ROUNDUP(MONTH(Table1[[#This Row],[ordered_at]])/3,0)</f>
        <v>Q2</v>
      </c>
      <c r="R2275" t="s">
        <v>41</v>
      </c>
      <c r="S2275" t="s">
        <v>47</v>
      </c>
      <c r="T2275" s="8"/>
    </row>
    <row r="2276" spans="1:20" x14ac:dyDescent="0.3">
      <c r="A2276">
        <v>31205</v>
      </c>
      <c r="B2276">
        <v>21543</v>
      </c>
      <c r="C2276">
        <v>83759</v>
      </c>
      <c r="D2276">
        <v>28896</v>
      </c>
      <c r="E2276">
        <f>VLOOKUP(D2276,[1]products!$A$2:$B$2832,2,0)</f>
        <v>13.300000020000001</v>
      </c>
      <c r="F2276">
        <v>84118</v>
      </c>
      <c r="G2276" t="s">
        <v>10</v>
      </c>
      <c r="H2276" s="2">
        <v>44695.344907407409</v>
      </c>
      <c r="I2276" s="2" t="s">
        <v>11</v>
      </c>
      <c r="J2276" s="2" t="s">
        <v>11</v>
      </c>
      <c r="K2276" s="2" t="s">
        <v>11</v>
      </c>
      <c r="L2276" s="9">
        <f>YEAR(Table1[[#This Row],[ordered_at]])</f>
        <v>2022</v>
      </c>
      <c r="M2276" s="9" t="str">
        <f>TEXT(Table1[[#This Row],[ordered_at]],"MMM")</f>
        <v>May</v>
      </c>
      <c r="N2276">
        <f>VLOOKUP(D2276,[1]products!$A$2:$F$2832,6,0)</f>
        <v>28</v>
      </c>
      <c r="O2276" s="1">
        <f>Table1[[#This Row],[sale_price]]-Table1[[#This Row],[cost_price]]</f>
        <v>14.699999979999999</v>
      </c>
      <c r="P2276" s="4">
        <f>Table1[[#This Row],[PROFIT]]/Table1[[#This Row],[sale_price]]</f>
        <v>0.52499999928571428</v>
      </c>
      <c r="Q2276" t="str">
        <f>"Q"&amp;ROUNDUP(MONTH(Table1[[#This Row],[ordered_at]])/3,0)</f>
        <v>Q2</v>
      </c>
      <c r="R2276" t="s">
        <v>41</v>
      </c>
      <c r="S2276" t="s">
        <v>47</v>
      </c>
      <c r="T2276" s="8"/>
    </row>
    <row r="2277" spans="1:20" x14ac:dyDescent="0.3">
      <c r="A2277">
        <v>79264</v>
      </c>
      <c r="B2277">
        <v>54551</v>
      </c>
      <c r="C2277">
        <v>71920</v>
      </c>
      <c r="D2277">
        <v>11569</v>
      </c>
      <c r="E2277">
        <f>VLOOKUP(D2277,[1]products!$A$2:$B$2832,2,0)</f>
        <v>17.29241983</v>
      </c>
      <c r="F2277">
        <v>213904</v>
      </c>
      <c r="G2277" t="s">
        <v>10</v>
      </c>
      <c r="H2277" s="2">
        <v>44695.255104166667</v>
      </c>
      <c r="I2277" s="2" t="s">
        <v>11</v>
      </c>
      <c r="J2277" s="2" t="s">
        <v>11</v>
      </c>
      <c r="K2277" s="2" t="s">
        <v>11</v>
      </c>
      <c r="L2277" s="9">
        <f>YEAR(Table1[[#This Row],[ordered_at]])</f>
        <v>2022</v>
      </c>
      <c r="M2277" s="9" t="str">
        <f>TEXT(Table1[[#This Row],[ordered_at]],"MMM")</f>
        <v>May</v>
      </c>
      <c r="N2277">
        <f>VLOOKUP(D2277,[1]products!$A$2:$F$2832,6,0)</f>
        <v>30.989999770000001</v>
      </c>
      <c r="O2277" s="1">
        <f>Table1[[#This Row],[sale_price]]-Table1[[#This Row],[cost_price]]</f>
        <v>13.697579940000001</v>
      </c>
      <c r="P2277" s="4">
        <f>Table1[[#This Row],[PROFIT]]/Table1[[#This Row],[sale_price]]</f>
        <v>0.44200000134430462</v>
      </c>
      <c r="Q2277" t="str">
        <f>"Q"&amp;ROUNDUP(MONTH(Table1[[#This Row],[ordered_at]])/3,0)</f>
        <v>Q2</v>
      </c>
      <c r="R2277" t="s">
        <v>41</v>
      </c>
      <c r="S2277" t="s">
        <v>47</v>
      </c>
      <c r="T2277" s="8"/>
    </row>
    <row r="2278" spans="1:20" x14ac:dyDescent="0.3">
      <c r="A2278">
        <v>35455</v>
      </c>
      <c r="B2278">
        <v>24409</v>
      </c>
      <c r="C2278">
        <v>93233</v>
      </c>
      <c r="D2278">
        <v>28785</v>
      </c>
      <c r="E2278">
        <f>VLOOKUP(D2278,[1]products!$A$2:$B$2832,2,0)</f>
        <v>27.299999889999999</v>
      </c>
      <c r="F2278">
        <v>95653</v>
      </c>
      <c r="G2278" t="s">
        <v>13</v>
      </c>
      <c r="H2278" s="2">
        <v>44695.153807870367</v>
      </c>
      <c r="I2278" s="2">
        <v>44695.153807870367</v>
      </c>
      <c r="J2278" s="2" t="s">
        <v>11</v>
      </c>
      <c r="K2278" s="2" t="s">
        <v>11</v>
      </c>
      <c r="L2278" s="9">
        <f>YEAR(Table1[[#This Row],[ordered_at]])</f>
        <v>2022</v>
      </c>
      <c r="M2278" s="9" t="str">
        <f>TEXT(Table1[[#This Row],[ordered_at]],"MMM")</f>
        <v>May</v>
      </c>
      <c r="N2278">
        <f>VLOOKUP(D2278,[1]products!$A$2:$F$2832,6,0)</f>
        <v>60</v>
      </c>
      <c r="O2278" s="1">
        <f>Table1[[#This Row],[sale_price]]-Table1[[#This Row],[cost_price]]</f>
        <v>32.700000110000005</v>
      </c>
      <c r="P2278" s="4">
        <f>Table1[[#This Row],[PROFIT]]/Table1[[#This Row],[sale_price]]</f>
        <v>0.54500000183333341</v>
      </c>
      <c r="Q2278" t="str">
        <f>"Q"&amp;ROUNDUP(MONTH(Table1[[#This Row],[ordered_at]])/3,0)</f>
        <v>Q2</v>
      </c>
      <c r="R2278" t="s">
        <v>41</v>
      </c>
      <c r="S2278" t="s">
        <v>47</v>
      </c>
      <c r="T2278" s="8"/>
    </row>
    <row r="2279" spans="1:20" x14ac:dyDescent="0.3">
      <c r="A2279">
        <v>101197</v>
      </c>
      <c r="B2279">
        <v>69665</v>
      </c>
      <c r="C2279">
        <v>75168</v>
      </c>
      <c r="D2279">
        <v>15580</v>
      </c>
      <c r="E2279">
        <f>VLOOKUP(D2279,[1]products!$A$2:$B$2832,2,0)</f>
        <v>15.595580099999999</v>
      </c>
      <c r="F2279">
        <v>273018</v>
      </c>
      <c r="G2279" t="s">
        <v>12</v>
      </c>
      <c r="H2279" s="2">
        <v>44692.999699074076</v>
      </c>
      <c r="I2279" s="2">
        <v>44692.999699074076</v>
      </c>
      <c r="J2279" s="2">
        <v>44692.999699074076</v>
      </c>
      <c r="K2279" s="2" t="s">
        <v>11</v>
      </c>
      <c r="L2279" s="9">
        <f>YEAR(Table1[[#This Row],[ordered_at]])</f>
        <v>2022</v>
      </c>
      <c r="M2279" s="9" t="str">
        <f>TEXT(Table1[[#This Row],[ordered_at]],"MMM")</f>
        <v>May</v>
      </c>
      <c r="N2279">
        <f>VLOOKUP(D2279,[1]products!$A$2:$F$2832,6,0)</f>
        <v>29.260000229999999</v>
      </c>
      <c r="O2279" s="1">
        <f>Table1[[#This Row],[sale_price]]-Table1[[#This Row],[cost_price]]</f>
        <v>13.66442013</v>
      </c>
      <c r="P2279" s="4">
        <f>Table1[[#This Row],[PROFIT]]/Table1[[#This Row],[sale_price]]</f>
        <v>0.46700000077204373</v>
      </c>
      <c r="Q2279" t="str">
        <f>"Q"&amp;ROUNDUP(MONTH(Table1[[#This Row],[ordered_at]])/3,0)</f>
        <v>Q2</v>
      </c>
      <c r="R2279" t="s">
        <v>41</v>
      </c>
      <c r="S2279" t="s">
        <v>47</v>
      </c>
      <c r="T2279" s="8"/>
    </row>
    <row r="2280" spans="1:20" x14ac:dyDescent="0.3">
      <c r="A2280">
        <v>176738</v>
      </c>
      <c r="B2280">
        <v>121714</v>
      </c>
      <c r="C2280">
        <v>6567</v>
      </c>
      <c r="D2280">
        <v>15784</v>
      </c>
      <c r="E2280">
        <f>VLOOKUP(D2280,[1]products!$A$2:$B$2832,2,0)</f>
        <v>30.772000120000001</v>
      </c>
      <c r="F2280">
        <v>477159</v>
      </c>
      <c r="G2280" t="s">
        <v>14</v>
      </c>
      <c r="H2280" s="2">
        <v>44692.579270833332</v>
      </c>
      <c r="I2280" s="2" t="s">
        <v>11</v>
      </c>
      <c r="J2280" s="2" t="s">
        <v>11</v>
      </c>
      <c r="K2280" s="2" t="s">
        <v>11</v>
      </c>
      <c r="L2280" s="9">
        <f>YEAR(Table1[[#This Row],[ordered_at]])</f>
        <v>2022</v>
      </c>
      <c r="M2280" s="9" t="str">
        <f>TEXT(Table1[[#This Row],[ordered_at]],"MMM")</f>
        <v>May</v>
      </c>
      <c r="N2280">
        <f>VLOOKUP(D2280,[1]products!$A$2:$F$2832,6,0)</f>
        <v>49</v>
      </c>
      <c r="O2280" s="1">
        <f>Table1[[#This Row],[sale_price]]-Table1[[#This Row],[cost_price]]</f>
        <v>18.227999879999999</v>
      </c>
      <c r="P2280" s="4">
        <f>Table1[[#This Row],[PROFIT]]/Table1[[#This Row],[sale_price]]</f>
        <v>0.37199999755102037</v>
      </c>
      <c r="Q2280" t="str">
        <f>"Q"&amp;ROUNDUP(MONTH(Table1[[#This Row],[ordered_at]])/3,0)</f>
        <v>Q2</v>
      </c>
      <c r="R2280" t="s">
        <v>41</v>
      </c>
      <c r="S2280" t="s">
        <v>47</v>
      </c>
      <c r="T2280" s="8"/>
    </row>
    <row r="2281" spans="1:20" x14ac:dyDescent="0.3">
      <c r="A2281">
        <v>121320</v>
      </c>
      <c r="B2281">
        <v>83549</v>
      </c>
      <c r="C2281">
        <v>97938</v>
      </c>
      <c r="D2281">
        <v>25276</v>
      </c>
      <c r="E2281">
        <f>VLOOKUP(D2281,[1]products!$A$2:$B$2832,2,0)</f>
        <v>11.78606986</v>
      </c>
      <c r="F2281">
        <v>327446</v>
      </c>
      <c r="G2281" t="s">
        <v>12</v>
      </c>
      <c r="H2281" s="2">
        <v>44691.329456018517</v>
      </c>
      <c r="I2281" s="2">
        <v>44691.329456018517</v>
      </c>
      <c r="J2281" s="2">
        <v>44691.329456018517</v>
      </c>
      <c r="K2281" s="2" t="s">
        <v>11</v>
      </c>
      <c r="L2281" s="9">
        <f>YEAR(Table1[[#This Row],[ordered_at]])</f>
        <v>2022</v>
      </c>
      <c r="M2281" s="9" t="str">
        <f>TEXT(Table1[[#This Row],[ordered_at]],"MMM")</f>
        <v>May</v>
      </c>
      <c r="N2281">
        <f>VLOOKUP(D2281,[1]products!$A$2:$F$2832,6,0)</f>
        <v>29.989999770000001</v>
      </c>
      <c r="O2281" s="1">
        <f>Table1[[#This Row],[sale_price]]-Table1[[#This Row],[cost_price]]</f>
        <v>18.203929909999999</v>
      </c>
      <c r="P2281" s="4">
        <f>Table1[[#This Row],[PROFIT]]/Table1[[#This Row],[sale_price]]</f>
        <v>0.60700000165421808</v>
      </c>
      <c r="Q2281" t="str">
        <f>"Q"&amp;ROUNDUP(MONTH(Table1[[#This Row],[ordered_at]])/3,0)</f>
        <v>Q2</v>
      </c>
      <c r="R2281" t="s">
        <v>41</v>
      </c>
      <c r="S2281" t="s">
        <v>47</v>
      </c>
      <c r="T2281" s="8"/>
    </row>
    <row r="2282" spans="1:20" x14ac:dyDescent="0.3">
      <c r="A2282">
        <v>90862</v>
      </c>
      <c r="B2282">
        <v>62520</v>
      </c>
      <c r="C2282">
        <v>70049</v>
      </c>
      <c r="D2282">
        <v>506</v>
      </c>
      <c r="E2282">
        <f>VLOOKUP(D2282,[1]products!$A$2:$B$2832,2,0)</f>
        <v>9.4877997789999995</v>
      </c>
      <c r="F2282">
        <v>245232</v>
      </c>
      <c r="G2282" t="s">
        <v>15</v>
      </c>
      <c r="H2282" s="2">
        <v>44690.48165509259</v>
      </c>
      <c r="I2282" s="2">
        <v>44690.48165509259</v>
      </c>
      <c r="J2282" s="2">
        <v>44690.48165509259</v>
      </c>
      <c r="K2282" s="2">
        <v>44690.48165509259</v>
      </c>
      <c r="L2282" s="9">
        <f>YEAR(Table1[[#This Row],[ordered_at]])</f>
        <v>2022</v>
      </c>
      <c r="M2282" s="9" t="str">
        <f>TEXT(Table1[[#This Row],[ordered_at]],"MMM")</f>
        <v>May</v>
      </c>
      <c r="N2282">
        <f>VLOOKUP(D2282,[1]products!$A$2:$F$2832,6,0)</f>
        <v>18.899999619999999</v>
      </c>
      <c r="O2282" s="1">
        <f>Table1[[#This Row],[sale_price]]-Table1[[#This Row],[cost_price]]</f>
        <v>9.4121998409999996</v>
      </c>
      <c r="P2282" s="4">
        <f>Table1[[#This Row],[PROFIT]]/Table1[[#This Row],[sale_price]]</f>
        <v>0.49800000160000002</v>
      </c>
      <c r="Q2282" t="str">
        <f>"Q"&amp;ROUNDUP(MONTH(Table1[[#This Row],[ordered_at]])/3,0)</f>
        <v>Q2</v>
      </c>
      <c r="R2282" t="s">
        <v>41</v>
      </c>
      <c r="S2282" t="s">
        <v>47</v>
      </c>
      <c r="T2282" s="8"/>
    </row>
    <row r="2283" spans="1:20" x14ac:dyDescent="0.3">
      <c r="A2283">
        <v>4435</v>
      </c>
      <c r="B2283">
        <v>3068</v>
      </c>
      <c r="C2283">
        <v>12173</v>
      </c>
      <c r="D2283">
        <v>15571</v>
      </c>
      <c r="E2283">
        <f>VLOOKUP(D2283,[1]products!$A$2:$B$2832,2,0)</f>
        <v>40.75500014</v>
      </c>
      <c r="F2283">
        <v>11992</v>
      </c>
      <c r="G2283" t="s">
        <v>13</v>
      </c>
      <c r="H2283" s="2">
        <v>44690.025266203702</v>
      </c>
      <c r="I2283" s="2">
        <v>44690.025266203702</v>
      </c>
      <c r="J2283" s="2" t="s">
        <v>11</v>
      </c>
      <c r="K2283" s="2" t="s">
        <v>11</v>
      </c>
      <c r="L2283" s="9">
        <f>YEAR(Table1[[#This Row],[ordered_at]])</f>
        <v>2022</v>
      </c>
      <c r="M2283" s="9" t="str">
        <f>TEXT(Table1[[#This Row],[ordered_at]],"MMM")</f>
        <v>May</v>
      </c>
      <c r="N2283">
        <f>VLOOKUP(D2283,[1]products!$A$2:$F$2832,6,0)</f>
        <v>65</v>
      </c>
      <c r="O2283" s="1">
        <f>Table1[[#This Row],[sale_price]]-Table1[[#This Row],[cost_price]]</f>
        <v>24.24499986</v>
      </c>
      <c r="P2283" s="4">
        <f>Table1[[#This Row],[PROFIT]]/Table1[[#This Row],[sale_price]]</f>
        <v>0.37299999784615384</v>
      </c>
      <c r="Q2283" t="str">
        <f>"Q"&amp;ROUNDUP(MONTH(Table1[[#This Row],[ordered_at]])/3,0)</f>
        <v>Q2</v>
      </c>
      <c r="R2283" t="s">
        <v>41</v>
      </c>
      <c r="S2283" t="s">
        <v>47</v>
      </c>
      <c r="T2283" s="8"/>
    </row>
    <row r="2284" spans="1:20" x14ac:dyDescent="0.3">
      <c r="A2284">
        <v>97984</v>
      </c>
      <c r="B2284">
        <v>67444</v>
      </c>
      <c r="C2284">
        <v>40830</v>
      </c>
      <c r="D2284">
        <v>15897</v>
      </c>
      <c r="E2284">
        <f>VLOOKUP(D2284,[1]products!$A$2:$B$2832,2,0)</f>
        <v>20.771999919999999</v>
      </c>
      <c r="F2284">
        <v>264348</v>
      </c>
      <c r="G2284" t="s">
        <v>10</v>
      </c>
      <c r="H2284" s="2">
        <v>44689.418182870373</v>
      </c>
      <c r="I2284" s="2" t="s">
        <v>11</v>
      </c>
      <c r="J2284" s="2" t="s">
        <v>11</v>
      </c>
      <c r="K2284" s="2" t="s">
        <v>11</v>
      </c>
      <c r="L2284" s="9">
        <f>YEAR(Table1[[#This Row],[ordered_at]])</f>
        <v>2022</v>
      </c>
      <c r="M2284" s="9" t="str">
        <f>TEXT(Table1[[#This Row],[ordered_at]],"MMM")</f>
        <v>May</v>
      </c>
      <c r="N2284">
        <f>VLOOKUP(D2284,[1]products!$A$2:$F$2832,6,0)</f>
        <v>36</v>
      </c>
      <c r="O2284" s="1">
        <f>Table1[[#This Row],[sale_price]]-Table1[[#This Row],[cost_price]]</f>
        <v>15.228000080000001</v>
      </c>
      <c r="P2284" s="4">
        <f>Table1[[#This Row],[PROFIT]]/Table1[[#This Row],[sale_price]]</f>
        <v>0.42300000222222223</v>
      </c>
      <c r="Q2284" t="str">
        <f>"Q"&amp;ROUNDUP(MONTH(Table1[[#This Row],[ordered_at]])/3,0)</f>
        <v>Q2</v>
      </c>
      <c r="R2284" t="s">
        <v>41</v>
      </c>
      <c r="S2284" t="s">
        <v>47</v>
      </c>
      <c r="T2284" s="8"/>
    </row>
    <row r="2285" spans="1:20" x14ac:dyDescent="0.3">
      <c r="A2285">
        <v>42883</v>
      </c>
      <c r="B2285">
        <v>29509</v>
      </c>
      <c r="C2285">
        <v>47604</v>
      </c>
      <c r="D2285">
        <v>24660</v>
      </c>
      <c r="E2285">
        <f>VLOOKUP(D2285,[1]products!$A$2:$B$2832,2,0)</f>
        <v>55.317121329999999</v>
      </c>
      <c r="F2285">
        <v>115690</v>
      </c>
      <c r="G2285" t="s">
        <v>14</v>
      </c>
      <c r="H2285" s="2">
        <v>44689.214837962965</v>
      </c>
      <c r="I2285" s="2" t="s">
        <v>11</v>
      </c>
      <c r="J2285" s="2" t="s">
        <v>11</v>
      </c>
      <c r="K2285" s="2" t="s">
        <v>11</v>
      </c>
      <c r="L2285" s="9">
        <f>YEAR(Table1[[#This Row],[ordered_at]])</f>
        <v>2022</v>
      </c>
      <c r="M2285" s="9" t="str">
        <f>TEXT(Table1[[#This Row],[ordered_at]],"MMM")</f>
        <v>May</v>
      </c>
      <c r="N2285">
        <f>VLOOKUP(D2285,[1]products!$A$2:$F$2832,6,0)</f>
        <v>98.08000183</v>
      </c>
      <c r="O2285" s="1">
        <f>Table1[[#This Row],[sale_price]]-Table1[[#This Row],[cost_price]]</f>
        <v>42.762880500000001</v>
      </c>
      <c r="P2285" s="4">
        <f>Table1[[#This Row],[PROFIT]]/Table1[[#This Row],[sale_price]]</f>
        <v>0.43599999696288749</v>
      </c>
      <c r="Q2285" t="str">
        <f>"Q"&amp;ROUNDUP(MONTH(Table1[[#This Row],[ordered_at]])/3,0)</f>
        <v>Q2</v>
      </c>
      <c r="R2285" t="s">
        <v>21</v>
      </c>
      <c r="S2285" t="s">
        <v>47</v>
      </c>
      <c r="T2285" s="8"/>
    </row>
    <row r="2286" spans="1:20" x14ac:dyDescent="0.3">
      <c r="A2286">
        <v>51414</v>
      </c>
      <c r="B2286">
        <v>35351</v>
      </c>
      <c r="C2286">
        <v>11773</v>
      </c>
      <c r="D2286">
        <v>14008</v>
      </c>
      <c r="E2286">
        <f>VLOOKUP(D2286,[1]products!$A$2:$B$2832,2,0)</f>
        <v>23.857999939999999</v>
      </c>
      <c r="F2286">
        <v>138736</v>
      </c>
      <c r="G2286" t="s">
        <v>12</v>
      </c>
      <c r="H2286" s="2">
        <v>44689.085578703707</v>
      </c>
      <c r="I2286" s="2">
        <v>44689.085578703707</v>
      </c>
      <c r="J2286" s="2">
        <v>44689.085578703707</v>
      </c>
      <c r="K2286" s="2" t="s">
        <v>11</v>
      </c>
      <c r="L2286" s="9">
        <f>YEAR(Table1[[#This Row],[ordered_at]])</f>
        <v>2022</v>
      </c>
      <c r="M2286" s="9" t="str">
        <f>TEXT(Table1[[#This Row],[ordered_at]],"MMM")</f>
        <v>May</v>
      </c>
      <c r="N2286">
        <f>VLOOKUP(D2286,[1]products!$A$2:$F$2832,6,0)</f>
        <v>39.5</v>
      </c>
      <c r="O2286" s="1">
        <f>Table1[[#This Row],[sale_price]]-Table1[[#This Row],[cost_price]]</f>
        <v>15.642000060000001</v>
      </c>
      <c r="P2286" s="4">
        <f>Table1[[#This Row],[PROFIT]]/Table1[[#This Row],[sale_price]]</f>
        <v>0.39600000151898734</v>
      </c>
      <c r="Q2286" t="str">
        <f>"Q"&amp;ROUNDUP(MONTH(Table1[[#This Row],[ordered_at]])/3,0)</f>
        <v>Q2</v>
      </c>
      <c r="R2286" t="s">
        <v>21</v>
      </c>
      <c r="S2286" t="s">
        <v>47</v>
      </c>
      <c r="T2286" s="8"/>
    </row>
    <row r="2287" spans="1:20" x14ac:dyDescent="0.3">
      <c r="A2287">
        <v>23064</v>
      </c>
      <c r="B2287">
        <v>15962</v>
      </c>
      <c r="C2287">
        <v>79705</v>
      </c>
      <c r="D2287">
        <v>15704</v>
      </c>
      <c r="E2287">
        <f>VLOOKUP(D2287,[1]products!$A$2:$B$2832,2,0)</f>
        <v>6.0675998260000004</v>
      </c>
      <c r="F2287">
        <v>62240</v>
      </c>
      <c r="G2287" t="s">
        <v>12</v>
      </c>
      <c r="H2287" s="2">
        <v>44688.645115740743</v>
      </c>
      <c r="I2287" s="2">
        <v>44688.645115740743</v>
      </c>
      <c r="J2287" s="2">
        <v>44688.645115740743</v>
      </c>
      <c r="K2287" s="2" t="s">
        <v>11</v>
      </c>
      <c r="L2287" s="9">
        <f>YEAR(Table1[[#This Row],[ordered_at]])</f>
        <v>2022</v>
      </c>
      <c r="M2287" s="9" t="str">
        <f>TEXT(Table1[[#This Row],[ordered_at]],"MMM")</f>
        <v>May</v>
      </c>
      <c r="N2287">
        <f>VLOOKUP(D2287,[1]products!$A$2:$F$2832,6,0)</f>
        <v>15.399999619999999</v>
      </c>
      <c r="O2287" s="1">
        <f>Table1[[#This Row],[sale_price]]-Table1[[#This Row],[cost_price]]</f>
        <v>9.3323997939999987</v>
      </c>
      <c r="P2287" s="4">
        <f>Table1[[#This Row],[PROFIT]]/Table1[[#This Row],[sale_price]]</f>
        <v>0.60600000157662337</v>
      </c>
      <c r="Q2287" t="str">
        <f>"Q"&amp;ROUNDUP(MONTH(Table1[[#This Row],[ordered_at]])/3,0)</f>
        <v>Q2</v>
      </c>
      <c r="R2287" t="s">
        <v>21</v>
      </c>
      <c r="S2287" t="s">
        <v>47</v>
      </c>
      <c r="T2287" s="8"/>
    </row>
    <row r="2288" spans="1:20" x14ac:dyDescent="0.3">
      <c r="A2288">
        <v>46444</v>
      </c>
      <c r="B2288">
        <v>31964</v>
      </c>
      <c r="C2288">
        <v>57010</v>
      </c>
      <c r="D2288">
        <v>25046</v>
      </c>
      <c r="E2288">
        <f>VLOOKUP(D2288,[1]products!$A$2:$B$2832,2,0)</f>
        <v>16.808399680000001</v>
      </c>
      <c r="F2288">
        <v>125271</v>
      </c>
      <c r="G2288" t="s">
        <v>13</v>
      </c>
      <c r="H2288" s="2">
        <v>44688.456516203703</v>
      </c>
      <c r="I2288" s="2">
        <v>44688.456516203703</v>
      </c>
      <c r="J2288" s="2" t="s">
        <v>11</v>
      </c>
      <c r="K2288" s="2" t="s">
        <v>11</v>
      </c>
      <c r="L2288" s="9">
        <f>YEAR(Table1[[#This Row],[ordered_at]])</f>
        <v>2022</v>
      </c>
      <c r="M2288" s="9" t="str">
        <f>TEXT(Table1[[#This Row],[ordered_at]],"MMM")</f>
        <v>May</v>
      </c>
      <c r="N2288">
        <f>VLOOKUP(D2288,[1]products!$A$2:$F$2832,6,0)</f>
        <v>28.979999540000001</v>
      </c>
      <c r="O2288" s="1">
        <f>Table1[[#This Row],[sale_price]]-Table1[[#This Row],[cost_price]]</f>
        <v>12.171599860000001</v>
      </c>
      <c r="P2288" s="4">
        <f>Table1[[#This Row],[PROFIT]]/Table1[[#This Row],[sale_price]]</f>
        <v>0.42000000183574882</v>
      </c>
      <c r="Q2288" t="str">
        <f>"Q"&amp;ROUNDUP(MONTH(Table1[[#This Row],[ordered_at]])/3,0)</f>
        <v>Q2</v>
      </c>
      <c r="R2288" t="s">
        <v>21</v>
      </c>
      <c r="S2288" t="s">
        <v>47</v>
      </c>
      <c r="T2288" s="8"/>
    </row>
    <row r="2289" spans="1:20" x14ac:dyDescent="0.3">
      <c r="A2289">
        <v>118930</v>
      </c>
      <c r="B2289">
        <v>81915</v>
      </c>
      <c r="C2289">
        <v>20420</v>
      </c>
      <c r="D2289">
        <v>28714</v>
      </c>
      <c r="E2289">
        <f>VLOOKUP(D2289,[1]products!$A$2:$B$2832,2,0)</f>
        <v>10.925000069999999</v>
      </c>
      <c r="F2289">
        <v>320974</v>
      </c>
      <c r="G2289" t="s">
        <v>12</v>
      </c>
      <c r="H2289" s="2">
        <v>44688.11041666667</v>
      </c>
      <c r="I2289" s="2">
        <v>44688.11041666667</v>
      </c>
      <c r="J2289" s="2">
        <v>44688.11041666667</v>
      </c>
      <c r="K2289" s="2" t="s">
        <v>11</v>
      </c>
      <c r="L2289" s="9">
        <f>YEAR(Table1[[#This Row],[ordered_at]])</f>
        <v>2022</v>
      </c>
      <c r="M2289" s="9" t="str">
        <f>TEXT(Table1[[#This Row],[ordered_at]],"MMM")</f>
        <v>May</v>
      </c>
      <c r="N2289">
        <f>VLOOKUP(D2289,[1]products!$A$2:$F$2832,6,0)</f>
        <v>25</v>
      </c>
      <c r="O2289" s="1">
        <f>Table1[[#This Row],[sale_price]]-Table1[[#This Row],[cost_price]]</f>
        <v>14.074999930000001</v>
      </c>
      <c r="P2289" s="4">
        <f>Table1[[#This Row],[PROFIT]]/Table1[[#This Row],[sale_price]]</f>
        <v>0.56299999720000005</v>
      </c>
      <c r="Q2289" t="str">
        <f>"Q"&amp;ROUNDUP(MONTH(Table1[[#This Row],[ordered_at]])/3,0)</f>
        <v>Q2</v>
      </c>
      <c r="R2289" t="s">
        <v>21</v>
      </c>
      <c r="S2289" t="s">
        <v>47</v>
      </c>
      <c r="T2289" s="8"/>
    </row>
    <row r="2290" spans="1:20" x14ac:dyDescent="0.3">
      <c r="A2290">
        <v>132015</v>
      </c>
      <c r="B2290">
        <v>90872</v>
      </c>
      <c r="C2290">
        <v>38332</v>
      </c>
      <c r="D2290">
        <v>29033</v>
      </c>
      <c r="E2290">
        <f>VLOOKUP(D2290,[1]products!$A$2:$B$2832,2,0)</f>
        <v>17.301179730000001</v>
      </c>
      <c r="F2290">
        <v>356402</v>
      </c>
      <c r="G2290" t="s">
        <v>10</v>
      </c>
      <c r="H2290" s="2">
        <v>44686.391875000001</v>
      </c>
      <c r="I2290" s="2" t="s">
        <v>11</v>
      </c>
      <c r="J2290" s="2" t="s">
        <v>11</v>
      </c>
      <c r="K2290" s="2" t="s">
        <v>11</v>
      </c>
      <c r="L2290" s="9">
        <f>YEAR(Table1[[#This Row],[ordered_at]])</f>
        <v>2022</v>
      </c>
      <c r="M2290" s="9" t="str">
        <f>TEXT(Table1[[#This Row],[ordered_at]],"MMM")</f>
        <v>May</v>
      </c>
      <c r="N2290">
        <f>VLOOKUP(D2290,[1]products!$A$2:$F$2832,6,0)</f>
        <v>31.979999540000001</v>
      </c>
      <c r="O2290" s="1">
        <f>Table1[[#This Row],[sale_price]]-Table1[[#This Row],[cost_price]]</f>
        <v>14.67881981</v>
      </c>
      <c r="P2290" s="4">
        <f>Table1[[#This Row],[PROFIT]]/Table1[[#This Row],[sale_price]]</f>
        <v>0.45900000066103813</v>
      </c>
      <c r="Q2290" t="str">
        <f>"Q"&amp;ROUNDUP(MONTH(Table1[[#This Row],[ordered_at]])/3,0)</f>
        <v>Q2</v>
      </c>
      <c r="R2290" t="s">
        <v>21</v>
      </c>
      <c r="S2290" t="s">
        <v>47</v>
      </c>
      <c r="T2290" s="8"/>
    </row>
    <row r="2291" spans="1:20" x14ac:dyDescent="0.3">
      <c r="A2291">
        <v>97856</v>
      </c>
      <c r="B2291">
        <v>67352</v>
      </c>
      <c r="C2291">
        <v>67426</v>
      </c>
      <c r="D2291">
        <v>9306</v>
      </c>
      <c r="E2291">
        <f>VLOOKUP(D2291,[1]products!$A$2:$B$2832,2,0)</f>
        <v>17.038500410000001</v>
      </c>
      <c r="F2291">
        <v>264015</v>
      </c>
      <c r="G2291" t="s">
        <v>14</v>
      </c>
      <c r="H2291" s="2">
        <v>44684.938159722224</v>
      </c>
      <c r="I2291" s="2" t="s">
        <v>11</v>
      </c>
      <c r="J2291" s="2" t="s">
        <v>11</v>
      </c>
      <c r="K2291" s="2" t="s">
        <v>11</v>
      </c>
      <c r="L2291" s="9">
        <f>YEAR(Table1[[#This Row],[ordered_at]])</f>
        <v>2022</v>
      </c>
      <c r="M2291" s="9" t="str">
        <f>TEXT(Table1[[#This Row],[ordered_at]],"MMM")</f>
        <v>May</v>
      </c>
      <c r="N2291">
        <f>VLOOKUP(D2291,[1]products!$A$2:$F$2832,6,0)</f>
        <v>30.700000760000002</v>
      </c>
      <c r="O2291" s="1">
        <f>Table1[[#This Row],[sale_price]]-Table1[[#This Row],[cost_price]]</f>
        <v>13.661500350000001</v>
      </c>
      <c r="P2291" s="4">
        <f>Table1[[#This Row],[PROFIT]]/Table1[[#This Row],[sale_price]]</f>
        <v>0.44500000038436482</v>
      </c>
      <c r="Q2291" t="str">
        <f>"Q"&amp;ROUNDUP(MONTH(Table1[[#This Row],[ordered_at]])/3,0)</f>
        <v>Q2</v>
      </c>
      <c r="R2291" t="s">
        <v>21</v>
      </c>
      <c r="S2291" t="s">
        <v>47</v>
      </c>
      <c r="T2291" s="8"/>
    </row>
    <row r="2292" spans="1:20" x14ac:dyDescent="0.3">
      <c r="A2292">
        <v>85934</v>
      </c>
      <c r="B2292">
        <v>59112</v>
      </c>
      <c r="C2292">
        <v>84306</v>
      </c>
      <c r="D2292">
        <v>9001</v>
      </c>
      <c r="E2292">
        <f>VLOOKUP(D2292,[1]products!$A$2:$B$2832,2,0)</f>
        <v>26.895</v>
      </c>
      <c r="F2292">
        <v>231905</v>
      </c>
      <c r="G2292" t="s">
        <v>13</v>
      </c>
      <c r="H2292" s="2">
        <v>44684.93</v>
      </c>
      <c r="I2292" s="2">
        <v>44684.93</v>
      </c>
      <c r="J2292" s="2" t="s">
        <v>11</v>
      </c>
      <c r="K2292" s="2" t="s">
        <v>11</v>
      </c>
      <c r="L2292" s="9">
        <f>YEAR(Table1[[#This Row],[ordered_at]])</f>
        <v>2022</v>
      </c>
      <c r="M2292" s="9" t="str">
        <f>TEXT(Table1[[#This Row],[ordered_at]],"MMM")</f>
        <v>May</v>
      </c>
      <c r="N2292">
        <f>VLOOKUP(D2292,[1]products!$A$2:$F$2832,6,0)</f>
        <v>55</v>
      </c>
      <c r="O2292" s="1">
        <f>Table1[[#This Row],[sale_price]]-Table1[[#This Row],[cost_price]]</f>
        <v>28.105</v>
      </c>
      <c r="P2292" s="4">
        <f>Table1[[#This Row],[PROFIT]]/Table1[[#This Row],[sale_price]]</f>
        <v>0.51100000000000001</v>
      </c>
      <c r="Q2292" t="str">
        <f>"Q"&amp;ROUNDUP(MONTH(Table1[[#This Row],[ordered_at]])/3,0)</f>
        <v>Q2</v>
      </c>
      <c r="R2292" t="s">
        <v>21</v>
      </c>
      <c r="S2292" t="s">
        <v>47</v>
      </c>
      <c r="T2292" s="8"/>
    </row>
    <row r="2293" spans="1:20" x14ac:dyDescent="0.3">
      <c r="A2293">
        <v>36536</v>
      </c>
      <c r="B2293">
        <v>25156</v>
      </c>
      <c r="C2293">
        <v>35568</v>
      </c>
      <c r="D2293">
        <v>13891</v>
      </c>
      <c r="E2293">
        <f>VLOOKUP(D2293,[1]products!$A$2:$B$2832,2,0)</f>
        <v>19.68021091</v>
      </c>
      <c r="F2293">
        <v>98579</v>
      </c>
      <c r="G2293" t="s">
        <v>13</v>
      </c>
      <c r="H2293" s="2">
        <v>44684.031006944446</v>
      </c>
      <c r="I2293" s="2">
        <v>44684.031006944446</v>
      </c>
      <c r="J2293" s="2" t="s">
        <v>11</v>
      </c>
      <c r="K2293" s="2" t="s">
        <v>11</v>
      </c>
      <c r="L2293" s="9">
        <f>YEAR(Table1[[#This Row],[ordered_at]])</f>
        <v>2022</v>
      </c>
      <c r="M2293" s="9" t="str">
        <f>TEXT(Table1[[#This Row],[ordered_at]],"MMM")</f>
        <v>May</v>
      </c>
      <c r="N2293">
        <f>VLOOKUP(D2293,[1]products!$A$2:$F$2832,6,0)</f>
        <v>33.990001679999999</v>
      </c>
      <c r="O2293" s="1">
        <f>Table1[[#This Row],[sale_price]]-Table1[[#This Row],[cost_price]]</f>
        <v>14.309790769999999</v>
      </c>
      <c r="P2293" s="4">
        <f>Table1[[#This Row],[PROFIT]]/Table1[[#This Row],[sale_price]]</f>
        <v>0.42100000184524849</v>
      </c>
      <c r="Q2293" t="str">
        <f>"Q"&amp;ROUNDUP(MONTH(Table1[[#This Row],[ordered_at]])/3,0)</f>
        <v>Q2</v>
      </c>
      <c r="R2293" t="s">
        <v>32</v>
      </c>
      <c r="S2293" t="s">
        <v>47</v>
      </c>
      <c r="T2293" s="8"/>
    </row>
    <row r="2294" spans="1:20" x14ac:dyDescent="0.3">
      <c r="A2294">
        <v>172640</v>
      </c>
      <c r="B2294">
        <v>118861</v>
      </c>
      <c r="C2294">
        <v>13614</v>
      </c>
      <c r="D2294">
        <v>6088</v>
      </c>
      <c r="E2294">
        <f>VLOOKUP(D2294,[1]products!$A$2:$B$2832,2,0)</f>
        <v>13.775000070000001</v>
      </c>
      <c r="F2294">
        <v>466118</v>
      </c>
      <c r="G2294" t="s">
        <v>13</v>
      </c>
      <c r="H2294" s="2">
        <v>44683.190972222219</v>
      </c>
      <c r="I2294" s="2">
        <v>44683.190972222219</v>
      </c>
      <c r="J2294" s="2" t="s">
        <v>11</v>
      </c>
      <c r="K2294" s="2" t="s">
        <v>11</v>
      </c>
      <c r="L2294" s="9">
        <f>YEAR(Table1[[#This Row],[ordered_at]])</f>
        <v>2022</v>
      </c>
      <c r="M2294" s="9" t="str">
        <f>TEXT(Table1[[#This Row],[ordered_at]],"MMM")</f>
        <v>May</v>
      </c>
      <c r="N2294">
        <f>VLOOKUP(D2294,[1]products!$A$2:$F$2832,6,0)</f>
        <v>25</v>
      </c>
      <c r="O2294" s="1">
        <f>Table1[[#This Row],[sale_price]]-Table1[[#This Row],[cost_price]]</f>
        <v>11.224999929999999</v>
      </c>
      <c r="P2294" s="4">
        <f>Table1[[#This Row],[PROFIT]]/Table1[[#This Row],[sale_price]]</f>
        <v>0.44899999719999995</v>
      </c>
      <c r="Q2294" t="str">
        <f>"Q"&amp;ROUNDUP(MONTH(Table1[[#This Row],[ordered_at]])/3,0)</f>
        <v>Q2</v>
      </c>
      <c r="R2294" t="s">
        <v>39</v>
      </c>
      <c r="S2294" t="s">
        <v>46</v>
      </c>
      <c r="T2294" s="8"/>
    </row>
    <row r="2295" spans="1:20" x14ac:dyDescent="0.3">
      <c r="A2295">
        <v>110070</v>
      </c>
      <c r="B2295">
        <v>75838</v>
      </c>
      <c r="C2295">
        <v>16205</v>
      </c>
      <c r="D2295">
        <v>11027</v>
      </c>
      <c r="E2295">
        <f>VLOOKUP(D2295,[1]products!$A$2:$B$2832,2,0)</f>
        <v>11.192909869999999</v>
      </c>
      <c r="F2295">
        <v>297008</v>
      </c>
      <c r="G2295" t="s">
        <v>13</v>
      </c>
      <c r="H2295" s="2">
        <v>44682.387754629628</v>
      </c>
      <c r="I2295" s="2">
        <v>44682.387754629628</v>
      </c>
      <c r="J2295" s="2" t="s">
        <v>11</v>
      </c>
      <c r="K2295" s="2" t="s">
        <v>11</v>
      </c>
      <c r="L2295" s="9">
        <f>YEAR(Table1[[#This Row],[ordered_at]])</f>
        <v>2022</v>
      </c>
      <c r="M2295" s="9" t="str">
        <f>TEXT(Table1[[#This Row],[ordered_at]],"MMM")</f>
        <v>May</v>
      </c>
      <c r="N2295">
        <f>VLOOKUP(D2295,[1]products!$A$2:$F$2832,6,0)</f>
        <v>21.989999770000001</v>
      </c>
      <c r="O2295" s="1">
        <f>Table1[[#This Row],[sale_price]]-Table1[[#This Row],[cost_price]]</f>
        <v>10.797089900000001</v>
      </c>
      <c r="P2295" s="4">
        <f>Table1[[#This Row],[PROFIT]]/Table1[[#This Row],[sale_price]]</f>
        <v>0.49100000058799459</v>
      </c>
      <c r="Q2295" t="str">
        <f>"Q"&amp;ROUNDUP(MONTH(Table1[[#This Row],[ordered_at]])/3,0)</f>
        <v>Q2</v>
      </c>
      <c r="R2295" t="s">
        <v>34</v>
      </c>
      <c r="S2295" t="s">
        <v>47</v>
      </c>
      <c r="T2295" s="8"/>
    </row>
    <row r="2296" spans="1:20" x14ac:dyDescent="0.3">
      <c r="A2296">
        <v>168485</v>
      </c>
      <c r="B2296">
        <v>116042</v>
      </c>
      <c r="C2296">
        <v>27242</v>
      </c>
      <c r="D2296">
        <v>13780</v>
      </c>
      <c r="E2296">
        <f>VLOOKUP(D2296,[1]products!$A$2:$B$2832,2,0)</f>
        <v>26.2447509</v>
      </c>
      <c r="F2296">
        <v>454897</v>
      </c>
      <c r="G2296" t="s">
        <v>12</v>
      </c>
      <c r="H2296" s="2">
        <v>44682.215300925927</v>
      </c>
      <c r="I2296" s="2">
        <v>44682.215300925927</v>
      </c>
      <c r="J2296" s="2">
        <v>44682.215300925927</v>
      </c>
      <c r="K2296" s="2" t="s">
        <v>11</v>
      </c>
      <c r="L2296" s="9">
        <f>YEAR(Table1[[#This Row],[ordered_at]])</f>
        <v>2022</v>
      </c>
      <c r="M2296" s="9" t="str">
        <f>TEXT(Table1[[#This Row],[ordered_at]],"MMM")</f>
        <v>May</v>
      </c>
      <c r="N2296">
        <f>VLOOKUP(D2296,[1]products!$A$2:$F$2832,6,0)</f>
        <v>49.990001679999999</v>
      </c>
      <c r="O2296" s="1">
        <f>Table1[[#This Row],[sale_price]]-Table1[[#This Row],[cost_price]]</f>
        <v>23.745250779999999</v>
      </c>
      <c r="P2296" s="4">
        <f>Table1[[#This Row],[PROFIT]]/Table1[[#This Row],[sale_price]]</f>
        <v>0.47499999963992801</v>
      </c>
      <c r="Q2296" t="str">
        <f>"Q"&amp;ROUNDUP(MONTH(Table1[[#This Row],[ordered_at]])/3,0)</f>
        <v>Q2</v>
      </c>
      <c r="R2296" t="s">
        <v>32</v>
      </c>
      <c r="S2296" t="s">
        <v>46</v>
      </c>
      <c r="T2296" s="8"/>
    </row>
    <row r="2297" spans="1:20" x14ac:dyDescent="0.3">
      <c r="A2297">
        <v>27548</v>
      </c>
      <c r="B2297">
        <v>19039</v>
      </c>
      <c r="C2297">
        <v>81901</v>
      </c>
      <c r="D2297">
        <v>14064</v>
      </c>
      <c r="E2297">
        <f>VLOOKUP(D2297,[1]products!$A$2:$B$2832,2,0)</f>
        <v>23.43000005</v>
      </c>
      <c r="F2297">
        <v>74275</v>
      </c>
      <c r="G2297" t="s">
        <v>12</v>
      </c>
      <c r="H2297" s="2">
        <v>44681.267627314817</v>
      </c>
      <c r="I2297" s="2">
        <v>44681.267627314817</v>
      </c>
      <c r="J2297" s="2">
        <v>44681.267627314817</v>
      </c>
      <c r="K2297" s="2" t="s">
        <v>11</v>
      </c>
      <c r="L2297" s="9">
        <f>YEAR(Table1[[#This Row],[ordered_at]])</f>
        <v>2022</v>
      </c>
      <c r="M2297" s="9" t="str">
        <f>TEXT(Table1[[#This Row],[ordered_at]],"MMM")</f>
        <v>Apr</v>
      </c>
      <c r="N2297">
        <f>VLOOKUP(D2297,[1]products!$A$2:$F$2832,6,0)</f>
        <v>55</v>
      </c>
      <c r="O2297" s="1">
        <f>Table1[[#This Row],[sale_price]]-Table1[[#This Row],[cost_price]]</f>
        <v>31.56999995</v>
      </c>
      <c r="P2297" s="4">
        <f>Table1[[#This Row],[PROFIT]]/Table1[[#This Row],[sale_price]]</f>
        <v>0.57399999909090904</v>
      </c>
      <c r="Q2297" t="str">
        <f>"Q"&amp;ROUNDUP(MONTH(Table1[[#This Row],[ordered_at]])/3,0)</f>
        <v>Q2</v>
      </c>
      <c r="R2297" t="s">
        <v>25</v>
      </c>
      <c r="S2297" t="s">
        <v>46</v>
      </c>
      <c r="T2297" s="8"/>
    </row>
    <row r="2298" spans="1:20" x14ac:dyDescent="0.3">
      <c r="A2298">
        <v>114134</v>
      </c>
      <c r="B2298">
        <v>78633</v>
      </c>
      <c r="C2298">
        <v>34000</v>
      </c>
      <c r="D2298">
        <v>13857</v>
      </c>
      <c r="E2298">
        <f>VLOOKUP(D2298,[1]products!$A$2:$B$2832,2,0)</f>
        <v>45.389999920000001</v>
      </c>
      <c r="F2298">
        <v>308005</v>
      </c>
      <c r="G2298" t="s">
        <v>14</v>
      </c>
      <c r="H2298" s="2">
        <v>44680.479641203703</v>
      </c>
      <c r="I2298" s="2" t="s">
        <v>11</v>
      </c>
      <c r="J2298" s="2" t="s">
        <v>11</v>
      </c>
      <c r="K2298" s="2" t="s">
        <v>11</v>
      </c>
      <c r="L2298" s="9">
        <f>YEAR(Table1[[#This Row],[ordered_at]])</f>
        <v>2022</v>
      </c>
      <c r="M2298" s="9" t="str">
        <f>TEXT(Table1[[#This Row],[ordered_at]],"MMM")</f>
        <v>Apr</v>
      </c>
      <c r="N2298">
        <f>VLOOKUP(D2298,[1]products!$A$2:$F$2832,6,0)</f>
        <v>85</v>
      </c>
      <c r="O2298" s="1">
        <f>Table1[[#This Row],[sale_price]]-Table1[[#This Row],[cost_price]]</f>
        <v>39.610000079999999</v>
      </c>
      <c r="P2298" s="4">
        <f>Table1[[#This Row],[PROFIT]]/Table1[[#This Row],[sale_price]]</f>
        <v>0.46600000094117644</v>
      </c>
      <c r="Q2298" t="str">
        <f>"Q"&amp;ROUNDUP(MONTH(Table1[[#This Row],[ordered_at]])/3,0)</f>
        <v>Q2</v>
      </c>
      <c r="R2298" t="s">
        <v>25</v>
      </c>
      <c r="S2298" t="s">
        <v>46</v>
      </c>
      <c r="T2298" s="8"/>
    </row>
    <row r="2299" spans="1:20" x14ac:dyDescent="0.3">
      <c r="A2299">
        <v>94615</v>
      </c>
      <c r="B2299">
        <v>65070</v>
      </c>
      <c r="C2299">
        <v>35135</v>
      </c>
      <c r="D2299">
        <v>9305</v>
      </c>
      <c r="E2299">
        <f>VLOOKUP(D2299,[1]products!$A$2:$B$2832,2,0)</f>
        <v>8.8517898759999998</v>
      </c>
      <c r="F2299">
        <v>255375</v>
      </c>
      <c r="G2299" t="s">
        <v>14</v>
      </c>
      <c r="H2299" s="2">
        <v>44680.114918981482</v>
      </c>
      <c r="I2299" s="2" t="s">
        <v>11</v>
      </c>
      <c r="J2299" s="2" t="s">
        <v>11</v>
      </c>
      <c r="K2299" s="2" t="s">
        <v>11</v>
      </c>
      <c r="L2299" s="9">
        <f>YEAR(Table1[[#This Row],[ordered_at]])</f>
        <v>2022</v>
      </c>
      <c r="M2299" s="9" t="str">
        <f>TEXT(Table1[[#This Row],[ordered_at]],"MMM")</f>
        <v>Apr</v>
      </c>
      <c r="N2299">
        <f>VLOOKUP(D2299,[1]products!$A$2:$F$2832,6,0)</f>
        <v>16.989999770000001</v>
      </c>
      <c r="O2299" s="1">
        <f>Table1[[#This Row],[sale_price]]-Table1[[#This Row],[cost_price]]</f>
        <v>8.1382098940000009</v>
      </c>
      <c r="P2299" s="4">
        <f>Table1[[#This Row],[PROFIT]]/Table1[[#This Row],[sale_price]]</f>
        <v>0.47900000024543854</v>
      </c>
      <c r="Q2299" t="str">
        <f>"Q"&amp;ROUNDUP(MONTH(Table1[[#This Row],[ordered_at]])/3,0)</f>
        <v>Q2</v>
      </c>
      <c r="R2299" t="s">
        <v>25</v>
      </c>
      <c r="S2299" t="s">
        <v>46</v>
      </c>
      <c r="T2299" s="8"/>
    </row>
    <row r="2300" spans="1:20" x14ac:dyDescent="0.3">
      <c r="A2300">
        <v>42499</v>
      </c>
      <c r="B2300">
        <v>29245</v>
      </c>
      <c r="C2300">
        <v>37064</v>
      </c>
      <c r="D2300">
        <v>28457</v>
      </c>
      <c r="E2300">
        <f>VLOOKUP(D2300,[1]products!$A$2:$B$2832,2,0)</f>
        <v>33.617500020000001</v>
      </c>
      <c r="F2300">
        <v>114665</v>
      </c>
      <c r="G2300" t="s">
        <v>13</v>
      </c>
      <c r="H2300" s="2">
        <v>44679.994155092594</v>
      </c>
      <c r="I2300" s="2">
        <v>44679.994155092594</v>
      </c>
      <c r="J2300" s="2" t="s">
        <v>11</v>
      </c>
      <c r="K2300" s="2" t="s">
        <v>11</v>
      </c>
      <c r="L2300" s="9">
        <f>YEAR(Table1[[#This Row],[ordered_at]])</f>
        <v>2022</v>
      </c>
      <c r="M2300" s="9" t="str">
        <f>TEXT(Table1[[#This Row],[ordered_at]],"MMM")</f>
        <v>Apr</v>
      </c>
      <c r="N2300">
        <f>VLOOKUP(D2300,[1]products!$A$2:$F$2832,6,0)</f>
        <v>59.5</v>
      </c>
      <c r="O2300" s="1">
        <f>Table1[[#This Row],[sale_price]]-Table1[[#This Row],[cost_price]]</f>
        <v>25.882499979999999</v>
      </c>
      <c r="P2300" s="4">
        <f>Table1[[#This Row],[PROFIT]]/Table1[[#This Row],[sale_price]]</f>
        <v>0.43499999966386554</v>
      </c>
      <c r="Q2300" t="str">
        <f>"Q"&amp;ROUNDUP(MONTH(Table1[[#This Row],[ordered_at]])/3,0)</f>
        <v>Q2</v>
      </c>
      <c r="R2300" t="s">
        <v>25</v>
      </c>
      <c r="S2300" t="s">
        <v>46</v>
      </c>
      <c r="T2300" s="8"/>
    </row>
    <row r="2301" spans="1:20" x14ac:dyDescent="0.3">
      <c r="A2301">
        <v>108144</v>
      </c>
      <c r="B2301">
        <v>74518</v>
      </c>
      <c r="C2301">
        <v>76861</v>
      </c>
      <c r="D2301">
        <v>28607</v>
      </c>
      <c r="E2301">
        <f>VLOOKUP(D2301,[1]products!$A$2:$B$2832,2,0)</f>
        <v>28.870799649999999</v>
      </c>
      <c r="F2301">
        <v>291782</v>
      </c>
      <c r="G2301" t="s">
        <v>10</v>
      </c>
      <c r="H2301" s="2">
        <v>44679.500717592593</v>
      </c>
      <c r="I2301" s="2" t="s">
        <v>11</v>
      </c>
      <c r="J2301" s="2" t="s">
        <v>11</v>
      </c>
      <c r="K2301" s="2" t="s">
        <v>11</v>
      </c>
      <c r="L2301" s="9">
        <f>YEAR(Table1[[#This Row],[ordered_at]])</f>
        <v>2022</v>
      </c>
      <c r="M2301" s="9" t="str">
        <f>TEXT(Table1[[#This Row],[ordered_at]],"MMM")</f>
        <v>Apr</v>
      </c>
      <c r="N2301">
        <f>VLOOKUP(D2301,[1]products!$A$2:$F$2832,6,0)</f>
        <v>58.799999239999998</v>
      </c>
      <c r="O2301" s="1">
        <f>Table1[[#This Row],[sale_price]]-Table1[[#This Row],[cost_price]]</f>
        <v>29.92919959</v>
      </c>
      <c r="P2301" s="4">
        <f>Table1[[#This Row],[PROFIT]]/Table1[[#This Row],[sale_price]]</f>
        <v>0.50899999960612241</v>
      </c>
      <c r="Q2301" t="str">
        <f>"Q"&amp;ROUNDUP(MONTH(Table1[[#This Row],[ordered_at]])/3,0)</f>
        <v>Q2</v>
      </c>
      <c r="R2301" t="s">
        <v>25</v>
      </c>
      <c r="S2301" t="s">
        <v>46</v>
      </c>
      <c r="T2301" s="8"/>
    </row>
    <row r="2302" spans="1:20" x14ac:dyDescent="0.3">
      <c r="A2302">
        <v>106416</v>
      </c>
      <c r="B2302">
        <v>73304</v>
      </c>
      <c r="C2302">
        <v>75081</v>
      </c>
      <c r="D2302">
        <v>11569</v>
      </c>
      <c r="E2302">
        <f>VLOOKUP(D2302,[1]products!$A$2:$B$2832,2,0)</f>
        <v>17.29241983</v>
      </c>
      <c r="F2302">
        <v>287140</v>
      </c>
      <c r="G2302" t="s">
        <v>10</v>
      </c>
      <c r="H2302" s="2">
        <v>44677.385578703703</v>
      </c>
      <c r="I2302" s="2" t="s">
        <v>11</v>
      </c>
      <c r="J2302" s="2" t="s">
        <v>11</v>
      </c>
      <c r="K2302" s="2" t="s">
        <v>11</v>
      </c>
      <c r="L2302" s="9">
        <f>YEAR(Table1[[#This Row],[ordered_at]])</f>
        <v>2022</v>
      </c>
      <c r="M2302" s="9" t="str">
        <f>TEXT(Table1[[#This Row],[ordered_at]],"MMM")</f>
        <v>Apr</v>
      </c>
      <c r="N2302">
        <f>VLOOKUP(D2302,[1]products!$A$2:$F$2832,6,0)</f>
        <v>30.989999770000001</v>
      </c>
      <c r="O2302" s="1">
        <f>Table1[[#This Row],[sale_price]]-Table1[[#This Row],[cost_price]]</f>
        <v>13.697579940000001</v>
      </c>
      <c r="P2302" s="4">
        <f>Table1[[#This Row],[PROFIT]]/Table1[[#This Row],[sale_price]]</f>
        <v>0.44200000134430462</v>
      </c>
      <c r="Q2302" t="str">
        <f>"Q"&amp;ROUNDUP(MONTH(Table1[[#This Row],[ordered_at]])/3,0)</f>
        <v>Q2</v>
      </c>
      <c r="R2302" t="s">
        <v>19</v>
      </c>
      <c r="S2302" t="s">
        <v>46</v>
      </c>
      <c r="T2302" s="8"/>
    </row>
    <row r="2303" spans="1:20" x14ac:dyDescent="0.3">
      <c r="A2303">
        <v>151153</v>
      </c>
      <c r="B2303">
        <v>104079</v>
      </c>
      <c r="C2303">
        <v>72461</v>
      </c>
      <c r="D2303">
        <v>13913</v>
      </c>
      <c r="E2303">
        <f>VLOOKUP(D2303,[1]products!$A$2:$B$2832,2,0)</f>
        <v>29.77524141</v>
      </c>
      <c r="F2303">
        <v>408084</v>
      </c>
      <c r="G2303" t="s">
        <v>12</v>
      </c>
      <c r="H2303" s="2">
        <v>44677.256423611114</v>
      </c>
      <c r="I2303" s="2">
        <v>44677.256423611114</v>
      </c>
      <c r="J2303" s="2">
        <v>44677.256423611114</v>
      </c>
      <c r="K2303" s="2" t="s">
        <v>11</v>
      </c>
      <c r="L2303" s="9">
        <f>YEAR(Table1[[#This Row],[ordered_at]])</f>
        <v>2022</v>
      </c>
      <c r="M2303" s="9" t="str">
        <f>TEXT(Table1[[#This Row],[ordered_at]],"MMM")</f>
        <v>Apr</v>
      </c>
      <c r="N2303">
        <f>VLOOKUP(D2303,[1]products!$A$2:$F$2832,6,0)</f>
        <v>67.980003359999998</v>
      </c>
      <c r="O2303" s="1">
        <f>Table1[[#This Row],[sale_price]]-Table1[[#This Row],[cost_price]]</f>
        <v>38.204761949999998</v>
      </c>
      <c r="P2303" s="4">
        <f>Table1[[#This Row],[PROFIT]]/Table1[[#This Row],[sale_price]]</f>
        <v>0.5620000009073256</v>
      </c>
      <c r="Q2303" t="str">
        <f>"Q"&amp;ROUNDUP(MONTH(Table1[[#This Row],[ordered_at]])/3,0)</f>
        <v>Q2</v>
      </c>
      <c r="R2303" t="s">
        <v>39</v>
      </c>
      <c r="S2303" t="s">
        <v>46</v>
      </c>
      <c r="T2303" s="8"/>
    </row>
    <row r="2304" spans="1:20" x14ac:dyDescent="0.3">
      <c r="A2304">
        <v>144427</v>
      </c>
      <c r="B2304">
        <v>99441</v>
      </c>
      <c r="C2304">
        <v>65222</v>
      </c>
      <c r="D2304">
        <v>628</v>
      </c>
      <c r="E2304">
        <f>VLOOKUP(D2304,[1]products!$A$2:$B$2832,2,0)</f>
        <v>9.7250000570000008</v>
      </c>
      <c r="F2304">
        <v>389941</v>
      </c>
      <c r="G2304" t="s">
        <v>12</v>
      </c>
      <c r="H2304" s="2">
        <v>44676.449502314812</v>
      </c>
      <c r="I2304" s="2">
        <v>44676.449502314812</v>
      </c>
      <c r="J2304" s="2">
        <v>44676.449502314812</v>
      </c>
      <c r="K2304" s="2" t="s">
        <v>11</v>
      </c>
      <c r="L2304" s="9">
        <f>YEAR(Table1[[#This Row],[ordered_at]])</f>
        <v>2022</v>
      </c>
      <c r="M2304" s="9" t="str">
        <f>TEXT(Table1[[#This Row],[ordered_at]],"MMM")</f>
        <v>Apr</v>
      </c>
      <c r="N2304">
        <f>VLOOKUP(D2304,[1]products!$A$2:$F$2832,6,0)</f>
        <v>25</v>
      </c>
      <c r="O2304" s="1">
        <f>Table1[[#This Row],[sale_price]]-Table1[[#This Row],[cost_price]]</f>
        <v>15.274999942999999</v>
      </c>
      <c r="P2304" s="4">
        <f>Table1[[#This Row],[PROFIT]]/Table1[[#This Row],[sale_price]]</f>
        <v>0.61099999772000002</v>
      </c>
      <c r="Q2304" t="str">
        <f>"Q"&amp;ROUNDUP(MONTH(Table1[[#This Row],[ordered_at]])/3,0)</f>
        <v>Q2</v>
      </c>
      <c r="R2304" t="s">
        <v>39</v>
      </c>
      <c r="S2304" t="s">
        <v>46</v>
      </c>
      <c r="T2304" s="8"/>
    </row>
    <row r="2305" spans="1:20" x14ac:dyDescent="0.3">
      <c r="A2305">
        <v>73736</v>
      </c>
      <c r="B2305">
        <v>50746</v>
      </c>
      <c r="C2305">
        <v>69862</v>
      </c>
      <c r="D2305">
        <v>28992</v>
      </c>
      <c r="E2305">
        <f>VLOOKUP(D2305,[1]products!$A$2:$B$2832,2,0)</f>
        <v>25.898400389999999</v>
      </c>
      <c r="F2305">
        <v>198955</v>
      </c>
      <c r="G2305" t="s">
        <v>14</v>
      </c>
      <c r="H2305" s="2">
        <v>44676.180532407408</v>
      </c>
      <c r="I2305" s="2" t="s">
        <v>11</v>
      </c>
      <c r="J2305" s="2" t="s">
        <v>11</v>
      </c>
      <c r="K2305" s="2" t="s">
        <v>11</v>
      </c>
      <c r="L2305" s="9">
        <f>YEAR(Table1[[#This Row],[ordered_at]])</f>
        <v>2022</v>
      </c>
      <c r="M2305" s="9" t="str">
        <f>TEXT(Table1[[#This Row],[ordered_at]],"MMM")</f>
        <v>Apr</v>
      </c>
      <c r="N2305">
        <f>VLOOKUP(D2305,[1]products!$A$2:$F$2832,6,0)</f>
        <v>59.950000760000002</v>
      </c>
      <c r="O2305" s="1">
        <f>Table1[[#This Row],[sale_price]]-Table1[[#This Row],[cost_price]]</f>
        <v>34.051600370000003</v>
      </c>
      <c r="P2305" s="4">
        <f>Table1[[#This Row],[PROFIT]]/Table1[[#This Row],[sale_price]]</f>
        <v>0.56799999897114262</v>
      </c>
      <c r="Q2305" t="str">
        <f>"Q"&amp;ROUNDUP(MONTH(Table1[[#This Row],[ordered_at]])/3,0)</f>
        <v>Q2</v>
      </c>
      <c r="R2305" t="s">
        <v>39</v>
      </c>
      <c r="S2305" t="s">
        <v>46</v>
      </c>
      <c r="T2305" s="8"/>
    </row>
    <row r="2306" spans="1:20" x14ac:dyDescent="0.3">
      <c r="A2306">
        <v>111253</v>
      </c>
      <c r="B2306">
        <v>76661</v>
      </c>
      <c r="C2306">
        <v>12666</v>
      </c>
      <c r="D2306">
        <v>28815</v>
      </c>
      <c r="E2306">
        <f>VLOOKUP(D2306,[1]products!$A$2:$B$2832,2,0)</f>
        <v>8.2649999859999994</v>
      </c>
      <c r="F2306">
        <v>300205</v>
      </c>
      <c r="G2306" t="s">
        <v>14</v>
      </c>
      <c r="H2306" s="2">
        <v>44675.496608796297</v>
      </c>
      <c r="I2306" s="2" t="s">
        <v>11</v>
      </c>
      <c r="J2306" s="2" t="s">
        <v>11</v>
      </c>
      <c r="K2306" s="2" t="s">
        <v>11</v>
      </c>
      <c r="L2306" s="9">
        <f>YEAR(Table1[[#This Row],[ordered_at]])</f>
        <v>2022</v>
      </c>
      <c r="M2306" s="9" t="str">
        <f>TEXT(Table1[[#This Row],[ordered_at]],"MMM")</f>
        <v>Apr</v>
      </c>
      <c r="N2306">
        <f>VLOOKUP(D2306,[1]products!$A$2:$F$2832,6,0)</f>
        <v>15</v>
      </c>
      <c r="O2306" s="1">
        <f>Table1[[#This Row],[sale_price]]-Table1[[#This Row],[cost_price]]</f>
        <v>6.7350000140000006</v>
      </c>
      <c r="P2306" s="4">
        <f>Table1[[#This Row],[PROFIT]]/Table1[[#This Row],[sale_price]]</f>
        <v>0.44900000093333337</v>
      </c>
      <c r="Q2306" t="str">
        <f>"Q"&amp;ROUNDUP(MONTH(Table1[[#This Row],[ordered_at]])/3,0)</f>
        <v>Q2</v>
      </c>
      <c r="R2306" t="s">
        <v>39</v>
      </c>
      <c r="S2306" t="s">
        <v>46</v>
      </c>
      <c r="T2306" s="8"/>
    </row>
    <row r="2307" spans="1:20" x14ac:dyDescent="0.3">
      <c r="A2307">
        <v>2691</v>
      </c>
      <c r="B2307">
        <v>1842</v>
      </c>
      <c r="C2307">
        <v>69058</v>
      </c>
      <c r="D2307">
        <v>12551</v>
      </c>
      <c r="E2307">
        <f>VLOOKUP(D2307,[1]products!$A$2:$B$2832,2,0)</f>
        <v>39.375901849999998</v>
      </c>
      <c r="F2307">
        <v>7252</v>
      </c>
      <c r="G2307" t="s">
        <v>13</v>
      </c>
      <c r="H2307" s="2">
        <v>44673.400694444441</v>
      </c>
      <c r="I2307" s="2">
        <v>44673.400694444441</v>
      </c>
      <c r="J2307" s="2" t="s">
        <v>11</v>
      </c>
      <c r="K2307" s="2" t="s">
        <v>11</v>
      </c>
      <c r="L2307" s="9">
        <f>YEAR(Table1[[#This Row],[ordered_at]])</f>
        <v>2022</v>
      </c>
      <c r="M2307" s="9" t="str">
        <f>TEXT(Table1[[#This Row],[ordered_at]],"MMM")</f>
        <v>Apr</v>
      </c>
      <c r="N2307">
        <f>VLOOKUP(D2307,[1]products!$A$2:$F$2832,6,0)</f>
        <v>65.300003050000001</v>
      </c>
      <c r="O2307" s="1">
        <f>Table1[[#This Row],[sale_price]]-Table1[[#This Row],[cost_price]]</f>
        <v>25.924101200000003</v>
      </c>
      <c r="P2307" s="4">
        <f>Table1[[#This Row],[PROFIT]]/Table1[[#This Row],[sale_price]]</f>
        <v>0.39699999983384382</v>
      </c>
      <c r="Q2307" t="str">
        <f>"Q"&amp;ROUNDUP(MONTH(Table1[[#This Row],[ordered_at]])/3,0)</f>
        <v>Q2</v>
      </c>
      <c r="R2307" t="s">
        <v>39</v>
      </c>
      <c r="S2307" t="s">
        <v>46</v>
      </c>
      <c r="T2307" s="8"/>
    </row>
    <row r="2308" spans="1:20" x14ac:dyDescent="0.3">
      <c r="A2308">
        <v>122355</v>
      </c>
      <c r="B2308">
        <v>84269</v>
      </c>
      <c r="C2308">
        <v>1613</v>
      </c>
      <c r="D2308">
        <v>15569</v>
      </c>
      <c r="E2308">
        <f>VLOOKUP(D2308,[1]products!$A$2:$B$2832,2,0)</f>
        <v>10.042499940000001</v>
      </c>
      <c r="F2308">
        <v>330262</v>
      </c>
      <c r="G2308" t="s">
        <v>12</v>
      </c>
      <c r="H2308" s="2">
        <v>44673.073703703703</v>
      </c>
      <c r="I2308" s="2">
        <v>44673.073703703703</v>
      </c>
      <c r="J2308" s="2">
        <v>44673.073703703703</v>
      </c>
      <c r="K2308" s="2" t="s">
        <v>11</v>
      </c>
      <c r="L2308" s="9">
        <f>YEAR(Table1[[#This Row],[ordered_at]])</f>
        <v>2022</v>
      </c>
      <c r="M2308" s="9" t="str">
        <f>TEXT(Table1[[#This Row],[ordered_at]],"MMM")</f>
        <v>Apr</v>
      </c>
      <c r="N2308">
        <f>VLOOKUP(D2308,[1]products!$A$2:$F$2832,6,0)</f>
        <v>19.5</v>
      </c>
      <c r="O2308" s="1">
        <f>Table1[[#This Row],[sale_price]]-Table1[[#This Row],[cost_price]]</f>
        <v>9.4575000599999992</v>
      </c>
      <c r="P2308" s="4">
        <f>Table1[[#This Row],[PROFIT]]/Table1[[#This Row],[sale_price]]</f>
        <v>0.48500000307692304</v>
      </c>
      <c r="Q2308" t="str">
        <f>"Q"&amp;ROUNDUP(MONTH(Table1[[#This Row],[ordered_at]])/3,0)</f>
        <v>Q2</v>
      </c>
      <c r="R2308" t="s">
        <v>39</v>
      </c>
      <c r="S2308" t="s">
        <v>46</v>
      </c>
      <c r="T2308" s="8"/>
    </row>
    <row r="2309" spans="1:20" x14ac:dyDescent="0.3">
      <c r="A2309">
        <v>167333</v>
      </c>
      <c r="B2309">
        <v>115258</v>
      </c>
      <c r="C2309">
        <v>14305</v>
      </c>
      <c r="D2309">
        <v>28491</v>
      </c>
      <c r="E2309">
        <f>VLOOKUP(D2309,[1]products!$A$2:$B$2832,2,0)</f>
        <v>20.978459780000001</v>
      </c>
      <c r="F2309">
        <v>451752</v>
      </c>
      <c r="G2309" t="s">
        <v>13</v>
      </c>
      <c r="H2309" s="2">
        <v>44672.103333333333</v>
      </c>
      <c r="I2309" s="2">
        <v>44672.103333333333</v>
      </c>
      <c r="J2309" s="2" t="s">
        <v>11</v>
      </c>
      <c r="K2309" s="2" t="s">
        <v>11</v>
      </c>
      <c r="L2309" s="9">
        <f>YEAR(Table1[[#This Row],[ordered_at]])</f>
        <v>2022</v>
      </c>
      <c r="M2309" s="9" t="str">
        <f>TEXT(Table1[[#This Row],[ordered_at]],"MMM")</f>
        <v>Apr</v>
      </c>
      <c r="N2309">
        <f>VLOOKUP(D2309,[1]products!$A$2:$F$2832,6,0)</f>
        <v>43.979999540000001</v>
      </c>
      <c r="O2309" s="1">
        <f>Table1[[#This Row],[sale_price]]-Table1[[#This Row],[cost_price]]</f>
        <v>23.00153976</v>
      </c>
      <c r="P2309" s="4">
        <f>Table1[[#This Row],[PROFIT]]/Table1[[#This Row],[sale_price]]</f>
        <v>0.5230000000131878</v>
      </c>
      <c r="Q2309" t="str">
        <f>"Q"&amp;ROUNDUP(MONTH(Table1[[#This Row],[ordered_at]])/3,0)</f>
        <v>Q2</v>
      </c>
      <c r="R2309" t="s">
        <v>39</v>
      </c>
      <c r="S2309" t="s">
        <v>46</v>
      </c>
      <c r="T2309" s="8"/>
    </row>
    <row r="2310" spans="1:20" x14ac:dyDescent="0.3">
      <c r="A2310">
        <v>17271</v>
      </c>
      <c r="B2310">
        <v>11955</v>
      </c>
      <c r="C2310">
        <v>7872</v>
      </c>
      <c r="D2310">
        <v>24954</v>
      </c>
      <c r="E2310">
        <f>VLOOKUP(D2310,[1]products!$A$2:$B$2832,2,0)</f>
        <v>6.1407499080000001</v>
      </c>
      <c r="F2310">
        <v>46637</v>
      </c>
      <c r="G2310" t="s">
        <v>13</v>
      </c>
      <c r="H2310" s="2">
        <v>44672.011643518519</v>
      </c>
      <c r="I2310" s="2">
        <v>44672.011643518519</v>
      </c>
      <c r="J2310" s="2" t="s">
        <v>11</v>
      </c>
      <c r="K2310" s="2" t="s">
        <v>11</v>
      </c>
      <c r="L2310" s="9">
        <f>YEAR(Table1[[#This Row],[ordered_at]])</f>
        <v>2022</v>
      </c>
      <c r="M2310" s="9" t="str">
        <f>TEXT(Table1[[#This Row],[ordered_at]],"MMM")</f>
        <v>Apr</v>
      </c>
      <c r="N2310">
        <f>VLOOKUP(D2310,[1]products!$A$2:$F$2832,6,0)</f>
        <v>15.94999981</v>
      </c>
      <c r="O2310" s="1">
        <f>Table1[[#This Row],[sale_price]]-Table1[[#This Row],[cost_price]]</f>
        <v>9.8092499019999995</v>
      </c>
      <c r="P2310" s="4">
        <f>Table1[[#This Row],[PROFIT]]/Table1[[#This Row],[sale_price]]</f>
        <v>0.61500000118181819</v>
      </c>
      <c r="Q2310" t="str">
        <f>"Q"&amp;ROUNDUP(MONTH(Table1[[#This Row],[ordered_at]])/3,0)</f>
        <v>Q2</v>
      </c>
      <c r="R2310" t="s">
        <v>39</v>
      </c>
      <c r="S2310" t="s">
        <v>46</v>
      </c>
      <c r="T2310" s="8"/>
    </row>
    <row r="2311" spans="1:20" x14ac:dyDescent="0.3">
      <c r="A2311">
        <v>96073</v>
      </c>
      <c r="B2311">
        <v>66090</v>
      </c>
      <c r="C2311">
        <v>60671</v>
      </c>
      <c r="D2311">
        <v>13842</v>
      </c>
      <c r="E2311">
        <f>VLOOKUP(D2311,[1]products!$A$2:$B$2832,2,0)</f>
        <v>23.673601099999999</v>
      </c>
      <c r="F2311">
        <v>259294</v>
      </c>
      <c r="G2311" t="s">
        <v>12</v>
      </c>
      <c r="H2311" s="2">
        <v>44671.322916666664</v>
      </c>
      <c r="I2311" s="2">
        <v>44671.322916666664</v>
      </c>
      <c r="J2311" s="2">
        <v>44671.322916666664</v>
      </c>
      <c r="K2311" s="2" t="s">
        <v>11</v>
      </c>
      <c r="L2311" s="9">
        <f>YEAR(Table1[[#This Row],[ordered_at]])</f>
        <v>2022</v>
      </c>
      <c r="M2311" s="9" t="str">
        <f>TEXT(Table1[[#This Row],[ordered_at]],"MMM")</f>
        <v>Apr</v>
      </c>
      <c r="N2311">
        <f>VLOOKUP(D2311,[1]products!$A$2:$F$2832,6,0)</f>
        <v>36.990001679999999</v>
      </c>
      <c r="O2311" s="1">
        <f>Table1[[#This Row],[sale_price]]-Table1[[#This Row],[cost_price]]</f>
        <v>13.31640058</v>
      </c>
      <c r="P2311" s="4">
        <f>Table1[[#This Row],[PROFIT]]/Table1[[#This Row],[sale_price]]</f>
        <v>0.35999999932954857</v>
      </c>
      <c r="Q2311" t="str">
        <f>"Q"&amp;ROUNDUP(MONTH(Table1[[#This Row],[ordered_at]])/3,0)</f>
        <v>Q2</v>
      </c>
      <c r="R2311" t="s">
        <v>39</v>
      </c>
      <c r="S2311" t="s">
        <v>46</v>
      </c>
      <c r="T2311" s="8"/>
    </row>
    <row r="2312" spans="1:20" x14ac:dyDescent="0.3">
      <c r="A2312">
        <v>75961</v>
      </c>
      <c r="B2312">
        <v>52282</v>
      </c>
      <c r="C2312">
        <v>60671</v>
      </c>
      <c r="D2312">
        <v>11453</v>
      </c>
      <c r="E2312">
        <f>VLOOKUP(D2312,[1]products!$A$2:$B$2832,2,0)</f>
        <v>19.343659410000001</v>
      </c>
      <c r="F2312">
        <v>204969</v>
      </c>
      <c r="G2312" t="s">
        <v>13</v>
      </c>
      <c r="H2312" s="2">
        <v>44671.022592592592</v>
      </c>
      <c r="I2312" s="2">
        <v>44671.022592592592</v>
      </c>
      <c r="J2312" s="2" t="s">
        <v>11</v>
      </c>
      <c r="K2312" s="2" t="s">
        <v>11</v>
      </c>
      <c r="L2312" s="9">
        <f>YEAR(Table1[[#This Row],[ordered_at]])</f>
        <v>2022</v>
      </c>
      <c r="M2312" s="9" t="str">
        <f>TEXT(Table1[[#This Row],[ordered_at]],"MMM")</f>
        <v>Apr</v>
      </c>
      <c r="N2312">
        <f>VLOOKUP(D2312,[1]products!$A$2:$F$2832,6,0)</f>
        <v>32.619998930000001</v>
      </c>
      <c r="O2312" s="1">
        <f>Table1[[#This Row],[sale_price]]-Table1[[#This Row],[cost_price]]</f>
        <v>13.276339520000001</v>
      </c>
      <c r="P2312" s="4">
        <f>Table1[[#This Row],[PROFIT]]/Table1[[#This Row],[sale_price]]</f>
        <v>0.40699999863549963</v>
      </c>
      <c r="Q2312" t="str">
        <f>"Q"&amp;ROUNDUP(MONTH(Table1[[#This Row],[ordered_at]])/3,0)</f>
        <v>Q2</v>
      </c>
      <c r="R2312" t="s">
        <v>42</v>
      </c>
      <c r="S2312" t="s">
        <v>46</v>
      </c>
      <c r="T2312" s="8"/>
    </row>
    <row r="2313" spans="1:20" x14ac:dyDescent="0.3">
      <c r="A2313">
        <v>125260</v>
      </c>
      <c r="B2313">
        <v>86283</v>
      </c>
      <c r="C2313">
        <v>60671</v>
      </c>
      <c r="D2313">
        <v>13769</v>
      </c>
      <c r="E2313">
        <f>VLOOKUP(D2313,[1]products!$A$2:$B$2832,2,0)</f>
        <v>56.430000049999997</v>
      </c>
      <c r="F2313">
        <v>338129</v>
      </c>
      <c r="G2313" t="s">
        <v>13</v>
      </c>
      <c r="H2313" s="2">
        <v>44670.590868055559</v>
      </c>
      <c r="I2313" s="2">
        <v>44670.590868055559</v>
      </c>
      <c r="J2313" s="2" t="s">
        <v>11</v>
      </c>
      <c r="K2313" s="2" t="s">
        <v>11</v>
      </c>
      <c r="L2313" s="9">
        <f>YEAR(Table1[[#This Row],[ordered_at]])</f>
        <v>2022</v>
      </c>
      <c r="M2313" s="9" t="str">
        <f>TEXT(Table1[[#This Row],[ordered_at]],"MMM")</f>
        <v>Apr</v>
      </c>
      <c r="N2313">
        <f>VLOOKUP(D2313,[1]products!$A$2:$F$2832,6,0)</f>
        <v>95</v>
      </c>
      <c r="O2313" s="1">
        <f>Table1[[#This Row],[sale_price]]-Table1[[#This Row],[cost_price]]</f>
        <v>38.569999950000003</v>
      </c>
      <c r="P2313" s="4">
        <f>Table1[[#This Row],[PROFIT]]/Table1[[#This Row],[sale_price]]</f>
        <v>0.40599999947368426</v>
      </c>
      <c r="Q2313" t="str">
        <f>"Q"&amp;ROUNDUP(MONTH(Table1[[#This Row],[ordered_at]])/3,0)</f>
        <v>Q2</v>
      </c>
      <c r="R2313" t="s">
        <v>22</v>
      </c>
      <c r="S2313" t="s">
        <v>47</v>
      </c>
      <c r="T2313" s="8"/>
    </row>
    <row r="2314" spans="1:20" x14ac:dyDescent="0.3">
      <c r="A2314">
        <v>102477</v>
      </c>
      <c r="B2314">
        <v>70557</v>
      </c>
      <c r="C2314">
        <v>60671</v>
      </c>
      <c r="D2314">
        <v>13891</v>
      </c>
      <c r="E2314">
        <f>VLOOKUP(D2314,[1]products!$A$2:$B$2832,2,0)</f>
        <v>19.68021091</v>
      </c>
      <c r="F2314">
        <v>276455</v>
      </c>
      <c r="G2314" t="s">
        <v>10</v>
      </c>
      <c r="H2314" s="2">
        <v>44669.626307870371</v>
      </c>
      <c r="I2314" s="2" t="s">
        <v>11</v>
      </c>
      <c r="J2314" s="2" t="s">
        <v>11</v>
      </c>
      <c r="K2314" s="2" t="s">
        <v>11</v>
      </c>
      <c r="L2314" s="9">
        <f>YEAR(Table1[[#This Row],[ordered_at]])</f>
        <v>2022</v>
      </c>
      <c r="M2314" s="9" t="str">
        <f>TEXT(Table1[[#This Row],[ordered_at]],"MMM")</f>
        <v>Apr</v>
      </c>
      <c r="N2314">
        <f>VLOOKUP(D2314,[1]products!$A$2:$F$2832,6,0)</f>
        <v>33.990001679999999</v>
      </c>
      <c r="O2314" s="1">
        <f>Table1[[#This Row],[sale_price]]-Table1[[#This Row],[cost_price]]</f>
        <v>14.309790769999999</v>
      </c>
      <c r="P2314" s="4">
        <f>Table1[[#This Row],[PROFIT]]/Table1[[#This Row],[sale_price]]</f>
        <v>0.42100000184524849</v>
      </c>
      <c r="Q2314" t="str">
        <f>"Q"&amp;ROUNDUP(MONTH(Table1[[#This Row],[ordered_at]])/3,0)</f>
        <v>Q2</v>
      </c>
      <c r="R2314" t="s">
        <v>41</v>
      </c>
      <c r="S2314" t="s">
        <v>47</v>
      </c>
      <c r="T2314" s="8"/>
    </row>
    <row r="2315" spans="1:20" x14ac:dyDescent="0.3">
      <c r="A2315">
        <v>49842</v>
      </c>
      <c r="B2315">
        <v>34276</v>
      </c>
      <c r="C2315">
        <v>60671</v>
      </c>
      <c r="D2315">
        <v>15598</v>
      </c>
      <c r="E2315">
        <f>VLOOKUP(D2315,[1]products!$A$2:$B$2832,2,0)</f>
        <v>18.111600859999999</v>
      </c>
      <c r="F2315">
        <v>134435</v>
      </c>
      <c r="G2315" t="s">
        <v>10</v>
      </c>
      <c r="H2315" s="2">
        <v>44669.076249999998</v>
      </c>
      <c r="I2315" s="2" t="s">
        <v>11</v>
      </c>
      <c r="J2315" s="2" t="s">
        <v>11</v>
      </c>
      <c r="K2315" s="2" t="s">
        <v>11</v>
      </c>
      <c r="L2315" s="9">
        <f>YEAR(Table1[[#This Row],[ordered_at]])</f>
        <v>2022</v>
      </c>
      <c r="M2315" s="9" t="str">
        <f>TEXT(Table1[[#This Row],[ordered_at]],"MMM")</f>
        <v>Apr</v>
      </c>
      <c r="N2315">
        <f>VLOOKUP(D2315,[1]products!$A$2:$F$2832,6,0)</f>
        <v>32.400001529999997</v>
      </c>
      <c r="O2315" s="1">
        <f>Table1[[#This Row],[sale_price]]-Table1[[#This Row],[cost_price]]</f>
        <v>14.288400669999998</v>
      </c>
      <c r="P2315" s="4">
        <f>Table1[[#This Row],[PROFIT]]/Table1[[#This Row],[sale_price]]</f>
        <v>0.44099999985401234</v>
      </c>
      <c r="Q2315" t="str">
        <f>"Q"&amp;ROUNDUP(MONTH(Table1[[#This Row],[ordered_at]])/3,0)</f>
        <v>Q2</v>
      </c>
      <c r="R2315" t="s">
        <v>41</v>
      </c>
      <c r="S2315" t="s">
        <v>47</v>
      </c>
      <c r="T2315" s="8"/>
    </row>
    <row r="2316" spans="1:20" x14ac:dyDescent="0.3">
      <c r="A2316">
        <v>108580</v>
      </c>
      <c r="B2316">
        <v>74819</v>
      </c>
      <c r="C2316">
        <v>95909</v>
      </c>
      <c r="D2316">
        <v>15917</v>
      </c>
      <c r="E2316">
        <f>VLOOKUP(D2316,[1]products!$A$2:$B$2832,2,0)</f>
        <v>22.2955407</v>
      </c>
      <c r="F2316">
        <v>292945</v>
      </c>
      <c r="G2316" t="s">
        <v>14</v>
      </c>
      <c r="H2316" s="2">
        <v>44669.070821759262</v>
      </c>
      <c r="I2316" s="2" t="s">
        <v>11</v>
      </c>
      <c r="J2316" s="2" t="s">
        <v>11</v>
      </c>
      <c r="K2316" s="2" t="s">
        <v>11</v>
      </c>
      <c r="L2316" s="9">
        <f>YEAR(Table1[[#This Row],[ordered_at]])</f>
        <v>2022</v>
      </c>
      <c r="M2316" s="9" t="str">
        <f>TEXT(Table1[[#This Row],[ordered_at]],"MMM")</f>
        <v>Apr</v>
      </c>
      <c r="N2316">
        <f>VLOOKUP(D2316,[1]products!$A$2:$F$2832,6,0)</f>
        <v>49.990001679999999</v>
      </c>
      <c r="O2316" s="1">
        <f>Table1[[#This Row],[sale_price]]-Table1[[#This Row],[cost_price]]</f>
        <v>27.694460979999999</v>
      </c>
      <c r="P2316" s="4">
        <f>Table1[[#This Row],[PROFIT]]/Table1[[#This Row],[sale_price]]</f>
        <v>0.55400000098579716</v>
      </c>
      <c r="Q2316" t="str">
        <f>"Q"&amp;ROUNDUP(MONTH(Table1[[#This Row],[ordered_at]])/3,0)</f>
        <v>Q2</v>
      </c>
      <c r="R2316" t="s">
        <v>41</v>
      </c>
      <c r="S2316" t="s">
        <v>47</v>
      </c>
      <c r="T2316" s="8"/>
    </row>
    <row r="2317" spans="1:20" x14ac:dyDescent="0.3">
      <c r="A2317">
        <v>57354</v>
      </c>
      <c r="B2317">
        <v>39488</v>
      </c>
      <c r="C2317">
        <v>37892</v>
      </c>
      <c r="D2317">
        <v>935</v>
      </c>
      <c r="E2317">
        <f>VLOOKUP(D2317,[1]products!$A$2:$B$2832,2,0)</f>
        <v>61.375599110000003</v>
      </c>
      <c r="F2317">
        <v>154775</v>
      </c>
      <c r="G2317" t="s">
        <v>14</v>
      </c>
      <c r="H2317" s="2">
        <v>44668.259988425925</v>
      </c>
      <c r="I2317" s="2" t="s">
        <v>11</v>
      </c>
      <c r="J2317" s="2" t="s">
        <v>11</v>
      </c>
      <c r="K2317" s="2" t="s">
        <v>11</v>
      </c>
      <c r="L2317" s="9">
        <f>YEAR(Table1[[#This Row],[ordered_at]])</f>
        <v>2022</v>
      </c>
      <c r="M2317" s="9" t="str">
        <f>TEXT(Table1[[#This Row],[ordered_at]],"MMM")</f>
        <v>Apr</v>
      </c>
      <c r="N2317">
        <f>VLOOKUP(D2317,[1]products!$A$2:$F$2832,6,0)</f>
        <v>127.5999985</v>
      </c>
      <c r="O2317" s="1">
        <f>Table1[[#This Row],[sale_price]]-Table1[[#This Row],[cost_price]]</f>
        <v>66.224399390000002</v>
      </c>
      <c r="P2317" s="4">
        <f>Table1[[#This Row],[PROFIT]]/Table1[[#This Row],[sale_price]]</f>
        <v>0.51900000132053292</v>
      </c>
      <c r="Q2317" t="str">
        <f>"Q"&amp;ROUNDUP(MONTH(Table1[[#This Row],[ordered_at]])/3,0)</f>
        <v>Q2</v>
      </c>
      <c r="R2317" t="s">
        <v>41</v>
      </c>
      <c r="S2317" t="s">
        <v>47</v>
      </c>
      <c r="T2317" s="8"/>
    </row>
    <row r="2318" spans="1:20" x14ac:dyDescent="0.3">
      <c r="A2318">
        <v>161456</v>
      </c>
      <c r="B2318">
        <v>111209</v>
      </c>
      <c r="C2318">
        <v>51394</v>
      </c>
      <c r="D2318">
        <v>13662</v>
      </c>
      <c r="E2318">
        <f>VLOOKUP(D2318,[1]products!$A$2:$B$2832,2,0)</f>
        <v>30.312000130000001</v>
      </c>
      <c r="F2318">
        <v>435857</v>
      </c>
      <c r="G2318" t="s">
        <v>12</v>
      </c>
      <c r="H2318" s="2">
        <v>44667.48170138889</v>
      </c>
      <c r="I2318" s="2">
        <v>44667.48170138889</v>
      </c>
      <c r="J2318" s="2">
        <v>44667.48170138889</v>
      </c>
      <c r="K2318" s="2" t="s">
        <v>11</v>
      </c>
      <c r="L2318" s="9">
        <f>YEAR(Table1[[#This Row],[ordered_at]])</f>
        <v>2022</v>
      </c>
      <c r="M2318" s="9" t="str">
        <f>TEXT(Table1[[#This Row],[ordered_at]],"MMM")</f>
        <v>Apr</v>
      </c>
      <c r="N2318">
        <f>VLOOKUP(D2318,[1]products!$A$2:$F$2832,6,0)</f>
        <v>72</v>
      </c>
      <c r="O2318" s="1">
        <f>Table1[[#This Row],[sale_price]]-Table1[[#This Row],[cost_price]]</f>
        <v>41.687999869999999</v>
      </c>
      <c r="P2318" s="4">
        <f>Table1[[#This Row],[PROFIT]]/Table1[[#This Row],[sale_price]]</f>
        <v>0.57899999819444448</v>
      </c>
      <c r="Q2318" t="str">
        <f>"Q"&amp;ROUNDUP(MONTH(Table1[[#This Row],[ordered_at]])/3,0)</f>
        <v>Q2</v>
      </c>
      <c r="R2318" t="s">
        <v>41</v>
      </c>
      <c r="S2318" t="s">
        <v>47</v>
      </c>
      <c r="T2318" s="8"/>
    </row>
    <row r="2319" spans="1:20" x14ac:dyDescent="0.3">
      <c r="A2319">
        <v>23973</v>
      </c>
      <c r="B2319">
        <v>16585</v>
      </c>
      <c r="C2319">
        <v>50492</v>
      </c>
      <c r="D2319">
        <v>26337</v>
      </c>
      <c r="E2319">
        <f>VLOOKUP(D2319,[1]products!$A$2:$B$2832,2,0)</f>
        <v>5.3850098759999998</v>
      </c>
      <c r="F2319">
        <v>64688</v>
      </c>
      <c r="G2319" t="s">
        <v>14</v>
      </c>
      <c r="H2319" s="2">
        <v>44667.415046296293</v>
      </c>
      <c r="I2319" s="2" t="s">
        <v>11</v>
      </c>
      <c r="J2319" s="2" t="s">
        <v>11</v>
      </c>
      <c r="K2319" s="2" t="s">
        <v>11</v>
      </c>
      <c r="L2319" s="9">
        <f>YEAR(Table1[[#This Row],[ordered_at]])</f>
        <v>2022</v>
      </c>
      <c r="M2319" s="9" t="str">
        <f>TEXT(Table1[[#This Row],[ordered_at]],"MMM")</f>
        <v>Apr</v>
      </c>
      <c r="N2319">
        <f>VLOOKUP(D2319,[1]products!$A$2:$F$2832,6,0)</f>
        <v>8.9899997710000008</v>
      </c>
      <c r="O2319" s="1">
        <f>Table1[[#This Row],[sale_price]]-Table1[[#This Row],[cost_price]]</f>
        <v>3.604989895000001</v>
      </c>
      <c r="P2319" s="4">
        <f>Table1[[#This Row],[PROFIT]]/Table1[[#This Row],[sale_price]]</f>
        <v>0.40099999853492774</v>
      </c>
      <c r="Q2319" t="str">
        <f>"Q"&amp;ROUNDUP(MONTH(Table1[[#This Row],[ordered_at]])/3,0)</f>
        <v>Q2</v>
      </c>
      <c r="R2319" t="s">
        <v>41</v>
      </c>
      <c r="S2319" t="s">
        <v>47</v>
      </c>
      <c r="T2319" s="8"/>
    </row>
    <row r="2320" spans="1:20" x14ac:dyDescent="0.3">
      <c r="A2320">
        <v>128023</v>
      </c>
      <c r="B2320">
        <v>88161</v>
      </c>
      <c r="C2320">
        <v>89076</v>
      </c>
      <c r="D2320">
        <v>28896</v>
      </c>
      <c r="E2320">
        <f>VLOOKUP(D2320,[1]products!$A$2:$B$2832,2,0)</f>
        <v>13.300000020000001</v>
      </c>
      <c r="F2320">
        <v>345573</v>
      </c>
      <c r="G2320" t="s">
        <v>14</v>
      </c>
      <c r="H2320" s="2">
        <v>44667.155868055554</v>
      </c>
      <c r="I2320" s="2" t="s">
        <v>11</v>
      </c>
      <c r="J2320" s="2" t="s">
        <v>11</v>
      </c>
      <c r="K2320" s="2" t="s">
        <v>11</v>
      </c>
      <c r="L2320" s="9">
        <f>YEAR(Table1[[#This Row],[ordered_at]])</f>
        <v>2022</v>
      </c>
      <c r="M2320" s="9" t="str">
        <f>TEXT(Table1[[#This Row],[ordered_at]],"MMM")</f>
        <v>Apr</v>
      </c>
      <c r="N2320">
        <f>VLOOKUP(D2320,[1]products!$A$2:$F$2832,6,0)</f>
        <v>28</v>
      </c>
      <c r="O2320" s="1">
        <f>Table1[[#This Row],[sale_price]]-Table1[[#This Row],[cost_price]]</f>
        <v>14.699999979999999</v>
      </c>
      <c r="P2320" s="4">
        <f>Table1[[#This Row],[PROFIT]]/Table1[[#This Row],[sale_price]]</f>
        <v>0.52499999928571428</v>
      </c>
      <c r="Q2320" t="str">
        <f>"Q"&amp;ROUNDUP(MONTH(Table1[[#This Row],[ordered_at]])/3,0)</f>
        <v>Q2</v>
      </c>
      <c r="R2320" t="s">
        <v>41</v>
      </c>
      <c r="S2320" t="s">
        <v>47</v>
      </c>
      <c r="T2320" s="8"/>
    </row>
    <row r="2321" spans="1:20" x14ac:dyDescent="0.3">
      <c r="A2321">
        <v>20503</v>
      </c>
      <c r="B2321">
        <v>14196</v>
      </c>
      <c r="C2321">
        <v>48351</v>
      </c>
      <c r="D2321">
        <v>6446</v>
      </c>
      <c r="E2321">
        <f>VLOOKUP(D2321,[1]products!$A$2:$B$2832,2,0)</f>
        <v>10.54577995</v>
      </c>
      <c r="F2321">
        <v>55311</v>
      </c>
      <c r="G2321" t="s">
        <v>12</v>
      </c>
      <c r="H2321" s="2">
        <v>44666.465312499997</v>
      </c>
      <c r="I2321" s="2">
        <v>44666.465312499997</v>
      </c>
      <c r="J2321" s="2">
        <v>44666.465312499997</v>
      </c>
      <c r="K2321" s="2" t="s">
        <v>11</v>
      </c>
      <c r="L2321" s="9">
        <f>YEAR(Table1[[#This Row],[ordered_at]])</f>
        <v>2022</v>
      </c>
      <c r="M2321" s="9" t="str">
        <f>TEXT(Table1[[#This Row],[ordered_at]],"MMM")</f>
        <v>Apr</v>
      </c>
      <c r="N2321">
        <f>VLOOKUP(D2321,[1]products!$A$2:$F$2832,6,0)</f>
        <v>24.989999770000001</v>
      </c>
      <c r="O2321" s="1">
        <f>Table1[[#This Row],[sale_price]]-Table1[[#This Row],[cost_price]]</f>
        <v>14.444219820000001</v>
      </c>
      <c r="P2321" s="4">
        <f>Table1[[#This Row],[PROFIT]]/Table1[[#This Row],[sale_price]]</f>
        <v>0.57799999811684677</v>
      </c>
      <c r="Q2321" t="str">
        <f>"Q"&amp;ROUNDUP(MONTH(Table1[[#This Row],[ordered_at]])/3,0)</f>
        <v>Q2</v>
      </c>
      <c r="R2321" t="s">
        <v>41</v>
      </c>
      <c r="S2321" t="s">
        <v>47</v>
      </c>
      <c r="T2321" s="8"/>
    </row>
    <row r="2322" spans="1:20" x14ac:dyDescent="0.3">
      <c r="A2322">
        <v>107963</v>
      </c>
      <c r="B2322">
        <v>74386</v>
      </c>
      <c r="C2322">
        <v>48705</v>
      </c>
      <c r="D2322">
        <v>28826</v>
      </c>
      <c r="E2322">
        <f>VLOOKUP(D2322,[1]products!$A$2:$B$2832,2,0)</f>
        <v>31.82549852</v>
      </c>
      <c r="F2322">
        <v>291278</v>
      </c>
      <c r="G2322" t="s">
        <v>13</v>
      </c>
      <c r="H2322" s="2">
        <v>44664.594398148147</v>
      </c>
      <c r="I2322" s="2">
        <v>44664.594398148147</v>
      </c>
      <c r="J2322" s="2" t="s">
        <v>11</v>
      </c>
      <c r="K2322" s="2" t="s">
        <v>11</v>
      </c>
      <c r="L2322" s="9">
        <f>YEAR(Table1[[#This Row],[ordered_at]])</f>
        <v>2022</v>
      </c>
      <c r="M2322" s="9" t="str">
        <f>TEXT(Table1[[#This Row],[ordered_at]],"MMM")</f>
        <v>Apr</v>
      </c>
      <c r="N2322">
        <f>VLOOKUP(D2322,[1]products!$A$2:$F$2832,6,0)</f>
        <v>64.949996949999999</v>
      </c>
      <c r="O2322" s="1">
        <f>Table1[[#This Row],[sale_price]]-Table1[[#This Row],[cost_price]]</f>
        <v>33.124498430000003</v>
      </c>
      <c r="P2322" s="4">
        <f>Table1[[#This Row],[PROFIT]]/Table1[[#This Row],[sale_price]]</f>
        <v>0.50999999977675137</v>
      </c>
      <c r="Q2322" t="str">
        <f>"Q"&amp;ROUNDUP(MONTH(Table1[[#This Row],[ordered_at]])/3,0)</f>
        <v>Q2</v>
      </c>
      <c r="R2322" t="s">
        <v>41</v>
      </c>
      <c r="S2322" t="s">
        <v>47</v>
      </c>
      <c r="T2322" s="8"/>
    </row>
    <row r="2323" spans="1:20" x14ac:dyDescent="0.3">
      <c r="A2323">
        <v>105276</v>
      </c>
      <c r="B2323">
        <v>72517</v>
      </c>
      <c r="C2323">
        <v>76059</v>
      </c>
      <c r="D2323">
        <v>9505</v>
      </c>
      <c r="E2323">
        <f>VLOOKUP(D2323,[1]products!$A$2:$B$2832,2,0)</f>
        <v>52.331999949999997</v>
      </c>
      <c r="F2323">
        <v>284051</v>
      </c>
      <c r="G2323" t="s">
        <v>10</v>
      </c>
      <c r="H2323" s="2">
        <v>44663.539629629631</v>
      </c>
      <c r="I2323" s="2" t="s">
        <v>11</v>
      </c>
      <c r="J2323" s="2" t="s">
        <v>11</v>
      </c>
      <c r="K2323" s="2" t="s">
        <v>11</v>
      </c>
      <c r="L2323" s="9">
        <f>YEAR(Table1[[#This Row],[ordered_at]])</f>
        <v>2022</v>
      </c>
      <c r="M2323" s="9" t="str">
        <f>TEXT(Table1[[#This Row],[ordered_at]],"MMM")</f>
        <v>Apr</v>
      </c>
      <c r="N2323">
        <f>VLOOKUP(D2323,[1]products!$A$2:$F$2832,6,0)</f>
        <v>98</v>
      </c>
      <c r="O2323" s="1">
        <f>Table1[[#This Row],[sale_price]]-Table1[[#This Row],[cost_price]]</f>
        <v>45.668000050000003</v>
      </c>
      <c r="P2323" s="4">
        <f>Table1[[#This Row],[PROFIT]]/Table1[[#This Row],[sale_price]]</f>
        <v>0.46600000051020413</v>
      </c>
      <c r="Q2323" t="str">
        <f>"Q"&amp;ROUNDUP(MONTH(Table1[[#This Row],[ordered_at]])/3,0)</f>
        <v>Q2</v>
      </c>
      <c r="R2323" t="s">
        <v>41</v>
      </c>
      <c r="S2323" t="s">
        <v>47</v>
      </c>
      <c r="T2323" s="8"/>
    </row>
    <row r="2324" spans="1:20" x14ac:dyDescent="0.3">
      <c r="A2324">
        <v>3133</v>
      </c>
      <c r="B2324">
        <v>2159</v>
      </c>
      <c r="C2324">
        <v>20082</v>
      </c>
      <c r="D2324">
        <v>8876</v>
      </c>
      <c r="E2324">
        <f>VLOOKUP(D2324,[1]products!$A$2:$B$2832,2,0)</f>
        <v>12.00077986</v>
      </c>
      <c r="F2324">
        <v>8440</v>
      </c>
      <c r="G2324" t="s">
        <v>14</v>
      </c>
      <c r="H2324" s="2">
        <v>44659.717800925922</v>
      </c>
      <c r="I2324" s="2" t="s">
        <v>11</v>
      </c>
      <c r="J2324" s="2" t="s">
        <v>11</v>
      </c>
      <c r="K2324" s="2" t="s">
        <v>11</v>
      </c>
      <c r="L2324" s="9">
        <f>YEAR(Table1[[#This Row],[ordered_at]])</f>
        <v>2022</v>
      </c>
      <c r="M2324" s="9" t="str">
        <f>TEXT(Table1[[#This Row],[ordered_at]],"MMM")</f>
        <v>Apr</v>
      </c>
      <c r="N2324">
        <f>VLOOKUP(D2324,[1]products!$A$2:$F$2832,6,0)</f>
        <v>22.989999770000001</v>
      </c>
      <c r="O2324" s="1">
        <f>Table1[[#This Row],[sale_price]]-Table1[[#This Row],[cost_price]]</f>
        <v>10.989219910000001</v>
      </c>
      <c r="P2324" s="4">
        <f>Table1[[#This Row],[PROFIT]]/Table1[[#This Row],[sale_price]]</f>
        <v>0.47800000086733369</v>
      </c>
      <c r="Q2324" t="str">
        <f>"Q"&amp;ROUNDUP(MONTH(Table1[[#This Row],[ordered_at]])/3,0)</f>
        <v>Q2</v>
      </c>
      <c r="R2324" t="s">
        <v>41</v>
      </c>
      <c r="S2324" t="s">
        <v>47</v>
      </c>
      <c r="T2324" s="8"/>
    </row>
    <row r="2325" spans="1:20" x14ac:dyDescent="0.3">
      <c r="A2325">
        <v>108547</v>
      </c>
      <c r="B2325">
        <v>74798</v>
      </c>
      <c r="C2325">
        <v>77423</v>
      </c>
      <c r="D2325">
        <v>6103</v>
      </c>
      <c r="E2325">
        <f>VLOOKUP(D2325,[1]products!$A$2:$B$2832,2,0)</f>
        <v>7.7805002720000003</v>
      </c>
      <c r="F2325">
        <v>292852</v>
      </c>
      <c r="G2325" t="s">
        <v>10</v>
      </c>
      <c r="H2325" s="2">
        <v>44659.620451388888</v>
      </c>
      <c r="I2325" s="2" t="s">
        <v>11</v>
      </c>
      <c r="J2325" s="2" t="s">
        <v>11</v>
      </c>
      <c r="K2325" s="2" t="s">
        <v>11</v>
      </c>
      <c r="L2325" s="9">
        <f>YEAR(Table1[[#This Row],[ordered_at]])</f>
        <v>2022</v>
      </c>
      <c r="M2325" s="9" t="str">
        <f>TEXT(Table1[[#This Row],[ordered_at]],"MMM")</f>
        <v>Apr</v>
      </c>
      <c r="N2325">
        <f>VLOOKUP(D2325,[1]products!$A$2:$F$2832,6,0)</f>
        <v>19.950000760000002</v>
      </c>
      <c r="O2325" s="1">
        <f>Table1[[#This Row],[sale_price]]-Table1[[#This Row],[cost_price]]</f>
        <v>12.169500488000001</v>
      </c>
      <c r="P2325" s="4">
        <f>Table1[[#This Row],[PROFIT]]/Table1[[#This Row],[sale_price]]</f>
        <v>0.61000000122305753</v>
      </c>
      <c r="Q2325" t="str">
        <f>"Q"&amp;ROUNDUP(MONTH(Table1[[#This Row],[ordered_at]])/3,0)</f>
        <v>Q2</v>
      </c>
      <c r="R2325" t="s">
        <v>41</v>
      </c>
      <c r="S2325" t="s">
        <v>47</v>
      </c>
      <c r="T2325" s="8"/>
    </row>
    <row r="2326" spans="1:20" x14ac:dyDescent="0.3">
      <c r="A2326">
        <v>70326</v>
      </c>
      <c r="B2326">
        <v>48347</v>
      </c>
      <c r="C2326">
        <v>76400</v>
      </c>
      <c r="D2326">
        <v>13629</v>
      </c>
      <c r="E2326">
        <f>VLOOKUP(D2326,[1]products!$A$2:$B$2832,2,0)</f>
        <v>20.946700440000001</v>
      </c>
      <c r="F2326">
        <v>189772</v>
      </c>
      <c r="G2326" t="s">
        <v>13</v>
      </c>
      <c r="H2326" s="2">
        <v>44659.551006944443</v>
      </c>
      <c r="I2326" s="2">
        <v>44659.551006944443</v>
      </c>
      <c r="J2326" s="2" t="s">
        <v>11</v>
      </c>
      <c r="K2326" s="2" t="s">
        <v>11</v>
      </c>
      <c r="L2326" s="9">
        <f>YEAR(Table1[[#This Row],[ordered_at]])</f>
        <v>2022</v>
      </c>
      <c r="M2326" s="9" t="str">
        <f>TEXT(Table1[[#This Row],[ordered_at]],"MMM")</f>
        <v>Apr</v>
      </c>
      <c r="N2326">
        <f>VLOOKUP(D2326,[1]products!$A$2:$F$2832,6,0)</f>
        <v>44.950000760000002</v>
      </c>
      <c r="O2326" s="1">
        <f>Table1[[#This Row],[sale_price]]-Table1[[#This Row],[cost_price]]</f>
        <v>24.003300320000001</v>
      </c>
      <c r="P2326" s="4">
        <f>Table1[[#This Row],[PROFIT]]/Table1[[#This Row],[sale_price]]</f>
        <v>0.53399999809032261</v>
      </c>
      <c r="Q2326" t="str">
        <f>"Q"&amp;ROUNDUP(MONTH(Table1[[#This Row],[ordered_at]])/3,0)</f>
        <v>Q2</v>
      </c>
      <c r="R2326" t="s">
        <v>41</v>
      </c>
      <c r="S2326" t="s">
        <v>47</v>
      </c>
      <c r="T2326" s="8"/>
    </row>
    <row r="2327" spans="1:20" x14ac:dyDescent="0.3">
      <c r="A2327">
        <v>111793</v>
      </c>
      <c r="B2327">
        <v>77041</v>
      </c>
      <c r="C2327">
        <v>47171</v>
      </c>
      <c r="D2327">
        <v>506</v>
      </c>
      <c r="E2327">
        <f>VLOOKUP(D2327,[1]products!$A$2:$B$2832,2,0)</f>
        <v>9.4877997789999995</v>
      </c>
      <c r="F2327">
        <v>301642</v>
      </c>
      <c r="G2327" t="s">
        <v>13</v>
      </c>
      <c r="H2327" s="2">
        <v>44659.459050925929</v>
      </c>
      <c r="I2327" s="2">
        <v>44659.459050925929</v>
      </c>
      <c r="J2327" s="2" t="s">
        <v>11</v>
      </c>
      <c r="K2327" s="2" t="s">
        <v>11</v>
      </c>
      <c r="L2327" s="9">
        <f>YEAR(Table1[[#This Row],[ordered_at]])</f>
        <v>2022</v>
      </c>
      <c r="M2327" s="9" t="str">
        <f>TEXT(Table1[[#This Row],[ordered_at]],"MMM")</f>
        <v>Apr</v>
      </c>
      <c r="N2327">
        <f>VLOOKUP(D2327,[1]products!$A$2:$F$2832,6,0)</f>
        <v>18.899999619999999</v>
      </c>
      <c r="O2327" s="1">
        <f>Table1[[#This Row],[sale_price]]-Table1[[#This Row],[cost_price]]</f>
        <v>9.4121998409999996</v>
      </c>
      <c r="P2327" s="4">
        <f>Table1[[#This Row],[PROFIT]]/Table1[[#This Row],[sale_price]]</f>
        <v>0.49800000160000002</v>
      </c>
      <c r="Q2327" t="str">
        <f>"Q"&amp;ROUNDUP(MONTH(Table1[[#This Row],[ordered_at]])/3,0)</f>
        <v>Q2</v>
      </c>
      <c r="R2327" t="s">
        <v>41</v>
      </c>
      <c r="S2327" t="s">
        <v>47</v>
      </c>
      <c r="T2327" s="8"/>
    </row>
    <row r="2328" spans="1:20" x14ac:dyDescent="0.3">
      <c r="A2328">
        <v>63867</v>
      </c>
      <c r="B2328">
        <v>43969</v>
      </c>
      <c r="C2328">
        <v>60842</v>
      </c>
      <c r="D2328">
        <v>12350</v>
      </c>
      <c r="E2328">
        <f>VLOOKUP(D2328,[1]products!$A$2:$B$2832,2,0)</f>
        <v>73.278448499999996</v>
      </c>
      <c r="F2328">
        <v>172331</v>
      </c>
      <c r="G2328" t="s">
        <v>12</v>
      </c>
      <c r="H2328" s="2">
        <v>44659.212025462963</v>
      </c>
      <c r="I2328" s="2">
        <v>44659.212025462963</v>
      </c>
      <c r="J2328" s="2">
        <v>44659.212025462963</v>
      </c>
      <c r="K2328" s="2" t="s">
        <v>11</v>
      </c>
      <c r="L2328" s="9">
        <f>YEAR(Table1[[#This Row],[ordered_at]])</f>
        <v>2022</v>
      </c>
      <c r="M2328" s="9" t="str">
        <f>TEXT(Table1[[#This Row],[ordered_at]],"MMM")</f>
        <v>Apr</v>
      </c>
      <c r="N2328">
        <f>VLOOKUP(D2328,[1]products!$A$2:$F$2832,6,0)</f>
        <v>135.4499969</v>
      </c>
      <c r="O2328" s="1">
        <f>Table1[[#This Row],[sale_price]]-Table1[[#This Row],[cost_price]]</f>
        <v>62.171548400000006</v>
      </c>
      <c r="P2328" s="4">
        <f>Table1[[#This Row],[PROFIT]]/Table1[[#This Row],[sale_price]]</f>
        <v>0.45899999869250646</v>
      </c>
      <c r="Q2328" t="str">
        <f>"Q"&amp;ROUNDUP(MONTH(Table1[[#This Row],[ordered_at]])/3,0)</f>
        <v>Q2</v>
      </c>
      <c r="R2328" t="s">
        <v>41</v>
      </c>
      <c r="S2328" t="s">
        <v>47</v>
      </c>
      <c r="T2328" s="8"/>
    </row>
    <row r="2329" spans="1:20" x14ac:dyDescent="0.3">
      <c r="A2329">
        <v>143537</v>
      </c>
      <c r="B2329">
        <v>98819</v>
      </c>
      <c r="C2329">
        <v>49783</v>
      </c>
      <c r="D2329">
        <v>13842</v>
      </c>
      <c r="E2329">
        <f>VLOOKUP(D2329,[1]products!$A$2:$B$2832,2,0)</f>
        <v>23.673601099999999</v>
      </c>
      <c r="F2329">
        <v>387492</v>
      </c>
      <c r="G2329" t="s">
        <v>13</v>
      </c>
      <c r="H2329" s="2">
        <v>44657.589548611111</v>
      </c>
      <c r="I2329" s="2">
        <v>44657.589548611111</v>
      </c>
      <c r="J2329" s="2" t="s">
        <v>11</v>
      </c>
      <c r="K2329" s="2" t="s">
        <v>11</v>
      </c>
      <c r="L2329" s="9">
        <f>YEAR(Table1[[#This Row],[ordered_at]])</f>
        <v>2022</v>
      </c>
      <c r="M2329" s="9" t="str">
        <f>TEXT(Table1[[#This Row],[ordered_at]],"MMM")</f>
        <v>Apr</v>
      </c>
      <c r="N2329">
        <f>VLOOKUP(D2329,[1]products!$A$2:$F$2832,6,0)</f>
        <v>36.990001679999999</v>
      </c>
      <c r="O2329" s="1">
        <f>Table1[[#This Row],[sale_price]]-Table1[[#This Row],[cost_price]]</f>
        <v>13.31640058</v>
      </c>
      <c r="P2329" s="4">
        <f>Table1[[#This Row],[PROFIT]]/Table1[[#This Row],[sale_price]]</f>
        <v>0.35999999932954857</v>
      </c>
      <c r="Q2329" t="str">
        <f>"Q"&amp;ROUNDUP(MONTH(Table1[[#This Row],[ordered_at]])/3,0)</f>
        <v>Q2</v>
      </c>
      <c r="R2329" t="s">
        <v>41</v>
      </c>
      <c r="S2329" t="s">
        <v>47</v>
      </c>
      <c r="T2329" s="8"/>
    </row>
    <row r="2330" spans="1:20" x14ac:dyDescent="0.3">
      <c r="A2330">
        <v>82776</v>
      </c>
      <c r="B2330">
        <v>56939</v>
      </c>
      <c r="C2330">
        <v>93651</v>
      </c>
      <c r="D2330">
        <v>6262</v>
      </c>
      <c r="E2330">
        <f>VLOOKUP(D2330,[1]products!$A$2:$B$2832,2,0)</f>
        <v>4.159049875</v>
      </c>
      <c r="F2330">
        <v>223364</v>
      </c>
      <c r="G2330" t="s">
        <v>14</v>
      </c>
      <c r="H2330" s="2">
        <v>44656.581192129626</v>
      </c>
      <c r="I2330" s="2" t="s">
        <v>11</v>
      </c>
      <c r="J2330" s="2" t="s">
        <v>11</v>
      </c>
      <c r="K2330" s="2" t="s">
        <v>11</v>
      </c>
      <c r="L2330" s="9">
        <f>YEAR(Table1[[#This Row],[ordered_at]])</f>
        <v>2022</v>
      </c>
      <c r="M2330" s="9" t="str">
        <f>TEXT(Table1[[#This Row],[ordered_at]],"MMM")</f>
        <v>Apr</v>
      </c>
      <c r="N2330">
        <f>VLOOKUP(D2330,[1]products!$A$2:$F$2832,6,0)</f>
        <v>6.9899997709999999</v>
      </c>
      <c r="O2330" s="1">
        <f>Table1[[#This Row],[sale_price]]-Table1[[#This Row],[cost_price]]</f>
        <v>2.8309498959999999</v>
      </c>
      <c r="P2330" s="4">
        <f>Table1[[#This Row],[PROFIT]]/Table1[[#This Row],[sale_price]]</f>
        <v>0.40499999838984257</v>
      </c>
      <c r="Q2330" t="str">
        <f>"Q"&amp;ROUNDUP(MONTH(Table1[[#This Row],[ordered_at]])/3,0)</f>
        <v>Q2</v>
      </c>
      <c r="R2330" t="s">
        <v>41</v>
      </c>
      <c r="S2330" t="s">
        <v>47</v>
      </c>
      <c r="T2330" s="8"/>
    </row>
    <row r="2331" spans="1:20" x14ac:dyDescent="0.3">
      <c r="A2331">
        <v>31310</v>
      </c>
      <c r="B2331">
        <v>21611</v>
      </c>
      <c r="C2331">
        <v>27677</v>
      </c>
      <c r="D2331">
        <v>28391</v>
      </c>
      <c r="E2331">
        <f>VLOOKUP(D2331,[1]products!$A$2:$B$2832,2,0)</f>
        <v>36.240000100000003</v>
      </c>
      <c r="F2331">
        <v>84401</v>
      </c>
      <c r="G2331" t="s">
        <v>12</v>
      </c>
      <c r="H2331" s="2">
        <v>44655.654236111113</v>
      </c>
      <c r="I2331" s="2">
        <v>44655.654236111113</v>
      </c>
      <c r="J2331" s="2">
        <v>44655.654236111113</v>
      </c>
      <c r="K2331" s="2" t="s">
        <v>11</v>
      </c>
      <c r="L2331" s="9">
        <f>YEAR(Table1[[#This Row],[ordered_at]])</f>
        <v>2022</v>
      </c>
      <c r="M2331" s="9" t="str">
        <f>TEXT(Table1[[#This Row],[ordered_at]],"MMM")</f>
        <v>Apr</v>
      </c>
      <c r="N2331">
        <f>VLOOKUP(D2331,[1]products!$A$2:$F$2832,6,0)</f>
        <v>60</v>
      </c>
      <c r="O2331" s="1">
        <f>Table1[[#This Row],[sale_price]]-Table1[[#This Row],[cost_price]]</f>
        <v>23.759999899999997</v>
      </c>
      <c r="P2331" s="4">
        <f>Table1[[#This Row],[PROFIT]]/Table1[[#This Row],[sale_price]]</f>
        <v>0.39599999833333327</v>
      </c>
      <c r="Q2331" t="str">
        <f>"Q"&amp;ROUNDUP(MONTH(Table1[[#This Row],[ordered_at]])/3,0)</f>
        <v>Q2</v>
      </c>
      <c r="R2331" t="s">
        <v>41</v>
      </c>
      <c r="S2331" t="s">
        <v>47</v>
      </c>
      <c r="T2331" s="8"/>
    </row>
    <row r="2332" spans="1:20" x14ac:dyDescent="0.3">
      <c r="A2332">
        <v>169032</v>
      </c>
      <c r="B2332">
        <v>116430</v>
      </c>
      <c r="C2332">
        <v>2536</v>
      </c>
      <c r="D2332">
        <v>6145</v>
      </c>
      <c r="E2332">
        <f>VLOOKUP(D2332,[1]products!$A$2:$B$2832,2,0)</f>
        <v>24.66200001</v>
      </c>
      <c r="F2332">
        <v>456366</v>
      </c>
      <c r="G2332" t="s">
        <v>13</v>
      </c>
      <c r="H2332" s="2">
        <v>44655.603680555556</v>
      </c>
      <c r="I2332" s="2">
        <v>44655.603680555556</v>
      </c>
      <c r="J2332" s="2" t="s">
        <v>11</v>
      </c>
      <c r="K2332" s="2" t="s">
        <v>11</v>
      </c>
      <c r="L2332" s="9">
        <f>YEAR(Table1[[#This Row],[ordered_at]])</f>
        <v>2022</v>
      </c>
      <c r="M2332" s="9" t="str">
        <f>TEXT(Table1[[#This Row],[ordered_at]],"MMM")</f>
        <v>Apr</v>
      </c>
      <c r="N2332">
        <f>VLOOKUP(D2332,[1]products!$A$2:$F$2832,6,0)</f>
        <v>38</v>
      </c>
      <c r="O2332" s="1">
        <f>Table1[[#This Row],[sale_price]]-Table1[[#This Row],[cost_price]]</f>
        <v>13.33799999</v>
      </c>
      <c r="P2332" s="4">
        <f>Table1[[#This Row],[PROFIT]]/Table1[[#This Row],[sale_price]]</f>
        <v>0.35099999973684209</v>
      </c>
      <c r="Q2332" t="str">
        <f>"Q"&amp;ROUNDUP(MONTH(Table1[[#This Row],[ordered_at]])/3,0)</f>
        <v>Q2</v>
      </c>
      <c r="R2332" t="s">
        <v>41</v>
      </c>
      <c r="S2332" t="s">
        <v>47</v>
      </c>
      <c r="T2332" s="8"/>
    </row>
    <row r="2333" spans="1:20" x14ac:dyDescent="0.3">
      <c r="A2333">
        <v>27238</v>
      </c>
      <c r="B2333">
        <v>18830</v>
      </c>
      <c r="C2333">
        <v>74853</v>
      </c>
      <c r="D2333">
        <v>14210</v>
      </c>
      <c r="E2333">
        <f>VLOOKUP(D2333,[1]products!$A$2:$B$2832,2,0)</f>
        <v>30.28999988</v>
      </c>
      <c r="F2333">
        <v>73438</v>
      </c>
      <c r="G2333" t="s">
        <v>12</v>
      </c>
      <c r="H2333" s="2">
        <v>44655.384664351855</v>
      </c>
      <c r="I2333" s="2">
        <v>44655.384664351855</v>
      </c>
      <c r="J2333" s="2">
        <v>44655.384664351855</v>
      </c>
      <c r="K2333" s="2" t="s">
        <v>11</v>
      </c>
      <c r="L2333" s="9">
        <f>YEAR(Table1[[#This Row],[ordered_at]])</f>
        <v>2022</v>
      </c>
      <c r="M2333" s="9" t="str">
        <f>TEXT(Table1[[#This Row],[ordered_at]],"MMM")</f>
        <v>Apr</v>
      </c>
      <c r="N2333">
        <f>VLOOKUP(D2333,[1]products!$A$2:$F$2832,6,0)</f>
        <v>65</v>
      </c>
      <c r="O2333" s="1">
        <f>Table1[[#This Row],[sale_price]]-Table1[[#This Row],[cost_price]]</f>
        <v>34.710000120000004</v>
      </c>
      <c r="P2333" s="4">
        <f>Table1[[#This Row],[PROFIT]]/Table1[[#This Row],[sale_price]]</f>
        <v>0.53400000184615393</v>
      </c>
      <c r="Q2333" t="str">
        <f>"Q"&amp;ROUNDUP(MONTH(Table1[[#This Row],[ordered_at]])/3,0)</f>
        <v>Q2</v>
      </c>
      <c r="R2333" t="s">
        <v>41</v>
      </c>
      <c r="S2333" t="s">
        <v>47</v>
      </c>
      <c r="T2333" s="8"/>
    </row>
    <row r="2334" spans="1:20" x14ac:dyDescent="0.3">
      <c r="A2334">
        <v>94067</v>
      </c>
      <c r="B2334">
        <v>64707</v>
      </c>
      <c r="C2334">
        <v>53058</v>
      </c>
      <c r="D2334">
        <v>12677</v>
      </c>
      <c r="E2334">
        <f>VLOOKUP(D2334,[1]products!$A$2:$B$2832,2,0)</f>
        <v>17.350079749999999</v>
      </c>
      <c r="F2334">
        <v>253896</v>
      </c>
      <c r="G2334" t="s">
        <v>12</v>
      </c>
      <c r="H2334" s="2">
        <v>44655.033587962964</v>
      </c>
      <c r="I2334" s="2">
        <v>44655.033587962964</v>
      </c>
      <c r="J2334" s="2">
        <v>44655.033587962964</v>
      </c>
      <c r="K2334" s="2" t="s">
        <v>11</v>
      </c>
      <c r="L2334" s="9">
        <f>YEAR(Table1[[#This Row],[ordered_at]])</f>
        <v>2022</v>
      </c>
      <c r="M2334" s="9" t="str">
        <f>TEXT(Table1[[#This Row],[ordered_at]],"MMM")</f>
        <v>Apr</v>
      </c>
      <c r="N2334">
        <f>VLOOKUP(D2334,[1]products!$A$2:$F$2832,6,0)</f>
        <v>34.979999540000001</v>
      </c>
      <c r="O2334" s="1">
        <f>Table1[[#This Row],[sale_price]]-Table1[[#This Row],[cost_price]]</f>
        <v>17.629919790000002</v>
      </c>
      <c r="P2334" s="4">
        <f>Table1[[#This Row],[PROFIT]]/Table1[[#This Row],[sale_price]]</f>
        <v>0.50400000062435679</v>
      </c>
      <c r="Q2334" t="str">
        <f>"Q"&amp;ROUNDUP(MONTH(Table1[[#This Row],[ordered_at]])/3,0)</f>
        <v>Q2</v>
      </c>
      <c r="R2334" t="s">
        <v>41</v>
      </c>
      <c r="S2334" t="s">
        <v>47</v>
      </c>
      <c r="T2334" s="8"/>
    </row>
    <row r="2335" spans="1:20" x14ac:dyDescent="0.3">
      <c r="A2335">
        <v>129201</v>
      </c>
      <c r="B2335">
        <v>88972</v>
      </c>
      <c r="C2335">
        <v>59729</v>
      </c>
      <c r="D2335">
        <v>13972</v>
      </c>
      <c r="E2335">
        <f>VLOOKUP(D2335,[1]products!$A$2:$B$2832,2,0)</f>
        <v>34.91399981</v>
      </c>
      <c r="F2335">
        <v>348799</v>
      </c>
      <c r="G2335" t="s">
        <v>15</v>
      </c>
      <c r="H2335" s="2">
        <v>44654.920208333337</v>
      </c>
      <c r="I2335" s="2">
        <v>44654.920208333337</v>
      </c>
      <c r="J2335" s="2">
        <v>44654.920208333337</v>
      </c>
      <c r="K2335" s="2">
        <v>44654.920208333337</v>
      </c>
      <c r="L2335" s="9">
        <f>YEAR(Table1[[#This Row],[ordered_at]])</f>
        <v>2022</v>
      </c>
      <c r="M2335" s="9" t="str">
        <f>TEXT(Table1[[#This Row],[ordered_at]],"MMM")</f>
        <v>Apr</v>
      </c>
      <c r="N2335">
        <f>VLOOKUP(D2335,[1]products!$A$2:$F$2832,6,0)</f>
        <v>69</v>
      </c>
      <c r="O2335" s="1">
        <f>Table1[[#This Row],[sale_price]]-Table1[[#This Row],[cost_price]]</f>
        <v>34.08600019</v>
      </c>
      <c r="P2335" s="4">
        <f>Table1[[#This Row],[PROFIT]]/Table1[[#This Row],[sale_price]]</f>
        <v>0.49400000275362321</v>
      </c>
      <c r="Q2335" t="str">
        <f>"Q"&amp;ROUNDUP(MONTH(Table1[[#This Row],[ordered_at]])/3,0)</f>
        <v>Q2</v>
      </c>
      <c r="R2335" t="s">
        <v>41</v>
      </c>
      <c r="S2335" t="s">
        <v>47</v>
      </c>
      <c r="T2335" s="8"/>
    </row>
    <row r="2336" spans="1:20" x14ac:dyDescent="0.3">
      <c r="A2336">
        <v>98109</v>
      </c>
      <c r="B2336">
        <v>67533</v>
      </c>
      <c r="C2336">
        <v>39408</v>
      </c>
      <c r="D2336">
        <v>28589</v>
      </c>
      <c r="E2336">
        <f>VLOOKUP(D2336,[1]products!$A$2:$B$2832,2,0)</f>
        <v>16.436200169999999</v>
      </c>
      <c r="F2336">
        <v>264679</v>
      </c>
      <c r="G2336" t="s">
        <v>12</v>
      </c>
      <c r="H2336" s="2">
        <v>44654.645868055559</v>
      </c>
      <c r="I2336" s="2">
        <v>44654.645868055559</v>
      </c>
      <c r="J2336" s="2">
        <v>44654.645868055559</v>
      </c>
      <c r="K2336" s="2" t="s">
        <v>11</v>
      </c>
      <c r="L2336" s="9">
        <f>YEAR(Table1[[#This Row],[ordered_at]])</f>
        <v>2022</v>
      </c>
      <c r="M2336" s="9" t="str">
        <f>TEXT(Table1[[#This Row],[ordered_at]],"MMM")</f>
        <v>Apr</v>
      </c>
      <c r="N2336">
        <f>VLOOKUP(D2336,[1]products!$A$2:$F$2832,6,0)</f>
        <v>26.510000229999999</v>
      </c>
      <c r="O2336" s="1">
        <f>Table1[[#This Row],[sale_price]]-Table1[[#This Row],[cost_price]]</f>
        <v>10.07380006</v>
      </c>
      <c r="P2336" s="4">
        <f>Table1[[#This Row],[PROFIT]]/Table1[[#This Row],[sale_price]]</f>
        <v>0.37999999896642778</v>
      </c>
      <c r="Q2336" t="str">
        <f>"Q"&amp;ROUNDUP(MONTH(Table1[[#This Row],[ordered_at]])/3,0)</f>
        <v>Q2</v>
      </c>
      <c r="R2336" t="s">
        <v>41</v>
      </c>
      <c r="S2336" t="s">
        <v>47</v>
      </c>
      <c r="T2336" s="8"/>
    </row>
    <row r="2337" spans="1:20" x14ac:dyDescent="0.3">
      <c r="A2337">
        <v>131930</v>
      </c>
      <c r="B2337">
        <v>90814</v>
      </c>
      <c r="C2337">
        <v>91013</v>
      </c>
      <c r="D2337">
        <v>5876</v>
      </c>
      <c r="E2337">
        <f>VLOOKUP(D2337,[1]products!$A$2:$B$2832,2,0)</f>
        <v>8.7554999460000005</v>
      </c>
      <c r="F2337">
        <v>356162</v>
      </c>
      <c r="G2337" t="s">
        <v>13</v>
      </c>
      <c r="H2337" s="2">
        <v>44654.515150462961</v>
      </c>
      <c r="I2337" s="2">
        <v>44654.515150462961</v>
      </c>
      <c r="J2337" s="2" t="s">
        <v>11</v>
      </c>
      <c r="K2337" s="2" t="s">
        <v>11</v>
      </c>
      <c r="L2337" s="9">
        <f>YEAR(Table1[[#This Row],[ordered_at]])</f>
        <v>2022</v>
      </c>
      <c r="M2337" s="9" t="str">
        <f>TEXT(Table1[[#This Row],[ordered_at]],"MMM")</f>
        <v>Apr</v>
      </c>
      <c r="N2337">
        <f>VLOOKUP(D2337,[1]products!$A$2:$F$2832,6,0)</f>
        <v>19.5</v>
      </c>
      <c r="O2337" s="1">
        <f>Table1[[#This Row],[sale_price]]-Table1[[#This Row],[cost_price]]</f>
        <v>10.744500054</v>
      </c>
      <c r="P2337" s="4">
        <f>Table1[[#This Row],[PROFIT]]/Table1[[#This Row],[sale_price]]</f>
        <v>0.55100000276923078</v>
      </c>
      <c r="Q2337" t="str">
        <f>"Q"&amp;ROUNDUP(MONTH(Table1[[#This Row],[ordered_at]])/3,0)</f>
        <v>Q2</v>
      </c>
      <c r="R2337" t="s">
        <v>31</v>
      </c>
      <c r="S2337" t="s">
        <v>46</v>
      </c>
      <c r="T2337" s="8"/>
    </row>
    <row r="2338" spans="1:20" x14ac:dyDescent="0.3">
      <c r="A2338">
        <v>116116</v>
      </c>
      <c r="B2338">
        <v>80002</v>
      </c>
      <c r="C2338">
        <v>34417</v>
      </c>
      <c r="D2338">
        <v>14159</v>
      </c>
      <c r="E2338">
        <f>VLOOKUP(D2338,[1]products!$A$2:$B$2832,2,0)</f>
        <v>3.1772999089999998</v>
      </c>
      <c r="F2338">
        <v>313368</v>
      </c>
      <c r="G2338" t="s">
        <v>12</v>
      </c>
      <c r="H2338" s="2">
        <v>44652.559629629628</v>
      </c>
      <c r="I2338" s="2">
        <v>44652.559629629628</v>
      </c>
      <c r="J2338" s="2">
        <v>44652.559629629628</v>
      </c>
      <c r="K2338" s="2" t="s">
        <v>11</v>
      </c>
      <c r="L2338" s="9">
        <f>YEAR(Table1[[#This Row],[ordered_at]])</f>
        <v>2022</v>
      </c>
      <c r="M2338" s="9" t="str">
        <f>TEXT(Table1[[#This Row],[ordered_at]],"MMM")</f>
        <v>Apr</v>
      </c>
      <c r="N2338">
        <f>VLOOKUP(D2338,[1]products!$A$2:$F$2832,6,0)</f>
        <v>5.9499998090000004</v>
      </c>
      <c r="O2338" s="1">
        <f>Table1[[#This Row],[sale_price]]-Table1[[#This Row],[cost_price]]</f>
        <v>2.7726999000000006</v>
      </c>
      <c r="P2338" s="4">
        <f>Table1[[#This Row],[PROFIT]]/Table1[[#This Row],[sale_price]]</f>
        <v>0.46599999815226889</v>
      </c>
      <c r="Q2338" t="str">
        <f>"Q"&amp;ROUNDUP(MONTH(Table1[[#This Row],[ordered_at]])/3,0)</f>
        <v>Q2</v>
      </c>
      <c r="R2338" t="s">
        <v>31</v>
      </c>
      <c r="S2338" t="s">
        <v>46</v>
      </c>
      <c r="T2338" s="8"/>
    </row>
    <row r="2339" spans="1:20" x14ac:dyDescent="0.3">
      <c r="A2339">
        <v>114153</v>
      </c>
      <c r="B2339">
        <v>78648</v>
      </c>
      <c r="C2339">
        <v>80382</v>
      </c>
      <c r="D2339">
        <v>9498</v>
      </c>
      <c r="E2339">
        <f>VLOOKUP(D2339,[1]products!$A$2:$B$2832,2,0)</f>
        <v>17.626960539999999</v>
      </c>
      <c r="F2339">
        <v>308053</v>
      </c>
      <c r="G2339" t="s">
        <v>13</v>
      </c>
      <c r="H2339" s="2">
        <v>44652.53769675926</v>
      </c>
      <c r="I2339" s="2">
        <v>44652.53769675926</v>
      </c>
      <c r="J2339" s="2" t="s">
        <v>11</v>
      </c>
      <c r="K2339" s="2" t="s">
        <v>11</v>
      </c>
      <c r="L2339" s="9">
        <f>YEAR(Table1[[#This Row],[ordered_at]])</f>
        <v>2022</v>
      </c>
      <c r="M2339" s="9" t="str">
        <f>TEXT(Table1[[#This Row],[ordered_at]],"MMM")</f>
        <v>Apr</v>
      </c>
      <c r="N2339">
        <f>VLOOKUP(D2339,[1]products!$A$2:$F$2832,6,0)</f>
        <v>39.880001069999999</v>
      </c>
      <c r="O2339" s="1">
        <f>Table1[[#This Row],[sale_price]]-Table1[[#This Row],[cost_price]]</f>
        <v>22.25304053</v>
      </c>
      <c r="P2339" s="4">
        <f>Table1[[#This Row],[PROFIT]]/Table1[[#This Row],[sale_price]]</f>
        <v>0.55799999831845537</v>
      </c>
      <c r="Q2339" t="str">
        <f>"Q"&amp;ROUNDUP(MONTH(Table1[[#This Row],[ordered_at]])/3,0)</f>
        <v>Q2</v>
      </c>
      <c r="R2339" t="s">
        <v>31</v>
      </c>
      <c r="S2339" t="s">
        <v>46</v>
      </c>
      <c r="T2339" s="8"/>
    </row>
    <row r="2340" spans="1:20" x14ac:dyDescent="0.3">
      <c r="A2340">
        <v>27191</v>
      </c>
      <c r="B2340">
        <v>18801</v>
      </c>
      <c r="C2340">
        <v>96892</v>
      </c>
      <c r="D2340">
        <v>17004</v>
      </c>
      <c r="E2340">
        <f>VLOOKUP(D2340,[1]products!$A$2:$B$2832,2,0)</f>
        <v>24.01854084</v>
      </c>
      <c r="F2340">
        <v>73318</v>
      </c>
      <c r="G2340" t="s">
        <v>12</v>
      </c>
      <c r="H2340" s="2">
        <v>44652.298148148147</v>
      </c>
      <c r="I2340" s="2">
        <v>44652.298148148147</v>
      </c>
      <c r="J2340" s="2">
        <v>44652.298148148147</v>
      </c>
      <c r="K2340" s="2" t="s">
        <v>11</v>
      </c>
      <c r="L2340" s="9">
        <f>YEAR(Table1[[#This Row],[ordered_at]])</f>
        <v>2022</v>
      </c>
      <c r="M2340" s="9" t="str">
        <f>TEXT(Table1[[#This Row],[ordered_at]],"MMM")</f>
        <v>Apr</v>
      </c>
      <c r="N2340">
        <f>VLOOKUP(D2340,[1]products!$A$2:$F$2832,6,0)</f>
        <v>43.990001679999999</v>
      </c>
      <c r="O2340" s="1">
        <f>Table1[[#This Row],[sale_price]]-Table1[[#This Row],[cost_price]]</f>
        <v>19.971460839999999</v>
      </c>
      <c r="P2340" s="4">
        <f>Table1[[#This Row],[PROFIT]]/Table1[[#This Row],[sale_price]]</f>
        <v>0.45400000175676281</v>
      </c>
      <c r="Q2340" t="str">
        <f>"Q"&amp;ROUNDUP(MONTH(Table1[[#This Row],[ordered_at]])/3,0)</f>
        <v>Q2</v>
      </c>
      <c r="R2340" t="s">
        <v>31</v>
      </c>
      <c r="S2340" t="s">
        <v>46</v>
      </c>
      <c r="T2340" s="8"/>
    </row>
    <row r="2341" spans="1:20" x14ac:dyDescent="0.3">
      <c r="A2341">
        <v>168914</v>
      </c>
      <c r="B2341">
        <v>116347</v>
      </c>
      <c r="C2341">
        <v>21427</v>
      </c>
      <c r="D2341">
        <v>6129</v>
      </c>
      <c r="E2341">
        <f>VLOOKUP(D2341,[1]products!$A$2:$B$2832,2,0)</f>
        <v>8.4843398509999997</v>
      </c>
      <c r="F2341">
        <v>456028</v>
      </c>
      <c r="G2341" t="s">
        <v>13</v>
      </c>
      <c r="H2341" s="2">
        <v>44652.044409722221</v>
      </c>
      <c r="I2341" s="2">
        <v>44652.044409722221</v>
      </c>
      <c r="J2341" s="2" t="s">
        <v>11</v>
      </c>
      <c r="K2341" s="2" t="s">
        <v>11</v>
      </c>
      <c r="L2341" s="9">
        <f>YEAR(Table1[[#This Row],[ordered_at]])</f>
        <v>2022</v>
      </c>
      <c r="M2341" s="9" t="str">
        <f>TEXT(Table1[[#This Row],[ordered_at]],"MMM")</f>
        <v>Apr</v>
      </c>
      <c r="N2341">
        <f>VLOOKUP(D2343,[1]products!$A$2:$F$2832,6,0)</f>
        <v>15</v>
      </c>
      <c r="O2341" s="1">
        <f>Table1[[#This Row],[sale_price]]-Table1[[#This Row],[cost_price]]</f>
        <v>6.5156601490000003</v>
      </c>
      <c r="P2341" s="4">
        <f>Table1[[#This Row],[PROFIT]]/Table1[[#This Row],[sale_price]]</f>
        <v>0.43437734326666672</v>
      </c>
      <c r="Q2341" t="str">
        <f>"Q"&amp;ROUNDUP(MONTH(Table1[[#This Row],[ordered_at]])/3,0)</f>
        <v>Q2</v>
      </c>
      <c r="R2341" t="s">
        <v>31</v>
      </c>
      <c r="S2341" t="s">
        <v>46</v>
      </c>
      <c r="T2341" s="8"/>
    </row>
    <row r="2342" spans="1:20" x14ac:dyDescent="0.3">
      <c r="A2342">
        <v>112662</v>
      </c>
      <c r="B2342">
        <v>77645</v>
      </c>
      <c r="C2342">
        <v>81145</v>
      </c>
      <c r="D2342">
        <v>6139</v>
      </c>
      <c r="E2342">
        <f>VLOOKUP(D2342,[1]products!$A$2:$B$2832,2,0)</f>
        <v>5.5844098759999996</v>
      </c>
      <c r="F2342">
        <v>303965</v>
      </c>
      <c r="G2342" t="s">
        <v>14</v>
      </c>
      <c r="H2342" s="2">
        <v>44650.361203703702</v>
      </c>
      <c r="I2342" s="2" t="s">
        <v>11</v>
      </c>
      <c r="J2342" s="2" t="s">
        <v>11</v>
      </c>
      <c r="K2342" s="2" t="s">
        <v>11</v>
      </c>
      <c r="L2342" s="9">
        <f>YEAR(Table1[[#This Row],[ordered_at]])</f>
        <v>2022</v>
      </c>
      <c r="M2342" s="9" t="str">
        <f>TEXT(Table1[[#This Row],[ordered_at]],"MMM")</f>
        <v>Mar</v>
      </c>
      <c r="N2342">
        <f>VLOOKUP(D2342,[1]products!$A$2:$F$2832,6,0)</f>
        <v>9.9899997710000008</v>
      </c>
      <c r="O2342" s="1">
        <f>Table1[[#This Row],[sale_price]]-Table1[[#This Row],[cost_price]]</f>
        <v>4.4055898950000012</v>
      </c>
      <c r="P2342" s="4">
        <f>Table1[[#This Row],[PROFIT]]/Table1[[#This Row],[sale_price]]</f>
        <v>0.44099999959849856</v>
      </c>
      <c r="Q2342" t="str">
        <f>"Q"&amp;ROUNDUP(MONTH(Table1[[#This Row],[ordered_at]])/3,0)</f>
        <v>Q1</v>
      </c>
      <c r="R2342" t="s">
        <v>31</v>
      </c>
      <c r="S2342" t="s">
        <v>46</v>
      </c>
      <c r="T2342" s="8"/>
    </row>
    <row r="2343" spans="1:20" x14ac:dyDescent="0.3">
      <c r="A2343">
        <v>37017</v>
      </c>
      <c r="B2343">
        <v>25490</v>
      </c>
      <c r="C2343">
        <v>21522</v>
      </c>
      <c r="D2343">
        <v>6271</v>
      </c>
      <c r="E2343">
        <f>VLOOKUP(D2343,[1]products!$A$2:$B$2832,2,0)</f>
        <v>8.3249999960000007</v>
      </c>
      <c r="F2343">
        <v>99878</v>
      </c>
      <c r="G2343" t="s">
        <v>10</v>
      </c>
      <c r="H2343" s="2">
        <v>44650.08421296296</v>
      </c>
      <c r="I2343" s="2" t="s">
        <v>11</v>
      </c>
      <c r="J2343" s="2" t="s">
        <v>11</v>
      </c>
      <c r="K2343" s="2" t="s">
        <v>11</v>
      </c>
      <c r="L2343" s="9">
        <f>YEAR(Table1[[#This Row],[ordered_at]])</f>
        <v>2022</v>
      </c>
      <c r="M2343" s="9" t="str">
        <f>TEXT(Table1[[#This Row],[ordered_at]],"MMM")</f>
        <v>Mar</v>
      </c>
      <c r="N2343">
        <f>VLOOKUP(D2343,[1]products!$A$2:$F$2832,6,0)</f>
        <v>15</v>
      </c>
      <c r="O2343" s="1">
        <f>Table1[[#This Row],[sale_price]]-Table1[[#This Row],[cost_price]]</f>
        <v>6.6750000039999993</v>
      </c>
      <c r="P2343" s="4">
        <f>Table1[[#This Row],[PROFIT]]/Table1[[#This Row],[sale_price]]</f>
        <v>0.44500000026666664</v>
      </c>
      <c r="Q2343" t="str">
        <f>"Q"&amp;ROUNDUP(MONTH(Table1[[#This Row],[ordered_at]])/3,0)</f>
        <v>Q1</v>
      </c>
      <c r="R2343" t="s">
        <v>31</v>
      </c>
      <c r="S2343" t="s">
        <v>46</v>
      </c>
      <c r="T2343" s="8"/>
    </row>
    <row r="2344" spans="1:20" x14ac:dyDescent="0.3">
      <c r="A2344">
        <v>154095</v>
      </c>
      <c r="B2344">
        <v>106094</v>
      </c>
      <c r="C2344">
        <v>73619</v>
      </c>
      <c r="D2344">
        <v>28892</v>
      </c>
      <c r="E2344">
        <f>VLOOKUP(D2344,[1]products!$A$2:$B$2832,2,0)</f>
        <v>25.525499969999998</v>
      </c>
      <c r="F2344">
        <v>415975</v>
      </c>
      <c r="G2344" t="s">
        <v>12</v>
      </c>
      <c r="H2344" s="2">
        <v>44648.435624999998</v>
      </c>
      <c r="I2344" s="2">
        <v>44648.435624999998</v>
      </c>
      <c r="J2344" s="2">
        <v>44648.435624999998</v>
      </c>
      <c r="K2344" s="2" t="s">
        <v>11</v>
      </c>
      <c r="L2344" s="9">
        <f>YEAR(Table1[[#This Row],[ordered_at]])</f>
        <v>2022</v>
      </c>
      <c r="M2344" s="9" t="str">
        <f>TEXT(Table1[[#This Row],[ordered_at]],"MMM")</f>
        <v>Mar</v>
      </c>
      <c r="N2344">
        <f>VLOOKUP(D2344,[1]products!$A$2:$F$2832,6,0)</f>
        <v>59.5</v>
      </c>
      <c r="O2344" s="1">
        <f>Table1[[#This Row],[sale_price]]-Table1[[#This Row],[cost_price]]</f>
        <v>33.974500030000002</v>
      </c>
      <c r="P2344" s="4">
        <f>Table1[[#This Row],[PROFIT]]/Table1[[#This Row],[sale_price]]</f>
        <v>0.57100000050420174</v>
      </c>
      <c r="Q2344" t="str">
        <f>"Q"&amp;ROUNDUP(MONTH(Table1[[#This Row],[ordered_at]])/3,0)</f>
        <v>Q1</v>
      </c>
      <c r="R2344" t="s">
        <v>31</v>
      </c>
      <c r="S2344" t="s">
        <v>46</v>
      </c>
      <c r="T2344" s="8"/>
    </row>
    <row r="2345" spans="1:20" x14ac:dyDescent="0.3">
      <c r="A2345">
        <v>83119</v>
      </c>
      <c r="B2345">
        <v>57189</v>
      </c>
      <c r="C2345">
        <v>50374</v>
      </c>
      <c r="D2345">
        <v>11016</v>
      </c>
      <c r="E2345">
        <f>VLOOKUP(D2345,[1]products!$A$2:$B$2832,2,0)</f>
        <v>21.065100910000002</v>
      </c>
      <c r="F2345">
        <v>224300</v>
      </c>
      <c r="G2345" t="s">
        <v>12</v>
      </c>
      <c r="H2345" s="2">
        <v>44645.098541666666</v>
      </c>
      <c r="I2345" s="2">
        <v>44645.098541666666</v>
      </c>
      <c r="J2345" s="2">
        <v>44645.098541666666</v>
      </c>
      <c r="K2345" s="2" t="s">
        <v>11</v>
      </c>
      <c r="L2345" s="9">
        <f>YEAR(Table1[[#This Row],[ordered_at]])</f>
        <v>2022</v>
      </c>
      <c r="M2345" s="9" t="str">
        <f>TEXT(Table1[[#This Row],[ordered_at]],"MMM")</f>
        <v>Mar</v>
      </c>
      <c r="N2345">
        <f>VLOOKUP(D2345,[1]products!$A$2:$F$2832,6,0)</f>
        <v>42.990001679999999</v>
      </c>
      <c r="O2345" s="1">
        <f>Table1[[#This Row],[sale_price]]-Table1[[#This Row],[cost_price]]</f>
        <v>21.924900769999997</v>
      </c>
      <c r="P2345" s="4">
        <f>Table1[[#This Row],[PROFIT]]/Table1[[#This Row],[sale_price]]</f>
        <v>0.50999999798092577</v>
      </c>
      <c r="Q2345" t="str">
        <f>"Q"&amp;ROUNDUP(MONTH(Table1[[#This Row],[ordered_at]])/3,0)</f>
        <v>Q1</v>
      </c>
      <c r="R2345" t="s">
        <v>31</v>
      </c>
      <c r="S2345" t="s">
        <v>46</v>
      </c>
      <c r="T2345" s="8"/>
    </row>
    <row r="2346" spans="1:20" x14ac:dyDescent="0.3">
      <c r="A2346">
        <v>117704</v>
      </c>
      <c r="B2346">
        <v>81062</v>
      </c>
      <c r="C2346">
        <v>50374</v>
      </c>
      <c r="D2346">
        <v>9035</v>
      </c>
      <c r="E2346">
        <f>VLOOKUP(D2346,[1]products!$A$2:$B$2832,2,0)</f>
        <v>14.982659679999999</v>
      </c>
      <c r="F2346">
        <v>317652</v>
      </c>
      <c r="G2346" t="s">
        <v>13</v>
      </c>
      <c r="H2346" s="2">
        <v>44644.36959490741</v>
      </c>
      <c r="I2346" s="2">
        <v>44644.36959490741</v>
      </c>
      <c r="J2346" s="2" t="s">
        <v>11</v>
      </c>
      <c r="K2346" s="2" t="s">
        <v>11</v>
      </c>
      <c r="L2346" s="9">
        <f>YEAR(Table1[[#This Row],[ordered_at]])</f>
        <v>2022</v>
      </c>
      <c r="M2346" s="9" t="str">
        <f>TEXT(Table1[[#This Row],[ordered_at]],"MMM")</f>
        <v>Mar</v>
      </c>
      <c r="N2346">
        <f>VLOOKUP(D2346,[1]products!$A$2:$F$2832,6,0)</f>
        <v>28.979999540000001</v>
      </c>
      <c r="O2346" s="1">
        <f>Table1[[#This Row],[sale_price]]-Table1[[#This Row],[cost_price]]</f>
        <v>13.997339860000002</v>
      </c>
      <c r="P2346" s="4">
        <f>Table1[[#This Row],[PROFIT]]/Table1[[#This Row],[sale_price]]</f>
        <v>0.4830000028357489</v>
      </c>
      <c r="Q2346" t="str">
        <f>"Q"&amp;ROUNDUP(MONTH(Table1[[#This Row],[ordered_at]])/3,0)</f>
        <v>Q1</v>
      </c>
      <c r="R2346" t="s">
        <v>32</v>
      </c>
      <c r="S2346" t="s">
        <v>46</v>
      </c>
      <c r="T2346" s="8"/>
    </row>
    <row r="2347" spans="1:20" x14ac:dyDescent="0.3">
      <c r="A2347">
        <v>162243</v>
      </c>
      <c r="B2347">
        <v>111742</v>
      </c>
      <c r="C2347">
        <v>50374</v>
      </c>
      <c r="D2347">
        <v>24715</v>
      </c>
      <c r="E2347">
        <f>VLOOKUP(D2347,[1]products!$A$2:$B$2832,2,0)</f>
        <v>11.074999979999999</v>
      </c>
      <c r="F2347">
        <v>437981</v>
      </c>
      <c r="G2347" t="s">
        <v>14</v>
      </c>
      <c r="H2347" s="2">
        <v>44644.17292824074</v>
      </c>
      <c r="I2347" s="2" t="s">
        <v>11</v>
      </c>
      <c r="J2347" s="2" t="s">
        <v>11</v>
      </c>
      <c r="K2347" s="2" t="s">
        <v>11</v>
      </c>
      <c r="L2347" s="9">
        <f>YEAR(Table1[[#This Row],[ordered_at]])</f>
        <v>2022</v>
      </c>
      <c r="M2347" s="9" t="str">
        <f>TEXT(Table1[[#This Row],[ordered_at]],"MMM")</f>
        <v>Mar</v>
      </c>
      <c r="N2347">
        <f>VLOOKUP(D2347,[1]products!$A$2:$F$2832,6,0)</f>
        <v>25</v>
      </c>
      <c r="O2347" s="1">
        <f>Table1[[#This Row],[sale_price]]-Table1[[#This Row],[cost_price]]</f>
        <v>13.925000020000001</v>
      </c>
      <c r="P2347" s="4">
        <f>Table1[[#This Row],[PROFIT]]/Table1[[#This Row],[sale_price]]</f>
        <v>0.55700000080000001</v>
      </c>
      <c r="Q2347" t="str">
        <f>"Q"&amp;ROUNDUP(MONTH(Table1[[#This Row],[ordered_at]])/3,0)</f>
        <v>Q1</v>
      </c>
      <c r="R2347" t="s">
        <v>27</v>
      </c>
      <c r="S2347" t="s">
        <v>46</v>
      </c>
      <c r="T2347" s="8"/>
    </row>
    <row r="2348" spans="1:20" x14ac:dyDescent="0.3">
      <c r="A2348">
        <v>171632</v>
      </c>
      <c r="B2348">
        <v>118172</v>
      </c>
      <c r="C2348">
        <v>53053</v>
      </c>
      <c r="D2348">
        <v>9031</v>
      </c>
      <c r="E2348">
        <f>VLOOKUP(D2348,[1]products!$A$2:$B$2832,2,0)</f>
        <v>21.881999990000001</v>
      </c>
      <c r="F2348">
        <v>463392</v>
      </c>
      <c r="G2348" t="s">
        <v>13</v>
      </c>
      <c r="H2348" s="2">
        <v>44643.393472222226</v>
      </c>
      <c r="I2348" s="2">
        <v>44643.393472222226</v>
      </c>
      <c r="J2348" s="2" t="s">
        <v>11</v>
      </c>
      <c r="K2348" s="2" t="s">
        <v>11</v>
      </c>
      <c r="L2348" s="9">
        <f>YEAR(Table1[[#This Row],[ordered_at]])</f>
        <v>2022</v>
      </c>
      <c r="M2348" s="9" t="str">
        <f>TEXT(Table1[[#This Row],[ordered_at]],"MMM")</f>
        <v>Mar</v>
      </c>
      <c r="N2348">
        <f>VLOOKUP(D2348,[1]products!$A$2:$F$2832,6,0)</f>
        <v>42</v>
      </c>
      <c r="O2348" s="1">
        <f>Table1[[#This Row],[sale_price]]-Table1[[#This Row],[cost_price]]</f>
        <v>20.118000009999999</v>
      </c>
      <c r="P2348" s="4">
        <f>Table1[[#This Row],[PROFIT]]/Table1[[#This Row],[sale_price]]</f>
        <v>0.47900000023809525</v>
      </c>
      <c r="Q2348" t="str">
        <f>"Q"&amp;ROUNDUP(MONTH(Table1[[#This Row],[ordered_at]])/3,0)</f>
        <v>Q1</v>
      </c>
      <c r="R2348" t="s">
        <v>25</v>
      </c>
      <c r="S2348" t="s">
        <v>46</v>
      </c>
      <c r="T2348" s="8"/>
    </row>
    <row r="2349" spans="1:20" x14ac:dyDescent="0.3">
      <c r="A2349">
        <v>26106</v>
      </c>
      <c r="B2349">
        <v>18057</v>
      </c>
      <c r="C2349">
        <v>7346</v>
      </c>
      <c r="D2349">
        <v>14327</v>
      </c>
      <c r="E2349">
        <f>VLOOKUP(D2349,[1]products!$A$2:$B$2832,2,0)</f>
        <v>20.492999099999999</v>
      </c>
      <c r="F2349">
        <v>70417</v>
      </c>
      <c r="G2349" t="s">
        <v>15</v>
      </c>
      <c r="H2349" s="2">
        <v>44643.294432870367</v>
      </c>
      <c r="I2349" s="2">
        <v>44643.294432870367</v>
      </c>
      <c r="J2349" s="2">
        <v>44643.294432870367</v>
      </c>
      <c r="K2349" s="2">
        <v>44643.294432870367</v>
      </c>
      <c r="L2349" s="9">
        <f>YEAR(Table1[[#This Row],[ordered_at]])</f>
        <v>2022</v>
      </c>
      <c r="M2349" s="9" t="str">
        <f>TEXT(Table1[[#This Row],[ordered_at]],"MMM")</f>
        <v>Mar</v>
      </c>
      <c r="N2349">
        <f>VLOOKUP(D2349,[1]products!$A$2:$F$2832,6,0)</f>
        <v>37.259998320000001</v>
      </c>
      <c r="O2349" s="1">
        <f>Table1[[#This Row],[sale_price]]-Table1[[#This Row],[cost_price]]</f>
        <v>16.766999220000002</v>
      </c>
      <c r="P2349" s="4">
        <f>Table1[[#This Row],[PROFIT]]/Table1[[#This Row],[sale_price]]</f>
        <v>0.44999999935587764</v>
      </c>
      <c r="Q2349" t="str">
        <f>"Q"&amp;ROUNDUP(MONTH(Table1[[#This Row],[ordered_at]])/3,0)</f>
        <v>Q1</v>
      </c>
      <c r="R2349" t="s">
        <v>26</v>
      </c>
      <c r="S2349" t="s">
        <v>46</v>
      </c>
      <c r="T2349" s="8"/>
    </row>
    <row r="2350" spans="1:20" x14ac:dyDescent="0.3">
      <c r="A2350">
        <v>87140</v>
      </c>
      <c r="B2350">
        <v>59951</v>
      </c>
      <c r="C2350">
        <v>16575</v>
      </c>
      <c r="D2350">
        <v>9414</v>
      </c>
      <c r="E2350">
        <f>VLOOKUP(D2350,[1]products!$A$2:$B$2832,2,0)</f>
        <v>29.55535042</v>
      </c>
      <c r="F2350">
        <v>235190</v>
      </c>
      <c r="G2350" t="s">
        <v>13</v>
      </c>
      <c r="H2350" s="2">
        <v>44642.435925925929</v>
      </c>
      <c r="I2350" s="2">
        <v>44642.435925925929</v>
      </c>
      <c r="J2350" s="2" t="s">
        <v>11</v>
      </c>
      <c r="K2350" s="2" t="s">
        <v>11</v>
      </c>
      <c r="L2350" s="9">
        <f>YEAR(Table1[[#This Row],[ordered_at]])</f>
        <v>2022</v>
      </c>
      <c r="M2350" s="9" t="str">
        <f>TEXT(Table1[[#This Row],[ordered_at]],"MMM")</f>
        <v>Mar</v>
      </c>
      <c r="N2350">
        <f>VLOOKUP(D2350,[1]products!$A$2:$F$2832,6,0)</f>
        <v>59.950000760000002</v>
      </c>
      <c r="O2350" s="1">
        <f>Table1[[#This Row],[sale_price]]-Table1[[#This Row],[cost_price]]</f>
        <v>30.394650340000002</v>
      </c>
      <c r="P2350" s="4">
        <f>Table1[[#This Row],[PROFIT]]/Table1[[#This Row],[sale_price]]</f>
        <v>0.50699999924403671</v>
      </c>
      <c r="Q2350" t="str">
        <f>"Q"&amp;ROUNDUP(MONTH(Table1[[#This Row],[ordered_at]])/3,0)</f>
        <v>Q1</v>
      </c>
      <c r="R2350" t="s">
        <v>26</v>
      </c>
      <c r="S2350" t="s">
        <v>46</v>
      </c>
      <c r="T2350" s="8"/>
    </row>
    <row r="2351" spans="1:20" x14ac:dyDescent="0.3">
      <c r="A2351">
        <v>85694</v>
      </c>
      <c r="B2351">
        <v>58949</v>
      </c>
      <c r="C2351">
        <v>30515</v>
      </c>
      <c r="D2351">
        <v>13937</v>
      </c>
      <c r="E2351">
        <f>VLOOKUP(D2351,[1]products!$A$2:$B$2832,2,0)</f>
        <v>29.975000099999999</v>
      </c>
      <c r="F2351">
        <v>231251</v>
      </c>
      <c r="G2351" t="s">
        <v>13</v>
      </c>
      <c r="H2351" s="2">
        <v>44641.413530092592</v>
      </c>
      <c r="I2351" s="2">
        <v>44641.413530092592</v>
      </c>
      <c r="J2351" s="2" t="s">
        <v>11</v>
      </c>
      <c r="K2351" s="2" t="s">
        <v>11</v>
      </c>
      <c r="L2351" s="9">
        <f>YEAR(Table1[[#This Row],[ordered_at]])</f>
        <v>2022</v>
      </c>
      <c r="M2351" s="9" t="str">
        <f>TEXT(Table1[[#This Row],[ordered_at]],"MMM")</f>
        <v>Mar</v>
      </c>
      <c r="N2351">
        <f>VLOOKUP(D2351,[1]products!$A$2:$F$2832,6,0)</f>
        <v>55</v>
      </c>
      <c r="O2351" s="1">
        <f>Table1[[#This Row],[sale_price]]-Table1[[#This Row],[cost_price]]</f>
        <v>25.024999900000001</v>
      </c>
      <c r="P2351" s="4">
        <f>Table1[[#This Row],[PROFIT]]/Table1[[#This Row],[sale_price]]</f>
        <v>0.45499999818181819</v>
      </c>
      <c r="Q2351" t="str">
        <f>"Q"&amp;ROUNDUP(MONTH(Table1[[#This Row],[ordered_at]])/3,0)</f>
        <v>Q1</v>
      </c>
      <c r="R2351" t="s">
        <v>28</v>
      </c>
      <c r="S2351" t="s">
        <v>46</v>
      </c>
      <c r="T2351" s="8"/>
    </row>
    <row r="2352" spans="1:20" x14ac:dyDescent="0.3">
      <c r="A2352">
        <v>162455</v>
      </c>
      <c r="B2352">
        <v>111895</v>
      </c>
      <c r="C2352">
        <v>9868</v>
      </c>
      <c r="D2352">
        <v>28446</v>
      </c>
      <c r="E2352">
        <f>VLOOKUP(D2352,[1]products!$A$2:$B$2832,2,0)</f>
        <v>18.042359909999998</v>
      </c>
      <c r="F2352">
        <v>438564</v>
      </c>
      <c r="G2352" t="s">
        <v>10</v>
      </c>
      <c r="H2352" s="2">
        <v>44641.223564814813</v>
      </c>
      <c r="I2352" s="2" t="s">
        <v>11</v>
      </c>
      <c r="J2352" s="2" t="s">
        <v>11</v>
      </c>
      <c r="K2352" s="2" t="s">
        <v>11</v>
      </c>
      <c r="L2352" s="9">
        <f>YEAR(Table1[[#This Row],[ordered_at]])</f>
        <v>2022</v>
      </c>
      <c r="M2352" s="9" t="str">
        <f>TEXT(Table1[[#This Row],[ordered_at]],"MMM")</f>
        <v>Mar</v>
      </c>
      <c r="N2352">
        <f>VLOOKUP(D2352,[1]products!$A$2:$F$2832,6,0)</f>
        <v>31.989999770000001</v>
      </c>
      <c r="O2352" s="1">
        <f>Table1[[#This Row],[sale_price]]-Table1[[#This Row],[cost_price]]</f>
        <v>13.947639860000002</v>
      </c>
      <c r="P2352" s="4">
        <f>Table1[[#This Row],[PROFIT]]/Table1[[#This Row],[sale_price]]</f>
        <v>0.43599999875836204</v>
      </c>
      <c r="Q2352" t="str">
        <f>"Q"&amp;ROUNDUP(MONTH(Table1[[#This Row],[ordered_at]])/3,0)</f>
        <v>Q1</v>
      </c>
      <c r="R2352" t="s">
        <v>40</v>
      </c>
      <c r="S2352" t="s">
        <v>46</v>
      </c>
      <c r="T2352" s="8"/>
    </row>
    <row r="2353" spans="1:20" x14ac:dyDescent="0.3">
      <c r="A2353">
        <v>160133</v>
      </c>
      <c r="B2353">
        <v>110295</v>
      </c>
      <c r="C2353">
        <v>10188</v>
      </c>
      <c r="D2353">
        <v>15334</v>
      </c>
      <c r="E2353">
        <f>VLOOKUP(D2353,[1]products!$A$2:$B$2832,2,0)</f>
        <v>27.255200370000001</v>
      </c>
      <c r="F2353">
        <v>432273</v>
      </c>
      <c r="G2353" t="s">
        <v>12</v>
      </c>
      <c r="H2353" s="2">
        <v>44639.495879629627</v>
      </c>
      <c r="I2353" s="2">
        <v>44639.495879629627</v>
      </c>
      <c r="J2353" s="2">
        <v>44639.495879629627</v>
      </c>
      <c r="K2353" s="2" t="s">
        <v>11</v>
      </c>
      <c r="L2353" s="9">
        <f>YEAR(Table1[[#This Row],[ordered_at]])</f>
        <v>2022</v>
      </c>
      <c r="M2353" s="9" t="str">
        <f>TEXT(Table1[[#This Row],[ordered_at]],"MMM")</f>
        <v>Mar</v>
      </c>
      <c r="N2353">
        <f>VLOOKUP(D2353,[1]products!$A$2:$F$2832,6,0)</f>
        <v>54.950000760000002</v>
      </c>
      <c r="O2353" s="1">
        <f>Table1[[#This Row],[sale_price]]-Table1[[#This Row],[cost_price]]</f>
        <v>27.694800390000001</v>
      </c>
      <c r="P2353" s="4">
        <f>Table1[[#This Row],[PROFIT]]/Table1[[#This Row],[sale_price]]</f>
        <v>0.50400000012666057</v>
      </c>
      <c r="Q2353" t="str">
        <f>"Q"&amp;ROUNDUP(MONTH(Table1[[#This Row],[ordered_at]])/3,0)</f>
        <v>Q1</v>
      </c>
      <c r="R2353" t="s">
        <v>40</v>
      </c>
      <c r="S2353" t="s">
        <v>46</v>
      </c>
      <c r="T2353" s="8"/>
    </row>
    <row r="2354" spans="1:20" x14ac:dyDescent="0.3">
      <c r="A2354">
        <v>96620</v>
      </c>
      <c r="B2354">
        <v>66482</v>
      </c>
      <c r="C2354">
        <v>2838</v>
      </c>
      <c r="D2354">
        <v>24572</v>
      </c>
      <c r="E2354">
        <f>VLOOKUP(D2354,[1]products!$A$2:$B$2832,2,0)</f>
        <v>42.829288290000001</v>
      </c>
      <c r="F2354">
        <v>260727</v>
      </c>
      <c r="G2354" t="s">
        <v>15</v>
      </c>
      <c r="H2354" s="2">
        <v>44639.495856481481</v>
      </c>
      <c r="I2354" s="2">
        <v>44639.495856481481</v>
      </c>
      <c r="J2354" s="2">
        <v>44639.495856481481</v>
      </c>
      <c r="K2354" s="2">
        <v>44639.495856481481</v>
      </c>
      <c r="L2354" s="9">
        <f>YEAR(Table1[[#This Row],[ordered_at]])</f>
        <v>2022</v>
      </c>
      <c r="M2354" s="9" t="str">
        <f>TEXT(Table1[[#This Row],[ordered_at]],"MMM")</f>
        <v>Mar</v>
      </c>
      <c r="N2354">
        <f>VLOOKUP(D2354,[1]products!$A$2:$F$2832,6,0)</f>
        <v>81.269996640000002</v>
      </c>
      <c r="O2354" s="1">
        <f>Table1[[#This Row],[sale_price]]-Table1[[#This Row],[cost_price]]</f>
        <v>38.440708350000001</v>
      </c>
      <c r="P2354" s="4">
        <f>Table1[[#This Row],[PROFIT]]/Table1[[#This Row],[sale_price]]</f>
        <v>0.47299999925286079</v>
      </c>
      <c r="Q2354" t="str">
        <f>"Q"&amp;ROUNDUP(MONTH(Table1[[#This Row],[ordered_at]])/3,0)</f>
        <v>Q1</v>
      </c>
      <c r="R2354" t="s">
        <v>20</v>
      </c>
      <c r="S2354" t="s">
        <v>46</v>
      </c>
      <c r="T2354" s="8"/>
    </row>
    <row r="2355" spans="1:20" x14ac:dyDescent="0.3">
      <c r="A2355">
        <v>96498</v>
      </c>
      <c r="B2355">
        <v>66397</v>
      </c>
      <c r="C2355">
        <v>88080</v>
      </c>
      <c r="D2355">
        <v>11027</v>
      </c>
      <c r="E2355">
        <f>VLOOKUP(D2355,[1]products!$A$2:$B$2832,2,0)</f>
        <v>11.192909869999999</v>
      </c>
      <c r="F2355">
        <v>260392</v>
      </c>
      <c r="G2355" t="s">
        <v>12</v>
      </c>
      <c r="H2355" s="2">
        <v>44639.473379629628</v>
      </c>
      <c r="I2355" s="2">
        <v>44639.473379629628</v>
      </c>
      <c r="J2355" s="2">
        <v>44639.473379629628</v>
      </c>
      <c r="K2355" s="2" t="s">
        <v>11</v>
      </c>
      <c r="L2355" s="9">
        <f>YEAR(Table1[[#This Row],[ordered_at]])</f>
        <v>2022</v>
      </c>
      <c r="M2355" s="9" t="str">
        <f>TEXT(Table1[[#This Row],[ordered_at]],"MMM")</f>
        <v>Mar</v>
      </c>
      <c r="N2355">
        <f>VLOOKUP(D2355,[1]products!$A$2:$F$2832,6,0)</f>
        <v>21.989999770000001</v>
      </c>
      <c r="O2355" s="1">
        <f>Table1[[#This Row],[sale_price]]-Table1[[#This Row],[cost_price]]</f>
        <v>10.797089900000001</v>
      </c>
      <c r="P2355" s="4">
        <f>Table1[[#This Row],[PROFIT]]/Table1[[#This Row],[sale_price]]</f>
        <v>0.49100000058799459</v>
      </c>
      <c r="Q2355" t="str">
        <f>"Q"&amp;ROUNDUP(MONTH(Table1[[#This Row],[ordered_at]])/3,0)</f>
        <v>Q1</v>
      </c>
      <c r="R2355" t="s">
        <v>20</v>
      </c>
      <c r="S2355" t="s">
        <v>46</v>
      </c>
      <c r="T2355" s="8"/>
    </row>
    <row r="2356" spans="1:20" x14ac:dyDescent="0.3">
      <c r="A2356">
        <v>149118</v>
      </c>
      <c r="B2356">
        <v>102689</v>
      </c>
      <c r="C2356">
        <v>81544</v>
      </c>
      <c r="D2356">
        <v>12350</v>
      </c>
      <c r="E2356">
        <f>VLOOKUP(D2356,[1]products!$A$2:$B$2832,2,0)</f>
        <v>73.278448499999996</v>
      </c>
      <c r="F2356">
        <v>402591</v>
      </c>
      <c r="G2356" t="s">
        <v>14</v>
      </c>
      <c r="H2356" s="2">
        <v>44638.736921296295</v>
      </c>
      <c r="I2356" s="2" t="s">
        <v>11</v>
      </c>
      <c r="J2356" s="2" t="s">
        <v>11</v>
      </c>
      <c r="K2356" s="2" t="s">
        <v>11</v>
      </c>
      <c r="L2356" s="9">
        <f>YEAR(Table1[[#This Row],[ordered_at]])</f>
        <v>2022</v>
      </c>
      <c r="M2356" s="9" t="str">
        <f>TEXT(Table1[[#This Row],[ordered_at]],"MMM")</f>
        <v>Mar</v>
      </c>
      <c r="N2356">
        <f>VLOOKUP(D2356,[1]products!$A$2:$F$2832,6,0)</f>
        <v>135.4499969</v>
      </c>
      <c r="O2356" s="1">
        <f>Table1[[#This Row],[sale_price]]-Table1[[#This Row],[cost_price]]</f>
        <v>62.171548400000006</v>
      </c>
      <c r="P2356" s="4">
        <f>Table1[[#This Row],[PROFIT]]/Table1[[#This Row],[sale_price]]</f>
        <v>0.45899999869250646</v>
      </c>
      <c r="Q2356" t="str">
        <f>"Q"&amp;ROUNDUP(MONTH(Table1[[#This Row],[ordered_at]])/3,0)</f>
        <v>Q1</v>
      </c>
      <c r="R2356" t="s">
        <v>25</v>
      </c>
      <c r="S2356" t="s">
        <v>46</v>
      </c>
      <c r="T2356" s="8"/>
    </row>
    <row r="2357" spans="1:20" x14ac:dyDescent="0.3">
      <c r="A2357">
        <v>47237</v>
      </c>
      <c r="B2357">
        <v>32507</v>
      </c>
      <c r="C2357">
        <v>89699</v>
      </c>
      <c r="D2357">
        <v>29008</v>
      </c>
      <c r="E2357">
        <f>VLOOKUP(D2357,[1]products!$A$2:$B$2832,2,0)</f>
        <v>31.13142925</v>
      </c>
      <c r="F2357">
        <v>127433</v>
      </c>
      <c r="G2357" t="s">
        <v>14</v>
      </c>
      <c r="H2357" s="2">
        <v>44638.114699074074</v>
      </c>
      <c r="I2357" s="2" t="s">
        <v>11</v>
      </c>
      <c r="J2357" s="2" t="s">
        <v>11</v>
      </c>
      <c r="K2357" s="2" t="s">
        <v>11</v>
      </c>
      <c r="L2357" s="9">
        <f>YEAR(Table1[[#This Row],[ordered_at]])</f>
        <v>2022</v>
      </c>
      <c r="M2357" s="9" t="str">
        <f>TEXT(Table1[[#This Row],[ordered_at]],"MMM")</f>
        <v>Mar</v>
      </c>
      <c r="N2357">
        <f>VLOOKUP(D2357,[1]products!$A$2:$F$2832,6,0)</f>
        <v>76.489997860000003</v>
      </c>
      <c r="O2357" s="1">
        <f>Table1[[#This Row],[sale_price]]-Table1[[#This Row],[cost_price]]</f>
        <v>45.358568610000006</v>
      </c>
      <c r="P2357" s="4">
        <f>Table1[[#This Row],[PROFIT]]/Table1[[#This Row],[sale_price]]</f>
        <v>0.59299999841835538</v>
      </c>
      <c r="Q2357" t="str">
        <f>"Q"&amp;ROUNDUP(MONTH(Table1[[#This Row],[ordered_at]])/3,0)</f>
        <v>Q1</v>
      </c>
      <c r="R2357" t="s">
        <v>26</v>
      </c>
      <c r="S2357" t="s">
        <v>46</v>
      </c>
      <c r="T2357" s="8"/>
    </row>
    <row r="2358" spans="1:20" x14ac:dyDescent="0.3">
      <c r="A2358">
        <v>22992</v>
      </c>
      <c r="B2358">
        <v>15919</v>
      </c>
      <c r="C2358">
        <v>1117</v>
      </c>
      <c r="D2358">
        <v>26142</v>
      </c>
      <c r="E2358">
        <f>VLOOKUP(D2358,[1]products!$A$2:$B$2832,2,0)</f>
        <v>124.7999999</v>
      </c>
      <c r="F2358">
        <v>62050</v>
      </c>
      <c r="G2358" t="s">
        <v>14</v>
      </c>
      <c r="H2358" s="2">
        <v>44637.620405092595</v>
      </c>
      <c r="I2358" s="2" t="s">
        <v>11</v>
      </c>
      <c r="J2358" s="2" t="s">
        <v>11</v>
      </c>
      <c r="K2358" s="2" t="s">
        <v>11</v>
      </c>
      <c r="L2358" s="9">
        <f>YEAR(Table1[[#This Row],[ordered_at]])</f>
        <v>2022</v>
      </c>
      <c r="M2358" s="9" t="str">
        <f>TEXT(Table1[[#This Row],[ordered_at]],"MMM")</f>
        <v>Mar</v>
      </c>
      <c r="N2358">
        <f>VLOOKUP(D2358,[1]products!$A$2:$F$2832,6,0)</f>
        <v>240</v>
      </c>
      <c r="O2358" s="1">
        <f>Table1[[#This Row],[sale_price]]-Table1[[#This Row],[cost_price]]</f>
        <v>115.2000001</v>
      </c>
      <c r="P2358" s="4">
        <f>Table1[[#This Row],[PROFIT]]/Table1[[#This Row],[sale_price]]</f>
        <v>0.48000000041666663</v>
      </c>
      <c r="Q2358" t="str">
        <f>"Q"&amp;ROUNDUP(MONTH(Table1[[#This Row],[ordered_at]])/3,0)</f>
        <v>Q1</v>
      </c>
      <c r="R2358" t="s">
        <v>26</v>
      </c>
      <c r="S2358" t="s">
        <v>46</v>
      </c>
      <c r="T2358" s="8"/>
    </row>
    <row r="2359" spans="1:20" x14ac:dyDescent="0.3">
      <c r="A2359">
        <v>151065</v>
      </c>
      <c r="B2359">
        <v>104016</v>
      </c>
      <c r="C2359">
        <v>89658</v>
      </c>
      <c r="D2359">
        <v>6129</v>
      </c>
      <c r="E2359">
        <f>VLOOKUP(D2359,[1]products!$A$2:$B$2832,2,0)</f>
        <v>8.4843398509999997</v>
      </c>
      <c r="F2359">
        <v>407844</v>
      </c>
      <c r="G2359" t="s">
        <v>14</v>
      </c>
      <c r="H2359" s="2">
        <v>44637.251493055555</v>
      </c>
      <c r="I2359" s="2" t="s">
        <v>11</v>
      </c>
      <c r="J2359" s="2" t="s">
        <v>11</v>
      </c>
      <c r="K2359" s="2" t="s">
        <v>11</v>
      </c>
      <c r="L2359" s="9">
        <f>YEAR(Table1[[#This Row],[ordered_at]])</f>
        <v>2022</v>
      </c>
      <c r="M2359" s="9" t="str">
        <f>TEXT(Table1[[#This Row],[ordered_at]],"MMM")</f>
        <v>Mar</v>
      </c>
      <c r="N2359">
        <f>VLOOKUP(D2361,[1]products!$A$2:$F$2832,6,0)</f>
        <v>25</v>
      </c>
      <c r="O2359" s="1">
        <f>Table1[[#This Row],[sale_price]]-Table1[[#This Row],[cost_price]]</f>
        <v>16.515660148999999</v>
      </c>
      <c r="P2359" s="4">
        <f>Table1[[#This Row],[PROFIT]]/Table1[[#This Row],[sale_price]]</f>
        <v>0.66062640596</v>
      </c>
      <c r="Q2359" t="str">
        <f>"Q"&amp;ROUNDUP(MONTH(Table1[[#This Row],[ordered_at]])/3,0)</f>
        <v>Q1</v>
      </c>
      <c r="R2359" t="s">
        <v>42</v>
      </c>
      <c r="S2359" t="s">
        <v>46</v>
      </c>
      <c r="T2359" s="8"/>
    </row>
    <row r="2360" spans="1:20" x14ac:dyDescent="0.3">
      <c r="A2360">
        <v>25174</v>
      </c>
      <c r="B2360">
        <v>17418</v>
      </c>
      <c r="C2360">
        <v>53532</v>
      </c>
      <c r="D2360">
        <v>6140</v>
      </c>
      <c r="E2360">
        <f>VLOOKUP(D2360,[1]products!$A$2:$B$2832,2,0)</f>
        <v>5.2182698839999997</v>
      </c>
      <c r="F2360">
        <v>67936</v>
      </c>
      <c r="G2360" t="s">
        <v>10</v>
      </c>
      <c r="H2360" s="2">
        <v>44636.606192129628</v>
      </c>
      <c r="I2360" s="2" t="s">
        <v>11</v>
      </c>
      <c r="J2360" s="2" t="s">
        <v>11</v>
      </c>
      <c r="K2360" s="2" t="s">
        <v>11</v>
      </c>
      <c r="L2360" s="9">
        <f>YEAR(Table1[[#This Row],[ordered_at]])</f>
        <v>2022</v>
      </c>
      <c r="M2360" s="9" t="str">
        <f>TEXT(Table1[[#This Row],[ordered_at]],"MMM")</f>
        <v>Mar</v>
      </c>
      <c r="N2360">
        <f>VLOOKUP(D2360,[1]products!$A$2:$F$2832,6,0)</f>
        <v>13.989999770000001</v>
      </c>
      <c r="O2360" s="1">
        <f>Table1[[#This Row],[sale_price]]-Table1[[#This Row],[cost_price]]</f>
        <v>8.771729886000001</v>
      </c>
      <c r="P2360" s="4">
        <f>Table1[[#This Row],[PROFIT]]/Table1[[#This Row],[sale_price]]</f>
        <v>0.62700000215939966</v>
      </c>
      <c r="Q2360" t="str">
        <f>"Q"&amp;ROUNDUP(MONTH(Table1[[#This Row],[ordered_at]])/3,0)</f>
        <v>Q1</v>
      </c>
      <c r="R2360" t="s">
        <v>42</v>
      </c>
      <c r="S2360" t="s">
        <v>46</v>
      </c>
      <c r="T2360" s="8"/>
    </row>
    <row r="2361" spans="1:20" x14ac:dyDescent="0.3">
      <c r="A2361">
        <v>113057</v>
      </c>
      <c r="B2361">
        <v>77908</v>
      </c>
      <c r="C2361">
        <v>52581</v>
      </c>
      <c r="D2361">
        <v>3084</v>
      </c>
      <c r="E2361">
        <f>VLOOKUP(D2361,[1]products!$A$2:$B$2832,2,0)</f>
        <v>12.874999989999999</v>
      </c>
      <c r="F2361">
        <v>305036</v>
      </c>
      <c r="G2361" t="s">
        <v>10</v>
      </c>
      <c r="H2361" s="2">
        <v>44636.379155092596</v>
      </c>
      <c r="I2361" s="2" t="s">
        <v>11</v>
      </c>
      <c r="J2361" s="2" t="s">
        <v>11</v>
      </c>
      <c r="K2361" s="2" t="s">
        <v>11</v>
      </c>
      <c r="L2361" s="9">
        <f>YEAR(Table1[[#This Row],[ordered_at]])</f>
        <v>2022</v>
      </c>
      <c r="M2361" s="9" t="str">
        <f>TEXT(Table1[[#This Row],[ordered_at]],"MMM")</f>
        <v>Mar</v>
      </c>
      <c r="N2361">
        <f>VLOOKUP(D2361,[1]products!$A$2:$F$2832,6,0)</f>
        <v>25</v>
      </c>
      <c r="O2361" s="1">
        <f>Table1[[#This Row],[sale_price]]-Table1[[#This Row],[cost_price]]</f>
        <v>12.125000010000001</v>
      </c>
      <c r="P2361" s="4">
        <f>Table1[[#This Row],[PROFIT]]/Table1[[#This Row],[sale_price]]</f>
        <v>0.48500000040000002</v>
      </c>
      <c r="Q2361" t="str">
        <f>"Q"&amp;ROUNDUP(MONTH(Table1[[#This Row],[ordered_at]])/3,0)</f>
        <v>Q1</v>
      </c>
      <c r="R2361" t="s">
        <v>42</v>
      </c>
      <c r="S2361" t="s">
        <v>46</v>
      </c>
      <c r="T2361" s="8"/>
    </row>
    <row r="2362" spans="1:20" x14ac:dyDescent="0.3">
      <c r="A2362">
        <v>20395</v>
      </c>
      <c r="B2362">
        <v>14123</v>
      </c>
      <c r="C2362">
        <v>70890</v>
      </c>
      <c r="D2362">
        <v>12613</v>
      </c>
      <c r="E2362">
        <f>VLOOKUP(D2362,[1]products!$A$2:$B$2832,2,0)</f>
        <v>29.035999990000001</v>
      </c>
      <c r="F2362">
        <v>55014</v>
      </c>
      <c r="G2362" t="s">
        <v>12</v>
      </c>
      <c r="H2362" s="2">
        <v>44636.158148148148</v>
      </c>
      <c r="I2362" s="2">
        <v>44636.158148148148</v>
      </c>
      <c r="J2362" s="2">
        <v>44636.158148148148</v>
      </c>
      <c r="K2362" s="2" t="s">
        <v>11</v>
      </c>
      <c r="L2362" s="9">
        <f>YEAR(Table1[[#This Row],[ordered_at]])</f>
        <v>2022</v>
      </c>
      <c r="M2362" s="9" t="str">
        <f>TEXT(Table1[[#This Row],[ordered_at]],"MMM")</f>
        <v>Mar</v>
      </c>
      <c r="N2362">
        <f>VLOOKUP(D2362,[1]products!$A$2:$F$2832,6,0)</f>
        <v>59.5</v>
      </c>
      <c r="O2362" s="1">
        <f>Table1[[#This Row],[sale_price]]-Table1[[#This Row],[cost_price]]</f>
        <v>30.464000009999999</v>
      </c>
      <c r="P2362" s="4">
        <f>Table1[[#This Row],[PROFIT]]/Table1[[#This Row],[sale_price]]</f>
        <v>0.51200000016806724</v>
      </c>
      <c r="Q2362" t="str">
        <f>"Q"&amp;ROUNDUP(MONTH(Table1[[#This Row],[ordered_at]])/3,0)</f>
        <v>Q1</v>
      </c>
      <c r="R2362" t="s">
        <v>42</v>
      </c>
      <c r="S2362" t="s">
        <v>46</v>
      </c>
      <c r="T2362" s="8"/>
    </row>
    <row r="2363" spans="1:20" x14ac:dyDescent="0.3">
      <c r="A2363">
        <v>135835</v>
      </c>
      <c r="B2363">
        <v>93498</v>
      </c>
      <c r="C2363">
        <v>12112</v>
      </c>
      <c r="D2363">
        <v>29025</v>
      </c>
      <c r="E2363">
        <f>VLOOKUP(D2363,[1]products!$A$2:$B$2832,2,0)</f>
        <v>25.550000090000001</v>
      </c>
      <c r="F2363">
        <v>366689</v>
      </c>
      <c r="G2363" t="s">
        <v>12</v>
      </c>
      <c r="H2363" s="2">
        <v>44635.351284722223</v>
      </c>
      <c r="I2363" s="2">
        <v>44635.351284722223</v>
      </c>
      <c r="J2363" s="2">
        <v>44635.351284722223</v>
      </c>
      <c r="K2363" s="2" t="s">
        <v>11</v>
      </c>
      <c r="L2363" s="9">
        <f>YEAR(Table1[[#This Row],[ordered_at]])</f>
        <v>2022</v>
      </c>
      <c r="M2363" s="9" t="str">
        <f>TEXT(Table1[[#This Row],[ordered_at]],"MMM")</f>
        <v>Mar</v>
      </c>
      <c r="N2363">
        <f>VLOOKUP(D2363,[1]products!$A$2:$F$2832,6,0)</f>
        <v>50</v>
      </c>
      <c r="O2363" s="1">
        <f>Table1[[#This Row],[sale_price]]-Table1[[#This Row],[cost_price]]</f>
        <v>24.449999909999999</v>
      </c>
      <c r="P2363" s="4">
        <f>Table1[[#This Row],[PROFIT]]/Table1[[#This Row],[sale_price]]</f>
        <v>0.48899999819999995</v>
      </c>
      <c r="Q2363" t="str">
        <f>"Q"&amp;ROUNDUP(MONTH(Table1[[#This Row],[ordered_at]])/3,0)</f>
        <v>Q1</v>
      </c>
      <c r="R2363" t="s">
        <v>42</v>
      </c>
      <c r="S2363" t="s">
        <v>46</v>
      </c>
      <c r="T2363" s="8"/>
    </row>
    <row r="2364" spans="1:20" x14ac:dyDescent="0.3">
      <c r="A2364">
        <v>124560</v>
      </c>
      <c r="B2364">
        <v>85771</v>
      </c>
      <c r="C2364">
        <v>22263</v>
      </c>
      <c r="D2364">
        <v>6977</v>
      </c>
      <c r="E2364">
        <f>VLOOKUP(D2364,[1]products!$A$2:$B$2832,2,0)</f>
        <v>10.193999890000001</v>
      </c>
      <c r="F2364">
        <v>336250</v>
      </c>
      <c r="G2364" t="s">
        <v>14</v>
      </c>
      <c r="H2364" s="2">
        <v>44633.253194444442</v>
      </c>
      <c r="I2364" s="2" t="s">
        <v>11</v>
      </c>
      <c r="J2364" s="2" t="s">
        <v>11</v>
      </c>
      <c r="K2364" s="2" t="s">
        <v>11</v>
      </c>
      <c r="L2364" s="9">
        <f>YEAR(Table1[[#This Row],[ordered_at]])</f>
        <v>2022</v>
      </c>
      <c r="M2364" s="9" t="str">
        <f>TEXT(Table1[[#This Row],[ordered_at]],"MMM")</f>
        <v>Mar</v>
      </c>
      <c r="N2364">
        <f>VLOOKUP(D2364,[1]products!$A$2:$F$2832,6,0)</f>
        <v>16.989999770000001</v>
      </c>
      <c r="O2364" s="1">
        <f>Table1[[#This Row],[sale_price]]-Table1[[#This Row],[cost_price]]</f>
        <v>6.7959998800000001</v>
      </c>
      <c r="P2364" s="4">
        <f>Table1[[#This Row],[PROFIT]]/Table1[[#This Row],[sale_price]]</f>
        <v>0.3999999983519717</v>
      </c>
      <c r="Q2364" t="str">
        <f>"Q"&amp;ROUNDUP(MONTH(Table1[[#This Row],[ordered_at]])/3,0)</f>
        <v>Q1</v>
      </c>
      <c r="R2364" t="s">
        <v>28</v>
      </c>
      <c r="S2364" t="s">
        <v>46</v>
      </c>
      <c r="T2364" s="8"/>
    </row>
    <row r="2365" spans="1:20" x14ac:dyDescent="0.3">
      <c r="A2365">
        <v>71121</v>
      </c>
      <c r="B2365">
        <v>48908</v>
      </c>
      <c r="C2365">
        <v>89329</v>
      </c>
      <c r="D2365">
        <v>5984</v>
      </c>
      <c r="E2365">
        <f>VLOOKUP(D2365,[1]products!$A$2:$B$2832,2,0)</f>
        <v>10.51600002</v>
      </c>
      <c r="F2365">
        <v>191910</v>
      </c>
      <c r="G2365" t="s">
        <v>15</v>
      </c>
      <c r="H2365" s="2">
        <v>44632.014548611114</v>
      </c>
      <c r="I2365" s="2">
        <v>44632.014548611114</v>
      </c>
      <c r="J2365" s="2">
        <v>44632.014548611114</v>
      </c>
      <c r="K2365" s="2">
        <v>44632.014548611114</v>
      </c>
      <c r="L2365" s="9">
        <f>YEAR(Table1[[#This Row],[ordered_at]])</f>
        <v>2022</v>
      </c>
      <c r="M2365" s="9" t="str">
        <f>TEXT(Table1[[#This Row],[ordered_at]],"MMM")</f>
        <v>Mar</v>
      </c>
      <c r="N2365">
        <f>VLOOKUP(D2365,[1]products!$A$2:$F$2832,6,0)</f>
        <v>22</v>
      </c>
      <c r="O2365" s="1">
        <f>Table1[[#This Row],[sale_price]]-Table1[[#This Row],[cost_price]]</f>
        <v>11.48399998</v>
      </c>
      <c r="P2365" s="4">
        <f>Table1[[#This Row],[PROFIT]]/Table1[[#This Row],[sale_price]]</f>
        <v>0.52199999909090911</v>
      </c>
      <c r="Q2365" t="str">
        <f>"Q"&amp;ROUNDUP(MONTH(Table1[[#This Row],[ordered_at]])/3,0)</f>
        <v>Q1</v>
      </c>
      <c r="R2365" t="s">
        <v>28</v>
      </c>
      <c r="S2365" t="s">
        <v>46</v>
      </c>
      <c r="T2365" s="8"/>
    </row>
    <row r="2366" spans="1:20" x14ac:dyDescent="0.3">
      <c r="A2366">
        <v>33207</v>
      </c>
      <c r="B2366">
        <v>22894</v>
      </c>
      <c r="C2366">
        <v>78823</v>
      </c>
      <c r="D2366">
        <v>15834</v>
      </c>
      <c r="E2366">
        <f>VLOOKUP(D2366,[1]products!$A$2:$B$2832,2,0)</f>
        <v>9.7440000130000008</v>
      </c>
      <c r="F2366">
        <v>89555</v>
      </c>
      <c r="G2366" t="s">
        <v>13</v>
      </c>
      <c r="H2366" s="2">
        <v>44631.435995370368</v>
      </c>
      <c r="I2366" s="2">
        <v>44631.435995370368</v>
      </c>
      <c r="J2366" s="2" t="s">
        <v>11</v>
      </c>
      <c r="K2366" s="2" t="s">
        <v>11</v>
      </c>
      <c r="L2366" s="9">
        <f>YEAR(Table1[[#This Row],[ordered_at]])</f>
        <v>2022</v>
      </c>
      <c r="M2366" s="9" t="str">
        <f>TEXT(Table1[[#This Row],[ordered_at]],"MMM")</f>
        <v>Mar</v>
      </c>
      <c r="N2366">
        <f>VLOOKUP(D2366,[1]products!$A$2:$F$2832,6,0)</f>
        <v>21</v>
      </c>
      <c r="O2366" s="1">
        <f>Table1[[#This Row],[sale_price]]-Table1[[#This Row],[cost_price]]</f>
        <v>11.255999986999999</v>
      </c>
      <c r="P2366" s="4">
        <f>Table1[[#This Row],[PROFIT]]/Table1[[#This Row],[sale_price]]</f>
        <v>0.53599999938095233</v>
      </c>
      <c r="Q2366" t="str">
        <f>"Q"&amp;ROUNDUP(MONTH(Table1[[#This Row],[ordered_at]])/3,0)</f>
        <v>Q1</v>
      </c>
      <c r="R2366" t="s">
        <v>28</v>
      </c>
      <c r="S2366" t="s">
        <v>46</v>
      </c>
      <c r="T2366" s="8"/>
    </row>
    <row r="2367" spans="1:20" x14ac:dyDescent="0.3">
      <c r="A2367">
        <v>7966</v>
      </c>
      <c r="B2367">
        <v>5528</v>
      </c>
      <c r="C2367">
        <v>76639</v>
      </c>
      <c r="D2367">
        <v>6096</v>
      </c>
      <c r="E2367">
        <f>VLOOKUP(D2367,[1]products!$A$2:$B$2832,2,0)</f>
        <v>15.54800004</v>
      </c>
      <c r="F2367">
        <v>21514</v>
      </c>
      <c r="G2367" t="s">
        <v>13</v>
      </c>
      <c r="H2367" s="2">
        <v>44630.961944444447</v>
      </c>
      <c r="I2367" s="2">
        <v>44630.961944444447</v>
      </c>
      <c r="J2367" s="2" t="s">
        <v>11</v>
      </c>
      <c r="K2367" s="2" t="s">
        <v>11</v>
      </c>
      <c r="L2367" s="9">
        <f>YEAR(Table1[[#This Row],[ordered_at]])</f>
        <v>2022</v>
      </c>
      <c r="M2367" s="9" t="str">
        <f>TEXT(Table1[[#This Row],[ordered_at]],"MMM")</f>
        <v>Mar</v>
      </c>
      <c r="N2367">
        <f>VLOOKUP(D2367,[1]products!$A$2:$F$2832,6,0)</f>
        <v>26</v>
      </c>
      <c r="O2367" s="1">
        <f>Table1[[#This Row],[sale_price]]-Table1[[#This Row],[cost_price]]</f>
        <v>10.45199996</v>
      </c>
      <c r="P2367" s="4">
        <f>Table1[[#This Row],[PROFIT]]/Table1[[#This Row],[sale_price]]</f>
        <v>0.40199999846153844</v>
      </c>
      <c r="Q2367" t="str">
        <f>"Q"&amp;ROUNDUP(MONTH(Table1[[#This Row],[ordered_at]])/3,0)</f>
        <v>Q1</v>
      </c>
      <c r="R2367" t="s">
        <v>28</v>
      </c>
      <c r="S2367" t="s">
        <v>46</v>
      </c>
      <c r="T2367" s="8"/>
    </row>
    <row r="2368" spans="1:20" x14ac:dyDescent="0.3">
      <c r="A2368">
        <v>84214</v>
      </c>
      <c r="B2368">
        <v>57930</v>
      </c>
      <c r="C2368">
        <v>71650</v>
      </c>
      <c r="D2368">
        <v>11029</v>
      </c>
      <c r="E2368">
        <f>VLOOKUP(D2368,[1]products!$A$2:$B$2832,2,0)</f>
        <v>23.873099549999999</v>
      </c>
      <c r="F2368">
        <v>227274</v>
      </c>
      <c r="G2368" t="s">
        <v>10</v>
      </c>
      <c r="H2368" s="2">
        <v>44630.678449074076</v>
      </c>
      <c r="I2368" s="2" t="s">
        <v>11</v>
      </c>
      <c r="J2368" s="2" t="s">
        <v>11</v>
      </c>
      <c r="K2368" s="2" t="s">
        <v>11</v>
      </c>
      <c r="L2368" s="9">
        <f>YEAR(Table1[[#This Row],[ordered_at]])</f>
        <v>2022</v>
      </c>
      <c r="M2368" s="9" t="str">
        <f>TEXT(Table1[[#This Row],[ordered_at]],"MMM")</f>
        <v>Mar</v>
      </c>
      <c r="N2368">
        <f>VLOOKUP(D2368,[1]products!$A$2:$F$2832,6,0)</f>
        <v>45.299999239999998</v>
      </c>
      <c r="O2368" s="1">
        <f>Table1[[#This Row],[sale_price]]-Table1[[#This Row],[cost_price]]</f>
        <v>21.426899689999999</v>
      </c>
      <c r="P2368" s="4">
        <f>Table1[[#This Row],[PROFIT]]/Table1[[#This Row],[sale_price]]</f>
        <v>0.47300000109227375</v>
      </c>
      <c r="Q2368" t="str">
        <f>"Q"&amp;ROUNDUP(MONTH(Table1[[#This Row],[ordered_at]])/3,0)</f>
        <v>Q1</v>
      </c>
      <c r="R2368" t="s">
        <v>28</v>
      </c>
      <c r="S2368" t="s">
        <v>46</v>
      </c>
      <c r="T2368" s="8"/>
    </row>
    <row r="2369" spans="1:20" x14ac:dyDescent="0.3">
      <c r="A2369">
        <v>142367</v>
      </c>
      <c r="B2369">
        <v>98015</v>
      </c>
      <c r="C2369">
        <v>84772</v>
      </c>
      <c r="D2369">
        <v>25323</v>
      </c>
      <c r="E2369">
        <f>VLOOKUP(D2369,[1]products!$A$2:$B$2832,2,0)</f>
        <v>69.361999890000007</v>
      </c>
      <c r="F2369">
        <v>384324</v>
      </c>
      <c r="G2369" t="s">
        <v>12</v>
      </c>
      <c r="H2369" s="2">
        <v>44630.604479166665</v>
      </c>
      <c r="I2369" s="2">
        <v>44630.604479166665</v>
      </c>
      <c r="J2369" s="2">
        <v>44630.604479166665</v>
      </c>
      <c r="K2369" s="2" t="s">
        <v>11</v>
      </c>
      <c r="L2369" s="9">
        <f>YEAR(Table1[[#This Row],[ordered_at]])</f>
        <v>2022</v>
      </c>
      <c r="M2369" s="9" t="str">
        <f>TEXT(Table1[[#This Row],[ordered_at]],"MMM")</f>
        <v>Mar</v>
      </c>
      <c r="N2369">
        <f>VLOOKUP(D2369,[1]products!$A$2:$F$2832,6,0)</f>
        <v>158</v>
      </c>
      <c r="O2369" s="1">
        <f>Table1[[#This Row],[sale_price]]-Table1[[#This Row],[cost_price]]</f>
        <v>88.638000109999993</v>
      </c>
      <c r="P2369" s="4">
        <f>Table1[[#This Row],[PROFIT]]/Table1[[#This Row],[sale_price]]</f>
        <v>0.56100000069620248</v>
      </c>
      <c r="Q2369" t="str">
        <f>"Q"&amp;ROUNDUP(MONTH(Table1[[#This Row],[ordered_at]])/3,0)</f>
        <v>Q1</v>
      </c>
      <c r="R2369" t="s">
        <v>28</v>
      </c>
      <c r="S2369" t="s">
        <v>46</v>
      </c>
      <c r="T2369" s="8"/>
    </row>
    <row r="2370" spans="1:20" x14ac:dyDescent="0.3">
      <c r="A2370">
        <v>15259</v>
      </c>
      <c r="B2370">
        <v>10562</v>
      </c>
      <c r="C2370">
        <v>6657</v>
      </c>
      <c r="D2370">
        <v>10938</v>
      </c>
      <c r="E2370">
        <f>VLOOKUP(D2370,[1]products!$A$2:$B$2832,2,0)</f>
        <v>11.29547988</v>
      </c>
      <c r="F2370">
        <v>41219</v>
      </c>
      <c r="G2370" t="s">
        <v>13</v>
      </c>
      <c r="H2370" s="2">
        <v>44629.158530092594</v>
      </c>
      <c r="I2370" s="2">
        <v>44629.158530092594</v>
      </c>
      <c r="J2370" s="2" t="s">
        <v>11</v>
      </c>
      <c r="K2370" s="2" t="s">
        <v>11</v>
      </c>
      <c r="L2370" s="9">
        <f>YEAR(Table1[[#This Row],[ordered_at]])</f>
        <v>2022</v>
      </c>
      <c r="M2370" s="9" t="str">
        <f>TEXT(Table1[[#This Row],[ordered_at]],"MMM")</f>
        <v>Mar</v>
      </c>
      <c r="N2370">
        <f>VLOOKUP(D2370,[1]products!$A$2:$F$2832,6,0)</f>
        <v>24.989999770000001</v>
      </c>
      <c r="O2370" s="1">
        <f>Table1[[#This Row],[sale_price]]-Table1[[#This Row],[cost_price]]</f>
        <v>13.69451989</v>
      </c>
      <c r="P2370" s="4">
        <f>Table1[[#This Row],[PROFIT]]/Table1[[#This Row],[sale_price]]</f>
        <v>0.54800000064185672</v>
      </c>
      <c r="Q2370" t="str">
        <f>"Q"&amp;ROUNDUP(MONTH(Table1[[#This Row],[ordered_at]])/3,0)</f>
        <v>Q1</v>
      </c>
      <c r="R2370" t="s">
        <v>28</v>
      </c>
      <c r="S2370" t="s">
        <v>46</v>
      </c>
      <c r="T2370" s="8"/>
    </row>
    <row r="2371" spans="1:20" x14ac:dyDescent="0.3">
      <c r="A2371">
        <v>160893</v>
      </c>
      <c r="B2371">
        <v>110814</v>
      </c>
      <c r="C2371">
        <v>74272</v>
      </c>
      <c r="D2371">
        <v>9008</v>
      </c>
      <c r="E2371">
        <f>VLOOKUP(D2371,[1]products!$A$2:$B$2832,2,0)</f>
        <v>33.27225035</v>
      </c>
      <c r="F2371">
        <v>434311</v>
      </c>
      <c r="G2371" t="s">
        <v>13</v>
      </c>
      <c r="H2371" s="2">
        <v>44628.209131944444</v>
      </c>
      <c r="I2371" s="2">
        <v>44628.209131944444</v>
      </c>
      <c r="J2371" s="2" t="s">
        <v>11</v>
      </c>
      <c r="K2371" s="2" t="s">
        <v>11</v>
      </c>
      <c r="L2371" s="9">
        <f>YEAR(Table1[[#This Row],[ordered_at]])</f>
        <v>2022</v>
      </c>
      <c r="M2371" s="9" t="str">
        <f>TEXT(Table1[[#This Row],[ordered_at]],"MMM")</f>
        <v>Mar</v>
      </c>
      <c r="N2371">
        <f>VLOOKUP(D2371,[1]products!$A$2:$F$2832,6,0)</f>
        <v>59.950000760000002</v>
      </c>
      <c r="O2371" s="1">
        <f>Table1[[#This Row],[sale_price]]-Table1[[#This Row],[cost_price]]</f>
        <v>26.677750410000002</v>
      </c>
      <c r="P2371" s="4">
        <f>Table1[[#This Row],[PROFIT]]/Table1[[#This Row],[sale_price]]</f>
        <v>0.4450000011976647</v>
      </c>
      <c r="Q2371" t="str">
        <f>"Q"&amp;ROUNDUP(MONTH(Table1[[#This Row],[ordered_at]])/3,0)</f>
        <v>Q1</v>
      </c>
      <c r="R2371" t="s">
        <v>29</v>
      </c>
      <c r="S2371" t="s">
        <v>46</v>
      </c>
      <c r="T2371" s="8"/>
    </row>
    <row r="2372" spans="1:20" x14ac:dyDescent="0.3">
      <c r="A2372">
        <v>170805</v>
      </c>
      <c r="B2372">
        <v>117616</v>
      </c>
      <c r="C2372">
        <v>26539</v>
      </c>
      <c r="D2372">
        <v>28815</v>
      </c>
      <c r="E2372">
        <f>VLOOKUP(D2372,[1]products!$A$2:$B$2832,2,0)</f>
        <v>8.2649999859999994</v>
      </c>
      <c r="F2372">
        <v>461124</v>
      </c>
      <c r="G2372" t="s">
        <v>13</v>
      </c>
      <c r="H2372" s="2">
        <v>44627.492164351854</v>
      </c>
      <c r="I2372" s="2">
        <v>44627.492164351854</v>
      </c>
      <c r="J2372" s="2" t="s">
        <v>11</v>
      </c>
      <c r="K2372" s="2" t="s">
        <v>11</v>
      </c>
      <c r="L2372" s="9">
        <f>YEAR(Table1[[#This Row],[ordered_at]])</f>
        <v>2022</v>
      </c>
      <c r="M2372" s="9" t="str">
        <f>TEXT(Table1[[#This Row],[ordered_at]],"MMM")</f>
        <v>Mar</v>
      </c>
      <c r="N2372">
        <f>VLOOKUP(D2372,[1]products!$A$2:$F$2832,6,0)</f>
        <v>15</v>
      </c>
      <c r="O2372" s="1">
        <f>Table1[[#This Row],[sale_price]]-Table1[[#This Row],[cost_price]]</f>
        <v>6.7350000140000006</v>
      </c>
      <c r="P2372" s="4">
        <f>Table1[[#This Row],[PROFIT]]/Table1[[#This Row],[sale_price]]</f>
        <v>0.44900000093333337</v>
      </c>
      <c r="Q2372" t="str">
        <f>"Q"&amp;ROUNDUP(MONTH(Table1[[#This Row],[ordered_at]])/3,0)</f>
        <v>Q1</v>
      </c>
      <c r="R2372" t="s">
        <v>29</v>
      </c>
      <c r="S2372" t="s">
        <v>46</v>
      </c>
      <c r="T2372" s="8"/>
    </row>
    <row r="2373" spans="1:20" x14ac:dyDescent="0.3">
      <c r="A2373">
        <v>144318</v>
      </c>
      <c r="B2373">
        <v>99373</v>
      </c>
      <c r="C2373">
        <v>13380</v>
      </c>
      <c r="D2373">
        <v>28551</v>
      </c>
      <c r="E2373">
        <f>VLOOKUP(D2373,[1]products!$A$2:$B$2832,2,0)</f>
        <v>18.864000050000001</v>
      </c>
      <c r="F2373">
        <v>389629</v>
      </c>
      <c r="G2373" t="s">
        <v>12</v>
      </c>
      <c r="H2373" s="2">
        <v>44627.304270833331</v>
      </c>
      <c r="I2373" s="2">
        <v>44627.304270833331</v>
      </c>
      <c r="J2373" s="2">
        <v>44627.304270833331</v>
      </c>
      <c r="K2373" s="2" t="s">
        <v>11</v>
      </c>
      <c r="L2373" s="9">
        <f>YEAR(Table1[[#This Row],[ordered_at]])</f>
        <v>2022</v>
      </c>
      <c r="M2373" s="9" t="str">
        <f>TEXT(Table1[[#This Row],[ordered_at]],"MMM")</f>
        <v>Mar</v>
      </c>
      <c r="N2373">
        <f>VLOOKUP(D2373,[1]products!$A$2:$F$2832,6,0)</f>
        <v>48</v>
      </c>
      <c r="O2373" s="1">
        <f>Table1[[#This Row],[sale_price]]-Table1[[#This Row],[cost_price]]</f>
        <v>29.135999949999999</v>
      </c>
      <c r="P2373" s="4">
        <f>Table1[[#This Row],[PROFIT]]/Table1[[#This Row],[sale_price]]</f>
        <v>0.60699999895833334</v>
      </c>
      <c r="Q2373" t="str">
        <f>"Q"&amp;ROUNDUP(MONTH(Table1[[#This Row],[ordered_at]])/3,0)</f>
        <v>Q1</v>
      </c>
      <c r="R2373" t="s">
        <v>29</v>
      </c>
      <c r="S2373" t="s">
        <v>46</v>
      </c>
      <c r="T2373" s="8"/>
    </row>
    <row r="2374" spans="1:20" x14ac:dyDescent="0.3">
      <c r="A2374">
        <v>82024</v>
      </c>
      <c r="B2374">
        <v>56412</v>
      </c>
      <c r="C2374">
        <v>42114</v>
      </c>
      <c r="D2374">
        <v>13769</v>
      </c>
      <c r="E2374">
        <f>VLOOKUP(D2374,[1]products!$A$2:$B$2832,2,0)</f>
        <v>56.430000049999997</v>
      </c>
      <c r="F2374">
        <v>221354</v>
      </c>
      <c r="G2374" t="s">
        <v>13</v>
      </c>
      <c r="H2374" s="2">
        <v>44627.244108796294</v>
      </c>
      <c r="I2374" s="2">
        <v>44627.244108796294</v>
      </c>
      <c r="J2374" s="2" t="s">
        <v>11</v>
      </c>
      <c r="K2374" s="2" t="s">
        <v>11</v>
      </c>
      <c r="L2374" s="9">
        <f>YEAR(Table1[[#This Row],[ordered_at]])</f>
        <v>2022</v>
      </c>
      <c r="M2374" s="9" t="str">
        <f>TEXT(Table1[[#This Row],[ordered_at]],"MMM")</f>
        <v>Mar</v>
      </c>
      <c r="N2374">
        <f>VLOOKUP(D2374,[1]products!$A$2:$F$2832,6,0)</f>
        <v>95</v>
      </c>
      <c r="O2374" s="1">
        <f>Table1[[#This Row],[sale_price]]-Table1[[#This Row],[cost_price]]</f>
        <v>38.569999950000003</v>
      </c>
      <c r="P2374" s="4">
        <f>Table1[[#This Row],[PROFIT]]/Table1[[#This Row],[sale_price]]</f>
        <v>0.40599999947368426</v>
      </c>
      <c r="Q2374" t="str">
        <f>"Q"&amp;ROUNDUP(MONTH(Table1[[#This Row],[ordered_at]])/3,0)</f>
        <v>Q1</v>
      </c>
      <c r="R2374" t="s">
        <v>29</v>
      </c>
      <c r="S2374" t="s">
        <v>46</v>
      </c>
      <c r="T2374" s="8"/>
    </row>
    <row r="2375" spans="1:20" x14ac:dyDescent="0.3">
      <c r="A2375">
        <v>86548</v>
      </c>
      <c r="B2375">
        <v>59522</v>
      </c>
      <c r="C2375">
        <v>66650</v>
      </c>
      <c r="D2375">
        <v>15639</v>
      </c>
      <c r="E2375">
        <f>VLOOKUP(D2375,[1]products!$A$2:$B$2832,2,0)</f>
        <v>20.830370760000001</v>
      </c>
      <c r="F2375">
        <v>233557</v>
      </c>
      <c r="G2375" t="s">
        <v>13</v>
      </c>
      <c r="H2375" s="2">
        <v>44625.927986111114</v>
      </c>
      <c r="I2375" s="2">
        <v>44625.927986111114</v>
      </c>
      <c r="J2375" s="2" t="s">
        <v>11</v>
      </c>
      <c r="K2375" s="2" t="s">
        <v>11</v>
      </c>
      <c r="L2375" s="9">
        <f>YEAR(Table1[[#This Row],[ordered_at]])</f>
        <v>2022</v>
      </c>
      <c r="M2375" s="9" t="str">
        <f>TEXT(Table1[[#This Row],[ordered_at]],"MMM")</f>
        <v>Mar</v>
      </c>
      <c r="N2375">
        <f>VLOOKUP(D2375,[1]products!$A$2:$F$2832,6,0)</f>
        <v>44.990001679999999</v>
      </c>
      <c r="O2375" s="1">
        <f>Table1[[#This Row],[sale_price]]-Table1[[#This Row],[cost_price]]</f>
        <v>24.159630919999998</v>
      </c>
      <c r="P2375" s="4">
        <f>Table1[[#This Row],[PROFIT]]/Table1[[#This Row],[sale_price]]</f>
        <v>0.53700000039653251</v>
      </c>
      <c r="Q2375" t="str">
        <f>"Q"&amp;ROUNDUP(MONTH(Table1[[#This Row],[ordered_at]])/3,0)</f>
        <v>Q1</v>
      </c>
      <c r="R2375" t="s">
        <v>39</v>
      </c>
      <c r="S2375" t="s">
        <v>46</v>
      </c>
      <c r="T2375" s="8"/>
    </row>
    <row r="2376" spans="1:20" x14ac:dyDescent="0.3">
      <c r="A2376">
        <v>63155</v>
      </c>
      <c r="B2376">
        <v>43483</v>
      </c>
      <c r="C2376">
        <v>96150</v>
      </c>
      <c r="D2376">
        <v>28668</v>
      </c>
      <c r="E2376">
        <f>VLOOKUP(D2376,[1]products!$A$2:$B$2832,2,0)</f>
        <v>24.5999999</v>
      </c>
      <c r="F2376">
        <v>170386</v>
      </c>
      <c r="G2376" t="s">
        <v>12</v>
      </c>
      <c r="H2376" s="2">
        <v>44625.871747685182</v>
      </c>
      <c r="I2376" s="2">
        <v>44625.871747685182</v>
      </c>
      <c r="J2376" s="2">
        <v>44625.871747685182</v>
      </c>
      <c r="K2376" s="2" t="s">
        <v>11</v>
      </c>
      <c r="L2376" s="9">
        <f>YEAR(Table1[[#This Row],[ordered_at]])</f>
        <v>2022</v>
      </c>
      <c r="M2376" s="9" t="str">
        <f>TEXT(Table1[[#This Row],[ordered_at]],"MMM")</f>
        <v>Mar</v>
      </c>
      <c r="N2376">
        <f>VLOOKUP(D2376,[1]products!$A$2:$F$2832,6,0)</f>
        <v>60</v>
      </c>
      <c r="O2376" s="1">
        <f>Table1[[#This Row],[sale_price]]-Table1[[#This Row],[cost_price]]</f>
        <v>35.4000001</v>
      </c>
      <c r="P2376" s="4">
        <f>Table1[[#This Row],[PROFIT]]/Table1[[#This Row],[sale_price]]</f>
        <v>0.59000000166666666</v>
      </c>
      <c r="Q2376" t="str">
        <f>"Q"&amp;ROUNDUP(MONTH(Table1[[#This Row],[ordered_at]])/3,0)</f>
        <v>Q1</v>
      </c>
      <c r="R2376" t="s">
        <v>39</v>
      </c>
      <c r="S2376" t="s">
        <v>46</v>
      </c>
      <c r="T2376" s="8"/>
    </row>
    <row r="2377" spans="1:20" x14ac:dyDescent="0.3">
      <c r="A2377">
        <v>58298</v>
      </c>
      <c r="B2377">
        <v>40141</v>
      </c>
      <c r="C2377">
        <v>34963</v>
      </c>
      <c r="D2377">
        <v>6977</v>
      </c>
      <c r="E2377">
        <f>VLOOKUP(D2377,[1]products!$A$2:$B$2832,2,0)</f>
        <v>10.193999890000001</v>
      </c>
      <c r="F2377">
        <v>157364</v>
      </c>
      <c r="G2377" t="s">
        <v>13</v>
      </c>
      <c r="H2377" s="2">
        <v>44624.506724537037</v>
      </c>
      <c r="I2377" s="2">
        <v>44624.506724537037</v>
      </c>
      <c r="J2377" s="2" t="s">
        <v>11</v>
      </c>
      <c r="K2377" s="2" t="s">
        <v>11</v>
      </c>
      <c r="L2377" s="9">
        <f>YEAR(Table1[[#This Row],[ordered_at]])</f>
        <v>2022</v>
      </c>
      <c r="M2377" s="9" t="str">
        <f>TEXT(Table1[[#This Row],[ordered_at]],"MMM")</f>
        <v>Mar</v>
      </c>
      <c r="N2377">
        <f>VLOOKUP(D2377,[1]products!$A$2:$F$2832,6,0)</f>
        <v>16.989999770000001</v>
      </c>
      <c r="O2377" s="1">
        <f>Table1[[#This Row],[sale_price]]-Table1[[#This Row],[cost_price]]</f>
        <v>6.7959998800000001</v>
      </c>
      <c r="P2377" s="4">
        <f>Table1[[#This Row],[PROFIT]]/Table1[[#This Row],[sale_price]]</f>
        <v>0.3999999983519717</v>
      </c>
      <c r="Q2377" t="str">
        <f>"Q"&amp;ROUNDUP(MONTH(Table1[[#This Row],[ordered_at]])/3,0)</f>
        <v>Q1</v>
      </c>
      <c r="R2377" t="s">
        <v>39</v>
      </c>
      <c r="S2377" t="s">
        <v>46</v>
      </c>
      <c r="T2377" s="8"/>
    </row>
    <row r="2378" spans="1:20" x14ac:dyDescent="0.3">
      <c r="A2378">
        <v>153016</v>
      </c>
      <c r="B2378">
        <v>105370</v>
      </c>
      <c r="C2378">
        <v>34963</v>
      </c>
      <c r="D2378">
        <v>12545</v>
      </c>
      <c r="E2378">
        <f>VLOOKUP(D2378,[1]products!$A$2:$B$2832,2,0)</f>
        <v>35.414938730000003</v>
      </c>
      <c r="F2378">
        <v>413073</v>
      </c>
      <c r="G2378" t="s">
        <v>13</v>
      </c>
      <c r="H2378" s="2">
        <v>44623.990162037036</v>
      </c>
      <c r="I2378" s="2">
        <v>44623.990162037036</v>
      </c>
      <c r="J2378" s="2" t="s">
        <v>11</v>
      </c>
      <c r="K2378" s="2" t="s">
        <v>11</v>
      </c>
      <c r="L2378" s="9">
        <f>YEAR(Table1[[#This Row],[ordered_at]])</f>
        <v>2022</v>
      </c>
      <c r="M2378" s="9" t="str">
        <f>TEXT(Table1[[#This Row],[ordered_at]],"MMM")</f>
        <v>Mar</v>
      </c>
      <c r="N2378">
        <f>VLOOKUP(D2378,[1]products!$A$2:$F$2832,6,0)</f>
        <v>69.989997860000003</v>
      </c>
      <c r="O2378" s="1">
        <f>Table1[[#This Row],[sale_price]]-Table1[[#This Row],[cost_price]]</f>
        <v>34.57505913</v>
      </c>
      <c r="P2378" s="4">
        <f>Table1[[#This Row],[PROFIT]]/Table1[[#This Row],[sale_price]]</f>
        <v>0.49400000267409638</v>
      </c>
      <c r="Q2378" t="str">
        <f>"Q"&amp;ROUNDUP(MONTH(Table1[[#This Row],[ordered_at]])/3,0)</f>
        <v>Q1</v>
      </c>
      <c r="R2378" t="s">
        <v>39</v>
      </c>
      <c r="S2378" t="s">
        <v>46</v>
      </c>
      <c r="T2378" s="8"/>
    </row>
    <row r="2379" spans="1:20" x14ac:dyDescent="0.3">
      <c r="A2379">
        <v>53902</v>
      </c>
      <c r="B2379">
        <v>37056</v>
      </c>
      <c r="C2379">
        <v>34963</v>
      </c>
      <c r="D2379">
        <v>28378</v>
      </c>
      <c r="E2379">
        <f>VLOOKUP(D2379,[1]products!$A$2:$B$2832,2,0)</f>
        <v>22.70240046</v>
      </c>
      <c r="F2379">
        <v>145453</v>
      </c>
      <c r="G2379" t="s">
        <v>13</v>
      </c>
      <c r="H2379" s="2">
        <v>44623.752881944441</v>
      </c>
      <c r="I2379" s="2">
        <v>44623.752881944441</v>
      </c>
      <c r="J2379" s="2" t="s">
        <v>11</v>
      </c>
      <c r="K2379" s="2" t="s">
        <v>11</v>
      </c>
      <c r="L2379" s="9">
        <f>YEAR(Table1[[#This Row],[ordered_at]])</f>
        <v>2022</v>
      </c>
      <c r="M2379" s="9" t="str">
        <f>TEXT(Table1[[#This Row],[ordered_at]],"MMM")</f>
        <v>Mar</v>
      </c>
      <c r="N2379">
        <f>VLOOKUP(D2379,[1]products!$A$2:$F$2832,6,0)</f>
        <v>40.540000919999997</v>
      </c>
      <c r="O2379" s="1">
        <f>Table1[[#This Row],[sale_price]]-Table1[[#This Row],[cost_price]]</f>
        <v>17.837600459999997</v>
      </c>
      <c r="P2379" s="4">
        <f>Table1[[#This Row],[PROFIT]]/Table1[[#This Row],[sale_price]]</f>
        <v>0.4400000013616181</v>
      </c>
      <c r="Q2379" t="str">
        <f>"Q"&amp;ROUNDUP(MONTH(Table1[[#This Row],[ordered_at]])/3,0)</f>
        <v>Q1</v>
      </c>
      <c r="R2379" t="s">
        <v>39</v>
      </c>
      <c r="S2379" t="s">
        <v>46</v>
      </c>
      <c r="T2379" s="8"/>
    </row>
    <row r="2380" spans="1:20" x14ac:dyDescent="0.3">
      <c r="A2380">
        <v>63484</v>
      </c>
      <c r="B2380">
        <v>43710</v>
      </c>
      <c r="C2380">
        <v>34963</v>
      </c>
      <c r="D2380">
        <v>15260</v>
      </c>
      <c r="E2380">
        <f>VLOOKUP(D2380,[1]products!$A$2:$B$2832,2,0)</f>
        <v>19.650000009999999</v>
      </c>
      <c r="F2380">
        <v>171272</v>
      </c>
      <c r="G2380" t="s">
        <v>12</v>
      </c>
      <c r="H2380" s="2">
        <v>44622.605497685188</v>
      </c>
      <c r="I2380" s="2">
        <v>44622.605497685188</v>
      </c>
      <c r="J2380" s="2">
        <v>44622.605497685188</v>
      </c>
      <c r="K2380" s="2" t="s">
        <v>11</v>
      </c>
      <c r="L2380" s="9">
        <f>YEAR(Table1[[#This Row],[ordered_at]])</f>
        <v>2022</v>
      </c>
      <c r="M2380" s="9" t="str">
        <f>TEXT(Table1[[#This Row],[ordered_at]],"MMM")</f>
        <v>Mar</v>
      </c>
      <c r="N2380">
        <f>VLOOKUP(D2380,[1]products!$A$2:$F$2832,6,0)</f>
        <v>37.5</v>
      </c>
      <c r="O2380" s="1">
        <f>Table1[[#This Row],[sale_price]]-Table1[[#This Row],[cost_price]]</f>
        <v>17.849999990000001</v>
      </c>
      <c r="P2380" s="4">
        <f>Table1[[#This Row],[PROFIT]]/Table1[[#This Row],[sale_price]]</f>
        <v>0.47599999973333335</v>
      </c>
      <c r="Q2380" t="str">
        <f>"Q"&amp;ROUNDUP(MONTH(Table1[[#This Row],[ordered_at]])/3,0)</f>
        <v>Q1</v>
      </c>
      <c r="R2380" t="s">
        <v>39</v>
      </c>
      <c r="S2380" t="s">
        <v>46</v>
      </c>
      <c r="T2380" s="8"/>
    </row>
    <row r="2381" spans="1:20" x14ac:dyDescent="0.3">
      <c r="A2381">
        <v>89332</v>
      </c>
      <c r="B2381">
        <v>61458</v>
      </c>
      <c r="C2381">
        <v>34963</v>
      </c>
      <c r="D2381">
        <v>28896</v>
      </c>
      <c r="E2381">
        <f>VLOOKUP(D2381,[1]products!$A$2:$B$2832,2,0)</f>
        <v>13.300000020000001</v>
      </c>
      <c r="F2381">
        <v>241086</v>
      </c>
      <c r="G2381" t="s">
        <v>10</v>
      </c>
      <c r="H2381" s="2">
        <v>44622.524953703702</v>
      </c>
      <c r="I2381" s="2" t="s">
        <v>11</v>
      </c>
      <c r="J2381" s="2" t="s">
        <v>11</v>
      </c>
      <c r="K2381" s="2" t="s">
        <v>11</v>
      </c>
      <c r="L2381" s="9">
        <f>YEAR(Table1[[#This Row],[ordered_at]])</f>
        <v>2022</v>
      </c>
      <c r="M2381" s="9" t="str">
        <f>TEXT(Table1[[#This Row],[ordered_at]],"MMM")</f>
        <v>Mar</v>
      </c>
      <c r="N2381">
        <f>VLOOKUP(D2381,[1]products!$A$2:$F$2832,6,0)</f>
        <v>28</v>
      </c>
      <c r="O2381" s="1">
        <f>Table1[[#This Row],[sale_price]]-Table1[[#This Row],[cost_price]]</f>
        <v>14.699999979999999</v>
      </c>
      <c r="P2381" s="4">
        <f>Table1[[#This Row],[PROFIT]]/Table1[[#This Row],[sale_price]]</f>
        <v>0.52499999928571428</v>
      </c>
      <c r="Q2381" t="str">
        <f>"Q"&amp;ROUNDUP(MONTH(Table1[[#This Row],[ordered_at]])/3,0)</f>
        <v>Q1</v>
      </c>
      <c r="R2381" t="s">
        <v>39</v>
      </c>
      <c r="S2381" t="s">
        <v>46</v>
      </c>
      <c r="T2381" s="8"/>
    </row>
    <row r="2382" spans="1:20" x14ac:dyDescent="0.3">
      <c r="A2382">
        <v>92697</v>
      </c>
      <c r="B2382">
        <v>63783</v>
      </c>
      <c r="C2382">
        <v>34963</v>
      </c>
      <c r="D2382">
        <v>28862</v>
      </c>
      <c r="E2382">
        <f>VLOOKUP(D2382,[1]products!$A$2:$B$2832,2,0)</f>
        <v>20.496350469999999</v>
      </c>
      <c r="F2382">
        <v>250204</v>
      </c>
      <c r="G2382" t="s">
        <v>10</v>
      </c>
      <c r="H2382" s="2">
        <v>44622.277962962966</v>
      </c>
      <c r="I2382" s="2" t="s">
        <v>11</v>
      </c>
      <c r="J2382" s="2" t="s">
        <v>11</v>
      </c>
      <c r="K2382" s="2" t="s">
        <v>11</v>
      </c>
      <c r="L2382" s="9">
        <f>YEAR(Table1[[#This Row],[ordered_at]])</f>
        <v>2022</v>
      </c>
      <c r="M2382" s="9" t="str">
        <f>TEXT(Table1[[#This Row],[ordered_at]],"MMM")</f>
        <v>Mar</v>
      </c>
      <c r="N2382">
        <f>VLOOKUP(D2382,[1]products!$A$2:$F$2832,6,0)</f>
        <v>54.950000760000002</v>
      </c>
      <c r="O2382" s="1">
        <f>Table1[[#This Row],[sale_price]]-Table1[[#This Row],[cost_price]]</f>
        <v>34.453650289999999</v>
      </c>
      <c r="P2382" s="4">
        <f>Table1[[#This Row],[PROFIT]]/Table1[[#This Row],[sale_price]]</f>
        <v>0.62699999660564154</v>
      </c>
      <c r="Q2382" t="str">
        <f>"Q"&amp;ROUNDUP(MONTH(Table1[[#This Row],[ordered_at]])/3,0)</f>
        <v>Q1</v>
      </c>
      <c r="R2382" t="s">
        <v>39</v>
      </c>
      <c r="S2382" t="s">
        <v>46</v>
      </c>
      <c r="T2382" s="8"/>
    </row>
    <row r="2383" spans="1:20" x14ac:dyDescent="0.3">
      <c r="A2383">
        <v>34932</v>
      </c>
      <c r="B2383">
        <v>24052</v>
      </c>
      <c r="C2383">
        <v>87885</v>
      </c>
      <c r="D2383">
        <v>9051</v>
      </c>
      <c r="E2383">
        <f>VLOOKUP(D2383,[1]products!$A$2:$B$2832,2,0)</f>
        <v>46.412099779999998</v>
      </c>
      <c r="F2383">
        <v>94255</v>
      </c>
      <c r="G2383" t="s">
        <v>12</v>
      </c>
      <c r="H2383" s="2">
        <v>44621.959004629629</v>
      </c>
      <c r="I2383" s="2">
        <v>44621.959004629629</v>
      </c>
      <c r="J2383" s="2">
        <v>44621.959004629629</v>
      </c>
      <c r="K2383" s="2" t="s">
        <v>11</v>
      </c>
      <c r="L2383" s="9">
        <f>YEAR(Table1[[#This Row],[ordered_at]])</f>
        <v>2022</v>
      </c>
      <c r="M2383" s="9" t="str">
        <f>TEXT(Table1[[#This Row],[ordered_at]],"MMM")</f>
        <v>Mar</v>
      </c>
      <c r="N2383">
        <f>VLOOKUP(D2383,[1]products!$A$2:$F$2832,6,0)</f>
        <v>87.569999690000003</v>
      </c>
      <c r="O2383" s="1">
        <f>Table1[[#This Row],[sale_price]]-Table1[[#This Row],[cost_price]]</f>
        <v>41.157899910000005</v>
      </c>
      <c r="P2383" s="4">
        <f>Table1[[#This Row],[PROFIT]]/Table1[[#This Row],[sale_price]]</f>
        <v>0.47000000063606262</v>
      </c>
      <c r="Q2383" t="str">
        <f>"Q"&amp;ROUNDUP(MONTH(Table1[[#This Row],[ordered_at]])/3,0)</f>
        <v>Q1</v>
      </c>
      <c r="R2383" t="s">
        <v>39</v>
      </c>
      <c r="S2383" t="s">
        <v>46</v>
      </c>
      <c r="T2383" s="8"/>
    </row>
    <row r="2384" spans="1:20" x14ac:dyDescent="0.3">
      <c r="A2384">
        <v>9501</v>
      </c>
      <c r="B2384">
        <v>6560</v>
      </c>
      <c r="C2384">
        <v>62603</v>
      </c>
      <c r="D2384">
        <v>29025</v>
      </c>
      <c r="E2384">
        <f>VLOOKUP(D2384,[1]products!$A$2:$B$2832,2,0)</f>
        <v>25.550000090000001</v>
      </c>
      <c r="F2384">
        <v>25642</v>
      </c>
      <c r="G2384" t="s">
        <v>13</v>
      </c>
      <c r="H2384" s="2">
        <v>44621.239606481482</v>
      </c>
      <c r="I2384" s="2">
        <v>44621.239606481482</v>
      </c>
      <c r="J2384" s="2" t="s">
        <v>11</v>
      </c>
      <c r="K2384" s="2" t="s">
        <v>11</v>
      </c>
      <c r="L2384" s="9">
        <f>YEAR(Table1[[#This Row],[ordered_at]])</f>
        <v>2022</v>
      </c>
      <c r="M2384" s="9" t="str">
        <f>TEXT(Table1[[#This Row],[ordered_at]],"MMM")</f>
        <v>Mar</v>
      </c>
      <c r="N2384">
        <f>VLOOKUP(D2384,[1]products!$A$2:$F$2832,6,0)</f>
        <v>50</v>
      </c>
      <c r="O2384" s="1">
        <f>Table1[[#This Row],[sale_price]]-Table1[[#This Row],[cost_price]]</f>
        <v>24.449999909999999</v>
      </c>
      <c r="P2384" s="4">
        <f>Table1[[#This Row],[PROFIT]]/Table1[[#This Row],[sale_price]]</f>
        <v>0.48899999819999995</v>
      </c>
      <c r="Q2384" t="str">
        <f>"Q"&amp;ROUNDUP(MONTH(Table1[[#This Row],[ordered_at]])/3,0)</f>
        <v>Q1</v>
      </c>
      <c r="R2384" t="s">
        <v>39</v>
      </c>
      <c r="S2384" t="s">
        <v>46</v>
      </c>
      <c r="T2384" s="8"/>
    </row>
    <row r="2385" spans="1:20" x14ac:dyDescent="0.3">
      <c r="A2385">
        <v>100840</v>
      </c>
      <c r="B2385">
        <v>69420</v>
      </c>
      <c r="C2385">
        <v>99383</v>
      </c>
      <c r="D2385">
        <v>28862</v>
      </c>
      <c r="E2385">
        <f>VLOOKUP(D2385,[1]products!$A$2:$B$2832,2,0)</f>
        <v>20.496350469999999</v>
      </c>
      <c r="F2385">
        <v>272053</v>
      </c>
      <c r="G2385" t="s">
        <v>10</v>
      </c>
      <c r="H2385" s="2">
        <v>44620.026712962965</v>
      </c>
      <c r="I2385" s="2" t="s">
        <v>11</v>
      </c>
      <c r="J2385" s="2" t="s">
        <v>11</v>
      </c>
      <c r="K2385" s="2" t="s">
        <v>11</v>
      </c>
      <c r="L2385" s="9">
        <f>YEAR(Table1[[#This Row],[ordered_at]])</f>
        <v>2022</v>
      </c>
      <c r="M2385" s="9" t="str">
        <f>TEXT(Table1[[#This Row],[ordered_at]],"MMM")</f>
        <v>Feb</v>
      </c>
      <c r="N2385">
        <f>VLOOKUP(D2385,[1]products!$A$2:$F$2832,6,0)</f>
        <v>54.950000760000002</v>
      </c>
      <c r="O2385" s="1">
        <f>Table1[[#This Row],[sale_price]]-Table1[[#This Row],[cost_price]]</f>
        <v>34.453650289999999</v>
      </c>
      <c r="P2385" s="4">
        <f>Table1[[#This Row],[PROFIT]]/Table1[[#This Row],[sale_price]]</f>
        <v>0.62699999660564154</v>
      </c>
      <c r="Q2385" t="str">
        <f>"Q"&amp;ROUNDUP(MONTH(Table1[[#This Row],[ordered_at]])/3,0)</f>
        <v>Q1</v>
      </c>
      <c r="R2385" t="s">
        <v>39</v>
      </c>
      <c r="S2385" t="s">
        <v>46</v>
      </c>
      <c r="T2385" s="8"/>
    </row>
    <row r="2386" spans="1:20" x14ac:dyDescent="0.3">
      <c r="A2386">
        <v>140091</v>
      </c>
      <c r="B2386">
        <v>96433</v>
      </c>
      <c r="C2386">
        <v>12146</v>
      </c>
      <c r="D2386">
        <v>13969</v>
      </c>
      <c r="E2386">
        <f>VLOOKUP(D2386,[1]products!$A$2:$B$2832,2,0)</f>
        <v>27.832000000000001</v>
      </c>
      <c r="F2386">
        <v>378153</v>
      </c>
      <c r="G2386" t="s">
        <v>13</v>
      </c>
      <c r="H2386" s="2">
        <v>44619.102500000001</v>
      </c>
      <c r="I2386" s="2">
        <v>44619.102500000001</v>
      </c>
      <c r="J2386" s="2" t="s">
        <v>11</v>
      </c>
      <c r="K2386" s="2" t="s">
        <v>11</v>
      </c>
      <c r="L2386" s="9">
        <f>YEAR(Table1[[#This Row],[ordered_at]])</f>
        <v>2022</v>
      </c>
      <c r="M2386" s="9" t="str">
        <f>TEXT(Table1[[#This Row],[ordered_at]],"MMM")</f>
        <v>Feb</v>
      </c>
      <c r="N2386">
        <f>VLOOKUP(D2386,[1]products!$A$2:$F$2832,6,0)</f>
        <v>49</v>
      </c>
      <c r="O2386" s="1">
        <f>Table1[[#This Row],[sale_price]]-Table1[[#This Row],[cost_price]]</f>
        <v>21.167999999999999</v>
      </c>
      <c r="P2386" s="4">
        <f>Table1[[#This Row],[PROFIT]]/Table1[[#This Row],[sale_price]]</f>
        <v>0.432</v>
      </c>
      <c r="Q2386" t="str">
        <f>"Q"&amp;ROUNDUP(MONTH(Table1[[#This Row],[ordered_at]])/3,0)</f>
        <v>Q1</v>
      </c>
      <c r="R2386" t="s">
        <v>39</v>
      </c>
      <c r="S2386" t="s">
        <v>46</v>
      </c>
      <c r="T2386" s="8"/>
    </row>
    <row r="2387" spans="1:20" x14ac:dyDescent="0.3">
      <c r="A2387">
        <v>178464</v>
      </c>
      <c r="B2387">
        <v>122928</v>
      </c>
      <c r="C2387">
        <v>68052</v>
      </c>
      <c r="D2387">
        <v>7154</v>
      </c>
      <c r="E2387">
        <f>VLOOKUP(D2387,[1]products!$A$2:$B$2832,2,0)</f>
        <v>15.88546082</v>
      </c>
      <c r="F2387">
        <v>481827</v>
      </c>
      <c r="G2387" t="s">
        <v>10</v>
      </c>
      <c r="H2387" s="2">
        <v>44618.997627314813</v>
      </c>
      <c r="I2387" s="2" t="s">
        <v>11</v>
      </c>
      <c r="J2387" s="2" t="s">
        <v>11</v>
      </c>
      <c r="K2387" s="2" t="s">
        <v>11</v>
      </c>
      <c r="L2387" s="9">
        <f>YEAR(Table1[[#This Row],[ordered_at]])</f>
        <v>2022</v>
      </c>
      <c r="M2387" s="9" t="str">
        <f>TEXT(Table1[[#This Row],[ordered_at]],"MMM")</f>
        <v>Feb</v>
      </c>
      <c r="N2387">
        <f>VLOOKUP(D2389,[1]products!$A$2:$F$2832,6,0)</f>
        <v>60</v>
      </c>
      <c r="O2387" s="1">
        <f>Table1[[#This Row],[sale_price]]-Table1[[#This Row],[cost_price]]</f>
        <v>44.114539180000001</v>
      </c>
      <c r="P2387" s="4">
        <f>Table1[[#This Row],[PROFIT]]/Table1[[#This Row],[sale_price]]</f>
        <v>0.73524231966666664</v>
      </c>
      <c r="Q2387" t="str">
        <f>"Q"&amp;ROUNDUP(MONTH(Table1[[#This Row],[ordered_at]])/3,0)</f>
        <v>Q1</v>
      </c>
      <c r="R2387" t="s">
        <v>39</v>
      </c>
      <c r="S2387" t="s">
        <v>46</v>
      </c>
      <c r="T2387" s="8"/>
    </row>
    <row r="2388" spans="1:20" x14ac:dyDescent="0.3">
      <c r="A2388">
        <v>868</v>
      </c>
      <c r="B2388">
        <v>587</v>
      </c>
      <c r="C2388">
        <v>27737</v>
      </c>
      <c r="D2388">
        <v>12580</v>
      </c>
      <c r="E2388">
        <f>VLOOKUP(D2388,[1]products!$A$2:$B$2832,2,0)</f>
        <v>12.688000000000001</v>
      </c>
      <c r="F2388">
        <v>2393</v>
      </c>
      <c r="G2388" t="s">
        <v>14</v>
      </c>
      <c r="H2388" s="2">
        <v>44618.474872685183</v>
      </c>
      <c r="I2388" s="2" t="s">
        <v>11</v>
      </c>
      <c r="J2388" s="2" t="s">
        <v>11</v>
      </c>
      <c r="K2388" s="2" t="s">
        <v>11</v>
      </c>
      <c r="L2388" s="9">
        <f>YEAR(Table1[[#This Row],[ordered_at]])</f>
        <v>2022</v>
      </c>
      <c r="M2388" s="9" t="str">
        <f>TEXT(Table1[[#This Row],[ordered_at]],"MMM")</f>
        <v>Feb</v>
      </c>
      <c r="N2388">
        <f>VLOOKUP(D2388,[1]products!$A$2:$F$2832,6,0)</f>
        <v>26</v>
      </c>
      <c r="O2388" s="1">
        <f>Table1[[#This Row],[sale_price]]-Table1[[#This Row],[cost_price]]</f>
        <v>13.311999999999999</v>
      </c>
      <c r="P2388" s="4">
        <f>Table1[[#This Row],[PROFIT]]/Table1[[#This Row],[sale_price]]</f>
        <v>0.51200000000000001</v>
      </c>
      <c r="Q2388" t="str">
        <f>"Q"&amp;ROUNDUP(MONTH(Table1[[#This Row],[ordered_at]])/3,0)</f>
        <v>Q1</v>
      </c>
      <c r="R2388" t="s">
        <v>39</v>
      </c>
      <c r="S2388" t="s">
        <v>46</v>
      </c>
      <c r="T2388" s="8"/>
    </row>
    <row r="2389" spans="1:20" x14ac:dyDescent="0.3">
      <c r="A2389">
        <v>46999</v>
      </c>
      <c r="B2389">
        <v>32352</v>
      </c>
      <c r="C2389">
        <v>47874</v>
      </c>
      <c r="D2389">
        <v>28679</v>
      </c>
      <c r="E2389">
        <f>VLOOKUP(D2389,[1]products!$A$2:$B$2832,2,0)</f>
        <v>26.459999979999999</v>
      </c>
      <c r="F2389">
        <v>126803</v>
      </c>
      <c r="G2389" t="s">
        <v>10</v>
      </c>
      <c r="H2389" s="2">
        <v>44618.34233796296</v>
      </c>
      <c r="I2389" s="2" t="s">
        <v>11</v>
      </c>
      <c r="J2389" s="2" t="s">
        <v>11</v>
      </c>
      <c r="K2389" s="2" t="s">
        <v>11</v>
      </c>
      <c r="L2389" s="9">
        <f>YEAR(Table1[[#This Row],[ordered_at]])</f>
        <v>2022</v>
      </c>
      <c r="M2389" s="9" t="str">
        <f>TEXT(Table1[[#This Row],[ordered_at]],"MMM")</f>
        <v>Feb</v>
      </c>
      <c r="N2389">
        <f>VLOOKUP(D2389,[1]products!$A$2:$F$2832,6,0)</f>
        <v>60</v>
      </c>
      <c r="O2389" s="1">
        <f>Table1[[#This Row],[sale_price]]-Table1[[#This Row],[cost_price]]</f>
        <v>33.540000020000001</v>
      </c>
      <c r="P2389" s="4">
        <f>Table1[[#This Row],[PROFIT]]/Table1[[#This Row],[sale_price]]</f>
        <v>0.5590000003333333</v>
      </c>
      <c r="Q2389" t="str">
        <f>"Q"&amp;ROUNDUP(MONTH(Table1[[#This Row],[ordered_at]])/3,0)</f>
        <v>Q1</v>
      </c>
      <c r="R2389" t="s">
        <v>39</v>
      </c>
      <c r="S2389" t="s">
        <v>46</v>
      </c>
      <c r="T2389" s="8"/>
    </row>
    <row r="2390" spans="1:20" x14ac:dyDescent="0.3">
      <c r="A2390">
        <v>98528</v>
      </c>
      <c r="B2390">
        <v>67806</v>
      </c>
      <c r="C2390">
        <v>81298</v>
      </c>
      <c r="D2390">
        <v>15988</v>
      </c>
      <c r="E2390">
        <f>VLOOKUP(D2390,[1]products!$A$2:$B$2832,2,0)</f>
        <v>45.670499149999998</v>
      </c>
      <c r="F2390">
        <v>265833</v>
      </c>
      <c r="G2390" t="s">
        <v>14</v>
      </c>
      <c r="H2390" s="2">
        <v>44618.174097222225</v>
      </c>
      <c r="I2390" s="2" t="s">
        <v>11</v>
      </c>
      <c r="J2390" s="2" t="s">
        <v>11</v>
      </c>
      <c r="K2390" s="2" t="s">
        <v>11</v>
      </c>
      <c r="L2390" s="9">
        <f>YEAR(Table1[[#This Row],[ordered_at]])</f>
        <v>2022</v>
      </c>
      <c r="M2390" s="9" t="str">
        <f>TEXT(Table1[[#This Row],[ordered_at]],"MMM")</f>
        <v>Feb</v>
      </c>
      <c r="N2390">
        <f>VLOOKUP(D2390,[1]products!$A$2:$F$2832,6,0)</f>
        <v>101.48999790000001</v>
      </c>
      <c r="O2390" s="1">
        <f>Table1[[#This Row],[sale_price]]-Table1[[#This Row],[cost_price]]</f>
        <v>55.819498750000008</v>
      </c>
      <c r="P2390" s="4">
        <f>Table1[[#This Row],[PROFIT]]/Table1[[#This Row],[sale_price]]</f>
        <v>0.54999999906394725</v>
      </c>
      <c r="Q2390" t="str">
        <f>"Q"&amp;ROUNDUP(MONTH(Table1[[#This Row],[ordered_at]])/3,0)</f>
        <v>Q1</v>
      </c>
      <c r="R2390" t="s">
        <v>39</v>
      </c>
      <c r="S2390" t="s">
        <v>46</v>
      </c>
      <c r="T2390" s="8"/>
    </row>
    <row r="2391" spans="1:20" x14ac:dyDescent="0.3">
      <c r="A2391">
        <v>23649</v>
      </c>
      <c r="B2391">
        <v>16362</v>
      </c>
      <c r="C2391">
        <v>26143</v>
      </c>
      <c r="D2391">
        <v>15030</v>
      </c>
      <c r="E2391">
        <f>VLOOKUP(D2391,[1]products!$A$2:$B$2832,2,0)</f>
        <v>47.68999985</v>
      </c>
      <c r="F2391">
        <v>63814</v>
      </c>
      <c r="G2391" t="s">
        <v>12</v>
      </c>
      <c r="H2391" s="2">
        <v>44617.62400462963</v>
      </c>
      <c r="I2391" s="2">
        <v>44617.62400462963</v>
      </c>
      <c r="J2391" s="2">
        <v>44617.62400462963</v>
      </c>
      <c r="K2391" s="2" t="s">
        <v>11</v>
      </c>
      <c r="L2391" s="9">
        <f>YEAR(Table1[[#This Row],[ordered_at]])</f>
        <v>2022</v>
      </c>
      <c r="M2391" s="9" t="str">
        <f>TEXT(Table1[[#This Row],[ordered_at]],"MMM")</f>
        <v>Feb</v>
      </c>
      <c r="N2391">
        <f>VLOOKUP(D2391,[1]products!$A$2:$F$2832,6,0)</f>
        <v>95</v>
      </c>
      <c r="O2391" s="1">
        <f>Table1[[#This Row],[sale_price]]-Table1[[#This Row],[cost_price]]</f>
        <v>47.31000015</v>
      </c>
      <c r="P2391" s="4">
        <f>Table1[[#This Row],[PROFIT]]/Table1[[#This Row],[sale_price]]</f>
        <v>0.49800000157894736</v>
      </c>
      <c r="Q2391" t="str">
        <f>"Q"&amp;ROUNDUP(MONTH(Table1[[#This Row],[ordered_at]])/3,0)</f>
        <v>Q1</v>
      </c>
      <c r="R2391" t="s">
        <v>39</v>
      </c>
      <c r="S2391" t="s">
        <v>46</v>
      </c>
      <c r="T2391" s="8"/>
    </row>
    <row r="2392" spans="1:20" x14ac:dyDescent="0.3">
      <c r="A2392">
        <v>156220</v>
      </c>
      <c r="B2392">
        <v>107555</v>
      </c>
      <c r="C2392">
        <v>29271</v>
      </c>
      <c r="D2392">
        <v>28344</v>
      </c>
      <c r="E2392">
        <f>VLOOKUP(D2392,[1]products!$A$2:$B$2832,2,0)</f>
        <v>34.085128939999997</v>
      </c>
      <c r="F2392">
        <v>421715</v>
      </c>
      <c r="G2392" t="s">
        <v>13</v>
      </c>
      <c r="H2392" s="2">
        <v>44617.528020833335</v>
      </c>
      <c r="I2392" s="2">
        <v>44617.528020833335</v>
      </c>
      <c r="J2392" s="2" t="s">
        <v>11</v>
      </c>
      <c r="K2392" s="2" t="s">
        <v>11</v>
      </c>
      <c r="L2392" s="9">
        <f>YEAR(Table1[[#This Row],[ordered_at]])</f>
        <v>2022</v>
      </c>
      <c r="M2392" s="9" t="str">
        <f>TEXT(Table1[[#This Row],[ordered_at]],"MMM")</f>
        <v>Feb</v>
      </c>
      <c r="N2392">
        <f>VLOOKUP(D2392,[1]products!$A$2:$F$2832,6,0)</f>
        <v>69.989997860000003</v>
      </c>
      <c r="O2392" s="1">
        <f>Table1[[#This Row],[sale_price]]-Table1[[#This Row],[cost_price]]</f>
        <v>35.904868920000006</v>
      </c>
      <c r="P2392" s="4">
        <f>Table1[[#This Row],[PROFIT]]/Table1[[#This Row],[sale_price]]</f>
        <v>0.5130000002546079</v>
      </c>
      <c r="Q2392" t="str">
        <f>"Q"&amp;ROUNDUP(MONTH(Table1[[#This Row],[ordered_at]])/3,0)</f>
        <v>Q1</v>
      </c>
      <c r="R2392" t="s">
        <v>39</v>
      </c>
      <c r="S2392" t="s">
        <v>46</v>
      </c>
      <c r="T2392" s="8"/>
    </row>
    <row r="2393" spans="1:20" x14ac:dyDescent="0.3">
      <c r="A2393">
        <v>131399</v>
      </c>
      <c r="B2393">
        <v>90455</v>
      </c>
      <c r="C2393">
        <v>14050</v>
      </c>
      <c r="D2393">
        <v>6103</v>
      </c>
      <c r="E2393">
        <f>VLOOKUP(D2393,[1]products!$A$2:$B$2832,2,0)</f>
        <v>7.7805002720000003</v>
      </c>
      <c r="F2393">
        <v>354737</v>
      </c>
      <c r="G2393" t="s">
        <v>15</v>
      </c>
      <c r="H2393" s="2">
        <v>44616.341053240743</v>
      </c>
      <c r="I2393" s="2">
        <v>44616.341053240743</v>
      </c>
      <c r="J2393" s="2">
        <v>44616.341053240743</v>
      </c>
      <c r="K2393" s="2">
        <v>44616.341053240743</v>
      </c>
      <c r="L2393" s="9">
        <f>YEAR(Table1[[#This Row],[ordered_at]])</f>
        <v>2022</v>
      </c>
      <c r="M2393" s="9" t="str">
        <f>TEXT(Table1[[#This Row],[ordered_at]],"MMM")</f>
        <v>Feb</v>
      </c>
      <c r="N2393">
        <f>VLOOKUP(D2393,[1]products!$A$2:$F$2832,6,0)</f>
        <v>19.950000760000002</v>
      </c>
      <c r="O2393" s="1">
        <f>Table1[[#This Row],[sale_price]]-Table1[[#This Row],[cost_price]]</f>
        <v>12.169500488000001</v>
      </c>
      <c r="P2393" s="4">
        <f>Table1[[#This Row],[PROFIT]]/Table1[[#This Row],[sale_price]]</f>
        <v>0.61000000122305753</v>
      </c>
      <c r="Q2393" t="str">
        <f>"Q"&amp;ROUNDUP(MONTH(Table1[[#This Row],[ordered_at]])/3,0)</f>
        <v>Q1</v>
      </c>
      <c r="R2393" t="s">
        <v>39</v>
      </c>
      <c r="S2393" t="s">
        <v>46</v>
      </c>
      <c r="T2393" s="8"/>
    </row>
    <row r="2394" spans="1:20" x14ac:dyDescent="0.3">
      <c r="A2394">
        <v>124732</v>
      </c>
      <c r="B2394">
        <v>85892</v>
      </c>
      <c r="C2394">
        <v>88860</v>
      </c>
      <c r="D2394">
        <v>5795</v>
      </c>
      <c r="E2394">
        <f>VLOOKUP(D2394,[1]products!$A$2:$B$2832,2,0)</f>
        <v>28.079999610000002</v>
      </c>
      <c r="F2394">
        <v>336711</v>
      </c>
      <c r="G2394" t="s">
        <v>14</v>
      </c>
      <c r="H2394" s="2">
        <v>44615.653599537036</v>
      </c>
      <c r="I2394" s="2" t="s">
        <v>11</v>
      </c>
      <c r="J2394" s="2" t="s">
        <v>11</v>
      </c>
      <c r="K2394" s="2" t="s">
        <v>11</v>
      </c>
      <c r="L2394" s="9">
        <f>YEAR(Table1[[#This Row],[ordered_at]])</f>
        <v>2022</v>
      </c>
      <c r="M2394" s="9" t="str">
        <f>TEXT(Table1[[#This Row],[ordered_at]],"MMM")</f>
        <v>Feb</v>
      </c>
      <c r="N2394">
        <f>VLOOKUP(D2394,[1]products!$A$2:$F$2832,6,0)</f>
        <v>46.799999239999998</v>
      </c>
      <c r="O2394" s="1">
        <f>Table1[[#This Row],[sale_price]]-Table1[[#This Row],[cost_price]]</f>
        <v>18.719999629999997</v>
      </c>
      <c r="P2394" s="4">
        <f>Table1[[#This Row],[PROFIT]]/Table1[[#This Row],[sale_price]]</f>
        <v>0.3999999985897435</v>
      </c>
      <c r="Q2394" t="str">
        <f>"Q"&amp;ROUNDUP(MONTH(Table1[[#This Row],[ordered_at]])/3,0)</f>
        <v>Q1</v>
      </c>
      <c r="R2394" t="s">
        <v>25</v>
      </c>
      <c r="S2394" t="s">
        <v>46</v>
      </c>
      <c r="T2394" s="8"/>
    </row>
    <row r="2395" spans="1:20" x14ac:dyDescent="0.3">
      <c r="A2395">
        <v>68937</v>
      </c>
      <c r="B2395">
        <v>47395</v>
      </c>
      <c r="C2395">
        <v>58632</v>
      </c>
      <c r="D2395">
        <v>28657</v>
      </c>
      <c r="E2395">
        <f>VLOOKUP(D2395,[1]products!$A$2:$B$2832,2,0)</f>
        <v>15.15942005</v>
      </c>
      <c r="F2395">
        <v>186000</v>
      </c>
      <c r="G2395" t="s">
        <v>13</v>
      </c>
      <c r="H2395" s="2">
        <v>44614.981932870367</v>
      </c>
      <c r="I2395" s="2">
        <v>44614.981932870367</v>
      </c>
      <c r="J2395" s="2" t="s">
        <v>11</v>
      </c>
      <c r="K2395" s="2" t="s">
        <v>11</v>
      </c>
      <c r="L2395" s="9">
        <f>YEAR(Table1[[#This Row],[ordered_at]])</f>
        <v>2022</v>
      </c>
      <c r="M2395" s="9" t="str">
        <f>TEXT(Table1[[#This Row],[ordered_at]],"MMM")</f>
        <v>Feb</v>
      </c>
      <c r="N2395">
        <f>VLOOKUP(D2395,[1]products!$A$2:$F$2832,6,0)</f>
        <v>36.180000309999997</v>
      </c>
      <c r="O2395" s="1">
        <f>Table1[[#This Row],[sale_price]]-Table1[[#This Row],[cost_price]]</f>
        <v>21.020580259999996</v>
      </c>
      <c r="P2395" s="4">
        <f>Table1[[#This Row],[PROFIT]]/Table1[[#This Row],[sale_price]]</f>
        <v>0.58100000220812598</v>
      </c>
      <c r="Q2395" t="str">
        <f>"Q"&amp;ROUNDUP(MONTH(Table1[[#This Row],[ordered_at]])/3,0)</f>
        <v>Q1</v>
      </c>
      <c r="R2395" t="s">
        <v>19</v>
      </c>
      <c r="S2395" t="s">
        <v>47</v>
      </c>
      <c r="T2395" s="8"/>
    </row>
    <row r="2396" spans="1:20" x14ac:dyDescent="0.3">
      <c r="A2396">
        <v>157628</v>
      </c>
      <c r="B2396">
        <v>108528</v>
      </c>
      <c r="C2396">
        <v>32557</v>
      </c>
      <c r="D2396">
        <v>9347</v>
      </c>
      <c r="E2396">
        <f>VLOOKUP(D2396,[1]products!$A$2:$B$2832,2,0)</f>
        <v>55.12999988</v>
      </c>
      <c r="F2396">
        <v>425536</v>
      </c>
      <c r="G2396" t="s">
        <v>13</v>
      </c>
      <c r="H2396" s="2">
        <v>44614.849374999998</v>
      </c>
      <c r="I2396" s="2">
        <v>44614.849374999998</v>
      </c>
      <c r="J2396" s="2" t="s">
        <v>11</v>
      </c>
      <c r="K2396" s="2" t="s">
        <v>11</v>
      </c>
      <c r="L2396" s="9">
        <f>YEAR(Table1[[#This Row],[ordered_at]])</f>
        <v>2022</v>
      </c>
      <c r="M2396" s="9" t="str">
        <f>TEXT(Table1[[#This Row],[ordered_at]],"MMM")</f>
        <v>Feb</v>
      </c>
      <c r="N2396">
        <f>VLOOKUP(D2396,[1]products!$A$2:$F$2832,6,0)</f>
        <v>149</v>
      </c>
      <c r="O2396" s="1">
        <f>Table1[[#This Row],[sale_price]]-Table1[[#This Row],[cost_price]]</f>
        <v>93.87000012</v>
      </c>
      <c r="P2396" s="4">
        <f>Table1[[#This Row],[PROFIT]]/Table1[[#This Row],[sale_price]]</f>
        <v>0.63000000080536911</v>
      </c>
      <c r="Q2396" t="str">
        <f>"Q"&amp;ROUNDUP(MONTH(Table1[[#This Row],[ordered_at]])/3,0)</f>
        <v>Q1</v>
      </c>
      <c r="R2396" t="s">
        <v>27</v>
      </c>
      <c r="S2396" t="s">
        <v>46</v>
      </c>
      <c r="T2396" s="8"/>
    </row>
    <row r="2397" spans="1:20" x14ac:dyDescent="0.3">
      <c r="A2397">
        <v>64625</v>
      </c>
      <c r="B2397">
        <v>44482</v>
      </c>
      <c r="C2397">
        <v>23202</v>
      </c>
      <c r="D2397">
        <v>14489</v>
      </c>
      <c r="E2397">
        <f>VLOOKUP(D2397,[1]products!$A$2:$B$2832,2,0)</f>
        <v>15.419689419999999</v>
      </c>
      <c r="F2397">
        <v>174373</v>
      </c>
      <c r="G2397" t="s">
        <v>10</v>
      </c>
      <c r="H2397" s="2">
        <v>44614.090925925928</v>
      </c>
      <c r="I2397" s="2" t="s">
        <v>11</v>
      </c>
      <c r="J2397" s="2" t="s">
        <v>11</v>
      </c>
      <c r="K2397" s="2" t="s">
        <v>11</v>
      </c>
      <c r="L2397" s="9">
        <f>YEAR(Table1[[#This Row],[ordered_at]])</f>
        <v>2022</v>
      </c>
      <c r="M2397" s="9" t="str">
        <f>TEXT(Table1[[#This Row],[ordered_at]],"MMM")</f>
        <v>Feb</v>
      </c>
      <c r="N2397">
        <f>VLOOKUP(D2397,[1]products!$A$2:$F$2832,6,0)</f>
        <v>34.189998629999998</v>
      </c>
      <c r="O2397" s="1">
        <f>Table1[[#This Row],[sale_price]]-Table1[[#This Row],[cost_price]]</f>
        <v>18.770309210000001</v>
      </c>
      <c r="P2397" s="4">
        <f>Table1[[#This Row],[PROFIT]]/Table1[[#This Row],[sale_price]]</f>
        <v>0.54899999889236617</v>
      </c>
      <c r="Q2397" t="str">
        <f>"Q"&amp;ROUNDUP(MONTH(Table1[[#This Row],[ordered_at]])/3,0)</f>
        <v>Q1</v>
      </c>
      <c r="R2397" t="s">
        <v>24</v>
      </c>
      <c r="S2397" t="s">
        <v>47</v>
      </c>
      <c r="T2397" s="8"/>
    </row>
    <row r="2398" spans="1:20" x14ac:dyDescent="0.3">
      <c r="A2398">
        <v>63156</v>
      </c>
      <c r="B2398">
        <v>43484</v>
      </c>
      <c r="C2398">
        <v>6960</v>
      </c>
      <c r="D2398">
        <v>28679</v>
      </c>
      <c r="E2398">
        <f>VLOOKUP(D2398,[1]products!$A$2:$B$2832,2,0)</f>
        <v>26.459999979999999</v>
      </c>
      <c r="F2398">
        <v>170390</v>
      </c>
      <c r="G2398" t="s">
        <v>12</v>
      </c>
      <c r="H2398" s="2">
        <v>44613.855231481481</v>
      </c>
      <c r="I2398" s="2">
        <v>44613.855231481481</v>
      </c>
      <c r="J2398" s="2">
        <v>44613.855231481481</v>
      </c>
      <c r="K2398" s="2" t="s">
        <v>11</v>
      </c>
      <c r="L2398" s="9">
        <f>YEAR(Table1[[#This Row],[ordered_at]])</f>
        <v>2022</v>
      </c>
      <c r="M2398" s="9" t="str">
        <f>TEXT(Table1[[#This Row],[ordered_at]],"MMM")</f>
        <v>Feb</v>
      </c>
      <c r="N2398">
        <f>VLOOKUP(D2398,[1]products!$A$2:$F$2832,6,0)</f>
        <v>60</v>
      </c>
      <c r="O2398" s="1">
        <f>Table1[[#This Row],[sale_price]]-Table1[[#This Row],[cost_price]]</f>
        <v>33.540000020000001</v>
      </c>
      <c r="P2398" s="4">
        <f>Table1[[#This Row],[PROFIT]]/Table1[[#This Row],[sale_price]]</f>
        <v>0.5590000003333333</v>
      </c>
      <c r="Q2398" t="str">
        <f>"Q"&amp;ROUNDUP(MONTH(Table1[[#This Row],[ordered_at]])/3,0)</f>
        <v>Q1</v>
      </c>
      <c r="R2398" t="s">
        <v>24</v>
      </c>
      <c r="S2398" t="s">
        <v>47</v>
      </c>
      <c r="T2398" s="8"/>
    </row>
    <row r="2399" spans="1:20" x14ac:dyDescent="0.3">
      <c r="A2399">
        <v>145625</v>
      </c>
      <c r="B2399">
        <v>100268</v>
      </c>
      <c r="C2399">
        <v>35385</v>
      </c>
      <c r="D2399">
        <v>15917</v>
      </c>
      <c r="E2399">
        <f>VLOOKUP(D2399,[1]products!$A$2:$B$2832,2,0)</f>
        <v>22.2955407</v>
      </c>
      <c r="F2399">
        <v>393173</v>
      </c>
      <c r="G2399" t="s">
        <v>13</v>
      </c>
      <c r="H2399" s="2">
        <v>44613.227824074071</v>
      </c>
      <c r="I2399" s="2">
        <v>44613.227824074071</v>
      </c>
      <c r="J2399" s="2" t="s">
        <v>11</v>
      </c>
      <c r="K2399" s="2" t="s">
        <v>11</v>
      </c>
      <c r="L2399" s="9">
        <f>YEAR(Table1[[#This Row],[ordered_at]])</f>
        <v>2022</v>
      </c>
      <c r="M2399" s="9" t="str">
        <f>TEXT(Table1[[#This Row],[ordered_at]],"MMM")</f>
        <v>Feb</v>
      </c>
      <c r="N2399">
        <f>VLOOKUP(D2399,[1]products!$A$2:$F$2832,6,0)</f>
        <v>49.990001679999999</v>
      </c>
      <c r="O2399" s="1">
        <f>Table1[[#This Row],[sale_price]]-Table1[[#This Row],[cost_price]]</f>
        <v>27.694460979999999</v>
      </c>
      <c r="P2399" s="4">
        <f>Table1[[#This Row],[PROFIT]]/Table1[[#This Row],[sale_price]]</f>
        <v>0.55400000098579716</v>
      </c>
      <c r="Q2399" t="str">
        <f>"Q"&amp;ROUNDUP(MONTH(Table1[[#This Row],[ordered_at]])/3,0)</f>
        <v>Q1</v>
      </c>
      <c r="R2399" t="s">
        <v>24</v>
      </c>
      <c r="S2399" t="s">
        <v>47</v>
      </c>
      <c r="T2399" s="8"/>
    </row>
    <row r="2400" spans="1:20" x14ac:dyDescent="0.3">
      <c r="A2400">
        <v>140953</v>
      </c>
      <c r="B2400">
        <v>97024</v>
      </c>
      <c r="C2400">
        <v>21974</v>
      </c>
      <c r="D2400">
        <v>10822</v>
      </c>
      <c r="E2400">
        <f>VLOOKUP(D2400,[1]products!$A$2:$B$2832,2,0)</f>
        <v>3.7745998699999999</v>
      </c>
      <c r="F2400">
        <v>380499</v>
      </c>
      <c r="G2400" t="s">
        <v>12</v>
      </c>
      <c r="H2400" s="2">
        <v>44612.636458333334</v>
      </c>
      <c r="I2400" s="2">
        <v>44612.636458333334</v>
      </c>
      <c r="J2400" s="2">
        <v>44612.636458333334</v>
      </c>
      <c r="K2400" s="2" t="s">
        <v>11</v>
      </c>
      <c r="L2400" s="9">
        <f>YEAR(Table1[[#This Row],[ordered_at]])</f>
        <v>2022</v>
      </c>
      <c r="M2400" s="9" t="str">
        <f>TEXT(Table1[[#This Row],[ordered_at]],"MMM")</f>
        <v>Feb</v>
      </c>
      <c r="N2400">
        <f>VLOOKUP(D2400,[1]products!$A$2:$F$2832,6,0)</f>
        <v>6.9899997709999999</v>
      </c>
      <c r="O2400" s="1">
        <f>Table1[[#This Row],[sale_price]]-Table1[[#This Row],[cost_price]]</f>
        <v>3.2153999010000001</v>
      </c>
      <c r="P2400" s="4">
        <f>Table1[[#This Row],[PROFIT]]/Table1[[#This Row],[sale_price]]</f>
        <v>0.46000000090701004</v>
      </c>
      <c r="Q2400" t="str">
        <f>"Q"&amp;ROUNDUP(MONTH(Table1[[#This Row],[ordered_at]])/3,0)</f>
        <v>Q1</v>
      </c>
      <c r="R2400" t="s">
        <v>39</v>
      </c>
      <c r="S2400" t="s">
        <v>46</v>
      </c>
      <c r="T2400" s="8"/>
    </row>
    <row r="2401" spans="1:20" x14ac:dyDescent="0.3">
      <c r="A2401">
        <v>125398</v>
      </c>
      <c r="B2401">
        <v>86383</v>
      </c>
      <c r="C2401">
        <v>79992</v>
      </c>
      <c r="D2401">
        <v>15622</v>
      </c>
      <c r="E2401">
        <f>VLOOKUP(D2401,[1]products!$A$2:$B$2832,2,0)</f>
        <v>44.389999779999997</v>
      </c>
      <c r="F2401">
        <v>338496</v>
      </c>
      <c r="G2401" t="s">
        <v>13</v>
      </c>
      <c r="H2401" s="2">
        <v>44611.721203703702</v>
      </c>
      <c r="I2401" s="2">
        <v>44611.721203703702</v>
      </c>
      <c r="J2401" s="2" t="s">
        <v>11</v>
      </c>
      <c r="K2401" s="2" t="s">
        <v>11</v>
      </c>
      <c r="L2401" s="9">
        <f>YEAR(Table1[[#This Row],[ordered_at]])</f>
        <v>2022</v>
      </c>
      <c r="M2401" s="9" t="str">
        <f>TEXT(Table1[[#This Row],[ordered_at]],"MMM")</f>
        <v>Feb</v>
      </c>
      <c r="N2401">
        <f>VLOOKUP(D2401,[1]products!$A$2:$F$2832,6,0)</f>
        <v>115</v>
      </c>
      <c r="O2401" s="1">
        <f>Table1[[#This Row],[sale_price]]-Table1[[#This Row],[cost_price]]</f>
        <v>70.610000220000003</v>
      </c>
      <c r="P2401" s="4">
        <f>Table1[[#This Row],[PROFIT]]/Table1[[#This Row],[sale_price]]</f>
        <v>0.61400000191304349</v>
      </c>
      <c r="Q2401" t="str">
        <f>"Q"&amp;ROUNDUP(MONTH(Table1[[#This Row],[ordered_at]])/3,0)</f>
        <v>Q1</v>
      </c>
      <c r="R2401" t="s">
        <v>36</v>
      </c>
      <c r="S2401" t="s">
        <v>46</v>
      </c>
      <c r="T2401" s="8"/>
    </row>
    <row r="2402" spans="1:20" x14ac:dyDescent="0.3">
      <c r="A2402">
        <v>77852</v>
      </c>
      <c r="B2402">
        <v>53547</v>
      </c>
      <c r="C2402">
        <v>27676</v>
      </c>
      <c r="D2402">
        <v>9380</v>
      </c>
      <c r="E2402">
        <f>VLOOKUP(D2402,[1]products!$A$2:$B$2832,2,0)</f>
        <v>3.6962999070000002</v>
      </c>
      <c r="F2402">
        <v>210057</v>
      </c>
      <c r="G2402" t="s">
        <v>13</v>
      </c>
      <c r="H2402" s="2">
        <v>44611.446087962962</v>
      </c>
      <c r="I2402" s="2">
        <v>44611.446087962962</v>
      </c>
      <c r="J2402" s="2" t="s">
        <v>11</v>
      </c>
      <c r="K2402" s="2" t="s">
        <v>11</v>
      </c>
      <c r="L2402" s="9">
        <f>YEAR(Table1[[#This Row],[ordered_at]])</f>
        <v>2022</v>
      </c>
      <c r="M2402" s="9" t="str">
        <f>TEXT(Table1[[#This Row],[ordered_at]],"MMM")</f>
        <v>Feb</v>
      </c>
      <c r="N2402">
        <f>VLOOKUP(D2402,[1]products!$A$2:$F$2832,6,0)</f>
        <v>9.9899997710000008</v>
      </c>
      <c r="O2402" s="1">
        <f>Table1[[#This Row],[sale_price]]-Table1[[#This Row],[cost_price]]</f>
        <v>6.2936998640000006</v>
      </c>
      <c r="P2402" s="4">
        <f>Table1[[#This Row],[PROFIT]]/Table1[[#This Row],[sale_price]]</f>
        <v>0.63000000082782781</v>
      </c>
      <c r="Q2402" t="str">
        <f>"Q"&amp;ROUNDUP(MONTH(Table1[[#This Row],[ordered_at]])/3,0)</f>
        <v>Q1</v>
      </c>
      <c r="R2402" t="s">
        <v>36</v>
      </c>
      <c r="S2402" t="s">
        <v>47</v>
      </c>
      <c r="T2402" s="8"/>
    </row>
    <row r="2403" spans="1:20" x14ac:dyDescent="0.3">
      <c r="A2403">
        <v>130189</v>
      </c>
      <c r="B2403">
        <v>89647</v>
      </c>
      <c r="C2403">
        <v>86872</v>
      </c>
      <c r="D2403">
        <v>11541</v>
      </c>
      <c r="E2403">
        <f>VLOOKUP(D2403,[1]products!$A$2:$B$2832,2,0)</f>
        <v>16.4851204</v>
      </c>
      <c r="F2403">
        <v>351449</v>
      </c>
      <c r="G2403" t="s">
        <v>15</v>
      </c>
      <c r="H2403" s="2">
        <v>44610.963171296295</v>
      </c>
      <c r="I2403" s="2">
        <v>44610.963171296295</v>
      </c>
      <c r="J2403" s="2">
        <v>44610.963171296295</v>
      </c>
      <c r="K2403" s="2">
        <v>44610.963171296295</v>
      </c>
      <c r="L2403" s="9">
        <f>YEAR(Table1[[#This Row],[ordered_at]])</f>
        <v>2022</v>
      </c>
      <c r="M2403" s="9" t="str">
        <f>TEXT(Table1[[#This Row],[ordered_at]],"MMM")</f>
        <v>Feb</v>
      </c>
      <c r="N2403">
        <f>VLOOKUP(D2403,[1]products!$A$2:$F$2832,6,0)</f>
        <v>38.880001069999999</v>
      </c>
      <c r="O2403" s="1">
        <f>Table1[[#This Row],[sale_price]]-Table1[[#This Row],[cost_price]]</f>
        <v>22.394880669999999</v>
      </c>
      <c r="P2403" s="4">
        <f>Table1[[#This Row],[PROFIT]]/Table1[[#This Row],[sale_price]]</f>
        <v>0.57600000138065843</v>
      </c>
      <c r="Q2403" t="str">
        <f>"Q"&amp;ROUNDUP(MONTH(Table1[[#This Row],[ordered_at]])/3,0)</f>
        <v>Q1</v>
      </c>
      <c r="R2403" t="s">
        <v>19</v>
      </c>
      <c r="S2403" t="s">
        <v>46</v>
      </c>
      <c r="T2403" s="8"/>
    </row>
    <row r="2404" spans="1:20" x14ac:dyDescent="0.3">
      <c r="A2404">
        <v>50456</v>
      </c>
      <c r="B2404">
        <v>34715</v>
      </c>
      <c r="C2404">
        <v>72759</v>
      </c>
      <c r="D2404">
        <v>15367</v>
      </c>
      <c r="E2404">
        <f>VLOOKUP(D2404,[1]products!$A$2:$B$2832,2,0)</f>
        <v>7.305450295</v>
      </c>
      <c r="F2404">
        <v>136125</v>
      </c>
      <c r="G2404" t="s">
        <v>13</v>
      </c>
      <c r="H2404" s="2">
        <v>44610.634502314817</v>
      </c>
      <c r="I2404" s="2">
        <v>44610.634502314817</v>
      </c>
      <c r="J2404" s="2" t="s">
        <v>11</v>
      </c>
      <c r="K2404" s="2" t="s">
        <v>11</v>
      </c>
      <c r="L2404" s="9">
        <f>YEAR(Table1[[#This Row],[ordered_at]])</f>
        <v>2022</v>
      </c>
      <c r="M2404" s="9" t="str">
        <f>TEXT(Table1[[#This Row],[ordered_at]],"MMM")</f>
        <v>Feb</v>
      </c>
      <c r="N2404">
        <f>VLOOKUP(D2404,[1]products!$A$2:$F$2832,6,0)</f>
        <v>16.950000760000002</v>
      </c>
      <c r="O2404" s="1">
        <f>Table1[[#This Row],[sale_price]]-Table1[[#This Row],[cost_price]]</f>
        <v>9.6445504650000018</v>
      </c>
      <c r="P2404" s="4">
        <f>Table1[[#This Row],[PROFIT]]/Table1[[#This Row],[sale_price]]</f>
        <v>0.56900000192094391</v>
      </c>
      <c r="Q2404" t="str">
        <f>"Q"&amp;ROUNDUP(MONTH(Table1[[#This Row],[ordered_at]])/3,0)</f>
        <v>Q1</v>
      </c>
      <c r="R2404" t="s">
        <v>32</v>
      </c>
      <c r="S2404" t="s">
        <v>47</v>
      </c>
      <c r="T2404" s="8"/>
    </row>
    <row r="2405" spans="1:20" x14ac:dyDescent="0.3">
      <c r="A2405">
        <v>141120</v>
      </c>
      <c r="B2405">
        <v>97136</v>
      </c>
      <c r="C2405">
        <v>85276</v>
      </c>
      <c r="D2405">
        <v>9013</v>
      </c>
      <c r="E2405">
        <f>VLOOKUP(D2405,[1]products!$A$2:$B$2832,2,0)</f>
        <v>12.785920429999999</v>
      </c>
      <c r="F2405">
        <v>380949</v>
      </c>
      <c r="G2405" t="s">
        <v>13</v>
      </c>
      <c r="H2405" s="2">
        <v>44609.71292824074</v>
      </c>
      <c r="I2405" s="2">
        <v>44609.71292824074</v>
      </c>
      <c r="J2405" s="2" t="s">
        <v>11</v>
      </c>
      <c r="K2405" s="2" t="s">
        <v>11</v>
      </c>
      <c r="L2405" s="9">
        <f>YEAR(Table1[[#This Row],[ordered_at]])</f>
        <v>2022</v>
      </c>
      <c r="M2405" s="9" t="str">
        <f>TEXT(Table1[[#This Row],[ordered_at]],"MMM")</f>
        <v>Feb</v>
      </c>
      <c r="N2405">
        <f>VLOOKUP(D2405,[1]products!$A$2:$F$2832,6,0)</f>
        <v>28.540000920000001</v>
      </c>
      <c r="O2405" s="1">
        <f>Table1[[#This Row],[sale_price]]-Table1[[#This Row],[cost_price]]</f>
        <v>15.754080490000002</v>
      </c>
      <c r="P2405" s="4">
        <f>Table1[[#This Row],[PROFIT]]/Table1[[#This Row],[sale_price]]</f>
        <v>0.55199999937491251</v>
      </c>
      <c r="Q2405" t="str">
        <f>"Q"&amp;ROUNDUP(MONTH(Table1[[#This Row],[ordered_at]])/3,0)</f>
        <v>Q1</v>
      </c>
      <c r="R2405" t="s">
        <v>32</v>
      </c>
      <c r="S2405" t="s">
        <v>47</v>
      </c>
      <c r="T2405" s="8"/>
    </row>
    <row r="2406" spans="1:20" x14ac:dyDescent="0.3">
      <c r="A2406">
        <v>82504</v>
      </c>
      <c r="B2406">
        <v>56750</v>
      </c>
      <c r="C2406">
        <v>85276</v>
      </c>
      <c r="D2406">
        <v>9219</v>
      </c>
      <c r="E2406">
        <f>VLOOKUP(D2406,[1]products!$A$2:$B$2832,2,0)</f>
        <v>37.181398629999997</v>
      </c>
      <c r="F2406">
        <v>222648</v>
      </c>
      <c r="G2406" t="s">
        <v>14</v>
      </c>
      <c r="H2406" s="2">
        <v>44608.567546296297</v>
      </c>
      <c r="I2406" s="2" t="s">
        <v>11</v>
      </c>
      <c r="J2406" s="2" t="s">
        <v>11</v>
      </c>
      <c r="K2406" s="2" t="s">
        <v>11</v>
      </c>
      <c r="L2406" s="9">
        <f>YEAR(Table1[[#This Row],[ordered_at]])</f>
        <v>2022</v>
      </c>
      <c r="M2406" s="9" t="str">
        <f>TEXT(Table1[[#This Row],[ordered_at]],"MMM")</f>
        <v>Feb</v>
      </c>
      <c r="N2406">
        <f>VLOOKUP(D2406,[1]products!$A$2:$F$2832,6,0)</f>
        <v>99.949996949999999</v>
      </c>
      <c r="O2406" s="1">
        <f>Table1[[#This Row],[sale_price]]-Table1[[#This Row],[cost_price]]</f>
        <v>62.768598320000002</v>
      </c>
      <c r="P2406" s="4">
        <f>Table1[[#This Row],[PROFIT]]/Table1[[#This Row],[sale_price]]</f>
        <v>0.62800000235517772</v>
      </c>
      <c r="Q2406" t="str">
        <f>"Q"&amp;ROUNDUP(MONTH(Table1[[#This Row],[ordered_at]])/3,0)</f>
        <v>Q1</v>
      </c>
      <c r="R2406" t="s">
        <v>32</v>
      </c>
      <c r="S2406" t="s">
        <v>47</v>
      </c>
      <c r="T2406" s="8"/>
    </row>
    <row r="2407" spans="1:20" x14ac:dyDescent="0.3">
      <c r="A2407">
        <v>136650</v>
      </c>
      <c r="B2407">
        <v>94075</v>
      </c>
      <c r="C2407">
        <v>85276</v>
      </c>
      <c r="D2407">
        <v>11213</v>
      </c>
      <c r="E2407">
        <f>VLOOKUP(D2407,[1]products!$A$2:$B$2832,2,0)</f>
        <v>6.5275000590000003</v>
      </c>
      <c r="F2407">
        <v>368858</v>
      </c>
      <c r="G2407" t="s">
        <v>14</v>
      </c>
      <c r="H2407" s="2">
        <v>44607.629571759258</v>
      </c>
      <c r="I2407" s="2" t="s">
        <v>11</v>
      </c>
      <c r="J2407" s="2" t="s">
        <v>11</v>
      </c>
      <c r="K2407" s="2" t="s">
        <v>11</v>
      </c>
      <c r="L2407" s="9">
        <f>YEAR(Table1[[#This Row],[ordered_at]])</f>
        <v>2022</v>
      </c>
      <c r="M2407" s="9" t="str">
        <f>TEXT(Table1[[#This Row],[ordered_at]],"MMM")</f>
        <v>Feb</v>
      </c>
      <c r="N2407">
        <f>VLOOKUP(D2407,[1]products!$A$2:$F$2832,6,0)</f>
        <v>17.5</v>
      </c>
      <c r="O2407" s="1">
        <f>Table1[[#This Row],[sale_price]]-Table1[[#This Row],[cost_price]]</f>
        <v>10.972499940999999</v>
      </c>
      <c r="P2407" s="4">
        <f>Table1[[#This Row],[PROFIT]]/Table1[[#This Row],[sale_price]]</f>
        <v>0.62699999662857131</v>
      </c>
      <c r="Q2407" t="str">
        <f>"Q"&amp;ROUNDUP(MONTH(Table1[[#This Row],[ordered_at]])/3,0)</f>
        <v>Q1</v>
      </c>
      <c r="R2407" t="s">
        <v>32</v>
      </c>
      <c r="S2407" t="s">
        <v>47</v>
      </c>
      <c r="T2407" s="8"/>
    </row>
    <row r="2408" spans="1:20" x14ac:dyDescent="0.3">
      <c r="A2408">
        <v>154926</v>
      </c>
      <c r="B2408">
        <v>106688</v>
      </c>
      <c r="C2408">
        <v>85276</v>
      </c>
      <c r="D2408">
        <v>12702</v>
      </c>
      <c r="E2408">
        <f>VLOOKUP(D2408,[1]products!$A$2:$B$2832,2,0)</f>
        <v>37.001418100000002</v>
      </c>
      <c r="F2408">
        <v>418218</v>
      </c>
      <c r="G2408" t="s">
        <v>14</v>
      </c>
      <c r="H2408" s="2">
        <v>44607.002997685187</v>
      </c>
      <c r="I2408" s="2" t="s">
        <v>11</v>
      </c>
      <c r="J2408" s="2" t="s">
        <v>11</v>
      </c>
      <c r="K2408" s="2" t="s">
        <v>11</v>
      </c>
      <c r="L2408" s="9">
        <f>YEAR(Table1[[#This Row],[ordered_at]])</f>
        <v>2022</v>
      </c>
      <c r="M2408" s="9" t="str">
        <f>TEXT(Table1[[#This Row],[ordered_at]],"MMM")</f>
        <v>Feb</v>
      </c>
      <c r="N2408">
        <f>VLOOKUP(D2408,[1]products!$A$2:$F$2832,6,0)</f>
        <v>71.019996640000002</v>
      </c>
      <c r="O2408" s="1">
        <f>Table1[[#This Row],[sale_price]]-Table1[[#This Row],[cost_price]]</f>
        <v>34.01857854</v>
      </c>
      <c r="P2408" s="4">
        <f>Table1[[#This Row],[PROFIT]]/Table1[[#This Row],[sale_price]]</f>
        <v>0.47900000210419608</v>
      </c>
      <c r="Q2408" t="str">
        <f>"Q"&amp;ROUNDUP(MONTH(Table1[[#This Row],[ordered_at]])/3,0)</f>
        <v>Q1</v>
      </c>
      <c r="R2408" t="s">
        <v>31</v>
      </c>
      <c r="S2408" t="s">
        <v>46</v>
      </c>
      <c r="T2408" s="8"/>
    </row>
    <row r="2409" spans="1:20" x14ac:dyDescent="0.3">
      <c r="A2409">
        <v>162395</v>
      </c>
      <c r="B2409">
        <v>111856</v>
      </c>
      <c r="C2409">
        <v>85276</v>
      </c>
      <c r="D2409">
        <v>29090</v>
      </c>
      <c r="E2409">
        <f>VLOOKUP(D2409,[1]products!$A$2:$B$2832,2,0)</f>
        <v>33.755779269999998</v>
      </c>
      <c r="F2409">
        <v>438399</v>
      </c>
      <c r="G2409" t="s">
        <v>14</v>
      </c>
      <c r="H2409" s="2">
        <v>44605.673773148148</v>
      </c>
      <c r="I2409" s="2" t="s">
        <v>11</v>
      </c>
      <c r="J2409" s="2" t="s">
        <v>11</v>
      </c>
      <c r="K2409" s="2" t="s">
        <v>11</v>
      </c>
      <c r="L2409" s="9">
        <f>YEAR(Table1[[#This Row],[ordered_at]])</f>
        <v>2022</v>
      </c>
      <c r="M2409" s="9" t="str">
        <f>TEXT(Table1[[#This Row],[ordered_at]],"MMM")</f>
        <v>Feb</v>
      </c>
      <c r="N2409">
        <f>VLOOKUP(D2409,[1]products!$A$2:$F$2832,6,0)</f>
        <v>79.989997860000003</v>
      </c>
      <c r="O2409" s="1">
        <f>Table1[[#This Row],[sale_price]]-Table1[[#This Row],[cost_price]]</f>
        <v>46.234218590000005</v>
      </c>
      <c r="P2409" s="4">
        <f>Table1[[#This Row],[PROFIT]]/Table1[[#This Row],[sale_price]]</f>
        <v>0.57799999783622946</v>
      </c>
      <c r="Q2409" t="str">
        <f>"Q"&amp;ROUNDUP(MONTH(Table1[[#This Row],[ordered_at]])/3,0)</f>
        <v>Q1</v>
      </c>
      <c r="R2409" t="s">
        <v>32</v>
      </c>
      <c r="S2409" t="s">
        <v>46</v>
      </c>
      <c r="T2409" s="8"/>
    </row>
    <row r="2410" spans="1:20" x14ac:dyDescent="0.3">
      <c r="A2410">
        <v>175143</v>
      </c>
      <c r="B2410">
        <v>120609</v>
      </c>
      <c r="C2410">
        <v>85276</v>
      </c>
      <c r="D2410">
        <v>28983</v>
      </c>
      <c r="E2410">
        <f>VLOOKUP(D2410,[1]products!$A$2:$B$2832,2,0)</f>
        <v>32.886000099999997</v>
      </c>
      <c r="F2410">
        <v>472831</v>
      </c>
      <c r="G2410" t="s">
        <v>13</v>
      </c>
      <c r="H2410" s="2">
        <v>44603.021620370368</v>
      </c>
      <c r="I2410" s="2">
        <v>44603.021620370368</v>
      </c>
      <c r="J2410" s="2" t="s">
        <v>11</v>
      </c>
      <c r="K2410" s="2" t="s">
        <v>11</v>
      </c>
      <c r="L2410" s="9">
        <f>YEAR(Table1[[#This Row],[ordered_at]])</f>
        <v>2022</v>
      </c>
      <c r="M2410" s="9" t="str">
        <f>TEXT(Table1[[#This Row],[ordered_at]],"MMM")</f>
        <v>Feb</v>
      </c>
      <c r="N2410">
        <f>VLOOKUP(D2410,[1]products!$A$2:$F$2832,6,0)</f>
        <v>58</v>
      </c>
      <c r="O2410" s="1">
        <f>Table1[[#This Row],[sale_price]]-Table1[[#This Row],[cost_price]]</f>
        <v>25.113999900000003</v>
      </c>
      <c r="P2410" s="4">
        <f>Table1[[#This Row],[PROFIT]]/Table1[[#This Row],[sale_price]]</f>
        <v>0.43299999827586211</v>
      </c>
      <c r="Q2410" t="str">
        <f>"Q"&amp;ROUNDUP(MONTH(Table1[[#This Row],[ordered_at]])/3,0)</f>
        <v>Q1</v>
      </c>
      <c r="R2410" t="s">
        <v>32</v>
      </c>
      <c r="S2410" t="s">
        <v>46</v>
      </c>
      <c r="T2410" s="8"/>
    </row>
    <row r="2411" spans="1:20" x14ac:dyDescent="0.3">
      <c r="A2411">
        <v>126264</v>
      </c>
      <c r="B2411">
        <v>86958</v>
      </c>
      <c r="C2411">
        <v>85276</v>
      </c>
      <c r="D2411">
        <v>14215</v>
      </c>
      <c r="E2411">
        <f>VLOOKUP(D2411,[1]products!$A$2:$B$2832,2,0)</f>
        <v>10.81066042</v>
      </c>
      <c r="F2411">
        <v>340857</v>
      </c>
      <c r="G2411" t="s">
        <v>12</v>
      </c>
      <c r="H2411" s="2">
        <v>44602.643657407411</v>
      </c>
      <c r="I2411" s="2">
        <v>44602.643657407411</v>
      </c>
      <c r="J2411" s="2">
        <v>44602.643657407411</v>
      </c>
      <c r="K2411" s="2" t="s">
        <v>11</v>
      </c>
      <c r="L2411" s="9">
        <f>YEAR(Table1[[#This Row],[ordered_at]])</f>
        <v>2022</v>
      </c>
      <c r="M2411" s="9" t="str">
        <f>TEXT(Table1[[#This Row],[ordered_at]],"MMM")</f>
        <v>Feb</v>
      </c>
      <c r="N2411">
        <f>VLOOKUP(D2411,[1]products!$A$2:$F$2832,6,0)</f>
        <v>20.870000839999999</v>
      </c>
      <c r="O2411" s="1">
        <f>Table1[[#This Row],[sale_price]]-Table1[[#This Row],[cost_price]]</f>
        <v>10.05934042</v>
      </c>
      <c r="P2411" s="4">
        <f>Table1[[#This Row],[PROFIT]]/Table1[[#This Row],[sale_price]]</f>
        <v>0.4820000007244849</v>
      </c>
      <c r="Q2411" t="str">
        <f>"Q"&amp;ROUNDUP(MONTH(Table1[[#This Row],[ordered_at]])/3,0)</f>
        <v>Q1</v>
      </c>
      <c r="R2411" t="s">
        <v>26</v>
      </c>
      <c r="S2411" t="s">
        <v>46</v>
      </c>
      <c r="T2411" s="8"/>
    </row>
    <row r="2412" spans="1:20" x14ac:dyDescent="0.3">
      <c r="A2412">
        <v>132899</v>
      </c>
      <c r="B2412">
        <v>91462</v>
      </c>
      <c r="C2412">
        <v>85276</v>
      </c>
      <c r="D2412">
        <v>24954</v>
      </c>
      <c r="E2412">
        <f>VLOOKUP(D2412,[1]products!$A$2:$B$2832,2,0)</f>
        <v>6.1407499080000001</v>
      </c>
      <c r="F2412">
        <v>358800</v>
      </c>
      <c r="G2412" t="s">
        <v>15</v>
      </c>
      <c r="H2412" s="2">
        <v>44601.263020833336</v>
      </c>
      <c r="I2412" s="2">
        <v>44601.263020833336</v>
      </c>
      <c r="J2412" s="2">
        <v>44601.263020833336</v>
      </c>
      <c r="K2412" s="2">
        <v>44601.263020833336</v>
      </c>
      <c r="L2412" s="9">
        <f>YEAR(Table1[[#This Row],[ordered_at]])</f>
        <v>2022</v>
      </c>
      <c r="M2412" s="9" t="str">
        <f>TEXT(Table1[[#This Row],[ordered_at]],"MMM")</f>
        <v>Feb</v>
      </c>
      <c r="N2412">
        <f>VLOOKUP(D2412,[1]products!$A$2:$F$2832,6,0)</f>
        <v>15.94999981</v>
      </c>
      <c r="O2412" s="1">
        <f>Table1[[#This Row],[sale_price]]-Table1[[#This Row],[cost_price]]</f>
        <v>9.8092499019999995</v>
      </c>
      <c r="P2412" s="4">
        <f>Table1[[#This Row],[PROFIT]]/Table1[[#This Row],[sale_price]]</f>
        <v>0.61500000118181819</v>
      </c>
      <c r="Q2412" t="str">
        <f>"Q"&amp;ROUNDUP(MONTH(Table1[[#This Row],[ordered_at]])/3,0)</f>
        <v>Q1</v>
      </c>
      <c r="R2412" t="s">
        <v>26</v>
      </c>
      <c r="S2412" t="s">
        <v>46</v>
      </c>
      <c r="T2412" s="8"/>
    </row>
    <row r="2413" spans="1:20" x14ac:dyDescent="0.3">
      <c r="A2413">
        <v>63104</v>
      </c>
      <c r="B2413">
        <v>43446</v>
      </c>
      <c r="C2413">
        <v>85276</v>
      </c>
      <c r="D2413">
        <v>7012</v>
      </c>
      <c r="E2413">
        <f>VLOOKUP(D2413,[1]products!$A$2:$B$2832,2,0)</f>
        <v>13.37553986</v>
      </c>
      <c r="F2413">
        <v>170250</v>
      </c>
      <c r="G2413" t="s">
        <v>13</v>
      </c>
      <c r="H2413" s="2">
        <v>44598.318298611113</v>
      </c>
      <c r="I2413" s="2">
        <v>44598.318298611113</v>
      </c>
      <c r="J2413" s="2" t="s">
        <v>11</v>
      </c>
      <c r="K2413" s="2" t="s">
        <v>11</v>
      </c>
      <c r="L2413" s="9">
        <f>YEAR(Table1[[#This Row],[ordered_at]])</f>
        <v>2022</v>
      </c>
      <c r="M2413" s="9" t="str">
        <f>TEXT(Table1[[#This Row],[ordered_at]],"MMM")</f>
        <v>Feb</v>
      </c>
      <c r="N2413">
        <f>VLOOKUP(D2413,[1]products!$A$2:$F$2832,6,0)</f>
        <v>29.989999770000001</v>
      </c>
      <c r="O2413" s="1">
        <f>Table1[[#This Row],[sale_price]]-Table1[[#This Row],[cost_price]]</f>
        <v>16.614459910000001</v>
      </c>
      <c r="P2413" s="4">
        <f>Table1[[#This Row],[PROFIT]]/Table1[[#This Row],[sale_price]]</f>
        <v>0.55400000124774929</v>
      </c>
      <c r="Q2413" t="str">
        <f>"Q"&amp;ROUNDUP(MONTH(Table1[[#This Row],[ordered_at]])/3,0)</f>
        <v>Q1</v>
      </c>
      <c r="R2413" t="s">
        <v>26</v>
      </c>
      <c r="S2413" t="s">
        <v>46</v>
      </c>
      <c r="T2413" s="8"/>
    </row>
    <row r="2414" spans="1:20" x14ac:dyDescent="0.3">
      <c r="A2414">
        <v>148645</v>
      </c>
      <c r="B2414">
        <v>102365</v>
      </c>
      <c r="C2414">
        <v>13838</v>
      </c>
      <c r="D2414">
        <v>13566</v>
      </c>
      <c r="E2414">
        <f>VLOOKUP(D2414,[1]products!$A$2:$B$2832,2,0)</f>
        <v>14.15527992</v>
      </c>
      <c r="F2414">
        <v>401312</v>
      </c>
      <c r="G2414" t="s">
        <v>14</v>
      </c>
      <c r="H2414" s="2">
        <v>44597.328831018516</v>
      </c>
      <c r="I2414" s="2" t="s">
        <v>11</v>
      </c>
      <c r="J2414" s="2" t="s">
        <v>11</v>
      </c>
      <c r="K2414" s="2" t="s">
        <v>11</v>
      </c>
      <c r="L2414" s="9">
        <f>YEAR(Table1[[#This Row],[ordered_at]])</f>
        <v>2022</v>
      </c>
      <c r="M2414" s="9" t="str">
        <f>TEXT(Table1[[#This Row],[ordered_at]],"MMM")</f>
        <v>Feb</v>
      </c>
      <c r="N2414">
        <f>VLOOKUP(D2414,[1]products!$A$2:$F$2832,6,0)</f>
        <v>29.989999770000001</v>
      </c>
      <c r="O2414" s="1">
        <f>Table1[[#This Row],[sale_price]]-Table1[[#This Row],[cost_price]]</f>
        <v>15.834719850000001</v>
      </c>
      <c r="P2414" s="4">
        <f>Table1[[#This Row],[PROFIT]]/Table1[[#This Row],[sale_price]]</f>
        <v>0.52799999904768258</v>
      </c>
      <c r="Q2414" t="str">
        <f>"Q"&amp;ROUNDUP(MONTH(Table1[[#This Row],[ordered_at]])/3,0)</f>
        <v>Q1</v>
      </c>
      <c r="R2414" t="s">
        <v>42</v>
      </c>
      <c r="S2414" t="s">
        <v>46</v>
      </c>
      <c r="T2414" s="8"/>
    </row>
    <row r="2415" spans="1:20" x14ac:dyDescent="0.3">
      <c r="A2415">
        <v>48694</v>
      </c>
      <c r="B2415">
        <v>33492</v>
      </c>
      <c r="C2415">
        <v>13838</v>
      </c>
      <c r="D2415">
        <v>15805</v>
      </c>
      <c r="E2415">
        <f>VLOOKUP(D2415,[1]products!$A$2:$B$2832,2,0)</f>
        <v>18.040990699999998</v>
      </c>
      <c r="F2415">
        <v>131382</v>
      </c>
      <c r="G2415" t="s">
        <v>12</v>
      </c>
      <c r="H2415" s="2">
        <v>44596.069074074076</v>
      </c>
      <c r="I2415" s="2">
        <v>44596.069074074076</v>
      </c>
      <c r="J2415" s="2">
        <v>44596.069074074076</v>
      </c>
      <c r="K2415" s="2" t="s">
        <v>11</v>
      </c>
      <c r="L2415" s="9">
        <f>YEAR(Table1[[#This Row],[ordered_at]])</f>
        <v>2022</v>
      </c>
      <c r="M2415" s="9" t="str">
        <f>TEXT(Table1[[#This Row],[ordered_at]],"MMM")</f>
        <v>Feb</v>
      </c>
      <c r="N2415">
        <f>VLOOKUP(D2415,[1]products!$A$2:$F$2832,6,0)</f>
        <v>44.990001679999999</v>
      </c>
      <c r="O2415" s="1">
        <f>Table1[[#This Row],[sale_price]]-Table1[[#This Row],[cost_price]]</f>
        <v>26.949010980000001</v>
      </c>
      <c r="P2415" s="4">
        <f>Table1[[#This Row],[PROFIT]]/Table1[[#This Row],[sale_price]]</f>
        <v>0.59899999941498117</v>
      </c>
      <c r="Q2415" t="str">
        <f>"Q"&amp;ROUNDUP(MONTH(Table1[[#This Row],[ordered_at]])/3,0)</f>
        <v>Q1</v>
      </c>
      <c r="R2415" t="s">
        <v>42</v>
      </c>
      <c r="S2415" t="s">
        <v>46</v>
      </c>
      <c r="T2415" s="8"/>
    </row>
    <row r="2416" spans="1:20" x14ac:dyDescent="0.3">
      <c r="A2416">
        <v>166483</v>
      </c>
      <c r="B2416">
        <v>114668</v>
      </c>
      <c r="C2416">
        <v>93588</v>
      </c>
      <c r="D2416">
        <v>6140</v>
      </c>
      <c r="E2416">
        <f>VLOOKUP(D2416,[1]products!$A$2:$B$2832,2,0)</f>
        <v>5.2182698839999997</v>
      </c>
      <c r="F2416">
        <v>449436</v>
      </c>
      <c r="G2416" t="s">
        <v>12</v>
      </c>
      <c r="H2416" s="2">
        <v>44594.396886574075</v>
      </c>
      <c r="I2416" s="2">
        <v>44594.396886574075</v>
      </c>
      <c r="J2416" s="2">
        <v>44594.396886574075</v>
      </c>
      <c r="K2416" s="2" t="s">
        <v>11</v>
      </c>
      <c r="L2416" s="9">
        <f>YEAR(Table1[[#This Row],[ordered_at]])</f>
        <v>2022</v>
      </c>
      <c r="M2416" s="9" t="str">
        <f>TEXT(Table1[[#This Row],[ordered_at]],"MMM")</f>
        <v>Feb</v>
      </c>
      <c r="N2416">
        <f>VLOOKUP(D2416,[1]products!$A$2:$F$2832,6,0)</f>
        <v>13.989999770000001</v>
      </c>
      <c r="O2416" s="1">
        <f>Table1[[#This Row],[sale_price]]-Table1[[#This Row],[cost_price]]</f>
        <v>8.771729886000001</v>
      </c>
      <c r="P2416" s="4">
        <f>Table1[[#This Row],[PROFIT]]/Table1[[#This Row],[sale_price]]</f>
        <v>0.62700000215939966</v>
      </c>
      <c r="Q2416" t="str">
        <f>"Q"&amp;ROUNDUP(MONTH(Table1[[#This Row],[ordered_at]])/3,0)</f>
        <v>Q1</v>
      </c>
      <c r="R2416" t="s">
        <v>28</v>
      </c>
      <c r="S2416" t="s">
        <v>46</v>
      </c>
      <c r="T2416" s="8"/>
    </row>
    <row r="2417" spans="1:20" x14ac:dyDescent="0.3">
      <c r="A2417">
        <v>15009</v>
      </c>
      <c r="B2417">
        <v>10392</v>
      </c>
      <c r="C2417">
        <v>23696</v>
      </c>
      <c r="D2417">
        <v>15472</v>
      </c>
      <c r="E2417">
        <f>VLOOKUP(D2417,[1]products!$A$2:$B$2832,2,0)</f>
        <v>45.891298319999997</v>
      </c>
      <c r="F2417">
        <v>40540</v>
      </c>
      <c r="G2417" t="s">
        <v>12</v>
      </c>
      <c r="H2417" s="2">
        <v>44593.296666666669</v>
      </c>
      <c r="I2417" s="2">
        <v>44593.296666666669</v>
      </c>
      <c r="J2417" s="2">
        <v>44593.296666666669</v>
      </c>
      <c r="K2417" s="2" t="s">
        <v>11</v>
      </c>
      <c r="L2417" s="9">
        <f>YEAR(Table1[[#This Row],[ordered_at]])</f>
        <v>2022</v>
      </c>
      <c r="M2417" s="9" t="str">
        <f>TEXT(Table1[[#This Row],[ordered_at]],"MMM")</f>
        <v>Feb</v>
      </c>
      <c r="N2417">
        <f>VLOOKUP(D2417,[1]products!$A$2:$F$2832,6,0)</f>
        <v>79.949996949999999</v>
      </c>
      <c r="O2417" s="1">
        <f>Table1[[#This Row],[sale_price]]-Table1[[#This Row],[cost_price]]</f>
        <v>34.058698630000002</v>
      </c>
      <c r="P2417" s="4">
        <f>Table1[[#This Row],[PROFIT]]/Table1[[#This Row],[sale_price]]</f>
        <v>0.4259999991156973</v>
      </c>
      <c r="Q2417" t="str">
        <f>"Q"&amp;ROUNDUP(MONTH(Table1[[#This Row],[ordered_at]])/3,0)</f>
        <v>Q1</v>
      </c>
      <c r="R2417" t="s">
        <v>29</v>
      </c>
      <c r="S2417" t="s">
        <v>46</v>
      </c>
      <c r="T2417" s="8"/>
    </row>
    <row r="2418" spans="1:20" x14ac:dyDescent="0.3">
      <c r="A2418">
        <v>92809</v>
      </c>
      <c r="B2418">
        <v>63864</v>
      </c>
      <c r="C2418">
        <v>84999</v>
      </c>
      <c r="D2418">
        <v>9294</v>
      </c>
      <c r="E2418">
        <f>VLOOKUP(D2418,[1]products!$A$2:$B$2832,2,0)</f>
        <v>64.379000129999994</v>
      </c>
      <c r="F2418">
        <v>250516</v>
      </c>
      <c r="G2418" t="s">
        <v>12</v>
      </c>
      <c r="H2418" s="2">
        <v>44591.952268518522</v>
      </c>
      <c r="I2418" s="2">
        <v>44591.952268518522</v>
      </c>
      <c r="J2418" s="2">
        <v>44591.952268518522</v>
      </c>
      <c r="K2418" s="2" t="s">
        <v>11</v>
      </c>
      <c r="L2418" s="9">
        <f>YEAR(Table1[[#This Row],[ordered_at]])</f>
        <v>2022</v>
      </c>
      <c r="M2418" s="9" t="str">
        <f>TEXT(Table1[[#This Row],[ordered_at]],"MMM")</f>
        <v>Jan</v>
      </c>
      <c r="N2418">
        <f>VLOOKUP(D2418,[1]products!$A$2:$F$2832,6,0)</f>
        <v>119</v>
      </c>
      <c r="O2418" s="1">
        <f>Table1[[#This Row],[sale_price]]-Table1[[#This Row],[cost_price]]</f>
        <v>54.620999870000006</v>
      </c>
      <c r="P2418" s="4">
        <f>Table1[[#This Row],[PROFIT]]/Table1[[#This Row],[sale_price]]</f>
        <v>0.4589999989075631</v>
      </c>
      <c r="Q2418" t="str">
        <f>"Q"&amp;ROUNDUP(MONTH(Table1[[#This Row],[ordered_at]])/3,0)</f>
        <v>Q1</v>
      </c>
      <c r="R2418" t="s">
        <v>29</v>
      </c>
      <c r="S2418" t="s">
        <v>46</v>
      </c>
      <c r="T2418" s="8"/>
    </row>
    <row r="2419" spans="1:20" x14ac:dyDescent="0.3">
      <c r="A2419">
        <v>165598</v>
      </c>
      <c r="B2419">
        <v>114066</v>
      </c>
      <c r="C2419">
        <v>84888</v>
      </c>
      <c r="D2419">
        <v>28896</v>
      </c>
      <c r="E2419">
        <f>VLOOKUP(D2419,[1]products!$A$2:$B$2832,2,0)</f>
        <v>13.300000020000001</v>
      </c>
      <c r="F2419">
        <v>447041</v>
      </c>
      <c r="G2419" t="s">
        <v>13</v>
      </c>
      <c r="H2419" s="2">
        <v>44587.581377314818</v>
      </c>
      <c r="I2419" s="2">
        <v>44587.581377314818</v>
      </c>
      <c r="J2419" s="2" t="s">
        <v>11</v>
      </c>
      <c r="K2419" s="2" t="s">
        <v>11</v>
      </c>
      <c r="L2419" s="9">
        <f>YEAR(Table1[[#This Row],[ordered_at]])</f>
        <v>2022</v>
      </c>
      <c r="M2419" s="9" t="str">
        <f>TEXT(Table1[[#This Row],[ordered_at]],"MMM")</f>
        <v>Jan</v>
      </c>
      <c r="N2419">
        <f>VLOOKUP(D2419,[1]products!$A$2:$F$2832,6,0)</f>
        <v>28</v>
      </c>
      <c r="O2419" s="1">
        <f>Table1[[#This Row],[sale_price]]-Table1[[#This Row],[cost_price]]</f>
        <v>14.699999979999999</v>
      </c>
      <c r="P2419" s="4">
        <f>Table1[[#This Row],[PROFIT]]/Table1[[#This Row],[sale_price]]</f>
        <v>0.52499999928571428</v>
      </c>
      <c r="Q2419" t="str">
        <f>"Q"&amp;ROUNDUP(MONTH(Table1[[#This Row],[ordered_at]])/3,0)</f>
        <v>Q1</v>
      </c>
      <c r="R2419" t="s">
        <v>29</v>
      </c>
      <c r="S2419" t="s">
        <v>46</v>
      </c>
      <c r="T2419" s="8"/>
    </row>
    <row r="2420" spans="1:20" x14ac:dyDescent="0.3">
      <c r="A2420">
        <v>173366</v>
      </c>
      <c r="B2420">
        <v>119361</v>
      </c>
      <c r="C2420">
        <v>73642</v>
      </c>
      <c r="D2420">
        <v>15569</v>
      </c>
      <c r="E2420">
        <f>VLOOKUP(D2420,[1]products!$A$2:$B$2832,2,0)</f>
        <v>10.042499940000001</v>
      </c>
      <c r="F2420">
        <v>468073</v>
      </c>
      <c r="G2420" t="s">
        <v>10</v>
      </c>
      <c r="H2420" s="2">
        <v>44586.91369212963</v>
      </c>
      <c r="I2420" s="2" t="s">
        <v>11</v>
      </c>
      <c r="J2420" s="2" t="s">
        <v>11</v>
      </c>
      <c r="K2420" s="2" t="s">
        <v>11</v>
      </c>
      <c r="L2420" s="9">
        <f>YEAR(Table1[[#This Row],[ordered_at]])</f>
        <v>2022</v>
      </c>
      <c r="M2420" s="9" t="str">
        <f>TEXT(Table1[[#This Row],[ordered_at]],"MMM")</f>
        <v>Jan</v>
      </c>
      <c r="N2420">
        <f>VLOOKUP(D2420,[1]products!$A$2:$F$2832,6,0)</f>
        <v>19.5</v>
      </c>
      <c r="O2420" s="1">
        <f>Table1[[#This Row],[sale_price]]-Table1[[#This Row],[cost_price]]</f>
        <v>9.4575000599999992</v>
      </c>
      <c r="P2420" s="4">
        <f>Table1[[#This Row],[PROFIT]]/Table1[[#This Row],[sale_price]]</f>
        <v>0.48500000307692304</v>
      </c>
      <c r="Q2420" t="str">
        <f>"Q"&amp;ROUNDUP(MONTH(Table1[[#This Row],[ordered_at]])/3,0)</f>
        <v>Q1</v>
      </c>
      <c r="R2420" t="s">
        <v>29</v>
      </c>
      <c r="S2420" t="s">
        <v>46</v>
      </c>
      <c r="T2420" s="8"/>
    </row>
    <row r="2421" spans="1:20" x14ac:dyDescent="0.3">
      <c r="A2421">
        <v>50425</v>
      </c>
      <c r="B2421">
        <v>34696</v>
      </c>
      <c r="C2421">
        <v>28885</v>
      </c>
      <c r="D2421">
        <v>24808</v>
      </c>
      <c r="E2421">
        <f>VLOOKUP(D2421,[1]products!$A$2:$B$2832,2,0)</f>
        <v>30.98784865</v>
      </c>
      <c r="F2421">
        <v>136041</v>
      </c>
      <c r="G2421" t="s">
        <v>13</v>
      </c>
      <c r="H2421" s="2">
        <v>44586.748657407406</v>
      </c>
      <c r="I2421" s="2">
        <v>44586.748657407406</v>
      </c>
      <c r="J2421" s="2" t="s">
        <v>11</v>
      </c>
      <c r="K2421" s="2" t="s">
        <v>11</v>
      </c>
      <c r="L2421" s="9">
        <f>YEAR(Table1[[#This Row],[ordered_at]])</f>
        <v>2022</v>
      </c>
      <c r="M2421" s="9" t="str">
        <f>TEXT(Table1[[#This Row],[ordered_at]],"MMM")</f>
        <v>Jan</v>
      </c>
      <c r="N2421">
        <f>VLOOKUP(D2421,[1]products!$A$2:$F$2832,6,0)</f>
        <v>69.949996949999999</v>
      </c>
      <c r="O2421" s="1">
        <f>Table1[[#This Row],[sale_price]]-Table1[[#This Row],[cost_price]]</f>
        <v>38.962148299999996</v>
      </c>
      <c r="P2421" s="4">
        <f>Table1[[#This Row],[PROFIT]]/Table1[[#This Row],[sale_price]]</f>
        <v>0.55699999998355965</v>
      </c>
      <c r="Q2421" t="str">
        <f>"Q"&amp;ROUNDUP(MONTH(Table1[[#This Row],[ordered_at]])/3,0)</f>
        <v>Q1</v>
      </c>
      <c r="R2421" t="s">
        <v>29</v>
      </c>
      <c r="S2421" t="s">
        <v>46</v>
      </c>
      <c r="T2421" s="8"/>
    </row>
    <row r="2422" spans="1:20" x14ac:dyDescent="0.3">
      <c r="A2422">
        <v>96926</v>
      </c>
      <c r="B2422">
        <v>66697</v>
      </c>
      <c r="C2422">
        <v>58402</v>
      </c>
      <c r="D2422">
        <v>15704</v>
      </c>
      <c r="E2422">
        <f>VLOOKUP(D2422,[1]products!$A$2:$B$2832,2,0)</f>
        <v>6.0675998260000004</v>
      </c>
      <c r="F2422">
        <v>261540</v>
      </c>
      <c r="G2422" t="s">
        <v>10</v>
      </c>
      <c r="H2422" s="2">
        <v>44585.513518518521</v>
      </c>
      <c r="I2422" s="2" t="s">
        <v>11</v>
      </c>
      <c r="J2422" s="2" t="s">
        <v>11</v>
      </c>
      <c r="K2422" s="2" t="s">
        <v>11</v>
      </c>
      <c r="L2422" s="9">
        <f>YEAR(Table1[[#This Row],[ordered_at]])</f>
        <v>2022</v>
      </c>
      <c r="M2422" s="9" t="str">
        <f>TEXT(Table1[[#This Row],[ordered_at]],"MMM")</f>
        <v>Jan</v>
      </c>
      <c r="N2422">
        <f>VLOOKUP(D2422,[1]products!$A$2:$F$2832,6,0)</f>
        <v>15.399999619999999</v>
      </c>
      <c r="O2422" s="1">
        <f>Table1[[#This Row],[sale_price]]-Table1[[#This Row],[cost_price]]</f>
        <v>9.3323997939999987</v>
      </c>
      <c r="P2422" s="4">
        <f>Table1[[#This Row],[PROFIT]]/Table1[[#This Row],[sale_price]]</f>
        <v>0.60600000157662337</v>
      </c>
      <c r="Q2422" t="str">
        <f>"Q"&amp;ROUNDUP(MONTH(Table1[[#This Row],[ordered_at]])/3,0)</f>
        <v>Q1</v>
      </c>
      <c r="R2422" t="s">
        <v>29</v>
      </c>
      <c r="S2422" t="s">
        <v>46</v>
      </c>
      <c r="T2422" s="8"/>
    </row>
    <row r="2423" spans="1:20" x14ac:dyDescent="0.3">
      <c r="A2423">
        <v>49337</v>
      </c>
      <c r="B2423">
        <v>33938</v>
      </c>
      <c r="C2423">
        <v>72111</v>
      </c>
      <c r="D2423">
        <v>8935</v>
      </c>
      <c r="E2423">
        <f>VLOOKUP(D2423,[1]products!$A$2:$B$2832,2,0)</f>
        <v>3.4382598739999999</v>
      </c>
      <c r="F2423">
        <v>133076</v>
      </c>
      <c r="G2423" t="s">
        <v>14</v>
      </c>
      <c r="H2423" s="2">
        <v>44585.319247685184</v>
      </c>
      <c r="I2423" s="2" t="s">
        <v>11</v>
      </c>
      <c r="J2423" s="2" t="s">
        <v>11</v>
      </c>
      <c r="K2423" s="2" t="s">
        <v>11</v>
      </c>
      <c r="L2423" s="9">
        <f>YEAR(Table1[[#This Row],[ordered_at]])</f>
        <v>2022</v>
      </c>
      <c r="M2423" s="9" t="str">
        <f>TEXT(Table1[[#This Row],[ordered_at]],"MMM")</f>
        <v>Jan</v>
      </c>
      <c r="N2423">
        <f>VLOOKUP(D2423,[1]products!$A$2:$F$2832,6,0)</f>
        <v>5.9899997709999999</v>
      </c>
      <c r="O2423" s="1">
        <f>Table1[[#This Row],[sale_price]]-Table1[[#This Row],[cost_price]]</f>
        <v>2.551739897</v>
      </c>
      <c r="P2423" s="4">
        <f>Table1[[#This Row],[PROFIT]]/Table1[[#This Row],[sale_price]]</f>
        <v>0.42599999909081798</v>
      </c>
      <c r="Q2423" t="str">
        <f>"Q"&amp;ROUNDUP(MONTH(Table1[[#This Row],[ordered_at]])/3,0)</f>
        <v>Q1</v>
      </c>
      <c r="R2423" t="s">
        <v>44</v>
      </c>
      <c r="S2423" t="s">
        <v>46</v>
      </c>
      <c r="T2423" s="8"/>
    </row>
    <row r="2424" spans="1:20" x14ac:dyDescent="0.3">
      <c r="A2424">
        <v>4781</v>
      </c>
      <c r="B2424">
        <v>3304</v>
      </c>
      <c r="C2424">
        <v>77415</v>
      </c>
      <c r="D2424">
        <v>6063</v>
      </c>
      <c r="E2424">
        <f>VLOOKUP(D2424,[1]products!$A$2:$B$2832,2,0)</f>
        <v>20.195960639999999</v>
      </c>
      <c r="F2424">
        <v>12939</v>
      </c>
      <c r="G2424" t="s">
        <v>14</v>
      </c>
      <c r="H2424" s="2">
        <v>44583.584861111114</v>
      </c>
      <c r="I2424" s="2" t="s">
        <v>11</v>
      </c>
      <c r="J2424" s="2" t="s">
        <v>11</v>
      </c>
      <c r="K2424" s="2" t="s">
        <v>11</v>
      </c>
      <c r="L2424" s="9">
        <f>YEAR(Table1[[#This Row],[ordered_at]])</f>
        <v>2022</v>
      </c>
      <c r="M2424" s="9" t="str">
        <f>TEXT(Table1[[#This Row],[ordered_at]],"MMM")</f>
        <v>Jan</v>
      </c>
      <c r="N2424">
        <f>VLOOKUP(D2424,[1]products!$A$2:$F$2832,6,0)</f>
        <v>49.990001679999999</v>
      </c>
      <c r="O2424" s="1">
        <f>Table1[[#This Row],[sale_price]]-Table1[[#This Row],[cost_price]]</f>
        <v>29.79404104</v>
      </c>
      <c r="P2424" s="4">
        <f>Table1[[#This Row],[PROFIT]]/Table1[[#This Row],[sale_price]]</f>
        <v>0.59600000077455484</v>
      </c>
      <c r="Q2424" t="str">
        <f>"Q"&amp;ROUNDUP(MONTH(Table1[[#This Row],[ordered_at]])/3,0)</f>
        <v>Q1</v>
      </c>
      <c r="R2424" t="s">
        <v>44</v>
      </c>
      <c r="S2424" t="s">
        <v>46</v>
      </c>
      <c r="T2424" s="8"/>
    </row>
    <row r="2425" spans="1:20" x14ac:dyDescent="0.3">
      <c r="A2425">
        <v>63275</v>
      </c>
      <c r="B2425">
        <v>43566</v>
      </c>
      <c r="C2425">
        <v>17398</v>
      </c>
      <c r="D2425">
        <v>29065</v>
      </c>
      <c r="E2425">
        <f>VLOOKUP(D2425,[1]products!$A$2:$B$2832,2,0)</f>
        <v>17.105219779999999</v>
      </c>
      <c r="F2425">
        <v>170706</v>
      </c>
      <c r="G2425" t="s">
        <v>12</v>
      </c>
      <c r="H2425" s="2">
        <v>44583.357430555552</v>
      </c>
      <c r="I2425" s="2">
        <v>44583.357430555552</v>
      </c>
      <c r="J2425" s="2">
        <v>44583.357430555552</v>
      </c>
      <c r="K2425" s="2" t="s">
        <v>11</v>
      </c>
      <c r="L2425" s="9">
        <f>YEAR(Table1[[#This Row],[ordered_at]])</f>
        <v>2022</v>
      </c>
      <c r="M2425" s="9" t="str">
        <f>TEXT(Table1[[#This Row],[ordered_at]],"MMM")</f>
        <v>Jan</v>
      </c>
      <c r="N2425">
        <f>VLOOKUP(D2425,[1]products!$A$2:$F$2832,6,0)</f>
        <v>34.979999540000001</v>
      </c>
      <c r="O2425" s="1">
        <f>Table1[[#This Row],[sale_price]]-Table1[[#This Row],[cost_price]]</f>
        <v>17.874779760000003</v>
      </c>
      <c r="P2425" s="4">
        <f>Table1[[#This Row],[PROFIT]]/Table1[[#This Row],[sale_price]]</f>
        <v>0.51099999985877653</v>
      </c>
      <c r="Q2425" t="str">
        <f>"Q"&amp;ROUNDUP(MONTH(Table1[[#This Row],[ordered_at]])/3,0)</f>
        <v>Q1</v>
      </c>
      <c r="R2425" t="s">
        <v>39</v>
      </c>
      <c r="S2425" t="s">
        <v>46</v>
      </c>
      <c r="T2425" s="8"/>
    </row>
    <row r="2426" spans="1:20" x14ac:dyDescent="0.3">
      <c r="A2426">
        <v>125186</v>
      </c>
      <c r="B2426">
        <v>86224</v>
      </c>
      <c r="C2426">
        <v>55858</v>
      </c>
      <c r="D2426">
        <v>935</v>
      </c>
      <c r="E2426">
        <f>VLOOKUP(D2426,[1]products!$A$2:$B$2832,2,0)</f>
        <v>61.375599110000003</v>
      </c>
      <c r="F2426">
        <v>337921</v>
      </c>
      <c r="G2426" t="s">
        <v>13</v>
      </c>
      <c r="H2426" s="2">
        <v>44583.271273148152</v>
      </c>
      <c r="I2426" s="2">
        <v>44583.271273148152</v>
      </c>
      <c r="J2426" s="2" t="s">
        <v>11</v>
      </c>
      <c r="K2426" s="2" t="s">
        <v>11</v>
      </c>
      <c r="L2426" s="9">
        <f>YEAR(Table1[[#This Row],[ordered_at]])</f>
        <v>2022</v>
      </c>
      <c r="M2426" s="9" t="str">
        <f>TEXT(Table1[[#This Row],[ordered_at]],"MMM")</f>
        <v>Jan</v>
      </c>
      <c r="N2426">
        <f>VLOOKUP(D2426,[1]products!$A$2:$F$2832,6,0)</f>
        <v>127.5999985</v>
      </c>
      <c r="O2426" s="1">
        <f>Table1[[#This Row],[sale_price]]-Table1[[#This Row],[cost_price]]</f>
        <v>66.224399390000002</v>
      </c>
      <c r="P2426" s="4">
        <f>Table1[[#This Row],[PROFIT]]/Table1[[#This Row],[sale_price]]</f>
        <v>0.51900000132053292</v>
      </c>
      <c r="Q2426" t="str">
        <f>"Q"&amp;ROUNDUP(MONTH(Table1[[#This Row],[ordered_at]])/3,0)</f>
        <v>Q1</v>
      </c>
      <c r="R2426" t="s">
        <v>39</v>
      </c>
      <c r="S2426" t="s">
        <v>46</v>
      </c>
      <c r="T2426" s="8"/>
    </row>
    <row r="2427" spans="1:20" x14ac:dyDescent="0.3">
      <c r="A2427">
        <v>68469</v>
      </c>
      <c r="B2427">
        <v>47101</v>
      </c>
      <c r="C2427">
        <v>79590</v>
      </c>
      <c r="D2427">
        <v>28378</v>
      </c>
      <c r="E2427">
        <f>VLOOKUP(D2427,[1]products!$A$2:$B$2832,2,0)</f>
        <v>22.70240046</v>
      </c>
      <c r="F2427">
        <v>184746</v>
      </c>
      <c r="G2427" t="s">
        <v>10</v>
      </c>
      <c r="H2427" s="2">
        <v>44582.458854166667</v>
      </c>
      <c r="I2427" s="2" t="s">
        <v>11</v>
      </c>
      <c r="J2427" s="2" t="s">
        <v>11</v>
      </c>
      <c r="K2427" s="2" t="s">
        <v>11</v>
      </c>
      <c r="L2427" s="9">
        <f>YEAR(Table1[[#This Row],[ordered_at]])</f>
        <v>2022</v>
      </c>
      <c r="M2427" s="9" t="str">
        <f>TEXT(Table1[[#This Row],[ordered_at]],"MMM")</f>
        <v>Jan</v>
      </c>
      <c r="N2427">
        <f>VLOOKUP(D2427,[1]products!$A$2:$F$2832,6,0)</f>
        <v>40.540000919999997</v>
      </c>
      <c r="O2427" s="1">
        <f>Table1[[#This Row],[sale_price]]-Table1[[#This Row],[cost_price]]</f>
        <v>17.837600459999997</v>
      </c>
      <c r="P2427" s="4">
        <f>Table1[[#This Row],[PROFIT]]/Table1[[#This Row],[sale_price]]</f>
        <v>0.4400000013616181</v>
      </c>
      <c r="Q2427" t="str">
        <f>"Q"&amp;ROUNDUP(MONTH(Table1[[#This Row],[ordered_at]])/3,0)</f>
        <v>Q1</v>
      </c>
      <c r="R2427" t="s">
        <v>39</v>
      </c>
      <c r="S2427" t="s">
        <v>46</v>
      </c>
      <c r="T2427" s="8"/>
    </row>
    <row r="2428" spans="1:20" x14ac:dyDescent="0.3">
      <c r="A2428">
        <v>50298</v>
      </c>
      <c r="B2428">
        <v>34604</v>
      </c>
      <c r="C2428">
        <v>90119</v>
      </c>
      <c r="D2428">
        <v>13840</v>
      </c>
      <c r="E2428">
        <f>VLOOKUP(D2428,[1]products!$A$2:$B$2832,2,0)</f>
        <v>26.977500410000001</v>
      </c>
      <c r="F2428">
        <v>135686</v>
      </c>
      <c r="G2428" t="s">
        <v>14</v>
      </c>
      <c r="H2428" s="2">
        <v>44582.219710648147</v>
      </c>
      <c r="I2428" s="2" t="s">
        <v>11</v>
      </c>
      <c r="J2428" s="2" t="s">
        <v>11</v>
      </c>
      <c r="K2428" s="2" t="s">
        <v>11</v>
      </c>
      <c r="L2428" s="9">
        <f>YEAR(Table1[[#This Row],[ordered_at]])</f>
        <v>2022</v>
      </c>
      <c r="M2428" s="9" t="str">
        <f>TEXT(Table1[[#This Row],[ordered_at]],"MMM")</f>
        <v>Jan</v>
      </c>
      <c r="N2428">
        <f>VLOOKUP(D2428,[1]products!$A$2:$F$2832,6,0)</f>
        <v>59.950000760000002</v>
      </c>
      <c r="O2428" s="1">
        <f>Table1[[#This Row],[sale_price]]-Table1[[#This Row],[cost_price]]</f>
        <v>32.972500350000004</v>
      </c>
      <c r="P2428" s="4">
        <f>Table1[[#This Row],[PROFIT]]/Table1[[#This Row],[sale_price]]</f>
        <v>0.54999999886572148</v>
      </c>
      <c r="Q2428" t="str">
        <f>"Q"&amp;ROUNDUP(MONTH(Table1[[#This Row],[ordered_at]])/3,0)</f>
        <v>Q1</v>
      </c>
      <c r="R2428" t="s">
        <v>29</v>
      </c>
      <c r="S2428" t="s">
        <v>46</v>
      </c>
      <c r="T2428" s="8"/>
    </row>
    <row r="2429" spans="1:20" x14ac:dyDescent="0.3">
      <c r="A2429">
        <v>15852</v>
      </c>
      <c r="B2429">
        <v>10965</v>
      </c>
      <c r="C2429">
        <v>70991</v>
      </c>
      <c r="D2429">
        <v>12625</v>
      </c>
      <c r="E2429">
        <f>VLOOKUP(D2429,[1]products!$A$2:$B$2832,2,0)</f>
        <v>12.39930028</v>
      </c>
      <c r="F2429">
        <v>42796</v>
      </c>
      <c r="G2429" t="s">
        <v>13</v>
      </c>
      <c r="H2429" s="2">
        <v>44581.145266203705</v>
      </c>
      <c r="I2429" s="2">
        <v>44581.145266203705</v>
      </c>
      <c r="J2429" s="2" t="s">
        <v>11</v>
      </c>
      <c r="K2429" s="2" t="s">
        <v>11</v>
      </c>
      <c r="L2429" s="9">
        <f>YEAR(Table1[[#This Row],[ordered_at]])</f>
        <v>2022</v>
      </c>
      <c r="M2429" s="9" t="str">
        <f>TEXT(Table1[[#This Row],[ordered_at]],"MMM")</f>
        <v>Jan</v>
      </c>
      <c r="N2429">
        <f>VLOOKUP(D2429,[1]products!$A$2:$F$2832,6,0)</f>
        <v>29.950000760000002</v>
      </c>
      <c r="O2429" s="1">
        <f>Table1[[#This Row],[sale_price]]-Table1[[#This Row],[cost_price]]</f>
        <v>17.550700480000003</v>
      </c>
      <c r="P2429" s="4">
        <f>Table1[[#This Row],[PROFIT]]/Table1[[#This Row],[sale_price]]</f>
        <v>0.58600000115659434</v>
      </c>
      <c r="Q2429" t="str">
        <f>"Q"&amp;ROUNDUP(MONTH(Table1[[#This Row],[ordered_at]])/3,0)</f>
        <v>Q1</v>
      </c>
      <c r="R2429" t="s">
        <v>23</v>
      </c>
      <c r="S2429" t="s">
        <v>46</v>
      </c>
      <c r="T2429" s="8"/>
    </row>
    <row r="2430" spans="1:20" x14ac:dyDescent="0.3">
      <c r="A2430">
        <v>21750</v>
      </c>
      <c r="B2430">
        <v>15051</v>
      </c>
      <c r="C2430">
        <v>57117</v>
      </c>
      <c r="D2430">
        <v>6791</v>
      </c>
      <c r="E2430">
        <f>VLOOKUP(D2430,[1]products!$A$2:$B$2832,2,0)</f>
        <v>102.5639998</v>
      </c>
      <c r="F2430">
        <v>58724</v>
      </c>
      <c r="G2430" t="s">
        <v>12</v>
      </c>
      <c r="H2430" s="2">
        <v>44580.957233796296</v>
      </c>
      <c r="I2430" s="2">
        <v>44580.957233796296</v>
      </c>
      <c r="J2430" s="2">
        <v>44580.957233796296</v>
      </c>
      <c r="K2430" s="2" t="s">
        <v>11</v>
      </c>
      <c r="L2430" s="9">
        <f>YEAR(Table1[[#This Row],[ordered_at]])</f>
        <v>2022</v>
      </c>
      <c r="M2430" s="9" t="str">
        <f>TEXT(Table1[[#This Row],[ordered_at]],"MMM")</f>
        <v>Jan</v>
      </c>
      <c r="N2430">
        <f>VLOOKUP(D2430,[1]products!$A$2:$F$2832,6,0)</f>
        <v>198</v>
      </c>
      <c r="O2430" s="1">
        <f>Table1[[#This Row],[sale_price]]-Table1[[#This Row],[cost_price]]</f>
        <v>95.436000199999995</v>
      </c>
      <c r="P2430" s="4">
        <f>Table1[[#This Row],[PROFIT]]/Table1[[#This Row],[sale_price]]</f>
        <v>0.48200000101010099</v>
      </c>
      <c r="Q2430" t="str">
        <f>"Q"&amp;ROUNDUP(MONTH(Table1[[#This Row],[ordered_at]])/3,0)</f>
        <v>Q1</v>
      </c>
      <c r="R2430" t="s">
        <v>34</v>
      </c>
      <c r="S2430" t="s">
        <v>47</v>
      </c>
      <c r="T2430" s="8"/>
    </row>
    <row r="2431" spans="1:20" x14ac:dyDescent="0.3">
      <c r="A2431">
        <v>171785</v>
      </c>
      <c r="B2431">
        <v>118280</v>
      </c>
      <c r="C2431">
        <v>30360</v>
      </c>
      <c r="D2431">
        <v>9043</v>
      </c>
      <c r="E2431">
        <f>VLOOKUP(D2431,[1]products!$A$2:$B$2832,2,0)</f>
        <v>1.3983000109999999</v>
      </c>
      <c r="F2431">
        <v>463795</v>
      </c>
      <c r="G2431" t="s">
        <v>15</v>
      </c>
      <c r="H2431" s="2">
        <v>44579.972025462965</v>
      </c>
      <c r="I2431" s="2">
        <v>44579.972025462965</v>
      </c>
      <c r="J2431" s="2">
        <v>44579.972025462965</v>
      </c>
      <c r="K2431" s="2">
        <v>44579.972025462965</v>
      </c>
      <c r="L2431" s="9">
        <f>YEAR(Table1[[#This Row],[ordered_at]])</f>
        <v>2022</v>
      </c>
      <c r="M2431" s="9" t="str">
        <f>TEXT(Table1[[#This Row],[ordered_at]],"MMM")</f>
        <v>Jan</v>
      </c>
      <c r="N2431">
        <f>VLOOKUP(D2431,[1]products!$A$2:$F$2832,6,0)</f>
        <v>3.9500000480000002</v>
      </c>
      <c r="O2431" s="1">
        <f>Table1[[#This Row],[sale_price]]-Table1[[#This Row],[cost_price]]</f>
        <v>2.5517000370000003</v>
      </c>
      <c r="P2431" s="4">
        <f>Table1[[#This Row],[PROFIT]]/Table1[[#This Row],[sale_price]]</f>
        <v>0.64600000151696202</v>
      </c>
      <c r="Q2431" t="str">
        <f>"Q"&amp;ROUNDUP(MONTH(Table1[[#This Row],[ordered_at]])/3,0)</f>
        <v>Q1</v>
      </c>
      <c r="R2431" t="s">
        <v>38</v>
      </c>
      <c r="S2431" t="s">
        <v>47</v>
      </c>
      <c r="T2431" s="8"/>
    </row>
    <row r="2432" spans="1:20" x14ac:dyDescent="0.3">
      <c r="A2432">
        <v>91170</v>
      </c>
      <c r="B2432">
        <v>62740</v>
      </c>
      <c r="C2432">
        <v>23002</v>
      </c>
      <c r="D2432">
        <v>6446</v>
      </c>
      <c r="E2432">
        <f>VLOOKUP(D2432,[1]products!$A$2:$B$2832,2,0)</f>
        <v>10.54577995</v>
      </c>
      <c r="F2432">
        <v>246052</v>
      </c>
      <c r="G2432" t="s">
        <v>13</v>
      </c>
      <c r="H2432" s="2">
        <v>44578.288611111115</v>
      </c>
      <c r="I2432" s="2">
        <v>44578.288611111115</v>
      </c>
      <c r="J2432" s="2" t="s">
        <v>11</v>
      </c>
      <c r="K2432" s="2" t="s">
        <v>11</v>
      </c>
      <c r="L2432" s="9">
        <f>YEAR(Table1[[#This Row],[ordered_at]])</f>
        <v>2022</v>
      </c>
      <c r="M2432" s="9" t="str">
        <f>TEXT(Table1[[#This Row],[ordered_at]],"MMM")</f>
        <v>Jan</v>
      </c>
      <c r="N2432">
        <f>VLOOKUP(D2432,[1]products!$A$2:$F$2832,6,0)</f>
        <v>24.989999770000001</v>
      </c>
      <c r="O2432" s="1">
        <f>Table1[[#This Row],[sale_price]]-Table1[[#This Row],[cost_price]]</f>
        <v>14.444219820000001</v>
      </c>
      <c r="P2432" s="4">
        <f>Table1[[#This Row],[PROFIT]]/Table1[[#This Row],[sale_price]]</f>
        <v>0.57799999811684677</v>
      </c>
      <c r="Q2432" t="str">
        <f>"Q"&amp;ROUNDUP(MONTH(Table1[[#This Row],[ordered_at]])/3,0)</f>
        <v>Q1</v>
      </c>
      <c r="R2432" t="s">
        <v>33</v>
      </c>
      <c r="S2432" t="s">
        <v>47</v>
      </c>
      <c r="T2432" s="8"/>
    </row>
    <row r="2433" spans="1:20" x14ac:dyDescent="0.3">
      <c r="A2433">
        <v>140683</v>
      </c>
      <c r="B2433">
        <v>96832</v>
      </c>
      <c r="C2433">
        <v>59508</v>
      </c>
      <c r="D2433">
        <v>15674</v>
      </c>
      <c r="E2433">
        <f>VLOOKUP(D2433,[1]products!$A$2:$B$2832,2,0)</f>
        <v>11.600000039999999</v>
      </c>
      <c r="F2433">
        <v>379778</v>
      </c>
      <c r="G2433" t="s">
        <v>12</v>
      </c>
      <c r="H2433" s="2">
        <v>44577.731435185182</v>
      </c>
      <c r="I2433" s="2">
        <v>44577.731435185182</v>
      </c>
      <c r="J2433" s="2">
        <v>44577.731435185182</v>
      </c>
      <c r="K2433" s="2" t="s">
        <v>11</v>
      </c>
      <c r="L2433" s="9">
        <f>YEAR(Table1[[#This Row],[ordered_at]])</f>
        <v>2022</v>
      </c>
      <c r="M2433" s="9" t="str">
        <f>TEXT(Table1[[#This Row],[ordered_at]],"MMM")</f>
        <v>Jan</v>
      </c>
      <c r="N2433">
        <f>VLOOKUP(D2433,[1]products!$A$2:$F$2832,6,0)</f>
        <v>25</v>
      </c>
      <c r="O2433" s="1">
        <f>Table1[[#This Row],[sale_price]]-Table1[[#This Row],[cost_price]]</f>
        <v>13.399999960000001</v>
      </c>
      <c r="P2433" s="4">
        <f>Table1[[#This Row],[PROFIT]]/Table1[[#This Row],[sale_price]]</f>
        <v>0.53599999840000001</v>
      </c>
      <c r="Q2433" t="str">
        <f>"Q"&amp;ROUNDUP(MONTH(Table1[[#This Row],[ordered_at]])/3,0)</f>
        <v>Q1</v>
      </c>
      <c r="R2433" t="s">
        <v>21</v>
      </c>
      <c r="S2433" t="s">
        <v>47</v>
      </c>
      <c r="T2433" s="8"/>
    </row>
    <row r="2434" spans="1:20" x14ac:dyDescent="0.3">
      <c r="A2434">
        <v>123955</v>
      </c>
      <c r="B2434">
        <v>85344</v>
      </c>
      <c r="C2434">
        <v>58899</v>
      </c>
      <c r="D2434">
        <v>12265</v>
      </c>
      <c r="E2434">
        <f>VLOOKUP(D2434,[1]products!$A$2:$B$2832,2,0)</f>
        <v>27.085500190000001</v>
      </c>
      <c r="F2434">
        <v>334595</v>
      </c>
      <c r="G2434" t="s">
        <v>10</v>
      </c>
      <c r="H2434" s="2">
        <v>44577.299039351848</v>
      </c>
      <c r="I2434" s="2" t="s">
        <v>11</v>
      </c>
      <c r="J2434" s="2" t="s">
        <v>11</v>
      </c>
      <c r="K2434" s="2" t="s">
        <v>11</v>
      </c>
      <c r="L2434" s="9">
        <f>YEAR(Table1[[#This Row],[ordered_at]])</f>
        <v>2022</v>
      </c>
      <c r="M2434" s="9" t="str">
        <f>TEXT(Table1[[#This Row],[ordered_at]],"MMM")</f>
        <v>Jan</v>
      </c>
      <c r="N2434">
        <f>VLOOKUP(D2434,[1]products!$A$2:$F$2832,6,0)</f>
        <v>58.5</v>
      </c>
      <c r="O2434" s="1">
        <f>Table1[[#This Row],[sale_price]]-Table1[[#This Row],[cost_price]]</f>
        <v>31.414499809999999</v>
      </c>
      <c r="P2434" s="4">
        <f>Table1[[#This Row],[PROFIT]]/Table1[[#This Row],[sale_price]]</f>
        <v>0.53699999675213672</v>
      </c>
      <c r="Q2434" t="str">
        <f>"Q"&amp;ROUNDUP(MONTH(Table1[[#This Row],[ordered_at]])/3,0)</f>
        <v>Q1</v>
      </c>
      <c r="R2434" t="s">
        <v>27</v>
      </c>
      <c r="S2434" t="s">
        <v>47</v>
      </c>
      <c r="T2434" s="8"/>
    </row>
    <row r="2435" spans="1:20" x14ac:dyDescent="0.3">
      <c r="A2435">
        <v>135842</v>
      </c>
      <c r="B2435">
        <v>93504</v>
      </c>
      <c r="C2435">
        <v>4197</v>
      </c>
      <c r="D2435">
        <v>27270</v>
      </c>
      <c r="E2435">
        <f>VLOOKUP(D2435,[1]products!$A$2:$B$2832,2,0)</f>
        <v>15.62400001</v>
      </c>
      <c r="F2435">
        <v>366707</v>
      </c>
      <c r="G2435" t="s">
        <v>12</v>
      </c>
      <c r="H2435" s="2">
        <v>44576.54792824074</v>
      </c>
      <c r="I2435" s="2">
        <v>44576.54792824074</v>
      </c>
      <c r="J2435" s="2">
        <v>44576.54792824074</v>
      </c>
      <c r="K2435" s="2" t="s">
        <v>11</v>
      </c>
      <c r="L2435" s="9">
        <f>YEAR(Table1[[#This Row],[ordered_at]])</f>
        <v>2022</v>
      </c>
      <c r="M2435" s="9" t="str">
        <f>TEXT(Table1[[#This Row],[ordered_at]],"MMM")</f>
        <v>Jan</v>
      </c>
      <c r="N2435">
        <f>VLOOKUP(D2435,[1]products!$A$2:$F$2832,6,0)</f>
        <v>28</v>
      </c>
      <c r="O2435" s="1">
        <f>Table1[[#This Row],[sale_price]]-Table1[[#This Row],[cost_price]]</f>
        <v>12.37599999</v>
      </c>
      <c r="P2435" s="4">
        <f>Table1[[#This Row],[PROFIT]]/Table1[[#This Row],[sale_price]]</f>
        <v>0.44199999964285713</v>
      </c>
      <c r="Q2435" t="str">
        <f>"Q"&amp;ROUNDUP(MONTH(Table1[[#This Row],[ordered_at]])/3,0)</f>
        <v>Q1</v>
      </c>
      <c r="R2435" t="s">
        <v>27</v>
      </c>
      <c r="S2435" t="s">
        <v>47</v>
      </c>
      <c r="T2435" s="8"/>
    </row>
    <row r="2436" spans="1:20" x14ac:dyDescent="0.3">
      <c r="A2436">
        <v>35623</v>
      </c>
      <c r="B2436">
        <v>24521</v>
      </c>
      <c r="C2436">
        <v>11750</v>
      </c>
      <c r="D2436">
        <v>9220</v>
      </c>
      <c r="E2436">
        <f>VLOOKUP(D2436,[1]products!$A$2:$B$2832,2,0)</f>
        <v>17.14163963</v>
      </c>
      <c r="F2436">
        <v>96105</v>
      </c>
      <c r="G2436" t="s">
        <v>13</v>
      </c>
      <c r="H2436" s="2">
        <v>44576.369618055556</v>
      </c>
      <c r="I2436" s="2">
        <v>44576.369618055556</v>
      </c>
      <c r="J2436" s="2" t="s">
        <v>11</v>
      </c>
      <c r="K2436" s="2" t="s">
        <v>11</v>
      </c>
      <c r="L2436" s="9">
        <f>YEAR(Table1[[#This Row],[ordered_at]])</f>
        <v>2022</v>
      </c>
      <c r="M2436" s="9" t="str">
        <f>TEXT(Table1[[#This Row],[ordered_at]],"MMM")</f>
        <v>Jan</v>
      </c>
      <c r="N2436">
        <f>VLOOKUP(D2436,[1]products!$A$2:$F$2832,6,0)</f>
        <v>40.619998930000001</v>
      </c>
      <c r="O2436" s="1">
        <f>Table1[[#This Row],[sale_price]]-Table1[[#This Row],[cost_price]]</f>
        <v>23.478359300000001</v>
      </c>
      <c r="P2436" s="4">
        <f>Table1[[#This Row],[PROFIT]]/Table1[[#This Row],[sale_price]]</f>
        <v>0.57799999799261448</v>
      </c>
      <c r="Q2436" t="str">
        <f>"Q"&amp;ROUNDUP(MONTH(Table1[[#This Row],[ordered_at]])/3,0)</f>
        <v>Q1</v>
      </c>
      <c r="R2436" t="s">
        <v>32</v>
      </c>
      <c r="S2436" t="s">
        <v>47</v>
      </c>
      <c r="T2436" s="8"/>
    </row>
    <row r="2437" spans="1:20" x14ac:dyDescent="0.3">
      <c r="A2437">
        <v>13640</v>
      </c>
      <c r="B2437">
        <v>9459</v>
      </c>
      <c r="C2437">
        <v>40455</v>
      </c>
      <c r="D2437">
        <v>12533</v>
      </c>
      <c r="E2437">
        <f>VLOOKUP(D2437,[1]products!$A$2:$B$2832,2,0)</f>
        <v>33.666000089999997</v>
      </c>
      <c r="F2437">
        <v>36816</v>
      </c>
      <c r="G2437" t="s">
        <v>15</v>
      </c>
      <c r="H2437" s="2">
        <v>44575.147488425922</v>
      </c>
      <c r="I2437" s="2">
        <v>44575.147488425922</v>
      </c>
      <c r="J2437" s="2">
        <v>44575.147488425922</v>
      </c>
      <c r="K2437" s="2">
        <v>44575.147488425922</v>
      </c>
      <c r="L2437" s="9">
        <f>YEAR(Table1[[#This Row],[ordered_at]])</f>
        <v>2022</v>
      </c>
      <c r="M2437" s="9" t="str">
        <f>TEXT(Table1[[#This Row],[ordered_at]],"MMM")</f>
        <v>Jan</v>
      </c>
      <c r="N2437">
        <f>VLOOKUP(D2437,[1]products!$A$2:$F$2832,6,0)</f>
        <v>62</v>
      </c>
      <c r="O2437" s="1">
        <f>Table1[[#This Row],[sale_price]]-Table1[[#This Row],[cost_price]]</f>
        <v>28.333999910000003</v>
      </c>
      <c r="P2437" s="4">
        <f>Table1[[#This Row],[PROFIT]]/Table1[[#This Row],[sale_price]]</f>
        <v>0.45699999854838713</v>
      </c>
      <c r="Q2437" t="str">
        <f>"Q"&amp;ROUNDUP(MONTH(Table1[[#This Row],[ordered_at]])/3,0)</f>
        <v>Q1</v>
      </c>
      <c r="R2437" t="s">
        <v>32</v>
      </c>
      <c r="S2437" t="s">
        <v>47</v>
      </c>
      <c r="T2437" s="8"/>
    </row>
    <row r="2438" spans="1:20" x14ac:dyDescent="0.3">
      <c r="A2438">
        <v>167210</v>
      </c>
      <c r="B2438">
        <v>115167</v>
      </c>
      <c r="C2438">
        <v>11098</v>
      </c>
      <c r="D2438">
        <v>24832</v>
      </c>
      <c r="E2438">
        <f>VLOOKUP(D2438,[1]products!$A$2:$B$2832,2,0)</f>
        <v>33.329350920000003</v>
      </c>
      <c r="F2438">
        <v>451420</v>
      </c>
      <c r="G2438" t="s">
        <v>13</v>
      </c>
      <c r="H2438" s="2">
        <v>44575.110543981478</v>
      </c>
      <c r="I2438" s="2">
        <v>44575.110543981478</v>
      </c>
      <c r="J2438" s="2" t="s">
        <v>11</v>
      </c>
      <c r="K2438" s="2" t="s">
        <v>11</v>
      </c>
      <c r="L2438" s="9">
        <f>YEAR(Table1[[#This Row],[ordered_at]])</f>
        <v>2022</v>
      </c>
      <c r="M2438" s="9" t="str">
        <f>TEXT(Table1[[#This Row],[ordered_at]],"MMM")</f>
        <v>Jan</v>
      </c>
      <c r="N2438">
        <f>VLOOKUP(D2438,[1]products!$A$2:$F$2832,6,0)</f>
        <v>58.990001679999999</v>
      </c>
      <c r="O2438" s="1">
        <f>Table1[[#This Row],[sale_price]]-Table1[[#This Row],[cost_price]]</f>
        <v>25.660650759999996</v>
      </c>
      <c r="P2438" s="4">
        <f>Table1[[#This Row],[PROFIT]]/Table1[[#This Row],[sale_price]]</f>
        <v>0.4350000004949991</v>
      </c>
      <c r="Q2438" t="str">
        <f>"Q"&amp;ROUNDUP(MONTH(Table1[[#This Row],[ordered_at]])/3,0)</f>
        <v>Q1</v>
      </c>
      <c r="R2438" t="s">
        <v>32</v>
      </c>
      <c r="S2438" t="s">
        <v>47</v>
      </c>
      <c r="T2438" s="8"/>
    </row>
    <row r="2439" spans="1:20" x14ac:dyDescent="0.3">
      <c r="A2439">
        <v>61915</v>
      </c>
      <c r="B2439">
        <v>42646</v>
      </c>
      <c r="C2439">
        <v>59270</v>
      </c>
      <c r="D2439">
        <v>12691</v>
      </c>
      <c r="E2439">
        <f>VLOOKUP(D2439,[1]products!$A$2:$B$2832,2,0)</f>
        <v>11.97500001</v>
      </c>
      <c r="F2439">
        <v>167069</v>
      </c>
      <c r="G2439" t="s">
        <v>13</v>
      </c>
      <c r="H2439" s="2">
        <v>44574.296226851853</v>
      </c>
      <c r="I2439" s="2">
        <v>44574.296226851853</v>
      </c>
      <c r="J2439" s="2" t="s">
        <v>11</v>
      </c>
      <c r="K2439" s="2" t="s">
        <v>11</v>
      </c>
      <c r="L2439" s="9">
        <f>YEAR(Table1[[#This Row],[ordered_at]])</f>
        <v>2022</v>
      </c>
      <c r="M2439" s="9" t="str">
        <f>TEXT(Table1[[#This Row],[ordered_at]],"MMM")</f>
        <v>Jan</v>
      </c>
      <c r="N2439">
        <f>VLOOKUP(D2439,[1]products!$A$2:$F$2832,6,0)</f>
        <v>25</v>
      </c>
      <c r="O2439" s="1">
        <f>Table1[[#This Row],[sale_price]]-Table1[[#This Row],[cost_price]]</f>
        <v>13.02499999</v>
      </c>
      <c r="P2439" s="4">
        <f>Table1[[#This Row],[PROFIT]]/Table1[[#This Row],[sale_price]]</f>
        <v>0.52099999959999999</v>
      </c>
      <c r="Q2439" t="str">
        <f>"Q"&amp;ROUNDUP(MONTH(Table1[[#This Row],[ordered_at]])/3,0)</f>
        <v>Q1</v>
      </c>
      <c r="R2439" t="s">
        <v>32</v>
      </c>
      <c r="S2439" t="s">
        <v>47</v>
      </c>
      <c r="T2439" s="8"/>
    </row>
    <row r="2440" spans="1:20" x14ac:dyDescent="0.3">
      <c r="A2440">
        <v>155477</v>
      </c>
      <c r="B2440">
        <v>107053</v>
      </c>
      <c r="C2440">
        <v>30864</v>
      </c>
      <c r="D2440">
        <v>11016</v>
      </c>
      <c r="E2440">
        <f>VLOOKUP(D2440,[1]products!$A$2:$B$2832,2,0)</f>
        <v>21.065100910000002</v>
      </c>
      <c r="F2440">
        <v>419702</v>
      </c>
      <c r="G2440" t="s">
        <v>10</v>
      </c>
      <c r="H2440" s="2">
        <v>44573.17800925926</v>
      </c>
      <c r="I2440" s="2" t="s">
        <v>11</v>
      </c>
      <c r="J2440" s="2" t="s">
        <v>11</v>
      </c>
      <c r="K2440" s="2" t="s">
        <v>11</v>
      </c>
      <c r="L2440" s="9">
        <f>YEAR(Table1[[#This Row],[ordered_at]])</f>
        <v>2022</v>
      </c>
      <c r="M2440" s="9" t="str">
        <f>TEXT(Table1[[#This Row],[ordered_at]],"MMM")</f>
        <v>Jan</v>
      </c>
      <c r="N2440">
        <f>VLOOKUP(D2440,[1]products!$A$2:$F$2832,6,0)</f>
        <v>42.990001679999999</v>
      </c>
      <c r="O2440" s="1">
        <f>Table1[[#This Row],[sale_price]]-Table1[[#This Row],[cost_price]]</f>
        <v>21.924900769999997</v>
      </c>
      <c r="P2440" s="4">
        <f>Table1[[#This Row],[PROFIT]]/Table1[[#This Row],[sale_price]]</f>
        <v>0.50999999798092577</v>
      </c>
      <c r="Q2440" t="str">
        <f>"Q"&amp;ROUNDUP(MONTH(Table1[[#This Row],[ordered_at]])/3,0)</f>
        <v>Q1</v>
      </c>
      <c r="R2440" t="s">
        <v>32</v>
      </c>
      <c r="S2440" t="s">
        <v>47</v>
      </c>
      <c r="T2440" s="8"/>
    </row>
    <row r="2441" spans="1:20" x14ac:dyDescent="0.3">
      <c r="A2441">
        <v>64250</v>
      </c>
      <c r="B2441">
        <v>44237</v>
      </c>
      <c r="C2441">
        <v>13976</v>
      </c>
      <c r="D2441">
        <v>6129</v>
      </c>
      <c r="E2441">
        <f>VLOOKUP(D2441,[1]products!$A$2:$B$2832,2,0)</f>
        <v>8.4843398509999997</v>
      </c>
      <c r="F2441">
        <v>173352</v>
      </c>
      <c r="G2441" t="s">
        <v>12</v>
      </c>
      <c r="H2441" s="2">
        <v>44573.173217592594</v>
      </c>
      <c r="I2441" s="2">
        <v>44573.173217592594</v>
      </c>
      <c r="J2441" s="2">
        <v>44573.173217592594</v>
      </c>
      <c r="K2441" s="2" t="s">
        <v>11</v>
      </c>
      <c r="L2441" s="9">
        <f>YEAR(Table1[[#This Row],[ordered_at]])</f>
        <v>2022</v>
      </c>
      <c r="M2441" s="9" t="str">
        <f>TEXT(Table1[[#This Row],[ordered_at]],"MMM")</f>
        <v>Jan</v>
      </c>
      <c r="N2441">
        <f>VLOOKUP(D2443,[1]products!$A$2:$F$2832,6,0)</f>
        <v>89</v>
      </c>
      <c r="O2441" s="1">
        <f>Table1[[#This Row],[sale_price]]-Table1[[#This Row],[cost_price]]</f>
        <v>80.515660148999999</v>
      </c>
      <c r="P2441" s="4">
        <f>Table1[[#This Row],[PROFIT]]/Table1[[#This Row],[sale_price]]</f>
        <v>0.904670338752809</v>
      </c>
      <c r="Q2441" t="str">
        <f>"Q"&amp;ROUNDUP(MONTH(Table1[[#This Row],[ordered_at]])/3,0)</f>
        <v>Q1</v>
      </c>
      <c r="R2441" t="s">
        <v>32</v>
      </c>
      <c r="S2441" t="s">
        <v>47</v>
      </c>
      <c r="T2441" s="8"/>
    </row>
    <row r="2442" spans="1:20" x14ac:dyDescent="0.3">
      <c r="A2442">
        <v>50680</v>
      </c>
      <c r="B2442">
        <v>34861</v>
      </c>
      <c r="C2442">
        <v>30214</v>
      </c>
      <c r="D2442">
        <v>6951</v>
      </c>
      <c r="E2442">
        <f>VLOOKUP(D2442,[1]products!$A$2:$B$2832,2,0)</f>
        <v>4.1758198819999999</v>
      </c>
      <c r="F2442">
        <v>136749</v>
      </c>
      <c r="G2442" t="s">
        <v>14</v>
      </c>
      <c r="H2442" s="2">
        <v>44571.148495370369</v>
      </c>
      <c r="I2442" s="2" t="s">
        <v>11</v>
      </c>
      <c r="J2442" s="2" t="s">
        <v>11</v>
      </c>
      <c r="K2442" s="2" t="s">
        <v>11</v>
      </c>
      <c r="L2442" s="9">
        <f>YEAR(Table1[[#This Row],[ordered_at]])</f>
        <v>2022</v>
      </c>
      <c r="M2442" s="9" t="str">
        <f>TEXT(Table1[[#This Row],[ordered_at]],"MMM")</f>
        <v>Jan</v>
      </c>
      <c r="N2442">
        <f>VLOOKUP(D2442,[1]products!$A$2:$F$2832,6,0)</f>
        <v>9.9899997710000008</v>
      </c>
      <c r="O2442" s="1">
        <f>Table1[[#This Row],[sale_price]]-Table1[[#This Row],[cost_price]]</f>
        <v>5.8141798890000009</v>
      </c>
      <c r="P2442" s="4">
        <f>Table1[[#This Row],[PROFIT]]/Table1[[#This Row],[sale_price]]</f>
        <v>0.58200000223003012</v>
      </c>
      <c r="Q2442" t="str">
        <f>"Q"&amp;ROUNDUP(MONTH(Table1[[#This Row],[ordered_at]])/3,0)</f>
        <v>Q1</v>
      </c>
      <c r="R2442" t="s">
        <v>32</v>
      </c>
      <c r="S2442" t="s">
        <v>47</v>
      </c>
      <c r="T2442" s="8"/>
    </row>
    <row r="2443" spans="1:20" x14ac:dyDescent="0.3">
      <c r="A2443">
        <v>85018</v>
      </c>
      <c r="B2443">
        <v>58493</v>
      </c>
      <c r="C2443">
        <v>19617</v>
      </c>
      <c r="D2443">
        <v>8892</v>
      </c>
      <c r="E2443">
        <f>VLOOKUP(D2443,[1]products!$A$2:$B$2832,2,0)</f>
        <v>29.45900035</v>
      </c>
      <c r="F2443">
        <v>229441</v>
      </c>
      <c r="G2443" t="s">
        <v>14</v>
      </c>
      <c r="H2443" s="2">
        <v>44570.004930555559</v>
      </c>
      <c r="I2443" s="2" t="s">
        <v>11</v>
      </c>
      <c r="J2443" s="2" t="s">
        <v>11</v>
      </c>
      <c r="K2443" s="2" t="s">
        <v>11</v>
      </c>
      <c r="L2443" s="9">
        <f>YEAR(Table1[[#This Row],[ordered_at]])</f>
        <v>2022</v>
      </c>
      <c r="M2443" s="9" t="str">
        <f>TEXT(Table1[[#This Row],[ordered_at]],"MMM")</f>
        <v>Jan</v>
      </c>
      <c r="N2443">
        <f>VLOOKUP(D2443,[1]products!$A$2:$F$2832,6,0)</f>
        <v>89</v>
      </c>
      <c r="O2443" s="1">
        <f>Table1[[#This Row],[sale_price]]-Table1[[#This Row],[cost_price]]</f>
        <v>59.540999650000003</v>
      </c>
      <c r="P2443" s="4">
        <f>Table1[[#This Row],[PROFIT]]/Table1[[#This Row],[sale_price]]</f>
        <v>0.66899999606741578</v>
      </c>
      <c r="Q2443" t="str">
        <f>"Q"&amp;ROUNDUP(MONTH(Table1[[#This Row],[ordered_at]])/3,0)</f>
        <v>Q1</v>
      </c>
      <c r="R2443" t="s">
        <v>32</v>
      </c>
      <c r="S2443" t="s">
        <v>47</v>
      </c>
      <c r="T2443" s="8"/>
    </row>
    <row r="2444" spans="1:20" x14ac:dyDescent="0.3">
      <c r="A2444">
        <v>39976</v>
      </c>
      <c r="B2444">
        <v>27530</v>
      </c>
      <c r="C2444">
        <v>19966</v>
      </c>
      <c r="D2444">
        <v>9419</v>
      </c>
      <c r="E2444">
        <f>VLOOKUP(D2444,[1]products!$A$2:$B$2832,2,0)</f>
        <v>3.9003999340000002</v>
      </c>
      <c r="F2444">
        <v>107831</v>
      </c>
      <c r="G2444" t="s">
        <v>13</v>
      </c>
      <c r="H2444" s="2">
        <v>44569.162210648145</v>
      </c>
      <c r="I2444" s="2">
        <v>44569.162210648145</v>
      </c>
      <c r="J2444" s="2" t="s">
        <v>11</v>
      </c>
      <c r="K2444" s="2" t="s">
        <v>11</v>
      </c>
      <c r="L2444" s="9">
        <f>YEAR(Table1[[#This Row],[ordered_at]])</f>
        <v>2022</v>
      </c>
      <c r="M2444" s="9" t="str">
        <f>TEXT(Table1[[#This Row],[ordered_at]],"MMM")</f>
        <v>Jan</v>
      </c>
      <c r="N2444">
        <f>VLOOKUP(D2444,[1]products!$A$2:$F$2832,6,0)</f>
        <v>9.9499998089999995</v>
      </c>
      <c r="O2444" s="1">
        <f>Table1[[#This Row],[sale_price]]-Table1[[#This Row],[cost_price]]</f>
        <v>6.0495998749999993</v>
      </c>
      <c r="P2444" s="4">
        <f>Table1[[#This Row],[PROFIT]]/Table1[[#This Row],[sale_price]]</f>
        <v>0.60799999910834168</v>
      </c>
      <c r="Q2444" t="str">
        <f>"Q"&amp;ROUNDUP(MONTH(Table1[[#This Row],[ordered_at]])/3,0)</f>
        <v>Q1</v>
      </c>
      <c r="R2444" t="s">
        <v>32</v>
      </c>
      <c r="S2444" t="s">
        <v>47</v>
      </c>
      <c r="T2444" s="8"/>
    </row>
    <row r="2445" spans="1:20" x14ac:dyDescent="0.3">
      <c r="A2445">
        <v>77912</v>
      </c>
      <c r="B2445">
        <v>53589</v>
      </c>
      <c r="C2445">
        <v>45458</v>
      </c>
      <c r="D2445">
        <v>13929</v>
      </c>
      <c r="E2445">
        <f>VLOOKUP(D2445,[1]products!$A$2:$B$2832,2,0)</f>
        <v>30.927499959999999</v>
      </c>
      <c r="F2445">
        <v>210227</v>
      </c>
      <c r="G2445" t="s">
        <v>14</v>
      </c>
      <c r="H2445" s="2">
        <v>44568.264293981483</v>
      </c>
      <c r="I2445" s="2" t="s">
        <v>11</v>
      </c>
      <c r="J2445" s="2" t="s">
        <v>11</v>
      </c>
      <c r="K2445" s="2" t="s">
        <v>11</v>
      </c>
      <c r="L2445" s="9">
        <f>YEAR(Table1[[#This Row],[ordered_at]])</f>
        <v>2022</v>
      </c>
      <c r="M2445" s="9" t="str">
        <f>TEXT(Table1[[#This Row],[ordered_at]],"MMM")</f>
        <v>Jan</v>
      </c>
      <c r="N2445">
        <f>VLOOKUP(D2445,[1]products!$A$2:$F$2832,6,0)</f>
        <v>69.5</v>
      </c>
      <c r="O2445" s="1">
        <f>Table1[[#This Row],[sale_price]]-Table1[[#This Row],[cost_price]]</f>
        <v>38.572500040000001</v>
      </c>
      <c r="P2445" s="4">
        <f>Table1[[#This Row],[PROFIT]]/Table1[[#This Row],[sale_price]]</f>
        <v>0.55500000057553955</v>
      </c>
      <c r="Q2445" t="str">
        <f>"Q"&amp;ROUNDUP(MONTH(Table1[[#This Row],[ordered_at]])/3,0)</f>
        <v>Q1</v>
      </c>
      <c r="R2445" t="s">
        <v>32</v>
      </c>
      <c r="S2445" t="s">
        <v>47</v>
      </c>
      <c r="T2445" s="8"/>
    </row>
    <row r="2446" spans="1:20" x14ac:dyDescent="0.3">
      <c r="A2446">
        <v>67905</v>
      </c>
      <c r="B2446">
        <v>46717</v>
      </c>
      <c r="C2446">
        <v>37734</v>
      </c>
      <c r="D2446">
        <v>14000</v>
      </c>
      <c r="E2446">
        <f>VLOOKUP(D2446,[1]products!$A$2:$B$2832,2,0)</f>
        <v>4.0052698739999997</v>
      </c>
      <c r="F2446">
        <v>183233</v>
      </c>
      <c r="G2446" t="s">
        <v>13</v>
      </c>
      <c r="H2446" s="2">
        <v>44568.241354166668</v>
      </c>
      <c r="I2446" s="2">
        <v>44568.241354166668</v>
      </c>
      <c r="J2446" s="2" t="s">
        <v>11</v>
      </c>
      <c r="K2446" s="2" t="s">
        <v>11</v>
      </c>
      <c r="L2446" s="9">
        <f>YEAR(Table1[[#This Row],[ordered_at]])</f>
        <v>2022</v>
      </c>
      <c r="M2446" s="9" t="str">
        <f>TEXT(Table1[[#This Row],[ordered_at]],"MMM")</f>
        <v>Jan</v>
      </c>
      <c r="N2446">
        <f>VLOOKUP(D2446,[1]products!$A$2:$F$2832,6,0)</f>
        <v>6.9899997709999999</v>
      </c>
      <c r="O2446" s="1">
        <f>Table1[[#This Row],[sale_price]]-Table1[[#This Row],[cost_price]]</f>
        <v>2.9847298970000002</v>
      </c>
      <c r="P2446" s="4">
        <f>Table1[[#This Row],[PROFIT]]/Table1[[#This Row],[sale_price]]</f>
        <v>0.42699999925364807</v>
      </c>
      <c r="Q2446" t="str">
        <f>"Q"&amp;ROUNDUP(MONTH(Table1[[#This Row],[ordered_at]])/3,0)</f>
        <v>Q1</v>
      </c>
      <c r="R2446" t="s">
        <v>32</v>
      </c>
      <c r="S2446" t="s">
        <v>47</v>
      </c>
      <c r="T2446" s="8"/>
    </row>
    <row r="2447" spans="1:20" x14ac:dyDescent="0.3">
      <c r="A2447">
        <v>175888</v>
      </c>
      <c r="B2447">
        <v>121132</v>
      </c>
      <c r="C2447">
        <v>91030</v>
      </c>
      <c r="D2447">
        <v>28457</v>
      </c>
      <c r="E2447">
        <f>VLOOKUP(D2447,[1]products!$A$2:$B$2832,2,0)</f>
        <v>33.617500020000001</v>
      </c>
      <c r="F2447">
        <v>474847</v>
      </c>
      <c r="G2447" t="s">
        <v>15</v>
      </c>
      <c r="H2447" s="2">
        <v>44567.607939814814</v>
      </c>
      <c r="I2447" s="2">
        <v>44567.607939814814</v>
      </c>
      <c r="J2447" s="2">
        <v>44567.607939814814</v>
      </c>
      <c r="K2447" s="2">
        <v>44567.607939814814</v>
      </c>
      <c r="L2447" s="9">
        <f>YEAR(Table1[[#This Row],[ordered_at]])</f>
        <v>2022</v>
      </c>
      <c r="M2447" s="9" t="str">
        <f>TEXT(Table1[[#This Row],[ordered_at]],"MMM")</f>
        <v>Jan</v>
      </c>
      <c r="N2447">
        <f>VLOOKUP(D2447,[1]products!$A$2:$F$2832,6,0)</f>
        <v>59.5</v>
      </c>
      <c r="O2447" s="1">
        <f>Table1[[#This Row],[sale_price]]-Table1[[#This Row],[cost_price]]</f>
        <v>25.882499979999999</v>
      </c>
      <c r="P2447" s="4">
        <f>Table1[[#This Row],[PROFIT]]/Table1[[#This Row],[sale_price]]</f>
        <v>0.43499999966386554</v>
      </c>
      <c r="Q2447" t="str">
        <f>"Q"&amp;ROUNDUP(MONTH(Table1[[#This Row],[ordered_at]])/3,0)</f>
        <v>Q1</v>
      </c>
      <c r="R2447" t="s">
        <v>32</v>
      </c>
      <c r="S2447" t="s">
        <v>47</v>
      </c>
      <c r="T2447" s="8"/>
    </row>
    <row r="2448" spans="1:20" x14ac:dyDescent="0.3">
      <c r="A2448">
        <v>93639</v>
      </c>
      <c r="B2448">
        <v>64422</v>
      </c>
      <c r="C2448">
        <v>51390</v>
      </c>
      <c r="D2448">
        <v>12867</v>
      </c>
      <c r="E2448">
        <f>VLOOKUP(D2448,[1]products!$A$2:$B$2832,2,0)</f>
        <v>16.75800001</v>
      </c>
      <c r="F2448">
        <v>252734</v>
      </c>
      <c r="G2448" t="s">
        <v>15</v>
      </c>
      <c r="H2448" s="2">
        <v>44567.366342592592</v>
      </c>
      <c r="I2448" s="2">
        <v>44567.366342592592</v>
      </c>
      <c r="J2448" s="2">
        <v>44567.366342592592</v>
      </c>
      <c r="K2448" s="2">
        <v>44567.366342592592</v>
      </c>
      <c r="L2448" s="9">
        <f>YEAR(Table1[[#This Row],[ordered_at]])</f>
        <v>2022</v>
      </c>
      <c r="M2448" s="9" t="str">
        <f>TEXT(Table1[[#This Row],[ordered_at]],"MMM")</f>
        <v>Jan</v>
      </c>
      <c r="N2448">
        <f>VLOOKUP(D2448,[1]products!$A$2:$F$2832,6,0)</f>
        <v>36.75</v>
      </c>
      <c r="O2448" s="1">
        <f>Table1[[#This Row],[sale_price]]-Table1[[#This Row],[cost_price]]</f>
        <v>19.99199999</v>
      </c>
      <c r="P2448" s="4">
        <f>Table1[[#This Row],[PROFIT]]/Table1[[#This Row],[sale_price]]</f>
        <v>0.54399999972789115</v>
      </c>
      <c r="Q2448" t="str">
        <f>"Q"&amp;ROUNDUP(MONTH(Table1[[#This Row],[ordered_at]])/3,0)</f>
        <v>Q1</v>
      </c>
      <c r="R2448" t="s">
        <v>32</v>
      </c>
      <c r="S2448" t="s">
        <v>47</v>
      </c>
      <c r="T2448" s="8"/>
    </row>
    <row r="2449" spans="1:20" x14ac:dyDescent="0.3">
      <c r="A2449">
        <v>67904</v>
      </c>
      <c r="B2449">
        <v>46717</v>
      </c>
      <c r="C2449">
        <v>18189</v>
      </c>
      <c r="D2449">
        <v>6140</v>
      </c>
      <c r="E2449">
        <f>VLOOKUP(D2449,[1]products!$A$2:$B$2832,2,0)</f>
        <v>5.2182698839999997</v>
      </c>
      <c r="F2449">
        <v>183230</v>
      </c>
      <c r="G2449" t="s">
        <v>13</v>
      </c>
      <c r="H2449" s="2">
        <v>44567.248171296298</v>
      </c>
      <c r="I2449" s="2">
        <v>44567.248171296298</v>
      </c>
      <c r="J2449" s="2" t="s">
        <v>11</v>
      </c>
      <c r="K2449" s="2" t="s">
        <v>11</v>
      </c>
      <c r="L2449" s="9">
        <f>YEAR(Table1[[#This Row],[ordered_at]])</f>
        <v>2022</v>
      </c>
      <c r="M2449" s="9" t="str">
        <f>TEXT(Table1[[#This Row],[ordered_at]],"MMM")</f>
        <v>Jan</v>
      </c>
      <c r="N2449">
        <f>VLOOKUP(D2449,[1]products!$A$2:$F$2832,6,0)</f>
        <v>13.989999770000001</v>
      </c>
      <c r="O2449" s="1">
        <f>Table1[[#This Row],[sale_price]]-Table1[[#This Row],[cost_price]]</f>
        <v>8.771729886000001</v>
      </c>
      <c r="P2449" s="4">
        <f>Table1[[#This Row],[PROFIT]]/Table1[[#This Row],[sale_price]]</f>
        <v>0.62700000215939966</v>
      </c>
      <c r="Q2449" t="str">
        <f>"Q"&amp;ROUNDUP(MONTH(Table1[[#This Row],[ordered_at]])/3,0)</f>
        <v>Q1</v>
      </c>
      <c r="R2449" t="s">
        <v>32</v>
      </c>
      <c r="S2449" t="s">
        <v>47</v>
      </c>
      <c r="T2449" s="8"/>
    </row>
    <row r="2450" spans="1:20" x14ac:dyDescent="0.3">
      <c r="A2450">
        <v>15851</v>
      </c>
      <c r="B2450">
        <v>10964</v>
      </c>
      <c r="C2450">
        <v>42905</v>
      </c>
      <c r="D2450">
        <v>15253</v>
      </c>
      <c r="E2450">
        <f>VLOOKUP(D2450,[1]products!$A$2:$B$2832,2,0)</f>
        <v>12.160469859999999</v>
      </c>
      <c r="F2450">
        <v>42794</v>
      </c>
      <c r="G2450" t="s">
        <v>13</v>
      </c>
      <c r="H2450" s="2">
        <v>44565.491377314815</v>
      </c>
      <c r="I2450" s="2">
        <v>44565.491377314815</v>
      </c>
      <c r="J2450" s="2" t="s">
        <v>11</v>
      </c>
      <c r="K2450" s="2" t="s">
        <v>11</v>
      </c>
      <c r="L2450" s="9">
        <f>YEAR(Table1[[#This Row],[ordered_at]])</f>
        <v>2022</v>
      </c>
      <c r="M2450" s="9" t="str">
        <f>TEXT(Table1[[#This Row],[ordered_at]],"MMM")</f>
        <v>Jan</v>
      </c>
      <c r="N2450">
        <f>VLOOKUP(D2450,[1]products!$A$2:$F$2832,6,0)</f>
        <v>21.989999770000001</v>
      </c>
      <c r="O2450" s="1">
        <f>Table1[[#This Row],[sale_price]]-Table1[[#This Row],[cost_price]]</f>
        <v>9.8295299100000015</v>
      </c>
      <c r="P2450" s="4">
        <f>Table1[[#This Row],[PROFIT]]/Table1[[#This Row],[sale_price]]</f>
        <v>0.44700000058253758</v>
      </c>
      <c r="Q2450" t="str">
        <f>"Q"&amp;ROUNDUP(MONTH(Table1[[#This Row],[ordered_at]])/3,0)</f>
        <v>Q1</v>
      </c>
      <c r="R2450" t="s">
        <v>19</v>
      </c>
      <c r="S2450" t="s">
        <v>46</v>
      </c>
      <c r="T2450" s="8"/>
    </row>
    <row r="2451" spans="1:20" x14ac:dyDescent="0.3">
      <c r="A2451">
        <v>135325</v>
      </c>
      <c r="B2451">
        <v>93128</v>
      </c>
      <c r="C2451">
        <v>7535</v>
      </c>
      <c r="D2451">
        <v>9219</v>
      </c>
      <c r="E2451">
        <f>VLOOKUP(D2451,[1]products!$A$2:$B$2832,2,0)</f>
        <v>37.181398629999997</v>
      </c>
      <c r="F2451">
        <v>365318</v>
      </c>
      <c r="G2451" t="s">
        <v>13</v>
      </c>
      <c r="H2451" s="2">
        <v>44565.037407407406</v>
      </c>
      <c r="I2451" s="2">
        <v>44565.037407407406</v>
      </c>
      <c r="J2451" s="2" t="s">
        <v>11</v>
      </c>
      <c r="K2451" s="2" t="s">
        <v>11</v>
      </c>
      <c r="L2451" s="9">
        <f>YEAR(Table1[[#This Row],[ordered_at]])</f>
        <v>2022</v>
      </c>
      <c r="M2451" s="9" t="str">
        <f>TEXT(Table1[[#This Row],[ordered_at]],"MMM")</f>
        <v>Jan</v>
      </c>
      <c r="N2451">
        <f>VLOOKUP(D2451,[1]products!$A$2:$F$2832,6,0)</f>
        <v>99.949996949999999</v>
      </c>
      <c r="O2451" s="1">
        <f>Table1[[#This Row],[sale_price]]-Table1[[#This Row],[cost_price]]</f>
        <v>62.768598320000002</v>
      </c>
      <c r="P2451" s="4">
        <f>Table1[[#This Row],[PROFIT]]/Table1[[#This Row],[sale_price]]</f>
        <v>0.62800000235517772</v>
      </c>
      <c r="Q2451" t="str">
        <f>"Q"&amp;ROUNDUP(MONTH(Table1[[#This Row],[ordered_at]])/3,0)</f>
        <v>Q1</v>
      </c>
      <c r="R2451" t="s">
        <v>31</v>
      </c>
      <c r="S2451" t="s">
        <v>46</v>
      </c>
      <c r="T2451" s="8"/>
    </row>
    <row r="2452" spans="1:20" x14ac:dyDescent="0.3">
      <c r="A2452">
        <v>39381</v>
      </c>
      <c r="B2452">
        <v>27116</v>
      </c>
      <c r="C2452">
        <v>23992</v>
      </c>
      <c r="D2452">
        <v>13690</v>
      </c>
      <c r="E2452">
        <f>VLOOKUP(D2452,[1]products!$A$2:$B$2832,2,0)</f>
        <v>16.139789889999999</v>
      </c>
      <c r="F2452">
        <v>106234</v>
      </c>
      <c r="G2452" t="s">
        <v>10</v>
      </c>
      <c r="H2452" s="2">
        <v>44562.525069444448</v>
      </c>
      <c r="I2452" s="2" t="s">
        <v>11</v>
      </c>
      <c r="J2452" s="2" t="s">
        <v>11</v>
      </c>
      <c r="K2452" s="2" t="s">
        <v>11</v>
      </c>
      <c r="L2452" s="9">
        <f>YEAR(Table1[[#This Row],[ordered_at]])</f>
        <v>2022</v>
      </c>
      <c r="M2452" s="9" t="str">
        <f>TEXT(Table1[[#This Row],[ordered_at]],"MMM")</f>
        <v>Jan</v>
      </c>
      <c r="N2452">
        <f>VLOOKUP(D2452,[1]products!$A$2:$F$2832,6,0)</f>
        <v>25.989999770000001</v>
      </c>
      <c r="O2452" s="1">
        <f>Table1[[#This Row],[sale_price]]-Table1[[#This Row],[cost_price]]</f>
        <v>9.8502098800000013</v>
      </c>
      <c r="P2452" s="4">
        <f>Table1[[#This Row],[PROFIT]]/Table1[[#This Row],[sale_price]]</f>
        <v>0.37899999873682189</v>
      </c>
      <c r="Q2452" t="str">
        <f>"Q"&amp;ROUNDUP(MONTH(Table1[[#This Row],[ordered_at]])/3,0)</f>
        <v>Q1</v>
      </c>
      <c r="R2452" t="s">
        <v>28</v>
      </c>
      <c r="S2452" t="s">
        <v>46</v>
      </c>
      <c r="T2452" s="8"/>
    </row>
    <row r="2453" spans="1:20" x14ac:dyDescent="0.3">
      <c r="A2453">
        <v>7925</v>
      </c>
      <c r="B2453">
        <v>5502</v>
      </c>
      <c r="C2453">
        <v>27480</v>
      </c>
      <c r="D2453">
        <v>9044</v>
      </c>
      <c r="E2453">
        <f>VLOOKUP(D2453,[1]products!$A$2:$B$2832,2,0)</f>
        <v>47.640600910000003</v>
      </c>
      <c r="F2453">
        <v>21400</v>
      </c>
      <c r="G2453" t="s">
        <v>15</v>
      </c>
      <c r="H2453" s="2">
        <v>44562.442372685182</v>
      </c>
      <c r="I2453" s="2">
        <v>44562.442372685182</v>
      </c>
      <c r="J2453" s="2">
        <v>44562.442372685182</v>
      </c>
      <c r="K2453" s="2">
        <v>44562.442372685182</v>
      </c>
      <c r="L2453" s="9">
        <f>YEAR(Table1[[#This Row],[ordered_at]])</f>
        <v>2022</v>
      </c>
      <c r="M2453" s="9" t="str">
        <f>TEXT(Table1[[#This Row],[ordered_at]],"MMM")</f>
        <v>Jan</v>
      </c>
      <c r="N2453">
        <f>VLOOKUP(D2453,[1]products!$A$2:$F$2832,6,0)</f>
        <v>83.58000183</v>
      </c>
      <c r="O2453" s="1">
        <f>Table1[[#This Row],[sale_price]]-Table1[[#This Row],[cost_price]]</f>
        <v>35.939400919999997</v>
      </c>
      <c r="P2453" s="4">
        <f>Table1[[#This Row],[PROFIT]]/Table1[[#This Row],[sale_price]]</f>
        <v>0.43000000159248619</v>
      </c>
      <c r="Q2453" t="str">
        <f>"Q"&amp;ROUNDUP(MONTH(Table1[[#This Row],[ordered_at]])/3,0)</f>
        <v>Q1</v>
      </c>
      <c r="R2453" t="s">
        <v>29</v>
      </c>
      <c r="S2453" t="s">
        <v>46</v>
      </c>
      <c r="T2453" s="8"/>
    </row>
    <row r="2454" spans="1:20" x14ac:dyDescent="0.3">
      <c r="A2454">
        <v>114868</v>
      </c>
      <c r="B2454">
        <v>79126</v>
      </c>
      <c r="C2454">
        <v>78686</v>
      </c>
      <c r="D2454">
        <v>28885</v>
      </c>
      <c r="E2454">
        <f>VLOOKUP(D2454,[1]products!$A$2:$B$2832,2,0)</f>
        <v>30.024000040000001</v>
      </c>
      <c r="F2454">
        <v>310002</v>
      </c>
      <c r="G2454" t="s">
        <v>14</v>
      </c>
      <c r="H2454" s="2">
        <v>44562.377638888887</v>
      </c>
      <c r="I2454" s="2" t="s">
        <v>11</v>
      </c>
      <c r="J2454" s="2" t="s">
        <v>11</v>
      </c>
      <c r="K2454" s="2" t="s">
        <v>11</v>
      </c>
      <c r="L2454" s="9">
        <f>YEAR(Table1[[#This Row],[ordered_at]])</f>
        <v>2022</v>
      </c>
      <c r="M2454" s="9" t="str">
        <f>TEXT(Table1[[#This Row],[ordered_at]],"MMM")</f>
        <v>Jan</v>
      </c>
      <c r="N2454">
        <f>VLOOKUP(D2454,[1]products!$A$2:$F$2832,6,0)</f>
        <v>54</v>
      </c>
      <c r="O2454" s="1">
        <f>Table1[[#This Row],[sale_price]]-Table1[[#This Row],[cost_price]]</f>
        <v>23.975999959999999</v>
      </c>
      <c r="P2454" s="4">
        <f>Table1[[#This Row],[PROFIT]]/Table1[[#This Row],[sale_price]]</f>
        <v>0.44399999925925926</v>
      </c>
      <c r="Q2454" t="str">
        <f>"Q"&amp;ROUNDUP(MONTH(Table1[[#This Row],[ordered_at]])/3,0)</f>
        <v>Q1</v>
      </c>
      <c r="R2454" t="s">
        <v>44</v>
      </c>
      <c r="S2454" t="s">
        <v>46</v>
      </c>
      <c r="T2454" s="8"/>
    </row>
    <row r="2455" spans="1:20" x14ac:dyDescent="0.3">
      <c r="A2455">
        <v>33817</v>
      </c>
      <c r="B2455">
        <v>23311</v>
      </c>
      <c r="C2455">
        <v>14711</v>
      </c>
      <c r="D2455">
        <v>28913</v>
      </c>
      <c r="E2455">
        <f>VLOOKUP(D2455,[1]products!$A$2:$B$2832,2,0)</f>
        <v>15.126179929999999</v>
      </c>
      <c r="F2455">
        <v>91211</v>
      </c>
      <c r="G2455" t="s">
        <v>15</v>
      </c>
      <c r="H2455" s="2">
        <v>44561.148368055554</v>
      </c>
      <c r="I2455" s="2">
        <v>44561.148368055554</v>
      </c>
      <c r="J2455" s="2">
        <v>44561.148368055554</v>
      </c>
      <c r="K2455" s="2">
        <v>44561.148368055554</v>
      </c>
      <c r="L2455" s="9">
        <f>YEAR(Table1[[#This Row],[ordered_at]])</f>
        <v>2021</v>
      </c>
      <c r="M2455" s="9" t="str">
        <f>TEXT(Table1[[#This Row],[ordered_at]],"MMM")</f>
        <v>Dec</v>
      </c>
      <c r="N2455">
        <f>VLOOKUP(D2455,[1]products!$A$2:$F$2832,6,0)</f>
        <v>25.989999770000001</v>
      </c>
      <c r="O2455" s="1">
        <f>Table1[[#This Row],[sale_price]]-Table1[[#This Row],[cost_price]]</f>
        <v>10.863819840000001</v>
      </c>
      <c r="P2455" s="4">
        <f>Table1[[#This Row],[PROFIT]]/Table1[[#This Row],[sale_price]]</f>
        <v>0.41799999754290112</v>
      </c>
      <c r="Q2455" t="str">
        <f>"Q"&amp;ROUNDUP(MONTH(Table1[[#This Row],[ordered_at]])/3,0)</f>
        <v>Q4</v>
      </c>
      <c r="R2455" t="s">
        <v>21</v>
      </c>
      <c r="S2455" t="s">
        <v>46</v>
      </c>
      <c r="T2455" s="8"/>
    </row>
    <row r="2456" spans="1:20" x14ac:dyDescent="0.3">
      <c r="A2456">
        <v>173565</v>
      </c>
      <c r="B2456">
        <v>119498</v>
      </c>
      <c r="C2456">
        <v>88092</v>
      </c>
      <c r="D2456">
        <v>28913</v>
      </c>
      <c r="E2456">
        <f>VLOOKUP(D2456,[1]products!$A$2:$B$2832,2,0)</f>
        <v>15.126179929999999</v>
      </c>
      <c r="F2456">
        <v>468609</v>
      </c>
      <c r="G2456" t="s">
        <v>12</v>
      </c>
      <c r="H2456" s="2">
        <v>44560.274375000001</v>
      </c>
      <c r="I2456" s="2">
        <v>44560.274375000001</v>
      </c>
      <c r="J2456" s="2">
        <v>44560.274375000001</v>
      </c>
      <c r="K2456" s="2" t="s">
        <v>11</v>
      </c>
      <c r="L2456" s="9">
        <f>YEAR(Table1[[#This Row],[ordered_at]])</f>
        <v>2021</v>
      </c>
      <c r="M2456" s="9" t="str">
        <f>TEXT(Table1[[#This Row],[ordered_at]],"MMM")</f>
        <v>Dec</v>
      </c>
      <c r="N2456">
        <f>VLOOKUP(D2456,[1]products!$A$2:$F$2832,6,0)</f>
        <v>25.989999770000001</v>
      </c>
      <c r="O2456" s="1">
        <f>Table1[[#This Row],[sale_price]]-Table1[[#This Row],[cost_price]]</f>
        <v>10.863819840000001</v>
      </c>
      <c r="P2456" s="4">
        <f>Table1[[#This Row],[PROFIT]]/Table1[[#This Row],[sale_price]]</f>
        <v>0.41799999754290112</v>
      </c>
      <c r="Q2456" t="str">
        <f>"Q"&amp;ROUNDUP(MONTH(Table1[[#This Row],[ordered_at]])/3,0)</f>
        <v>Q4</v>
      </c>
      <c r="R2456" t="s">
        <v>39</v>
      </c>
      <c r="S2456" t="s">
        <v>46</v>
      </c>
      <c r="T2456" s="8"/>
    </row>
    <row r="2457" spans="1:20" x14ac:dyDescent="0.3">
      <c r="A2457">
        <v>181355</v>
      </c>
      <c r="B2457">
        <v>124945</v>
      </c>
      <c r="C2457">
        <v>3728</v>
      </c>
      <c r="D2457">
        <v>5732</v>
      </c>
      <c r="E2457">
        <f>VLOOKUP(D2457,[1]products!$A$2:$B$2832,2,0)</f>
        <v>16.501679729999999</v>
      </c>
      <c r="F2457">
        <v>489601</v>
      </c>
      <c r="G2457" t="s">
        <v>12</v>
      </c>
      <c r="H2457" s="2">
        <v>44559.678923611114</v>
      </c>
      <c r="I2457" s="2">
        <v>44559.678923611114</v>
      </c>
      <c r="J2457" s="2">
        <v>44559.678923611114</v>
      </c>
      <c r="K2457" s="2" t="s">
        <v>11</v>
      </c>
      <c r="L2457" s="9">
        <f>YEAR(Table1[[#This Row],[ordered_at]])</f>
        <v>2021</v>
      </c>
      <c r="M2457" s="9" t="str">
        <f>TEXT(Table1[[#This Row],[ordered_at]],"MMM")</f>
        <v>Dec</v>
      </c>
      <c r="N2457">
        <f>VLOOKUP(D2457,[1]products!$A$2:$F$2832,6,0)</f>
        <v>31.979999540000001</v>
      </c>
      <c r="O2457" s="1">
        <f>Table1[[#This Row],[sale_price]]-Table1[[#This Row],[cost_price]]</f>
        <v>15.478319810000002</v>
      </c>
      <c r="P2457" s="4">
        <f>Table1[[#This Row],[PROFIT]]/Table1[[#This Row],[sale_price]]</f>
        <v>0.48400000102063795</v>
      </c>
      <c r="Q2457" t="str">
        <f>"Q"&amp;ROUNDUP(MONTH(Table1[[#This Row],[ordered_at]])/3,0)</f>
        <v>Q4</v>
      </c>
      <c r="R2457" t="s">
        <v>39</v>
      </c>
      <c r="S2457" t="s">
        <v>46</v>
      </c>
      <c r="T2457" s="8"/>
    </row>
    <row r="2458" spans="1:20" x14ac:dyDescent="0.3">
      <c r="A2458">
        <v>75855</v>
      </c>
      <c r="B2458">
        <v>52204</v>
      </c>
      <c r="C2458">
        <v>3728</v>
      </c>
      <c r="D2458">
        <v>25288</v>
      </c>
      <c r="E2458">
        <f>VLOOKUP(D2458,[1]products!$A$2:$B$2832,2,0)</f>
        <v>18.536160460000001</v>
      </c>
      <c r="F2458">
        <v>204682</v>
      </c>
      <c r="G2458" t="s">
        <v>10</v>
      </c>
      <c r="H2458" s="2">
        <v>44559.379814814813</v>
      </c>
      <c r="I2458" s="2" t="s">
        <v>11</v>
      </c>
      <c r="J2458" s="2" t="s">
        <v>11</v>
      </c>
      <c r="K2458" s="2" t="s">
        <v>11</v>
      </c>
      <c r="L2458" s="9">
        <f>YEAR(Table1[[#This Row],[ordered_at]])</f>
        <v>2021</v>
      </c>
      <c r="M2458" s="9" t="str">
        <f>TEXT(Table1[[#This Row],[ordered_at]],"MMM")</f>
        <v>Dec</v>
      </c>
      <c r="N2458">
        <f>VLOOKUP(D2458,[1]products!$A$2:$F$2832,6,0)</f>
        <v>35.040000919999997</v>
      </c>
      <c r="O2458" s="1">
        <f>Table1[[#This Row],[sale_price]]-Table1[[#This Row],[cost_price]]</f>
        <v>16.503840459999996</v>
      </c>
      <c r="P2458" s="4">
        <f>Table1[[#This Row],[PROFIT]]/Table1[[#This Row],[sale_price]]</f>
        <v>0.4710000007614154</v>
      </c>
      <c r="Q2458" t="str">
        <f>"Q"&amp;ROUNDUP(MONTH(Table1[[#This Row],[ordered_at]])/3,0)</f>
        <v>Q4</v>
      </c>
      <c r="R2458" t="s">
        <v>39</v>
      </c>
      <c r="S2458" t="s">
        <v>46</v>
      </c>
      <c r="T2458" s="8"/>
    </row>
    <row r="2459" spans="1:20" x14ac:dyDescent="0.3">
      <c r="A2459">
        <v>38078</v>
      </c>
      <c r="B2459">
        <v>26218</v>
      </c>
      <c r="C2459">
        <v>3728</v>
      </c>
      <c r="D2459">
        <v>14248</v>
      </c>
      <c r="E2459">
        <f>VLOOKUP(D2459,[1]products!$A$2:$B$2832,2,0)</f>
        <v>14.322669919999999</v>
      </c>
      <c r="F2459">
        <v>102728</v>
      </c>
      <c r="G2459" t="s">
        <v>13</v>
      </c>
      <c r="H2459" s="2">
        <v>44557.687881944446</v>
      </c>
      <c r="I2459" s="2">
        <v>44557.687881944446</v>
      </c>
      <c r="J2459" s="2" t="s">
        <v>11</v>
      </c>
      <c r="K2459" s="2" t="s">
        <v>11</v>
      </c>
      <c r="L2459" s="9">
        <f>YEAR(Table1[[#This Row],[ordered_at]])</f>
        <v>2021</v>
      </c>
      <c r="M2459" s="9" t="str">
        <f>TEXT(Table1[[#This Row],[ordered_at]],"MMM")</f>
        <v>Dec</v>
      </c>
      <c r="N2459">
        <f>VLOOKUP(D2459,[1]products!$A$2:$F$2832,6,0)</f>
        <v>29.409999849999998</v>
      </c>
      <c r="O2459" s="1">
        <f>Table1[[#This Row],[sale_price]]-Table1[[#This Row],[cost_price]]</f>
        <v>15.087329929999999</v>
      </c>
      <c r="P2459" s="4">
        <f>Table1[[#This Row],[PROFIT]]/Table1[[#This Row],[sale_price]]</f>
        <v>0.5130000002363142</v>
      </c>
      <c r="Q2459" t="str">
        <f>"Q"&amp;ROUNDUP(MONTH(Table1[[#This Row],[ordered_at]])/3,0)</f>
        <v>Q4</v>
      </c>
      <c r="R2459" t="s">
        <v>39</v>
      </c>
      <c r="S2459" t="s">
        <v>46</v>
      </c>
      <c r="T2459" s="8"/>
    </row>
    <row r="2460" spans="1:20" x14ac:dyDescent="0.3">
      <c r="A2460">
        <v>53393</v>
      </c>
      <c r="B2460">
        <v>36702</v>
      </c>
      <c r="C2460">
        <v>3728</v>
      </c>
      <c r="D2460">
        <v>12660</v>
      </c>
      <c r="E2460">
        <f>VLOOKUP(D2460,[1]products!$A$2:$B$2832,2,0)</f>
        <v>11.31550019</v>
      </c>
      <c r="F2460">
        <v>144047</v>
      </c>
      <c r="G2460" t="s">
        <v>15</v>
      </c>
      <c r="H2460" s="2">
        <v>44557.686886574076</v>
      </c>
      <c r="I2460" s="2">
        <v>44557.686886574076</v>
      </c>
      <c r="J2460" s="2">
        <v>44557.686886574076</v>
      </c>
      <c r="K2460" s="2">
        <v>44557.686886574076</v>
      </c>
      <c r="L2460" s="9">
        <f>YEAR(Table1[[#This Row],[ordered_at]])</f>
        <v>2021</v>
      </c>
      <c r="M2460" s="9" t="str">
        <f>TEXT(Table1[[#This Row],[ordered_at]],"MMM")</f>
        <v>Dec</v>
      </c>
      <c r="N2460">
        <f>VLOOKUP(D2460,[1]products!$A$2:$F$2832,6,0)</f>
        <v>21.350000380000001</v>
      </c>
      <c r="O2460" s="1">
        <f>Table1[[#This Row],[sale_price]]-Table1[[#This Row],[cost_price]]</f>
        <v>10.034500190000001</v>
      </c>
      <c r="P2460" s="4">
        <f>Table1[[#This Row],[PROFIT]]/Table1[[#This Row],[sale_price]]</f>
        <v>0.47000000053395785</v>
      </c>
      <c r="Q2460" t="str">
        <f>"Q"&amp;ROUNDUP(MONTH(Table1[[#This Row],[ordered_at]])/3,0)</f>
        <v>Q4</v>
      </c>
      <c r="R2460" t="s">
        <v>39</v>
      </c>
      <c r="S2460" t="s">
        <v>46</v>
      </c>
      <c r="T2460" s="8"/>
    </row>
    <row r="2461" spans="1:20" x14ac:dyDescent="0.3">
      <c r="A2461">
        <v>43763</v>
      </c>
      <c r="B2461">
        <v>30119</v>
      </c>
      <c r="C2461">
        <v>3728</v>
      </c>
      <c r="D2461">
        <v>24856</v>
      </c>
      <c r="E2461">
        <f>VLOOKUP(D2461,[1]products!$A$2:$B$2832,2,0)</f>
        <v>23.946600289999999</v>
      </c>
      <c r="F2461">
        <v>118035</v>
      </c>
      <c r="G2461" t="s">
        <v>10</v>
      </c>
      <c r="H2461" s="2">
        <v>44556.507430555554</v>
      </c>
      <c r="I2461" s="2" t="s">
        <v>11</v>
      </c>
      <c r="J2461" s="2" t="s">
        <v>11</v>
      </c>
      <c r="K2461" s="2" t="s">
        <v>11</v>
      </c>
      <c r="L2461" s="9">
        <f>YEAR(Table1[[#This Row],[ordered_at]])</f>
        <v>2021</v>
      </c>
      <c r="M2461" s="9" t="str">
        <f>TEXT(Table1[[#This Row],[ordered_at]],"MMM")</f>
        <v>Dec</v>
      </c>
      <c r="N2461">
        <f>VLOOKUP(D2461,[1]products!$A$2:$F$2832,6,0)</f>
        <v>55.950000760000002</v>
      </c>
      <c r="O2461" s="1">
        <f>Table1[[#This Row],[sale_price]]-Table1[[#This Row],[cost_price]]</f>
        <v>32.003400470000003</v>
      </c>
      <c r="P2461" s="4">
        <f>Table1[[#This Row],[PROFIT]]/Table1[[#This Row],[sale_price]]</f>
        <v>0.572000000630563</v>
      </c>
      <c r="Q2461" t="str">
        <f>"Q"&amp;ROUNDUP(MONTH(Table1[[#This Row],[ordered_at]])/3,0)</f>
        <v>Q4</v>
      </c>
      <c r="R2461" t="s">
        <v>39</v>
      </c>
      <c r="S2461" t="s">
        <v>46</v>
      </c>
      <c r="T2461" s="8"/>
    </row>
    <row r="2462" spans="1:20" x14ac:dyDescent="0.3">
      <c r="A2462">
        <v>156811</v>
      </c>
      <c r="B2462">
        <v>107961</v>
      </c>
      <c r="C2462">
        <v>3728</v>
      </c>
      <c r="D2462">
        <v>13969</v>
      </c>
      <c r="E2462">
        <f>VLOOKUP(D2462,[1]products!$A$2:$B$2832,2,0)</f>
        <v>27.832000000000001</v>
      </c>
      <c r="F2462">
        <v>423309</v>
      </c>
      <c r="G2462" t="s">
        <v>12</v>
      </c>
      <c r="H2462" s="2">
        <v>44555.611817129633</v>
      </c>
      <c r="I2462" s="2">
        <v>44555.611817129633</v>
      </c>
      <c r="J2462" s="2">
        <v>44555.611817129633</v>
      </c>
      <c r="K2462" s="2" t="s">
        <v>11</v>
      </c>
      <c r="L2462" s="9">
        <f>YEAR(Table1[[#This Row],[ordered_at]])</f>
        <v>2021</v>
      </c>
      <c r="M2462" s="9" t="str">
        <f>TEXT(Table1[[#This Row],[ordered_at]],"MMM")</f>
        <v>Dec</v>
      </c>
      <c r="N2462">
        <f>VLOOKUP(D2462,[1]products!$A$2:$F$2832,6,0)</f>
        <v>49</v>
      </c>
      <c r="O2462" s="1">
        <f>Table1[[#This Row],[sale_price]]-Table1[[#This Row],[cost_price]]</f>
        <v>21.167999999999999</v>
      </c>
      <c r="P2462" s="4">
        <f>Table1[[#This Row],[PROFIT]]/Table1[[#This Row],[sale_price]]</f>
        <v>0.432</v>
      </c>
      <c r="Q2462" t="str">
        <f>"Q"&amp;ROUNDUP(MONTH(Table1[[#This Row],[ordered_at]])/3,0)</f>
        <v>Q4</v>
      </c>
      <c r="R2462" t="s">
        <v>39</v>
      </c>
      <c r="S2462" t="s">
        <v>46</v>
      </c>
      <c r="T2462" s="8"/>
    </row>
    <row r="2463" spans="1:20" x14ac:dyDescent="0.3">
      <c r="A2463">
        <v>100083</v>
      </c>
      <c r="B2463">
        <v>68900</v>
      </c>
      <c r="C2463">
        <v>35901</v>
      </c>
      <c r="D2463">
        <v>17043</v>
      </c>
      <c r="E2463">
        <f>VLOOKUP(D2463,[1]products!$A$2:$B$2832,2,0)</f>
        <v>12.02590039</v>
      </c>
      <c r="F2463">
        <v>270047</v>
      </c>
      <c r="G2463" t="s">
        <v>12</v>
      </c>
      <c r="H2463" s="2">
        <v>44554.291168981479</v>
      </c>
      <c r="I2463" s="2">
        <v>44554.291168981479</v>
      </c>
      <c r="J2463" s="2">
        <v>44554.291168981479</v>
      </c>
      <c r="K2463" s="2" t="s">
        <v>11</v>
      </c>
      <c r="L2463" s="9">
        <f>YEAR(Table1[[#This Row],[ordered_at]])</f>
        <v>2021</v>
      </c>
      <c r="M2463" s="9" t="str">
        <f>TEXT(Table1[[#This Row],[ordered_at]],"MMM")</f>
        <v>Dec</v>
      </c>
      <c r="N2463">
        <f>VLOOKUP(D2463,[1]products!$A$2:$F$2832,6,0)</f>
        <v>24.950000760000002</v>
      </c>
      <c r="O2463" s="1">
        <f>Table1[[#This Row],[sale_price]]-Table1[[#This Row],[cost_price]]</f>
        <v>12.924100370000001</v>
      </c>
      <c r="P2463" s="4">
        <f>Table1[[#This Row],[PROFIT]]/Table1[[#This Row],[sale_price]]</f>
        <v>0.51799999905090188</v>
      </c>
      <c r="Q2463" t="str">
        <f>"Q"&amp;ROUNDUP(MONTH(Table1[[#This Row],[ordered_at]])/3,0)</f>
        <v>Q4</v>
      </c>
      <c r="R2463" t="s">
        <v>35</v>
      </c>
      <c r="S2463" t="s">
        <v>46</v>
      </c>
      <c r="T2463" s="8"/>
    </row>
    <row r="2464" spans="1:20" x14ac:dyDescent="0.3">
      <c r="A2464">
        <v>113811</v>
      </c>
      <c r="B2464">
        <v>78417</v>
      </c>
      <c r="C2464">
        <v>37962</v>
      </c>
      <c r="D2464">
        <v>28714</v>
      </c>
      <c r="E2464">
        <f>VLOOKUP(D2464,[1]products!$A$2:$B$2832,2,0)</f>
        <v>10.925000069999999</v>
      </c>
      <c r="F2464">
        <v>307116</v>
      </c>
      <c r="G2464" t="s">
        <v>12</v>
      </c>
      <c r="H2464" s="2">
        <v>44553.961828703701</v>
      </c>
      <c r="I2464" s="2">
        <v>44553.961828703701</v>
      </c>
      <c r="J2464" s="2">
        <v>44553.961828703701</v>
      </c>
      <c r="K2464" s="2" t="s">
        <v>11</v>
      </c>
      <c r="L2464" s="9">
        <f>YEAR(Table1[[#This Row],[ordered_at]])</f>
        <v>2021</v>
      </c>
      <c r="M2464" s="9" t="str">
        <f>TEXT(Table1[[#This Row],[ordered_at]],"MMM")</f>
        <v>Dec</v>
      </c>
      <c r="N2464">
        <f>VLOOKUP(D2464,[1]products!$A$2:$F$2832,6,0)</f>
        <v>25</v>
      </c>
      <c r="O2464" s="1">
        <f>Table1[[#This Row],[sale_price]]-Table1[[#This Row],[cost_price]]</f>
        <v>14.074999930000001</v>
      </c>
      <c r="P2464" s="4">
        <f>Table1[[#This Row],[PROFIT]]/Table1[[#This Row],[sale_price]]</f>
        <v>0.56299999720000005</v>
      </c>
      <c r="Q2464" t="str">
        <f>"Q"&amp;ROUNDUP(MONTH(Table1[[#This Row],[ordered_at]])/3,0)</f>
        <v>Q4</v>
      </c>
      <c r="R2464" t="s">
        <v>37</v>
      </c>
      <c r="S2464" t="s">
        <v>47</v>
      </c>
      <c r="T2464" s="8"/>
    </row>
    <row r="2465" spans="1:20" x14ac:dyDescent="0.3">
      <c r="A2465">
        <v>132339</v>
      </c>
      <c r="B2465">
        <v>91077</v>
      </c>
      <c r="C2465">
        <v>23557</v>
      </c>
      <c r="D2465">
        <v>14280</v>
      </c>
      <c r="E2465">
        <f>VLOOKUP(D2465,[1]products!$A$2:$B$2832,2,0)</f>
        <v>21.54541979</v>
      </c>
      <c r="F2465">
        <v>357279</v>
      </c>
      <c r="G2465" t="s">
        <v>14</v>
      </c>
      <c r="H2465" s="2">
        <v>44553.404780092591</v>
      </c>
      <c r="I2465" s="2" t="s">
        <v>11</v>
      </c>
      <c r="J2465" s="2" t="s">
        <v>11</v>
      </c>
      <c r="K2465" s="2" t="s">
        <v>11</v>
      </c>
      <c r="L2465" s="9">
        <f>YEAR(Table1[[#This Row],[ordered_at]])</f>
        <v>2021</v>
      </c>
      <c r="M2465" s="9" t="str">
        <f>TEXT(Table1[[#This Row],[ordered_at]],"MMM")</f>
        <v>Dec</v>
      </c>
      <c r="N2465">
        <f>VLOOKUP(D2465,[1]products!$A$2:$F$2832,6,0)</f>
        <v>44.979999540000001</v>
      </c>
      <c r="O2465" s="1">
        <f>Table1[[#This Row],[sale_price]]-Table1[[#This Row],[cost_price]]</f>
        <v>23.434579750000001</v>
      </c>
      <c r="P2465" s="4">
        <f>Table1[[#This Row],[PROFIT]]/Table1[[#This Row],[sale_price]]</f>
        <v>0.52099999977012001</v>
      </c>
      <c r="Q2465" t="str">
        <f>"Q"&amp;ROUNDUP(MONTH(Table1[[#This Row],[ordered_at]])/3,0)</f>
        <v>Q4</v>
      </c>
      <c r="R2465" t="s">
        <v>22</v>
      </c>
      <c r="S2465" t="s">
        <v>46</v>
      </c>
      <c r="T2465" s="8"/>
    </row>
    <row r="2466" spans="1:20" x14ac:dyDescent="0.3">
      <c r="A2466">
        <v>149505</v>
      </c>
      <c r="B2466">
        <v>102951</v>
      </c>
      <c r="C2466">
        <v>34983</v>
      </c>
      <c r="D2466">
        <v>9008</v>
      </c>
      <c r="E2466">
        <f>VLOOKUP(D2466,[1]products!$A$2:$B$2832,2,0)</f>
        <v>33.27225035</v>
      </c>
      <c r="F2466">
        <v>403633</v>
      </c>
      <c r="G2466" t="s">
        <v>12</v>
      </c>
      <c r="H2466" s="2">
        <v>44552.408530092594</v>
      </c>
      <c r="I2466" s="2">
        <v>44552.408530092594</v>
      </c>
      <c r="J2466" s="2">
        <v>44552.408530092594</v>
      </c>
      <c r="K2466" s="2" t="s">
        <v>11</v>
      </c>
      <c r="L2466" s="9">
        <f>YEAR(Table1[[#This Row],[ordered_at]])</f>
        <v>2021</v>
      </c>
      <c r="M2466" s="9" t="str">
        <f>TEXT(Table1[[#This Row],[ordered_at]],"MMM")</f>
        <v>Dec</v>
      </c>
      <c r="N2466">
        <f>VLOOKUP(D2466,[1]products!$A$2:$F$2832,6,0)</f>
        <v>59.950000760000002</v>
      </c>
      <c r="O2466" s="1">
        <f>Table1[[#This Row],[sale_price]]-Table1[[#This Row],[cost_price]]</f>
        <v>26.677750410000002</v>
      </c>
      <c r="P2466" s="4">
        <f>Table1[[#This Row],[PROFIT]]/Table1[[#This Row],[sale_price]]</f>
        <v>0.4450000011976647</v>
      </c>
      <c r="Q2466" t="str">
        <f>"Q"&amp;ROUNDUP(MONTH(Table1[[#This Row],[ordered_at]])/3,0)</f>
        <v>Q4</v>
      </c>
      <c r="R2466" t="s">
        <v>22</v>
      </c>
      <c r="S2466" t="s">
        <v>46</v>
      </c>
      <c r="T2466" s="8"/>
    </row>
    <row r="2467" spans="1:20" x14ac:dyDescent="0.3">
      <c r="A2467">
        <v>119818</v>
      </c>
      <c r="B2467">
        <v>82522</v>
      </c>
      <c r="C2467">
        <v>87481</v>
      </c>
      <c r="D2467">
        <v>5972</v>
      </c>
      <c r="E2467">
        <f>VLOOKUP(D2467,[1]products!$A$2:$B$2832,2,0)</f>
        <v>31.001809089999998</v>
      </c>
      <c r="F2467">
        <v>323370</v>
      </c>
      <c r="G2467" t="s">
        <v>13</v>
      </c>
      <c r="H2467" s="2">
        <v>44552.297534722224</v>
      </c>
      <c r="I2467" s="2">
        <v>44552.297534722224</v>
      </c>
      <c r="J2467" s="2" t="s">
        <v>11</v>
      </c>
      <c r="K2467" s="2" t="s">
        <v>11</v>
      </c>
      <c r="L2467" s="9">
        <f>YEAR(Table1[[#This Row],[ordered_at]])</f>
        <v>2021</v>
      </c>
      <c r="M2467" s="9" t="str">
        <f>TEXT(Table1[[#This Row],[ordered_at]],"MMM")</f>
        <v>Dec</v>
      </c>
      <c r="N2467">
        <f>VLOOKUP(D2467,[1]products!$A$2:$F$2832,6,0)</f>
        <v>73.989997860000003</v>
      </c>
      <c r="O2467" s="1">
        <f>Table1[[#This Row],[sale_price]]-Table1[[#This Row],[cost_price]]</f>
        <v>42.988188770000008</v>
      </c>
      <c r="P2467" s="4">
        <f>Table1[[#This Row],[PROFIT]]/Table1[[#This Row],[sale_price]]</f>
        <v>0.58100000018029474</v>
      </c>
      <c r="Q2467" t="str">
        <f>"Q"&amp;ROUNDUP(MONTH(Table1[[#This Row],[ordered_at]])/3,0)</f>
        <v>Q4</v>
      </c>
      <c r="R2467" t="s">
        <v>22</v>
      </c>
      <c r="S2467" t="s">
        <v>46</v>
      </c>
      <c r="T2467" s="8"/>
    </row>
    <row r="2468" spans="1:20" x14ac:dyDescent="0.3">
      <c r="A2468">
        <v>57118</v>
      </c>
      <c r="B2468">
        <v>39329</v>
      </c>
      <c r="C2468">
        <v>72060</v>
      </c>
      <c r="D2468">
        <v>25322</v>
      </c>
      <c r="E2468">
        <f>VLOOKUP(D2468,[1]products!$A$2:$B$2832,2,0)</f>
        <v>8.1049499180000009</v>
      </c>
      <c r="F2468">
        <v>154127</v>
      </c>
      <c r="G2468" t="s">
        <v>12</v>
      </c>
      <c r="H2468" s="2">
        <v>44551.315011574072</v>
      </c>
      <c r="I2468" s="2">
        <v>44551.315011574072</v>
      </c>
      <c r="J2468" s="2">
        <v>44551.315011574072</v>
      </c>
      <c r="K2468" s="2" t="s">
        <v>11</v>
      </c>
      <c r="L2468" s="9">
        <f>YEAR(Table1[[#This Row],[ordered_at]])</f>
        <v>2021</v>
      </c>
      <c r="M2468" s="9" t="str">
        <f>TEXT(Table1[[#This Row],[ordered_at]],"MMM")</f>
        <v>Dec</v>
      </c>
      <c r="N2468">
        <f>VLOOKUP(D2468,[1]products!$A$2:$F$2832,6,0)</f>
        <v>13.94999981</v>
      </c>
      <c r="O2468" s="1">
        <f>Table1[[#This Row],[sale_price]]-Table1[[#This Row],[cost_price]]</f>
        <v>5.8450498919999987</v>
      </c>
      <c r="P2468" s="4">
        <f>Table1[[#This Row],[PROFIT]]/Table1[[#This Row],[sale_price]]</f>
        <v>0.41899999796487447</v>
      </c>
      <c r="Q2468" t="str">
        <f>"Q"&amp;ROUNDUP(MONTH(Table1[[#This Row],[ordered_at]])/3,0)</f>
        <v>Q4</v>
      </c>
      <c r="R2468" t="s">
        <v>40</v>
      </c>
      <c r="S2468" t="s">
        <v>46</v>
      </c>
      <c r="T2468" s="8"/>
    </row>
    <row r="2469" spans="1:20" x14ac:dyDescent="0.3">
      <c r="A2469">
        <v>784</v>
      </c>
      <c r="B2469">
        <v>527</v>
      </c>
      <c r="C2469">
        <v>5185</v>
      </c>
      <c r="D2469">
        <v>11027</v>
      </c>
      <c r="E2469">
        <f>VLOOKUP(D2469,[1]products!$A$2:$B$2832,2,0)</f>
        <v>11.192909869999999</v>
      </c>
      <c r="F2469">
        <v>2156</v>
      </c>
      <c r="G2469" t="s">
        <v>14</v>
      </c>
      <c r="H2469" s="2">
        <v>44551.167384259257</v>
      </c>
      <c r="I2469" s="2" t="s">
        <v>11</v>
      </c>
      <c r="J2469" s="2" t="s">
        <v>11</v>
      </c>
      <c r="K2469" s="2" t="s">
        <v>11</v>
      </c>
      <c r="L2469" s="9">
        <f>YEAR(Table1[[#This Row],[ordered_at]])</f>
        <v>2021</v>
      </c>
      <c r="M2469" s="9" t="str">
        <f>TEXT(Table1[[#This Row],[ordered_at]],"MMM")</f>
        <v>Dec</v>
      </c>
      <c r="N2469">
        <f>VLOOKUP(D2469,[1]products!$A$2:$F$2832,6,0)</f>
        <v>21.989999770000001</v>
      </c>
      <c r="O2469" s="1">
        <f>Table1[[#This Row],[sale_price]]-Table1[[#This Row],[cost_price]]</f>
        <v>10.797089900000001</v>
      </c>
      <c r="P2469" s="4">
        <f>Table1[[#This Row],[PROFIT]]/Table1[[#This Row],[sale_price]]</f>
        <v>0.49100000058799459</v>
      </c>
      <c r="Q2469" t="str">
        <f>"Q"&amp;ROUNDUP(MONTH(Table1[[#This Row],[ordered_at]])/3,0)</f>
        <v>Q4</v>
      </c>
      <c r="R2469" t="s">
        <v>40</v>
      </c>
      <c r="S2469" t="s">
        <v>46</v>
      </c>
      <c r="T2469" s="8"/>
    </row>
    <row r="2470" spans="1:20" x14ac:dyDescent="0.3">
      <c r="A2470">
        <v>28394</v>
      </c>
      <c r="B2470">
        <v>19619</v>
      </c>
      <c r="C2470">
        <v>29341</v>
      </c>
      <c r="D2470">
        <v>12867</v>
      </c>
      <c r="E2470">
        <f>VLOOKUP(D2470,[1]products!$A$2:$B$2832,2,0)</f>
        <v>16.75800001</v>
      </c>
      <c r="F2470">
        <v>76572</v>
      </c>
      <c r="G2470" t="s">
        <v>10</v>
      </c>
      <c r="H2470" s="2">
        <v>44551.051388888889</v>
      </c>
      <c r="I2470" s="2" t="s">
        <v>11</v>
      </c>
      <c r="J2470" s="2" t="s">
        <v>11</v>
      </c>
      <c r="K2470" s="2" t="s">
        <v>11</v>
      </c>
      <c r="L2470" s="9">
        <f>YEAR(Table1[[#This Row],[ordered_at]])</f>
        <v>2021</v>
      </c>
      <c r="M2470" s="9" t="str">
        <f>TEXT(Table1[[#This Row],[ordered_at]],"MMM")</f>
        <v>Dec</v>
      </c>
      <c r="N2470">
        <f>VLOOKUP(D2470,[1]products!$A$2:$F$2832,6,0)</f>
        <v>36.75</v>
      </c>
      <c r="O2470" s="1">
        <f>Table1[[#This Row],[sale_price]]-Table1[[#This Row],[cost_price]]</f>
        <v>19.99199999</v>
      </c>
      <c r="P2470" s="4">
        <f>Table1[[#This Row],[PROFIT]]/Table1[[#This Row],[sale_price]]</f>
        <v>0.54399999972789115</v>
      </c>
      <c r="Q2470" t="str">
        <f>"Q"&amp;ROUNDUP(MONTH(Table1[[#This Row],[ordered_at]])/3,0)</f>
        <v>Q4</v>
      </c>
      <c r="R2470" t="s">
        <v>40</v>
      </c>
      <c r="S2470" t="s">
        <v>46</v>
      </c>
      <c r="T2470" s="8"/>
    </row>
    <row r="2471" spans="1:20" x14ac:dyDescent="0.3">
      <c r="A2471">
        <v>33098</v>
      </c>
      <c r="B2471">
        <v>22819</v>
      </c>
      <c r="C2471">
        <v>72450</v>
      </c>
      <c r="D2471">
        <v>5804</v>
      </c>
      <c r="E2471">
        <f>VLOOKUP(D2471,[1]products!$A$2:$B$2832,2,0)</f>
        <v>13.01565991</v>
      </c>
      <c r="F2471">
        <v>89257</v>
      </c>
      <c r="G2471" t="s">
        <v>13</v>
      </c>
      <c r="H2471" s="2">
        <v>44551.040625000001</v>
      </c>
      <c r="I2471" s="2">
        <v>44551.040625000001</v>
      </c>
      <c r="J2471" s="2" t="s">
        <v>11</v>
      </c>
      <c r="K2471" s="2" t="s">
        <v>11</v>
      </c>
      <c r="L2471" s="9">
        <f>YEAR(Table1[[#This Row],[ordered_at]])</f>
        <v>2021</v>
      </c>
      <c r="M2471" s="9" t="str">
        <f>TEXT(Table1[[#This Row],[ordered_at]],"MMM")</f>
        <v>Dec</v>
      </c>
      <c r="N2471">
        <f>VLOOKUP(D2471,[1]products!$A$2:$F$2832,6,0)</f>
        <v>29.989999770000001</v>
      </c>
      <c r="O2471" s="1">
        <f>Table1[[#This Row],[sale_price]]-Table1[[#This Row],[cost_price]]</f>
        <v>16.974339860000001</v>
      </c>
      <c r="P2471" s="4">
        <f>Table1[[#This Row],[PROFIT]]/Table1[[#This Row],[sale_price]]</f>
        <v>0.56599999967255754</v>
      </c>
      <c r="Q2471" t="str">
        <f>"Q"&amp;ROUNDUP(MONTH(Table1[[#This Row],[ordered_at]])/3,0)</f>
        <v>Q4</v>
      </c>
      <c r="R2471" t="s">
        <v>40</v>
      </c>
      <c r="S2471" t="s">
        <v>46</v>
      </c>
      <c r="T2471" s="8"/>
    </row>
    <row r="2472" spans="1:20" x14ac:dyDescent="0.3">
      <c r="A2472">
        <v>90686</v>
      </c>
      <c r="B2472">
        <v>62388</v>
      </c>
      <c r="C2472">
        <v>96802</v>
      </c>
      <c r="D2472">
        <v>15704</v>
      </c>
      <c r="E2472">
        <f>VLOOKUP(D2472,[1]products!$A$2:$B$2832,2,0)</f>
        <v>6.0675998260000004</v>
      </c>
      <c r="F2472">
        <v>244751</v>
      </c>
      <c r="G2472" t="s">
        <v>13</v>
      </c>
      <c r="H2472" s="2">
        <v>44550.585011574076</v>
      </c>
      <c r="I2472" s="2">
        <v>44550.585011574076</v>
      </c>
      <c r="J2472" s="2" t="s">
        <v>11</v>
      </c>
      <c r="K2472" s="2" t="s">
        <v>11</v>
      </c>
      <c r="L2472" s="9">
        <f>YEAR(Table1[[#This Row],[ordered_at]])</f>
        <v>2021</v>
      </c>
      <c r="M2472" s="9" t="str">
        <f>TEXT(Table1[[#This Row],[ordered_at]],"MMM")</f>
        <v>Dec</v>
      </c>
      <c r="N2472">
        <f>VLOOKUP(D2472,[1]products!$A$2:$F$2832,6,0)</f>
        <v>15.399999619999999</v>
      </c>
      <c r="O2472" s="1">
        <f>Table1[[#This Row],[sale_price]]-Table1[[#This Row],[cost_price]]</f>
        <v>9.3323997939999987</v>
      </c>
      <c r="P2472" s="4">
        <f>Table1[[#This Row],[PROFIT]]/Table1[[#This Row],[sale_price]]</f>
        <v>0.60600000157662337</v>
      </c>
      <c r="Q2472" t="str">
        <f>"Q"&amp;ROUNDUP(MONTH(Table1[[#This Row],[ordered_at]])/3,0)</f>
        <v>Q4</v>
      </c>
      <c r="R2472" t="s">
        <v>40</v>
      </c>
      <c r="S2472" t="s">
        <v>46</v>
      </c>
      <c r="T2472" s="8"/>
    </row>
    <row r="2473" spans="1:20" x14ac:dyDescent="0.3">
      <c r="A2473">
        <v>145265</v>
      </c>
      <c r="B2473">
        <v>100025</v>
      </c>
      <c r="C2473">
        <v>806</v>
      </c>
      <c r="D2473">
        <v>28395</v>
      </c>
      <c r="E2473">
        <f>VLOOKUP(D2473,[1]products!$A$2:$B$2832,2,0)</f>
        <v>9.0954498600000004</v>
      </c>
      <c r="F2473">
        <v>392178</v>
      </c>
      <c r="G2473" t="s">
        <v>12</v>
      </c>
      <c r="H2473" s="2">
        <v>44549.237905092596</v>
      </c>
      <c r="I2473" s="2">
        <v>44549.237905092596</v>
      </c>
      <c r="J2473" s="2">
        <v>44549.237905092596</v>
      </c>
      <c r="K2473" s="2" t="s">
        <v>11</v>
      </c>
      <c r="L2473" s="9">
        <f>YEAR(Table1[[#This Row],[ordered_at]])</f>
        <v>2021</v>
      </c>
      <c r="M2473" s="9" t="str">
        <f>TEXT(Table1[[#This Row],[ordered_at]],"MMM")</f>
        <v>Dec</v>
      </c>
      <c r="N2473">
        <f>VLOOKUP(D2473,[1]products!$A$2:$F$2832,6,0)</f>
        <v>19.989999770000001</v>
      </c>
      <c r="O2473" s="1">
        <f>Table1[[#This Row],[sale_price]]-Table1[[#This Row],[cost_price]]</f>
        <v>10.89454991</v>
      </c>
      <c r="P2473" s="4">
        <f>Table1[[#This Row],[PROFIT]]/Table1[[#This Row],[sale_price]]</f>
        <v>0.54500000176838426</v>
      </c>
      <c r="Q2473" t="str">
        <f>"Q"&amp;ROUNDUP(MONTH(Table1[[#This Row],[ordered_at]])/3,0)</f>
        <v>Q4</v>
      </c>
      <c r="R2473" t="s">
        <v>40</v>
      </c>
      <c r="S2473" t="s">
        <v>46</v>
      </c>
      <c r="T2473" s="8"/>
    </row>
    <row r="2474" spans="1:20" x14ac:dyDescent="0.3">
      <c r="A2474">
        <v>158344</v>
      </c>
      <c r="B2474">
        <v>109032</v>
      </c>
      <c r="C2474">
        <v>41920</v>
      </c>
      <c r="D2474">
        <v>6106</v>
      </c>
      <c r="E2474">
        <f>VLOOKUP(D2474,[1]products!$A$2:$B$2832,2,0)</f>
        <v>11.937309900000001</v>
      </c>
      <c r="F2474">
        <v>427490</v>
      </c>
      <c r="G2474" t="s">
        <v>13</v>
      </c>
      <c r="H2474" s="2">
        <v>44548.73064814815</v>
      </c>
      <c r="I2474" s="2">
        <v>44548.73064814815</v>
      </c>
      <c r="J2474" s="2" t="s">
        <v>11</v>
      </c>
      <c r="K2474" s="2" t="s">
        <v>11</v>
      </c>
      <c r="L2474" s="9">
        <f>YEAR(Table1[[#This Row],[ordered_at]])</f>
        <v>2021</v>
      </c>
      <c r="M2474" s="9" t="str">
        <f>TEXT(Table1[[#This Row],[ordered_at]],"MMM")</f>
        <v>Dec</v>
      </c>
      <c r="N2474">
        <f>VLOOKUP(D2474,[1]products!$A$2:$F$2832,6,0)</f>
        <v>28.489999770000001</v>
      </c>
      <c r="O2474" s="1">
        <f>Table1[[#This Row],[sale_price]]-Table1[[#This Row],[cost_price]]</f>
        <v>16.552689870000002</v>
      </c>
      <c r="P2474" s="4">
        <f>Table1[[#This Row],[PROFIT]]/Table1[[#This Row],[sale_price]]</f>
        <v>0.58100000012741315</v>
      </c>
      <c r="Q2474" t="str">
        <f>"Q"&amp;ROUNDUP(MONTH(Table1[[#This Row],[ordered_at]])/3,0)</f>
        <v>Q4</v>
      </c>
      <c r="R2474" t="s">
        <v>19</v>
      </c>
      <c r="S2474" t="s">
        <v>46</v>
      </c>
      <c r="T2474" s="8"/>
    </row>
    <row r="2475" spans="1:20" x14ac:dyDescent="0.3">
      <c r="A2475">
        <v>62057</v>
      </c>
      <c r="B2475">
        <v>42739</v>
      </c>
      <c r="C2475">
        <v>67862</v>
      </c>
      <c r="D2475">
        <v>6130</v>
      </c>
      <c r="E2475">
        <f>VLOOKUP(D2475,[1]products!$A$2:$B$2832,2,0)</f>
        <v>18.51537076</v>
      </c>
      <c r="F2475">
        <v>167452</v>
      </c>
      <c r="G2475" t="s">
        <v>12</v>
      </c>
      <c r="H2475" s="2">
        <v>44547.197094907409</v>
      </c>
      <c r="I2475" s="2">
        <v>44547.197094907409</v>
      </c>
      <c r="J2475" s="2">
        <v>44547.197094907409</v>
      </c>
      <c r="K2475" s="2" t="s">
        <v>11</v>
      </c>
      <c r="L2475" s="9">
        <f>YEAR(Table1[[#This Row],[ordered_at]])</f>
        <v>2021</v>
      </c>
      <c r="M2475" s="9" t="str">
        <f>TEXT(Table1[[#This Row],[ordered_at]],"MMM")</f>
        <v>Dec</v>
      </c>
      <c r="N2475">
        <f>VLOOKUP(D2475,[1]products!$A$2:$F$2832,6,0)</f>
        <v>39.990001679999999</v>
      </c>
      <c r="O2475" s="1">
        <f>Table1[[#This Row],[sale_price]]-Table1[[#This Row],[cost_price]]</f>
        <v>21.474630919999999</v>
      </c>
      <c r="P2475" s="4">
        <f>Table1[[#This Row],[PROFIT]]/Table1[[#This Row],[sale_price]]</f>
        <v>0.53700000044611151</v>
      </c>
      <c r="Q2475" t="str">
        <f>"Q"&amp;ROUNDUP(MONTH(Table1[[#This Row],[ordered_at]])/3,0)</f>
        <v>Q4</v>
      </c>
      <c r="R2475" t="s">
        <v>22</v>
      </c>
      <c r="S2475" t="s">
        <v>47</v>
      </c>
      <c r="T2475" s="8"/>
    </row>
    <row r="2476" spans="1:20" x14ac:dyDescent="0.3">
      <c r="A2476">
        <v>118187</v>
      </c>
      <c r="B2476">
        <v>81400</v>
      </c>
      <c r="C2476">
        <v>77528</v>
      </c>
      <c r="D2476">
        <v>28892</v>
      </c>
      <c r="E2476">
        <f>VLOOKUP(D2476,[1]products!$A$2:$B$2832,2,0)</f>
        <v>25.525499969999998</v>
      </c>
      <c r="F2476">
        <v>318943</v>
      </c>
      <c r="G2476" t="s">
        <v>15</v>
      </c>
      <c r="H2476" s="2">
        <v>44546.1799537037</v>
      </c>
      <c r="I2476" s="2">
        <v>44546.1799537037</v>
      </c>
      <c r="J2476" s="2">
        <v>44546.1799537037</v>
      </c>
      <c r="K2476" s="2">
        <v>44546.1799537037</v>
      </c>
      <c r="L2476" s="9">
        <f>YEAR(Table1[[#This Row],[ordered_at]])</f>
        <v>2021</v>
      </c>
      <c r="M2476" s="9" t="str">
        <f>TEXT(Table1[[#This Row],[ordered_at]],"MMM")</f>
        <v>Dec</v>
      </c>
      <c r="N2476">
        <f>VLOOKUP(D2476,[1]products!$A$2:$F$2832,6,0)</f>
        <v>59.5</v>
      </c>
      <c r="O2476" s="1">
        <f>Table1[[#This Row],[sale_price]]-Table1[[#This Row],[cost_price]]</f>
        <v>33.974500030000002</v>
      </c>
      <c r="P2476" s="4">
        <f>Table1[[#This Row],[PROFIT]]/Table1[[#This Row],[sale_price]]</f>
        <v>0.57100000050420174</v>
      </c>
      <c r="Q2476" t="str">
        <f>"Q"&amp;ROUNDUP(MONTH(Table1[[#This Row],[ordered_at]])/3,0)</f>
        <v>Q4</v>
      </c>
      <c r="R2476" t="s">
        <v>40</v>
      </c>
      <c r="S2476" t="s">
        <v>47</v>
      </c>
      <c r="T2476" s="8"/>
    </row>
    <row r="2477" spans="1:20" x14ac:dyDescent="0.3">
      <c r="A2477">
        <v>106371</v>
      </c>
      <c r="B2477">
        <v>73273</v>
      </c>
      <c r="C2477">
        <v>21961</v>
      </c>
      <c r="D2477">
        <v>15547</v>
      </c>
      <c r="E2477">
        <f>VLOOKUP(D2477,[1]products!$A$2:$B$2832,2,0)</f>
        <v>29.890000010000001</v>
      </c>
      <c r="F2477">
        <v>287020</v>
      </c>
      <c r="G2477" t="s">
        <v>14</v>
      </c>
      <c r="H2477" s="2">
        <v>44545.350277777776</v>
      </c>
      <c r="I2477" s="2" t="s">
        <v>11</v>
      </c>
      <c r="J2477" s="2" t="s">
        <v>11</v>
      </c>
      <c r="K2477" s="2" t="s">
        <v>11</v>
      </c>
      <c r="L2477" s="9">
        <f>YEAR(Table1[[#This Row],[ordered_at]])</f>
        <v>2021</v>
      </c>
      <c r="M2477" s="9" t="str">
        <f>TEXT(Table1[[#This Row],[ordered_at]],"MMM")</f>
        <v>Dec</v>
      </c>
      <c r="N2477">
        <f>VLOOKUP(D2477,[1]products!$A$2:$F$2832,6,0)</f>
        <v>61</v>
      </c>
      <c r="O2477" s="1">
        <f>Table1[[#This Row],[sale_price]]-Table1[[#This Row],[cost_price]]</f>
        <v>31.109999989999999</v>
      </c>
      <c r="P2477" s="4">
        <f>Table1[[#This Row],[PROFIT]]/Table1[[#This Row],[sale_price]]</f>
        <v>0.50999999983606559</v>
      </c>
      <c r="Q2477" t="str">
        <f>"Q"&amp;ROUNDUP(MONTH(Table1[[#This Row],[ordered_at]])/3,0)</f>
        <v>Q4</v>
      </c>
      <c r="R2477" t="s">
        <v>40</v>
      </c>
      <c r="S2477" t="s">
        <v>47</v>
      </c>
      <c r="T2477" s="8"/>
    </row>
    <row r="2478" spans="1:20" x14ac:dyDescent="0.3">
      <c r="A2478">
        <v>44447</v>
      </c>
      <c r="B2478">
        <v>30586</v>
      </c>
      <c r="C2478">
        <v>35334</v>
      </c>
      <c r="D2478">
        <v>5849</v>
      </c>
      <c r="E2478">
        <f>VLOOKUP(D2478,[1]products!$A$2:$B$2832,2,0)</f>
        <v>15.55200007</v>
      </c>
      <c r="F2478">
        <v>119908</v>
      </c>
      <c r="G2478" t="s">
        <v>12</v>
      </c>
      <c r="H2478" s="2">
        <v>44545.283645833333</v>
      </c>
      <c r="I2478" s="2">
        <v>44545.283645833333</v>
      </c>
      <c r="J2478" s="2">
        <v>44545.283645833333</v>
      </c>
      <c r="K2478" s="2" t="s">
        <v>11</v>
      </c>
      <c r="L2478" s="9">
        <f>YEAR(Table1[[#This Row],[ordered_at]])</f>
        <v>2021</v>
      </c>
      <c r="M2478" s="9" t="str">
        <f>TEXT(Table1[[#This Row],[ordered_at]],"MMM")</f>
        <v>Dec</v>
      </c>
      <c r="N2478">
        <f>VLOOKUP(D2478,[1]products!$A$2:$F$2832,6,0)</f>
        <v>36</v>
      </c>
      <c r="O2478" s="1">
        <f>Table1[[#This Row],[sale_price]]-Table1[[#This Row],[cost_price]]</f>
        <v>20.447999930000002</v>
      </c>
      <c r="P2478" s="4">
        <f>Table1[[#This Row],[PROFIT]]/Table1[[#This Row],[sale_price]]</f>
        <v>0.56799999805555557</v>
      </c>
      <c r="Q2478" t="str">
        <f>"Q"&amp;ROUNDUP(MONTH(Table1[[#This Row],[ordered_at]])/3,0)</f>
        <v>Q4</v>
      </c>
      <c r="R2478" t="s">
        <v>40</v>
      </c>
      <c r="S2478" t="s">
        <v>47</v>
      </c>
      <c r="T2478" s="8"/>
    </row>
    <row r="2479" spans="1:20" x14ac:dyDescent="0.3">
      <c r="A2479">
        <v>43123</v>
      </c>
      <c r="B2479">
        <v>29678</v>
      </c>
      <c r="C2479">
        <v>9134</v>
      </c>
      <c r="D2479">
        <v>9220</v>
      </c>
      <c r="E2479">
        <f>VLOOKUP(D2479,[1]products!$A$2:$B$2832,2,0)</f>
        <v>17.14163963</v>
      </c>
      <c r="F2479">
        <v>116308</v>
      </c>
      <c r="G2479" t="s">
        <v>14</v>
      </c>
      <c r="H2479" s="2">
        <v>44543.644814814812</v>
      </c>
      <c r="I2479" s="2" t="s">
        <v>11</v>
      </c>
      <c r="J2479" s="2" t="s">
        <v>11</v>
      </c>
      <c r="K2479" s="2" t="s">
        <v>11</v>
      </c>
      <c r="L2479" s="9">
        <f>YEAR(Table1[[#This Row],[ordered_at]])</f>
        <v>2021</v>
      </c>
      <c r="M2479" s="9" t="str">
        <f>TEXT(Table1[[#This Row],[ordered_at]],"MMM")</f>
        <v>Dec</v>
      </c>
      <c r="N2479">
        <f>VLOOKUP(D2479,[1]products!$A$2:$F$2832,6,0)</f>
        <v>40.619998930000001</v>
      </c>
      <c r="O2479" s="1">
        <f>Table1[[#This Row],[sale_price]]-Table1[[#This Row],[cost_price]]</f>
        <v>23.478359300000001</v>
      </c>
      <c r="P2479" s="4">
        <f>Table1[[#This Row],[PROFIT]]/Table1[[#This Row],[sale_price]]</f>
        <v>0.57799999799261448</v>
      </c>
      <c r="Q2479" t="str">
        <f>"Q"&amp;ROUNDUP(MONTH(Table1[[#This Row],[ordered_at]])/3,0)</f>
        <v>Q4</v>
      </c>
      <c r="R2479" t="s">
        <v>40</v>
      </c>
      <c r="S2479" t="s">
        <v>47</v>
      </c>
      <c r="T2479" s="8"/>
    </row>
    <row r="2480" spans="1:20" x14ac:dyDescent="0.3">
      <c r="A2480">
        <v>103740</v>
      </c>
      <c r="B2480">
        <v>71428</v>
      </c>
      <c r="C2480">
        <v>2699</v>
      </c>
      <c r="D2480">
        <v>28530</v>
      </c>
      <c r="E2480">
        <f>VLOOKUP(D2480,[1]products!$A$2:$B$2832,2,0)</f>
        <v>10.134929870000001</v>
      </c>
      <c r="F2480">
        <v>279898</v>
      </c>
      <c r="G2480" t="s">
        <v>15</v>
      </c>
      <c r="H2480" s="2">
        <v>44543.505486111113</v>
      </c>
      <c r="I2480" s="2">
        <v>44543.505486111113</v>
      </c>
      <c r="J2480" s="2">
        <v>44543.505486111113</v>
      </c>
      <c r="K2480" s="2">
        <v>44543.505486111113</v>
      </c>
      <c r="L2480" s="9">
        <f>YEAR(Table1[[#This Row],[ordered_at]])</f>
        <v>2021</v>
      </c>
      <c r="M2480" s="9" t="str">
        <f>TEXT(Table1[[#This Row],[ordered_at]],"MMM")</f>
        <v>Dec</v>
      </c>
      <c r="N2480">
        <f>VLOOKUP(D2480,[1]products!$A$2:$F$2832,6,0)</f>
        <v>19.989999770000001</v>
      </c>
      <c r="O2480" s="1">
        <f>Table1[[#This Row],[sale_price]]-Table1[[#This Row],[cost_price]]</f>
        <v>9.8550699000000002</v>
      </c>
      <c r="P2480" s="4">
        <f>Table1[[#This Row],[PROFIT]]/Table1[[#This Row],[sale_price]]</f>
        <v>0.4930000006698349</v>
      </c>
      <c r="Q2480" t="str">
        <f>"Q"&amp;ROUNDUP(MONTH(Table1[[#This Row],[ordered_at]])/3,0)</f>
        <v>Q4</v>
      </c>
      <c r="R2480" t="s">
        <v>40</v>
      </c>
      <c r="S2480" t="s">
        <v>47</v>
      </c>
      <c r="T2480" s="8"/>
    </row>
    <row r="2481" spans="1:20" x14ac:dyDescent="0.3">
      <c r="A2481">
        <v>51613</v>
      </c>
      <c r="B2481">
        <v>35470</v>
      </c>
      <c r="C2481">
        <v>38442</v>
      </c>
      <c r="D2481">
        <v>6139</v>
      </c>
      <c r="E2481">
        <f>VLOOKUP(D2481,[1]products!$A$2:$B$2832,2,0)</f>
        <v>5.5844098759999996</v>
      </c>
      <c r="F2481">
        <v>139275</v>
      </c>
      <c r="G2481" t="s">
        <v>10</v>
      </c>
      <c r="H2481" s="2">
        <v>44543.425497685188</v>
      </c>
      <c r="I2481" s="2" t="s">
        <v>11</v>
      </c>
      <c r="J2481" s="2" t="s">
        <v>11</v>
      </c>
      <c r="K2481" s="2" t="s">
        <v>11</v>
      </c>
      <c r="L2481" s="9">
        <f>YEAR(Table1[[#This Row],[ordered_at]])</f>
        <v>2021</v>
      </c>
      <c r="M2481" s="9" t="str">
        <f>TEXT(Table1[[#This Row],[ordered_at]],"MMM")</f>
        <v>Dec</v>
      </c>
      <c r="N2481">
        <f>VLOOKUP(D2481,[1]products!$A$2:$F$2832,6,0)</f>
        <v>9.9899997710000008</v>
      </c>
      <c r="O2481" s="1">
        <f>Table1[[#This Row],[sale_price]]-Table1[[#This Row],[cost_price]]</f>
        <v>4.4055898950000012</v>
      </c>
      <c r="P2481" s="4">
        <f>Table1[[#This Row],[PROFIT]]/Table1[[#This Row],[sale_price]]</f>
        <v>0.44099999959849856</v>
      </c>
      <c r="Q2481" t="str">
        <f>"Q"&amp;ROUNDUP(MONTH(Table1[[#This Row],[ordered_at]])/3,0)</f>
        <v>Q4</v>
      </c>
      <c r="R2481" t="s">
        <v>40</v>
      </c>
      <c r="S2481" t="s">
        <v>47</v>
      </c>
      <c r="T2481" s="8"/>
    </row>
    <row r="2482" spans="1:20" x14ac:dyDescent="0.3">
      <c r="A2482">
        <v>57826</v>
      </c>
      <c r="B2482">
        <v>39802</v>
      </c>
      <c r="C2482">
        <v>48381</v>
      </c>
      <c r="D2482">
        <v>13972</v>
      </c>
      <c r="E2482">
        <f>VLOOKUP(D2482,[1]products!$A$2:$B$2832,2,0)</f>
        <v>34.91399981</v>
      </c>
      <c r="F2482">
        <v>156057</v>
      </c>
      <c r="G2482" t="s">
        <v>14</v>
      </c>
      <c r="H2482" s="2">
        <v>44542.533460648148</v>
      </c>
      <c r="I2482" s="2" t="s">
        <v>11</v>
      </c>
      <c r="J2482" s="2" t="s">
        <v>11</v>
      </c>
      <c r="K2482" s="2" t="s">
        <v>11</v>
      </c>
      <c r="L2482" s="9">
        <f>YEAR(Table1[[#This Row],[ordered_at]])</f>
        <v>2021</v>
      </c>
      <c r="M2482" s="9" t="str">
        <f>TEXT(Table1[[#This Row],[ordered_at]],"MMM")</f>
        <v>Dec</v>
      </c>
      <c r="N2482">
        <f>VLOOKUP(D2482,[1]products!$A$2:$F$2832,6,0)</f>
        <v>69</v>
      </c>
      <c r="O2482" s="1">
        <f>Table1[[#This Row],[sale_price]]-Table1[[#This Row],[cost_price]]</f>
        <v>34.08600019</v>
      </c>
      <c r="P2482" s="4">
        <f>Table1[[#This Row],[PROFIT]]/Table1[[#This Row],[sale_price]]</f>
        <v>0.49400000275362321</v>
      </c>
      <c r="Q2482" t="str">
        <f>"Q"&amp;ROUNDUP(MONTH(Table1[[#This Row],[ordered_at]])/3,0)</f>
        <v>Q4</v>
      </c>
      <c r="R2482" t="s">
        <v>19</v>
      </c>
      <c r="S2482" t="s">
        <v>47</v>
      </c>
      <c r="T2482" s="8"/>
    </row>
    <row r="2483" spans="1:20" x14ac:dyDescent="0.3">
      <c r="A2483">
        <v>34245</v>
      </c>
      <c r="B2483">
        <v>23591</v>
      </c>
      <c r="C2483">
        <v>72304</v>
      </c>
      <c r="D2483">
        <v>14326</v>
      </c>
      <c r="E2483">
        <f>VLOOKUP(D2483,[1]products!$A$2:$B$2832,2,0)</f>
        <v>31.69366123</v>
      </c>
      <c r="F2483">
        <v>92395</v>
      </c>
      <c r="G2483" t="s">
        <v>12</v>
      </c>
      <c r="H2483" s="2">
        <v>44542.521365740744</v>
      </c>
      <c r="I2483" s="2">
        <v>44542.521365740744</v>
      </c>
      <c r="J2483" s="2">
        <v>44542.521365740744</v>
      </c>
      <c r="K2483" s="2" t="s">
        <v>11</v>
      </c>
      <c r="L2483" s="9">
        <f>YEAR(Table1[[#This Row],[ordered_at]])</f>
        <v>2021</v>
      </c>
      <c r="M2483" s="9" t="str">
        <f>TEXT(Table1[[#This Row],[ordered_at]],"MMM")</f>
        <v>Dec</v>
      </c>
      <c r="N2483">
        <f>VLOOKUP(D2483,[1]products!$A$2:$F$2832,6,0)</f>
        <v>49.990001679999999</v>
      </c>
      <c r="O2483" s="1">
        <f>Table1[[#This Row],[sale_price]]-Table1[[#This Row],[cost_price]]</f>
        <v>18.296340449999999</v>
      </c>
      <c r="P2483" s="4">
        <f>Table1[[#This Row],[PROFIT]]/Table1[[#This Row],[sale_price]]</f>
        <v>0.36599999670174044</v>
      </c>
      <c r="Q2483" t="str">
        <f>"Q"&amp;ROUNDUP(MONTH(Table1[[#This Row],[ordered_at]])/3,0)</f>
        <v>Q4</v>
      </c>
      <c r="R2483" t="s">
        <v>27</v>
      </c>
      <c r="S2483" t="s">
        <v>47</v>
      </c>
      <c r="T2483" s="8"/>
    </row>
    <row r="2484" spans="1:20" x14ac:dyDescent="0.3">
      <c r="A2484">
        <v>68259</v>
      </c>
      <c r="B2484">
        <v>46959</v>
      </c>
      <c r="C2484">
        <v>70678</v>
      </c>
      <c r="D2484">
        <v>12354</v>
      </c>
      <c r="E2484">
        <f>VLOOKUP(D2484,[1]products!$A$2:$B$2832,2,0)</f>
        <v>9.5250000250000006</v>
      </c>
      <c r="F2484">
        <v>184199</v>
      </c>
      <c r="G2484" t="s">
        <v>15</v>
      </c>
      <c r="H2484" s="2">
        <v>44541.337870370371</v>
      </c>
      <c r="I2484" s="2">
        <v>44541.337870370371</v>
      </c>
      <c r="J2484" s="2">
        <v>44541.337870370371</v>
      </c>
      <c r="K2484" s="2">
        <v>44541.337870370371</v>
      </c>
      <c r="L2484" s="9">
        <f>YEAR(Table1[[#This Row],[ordered_at]])</f>
        <v>2021</v>
      </c>
      <c r="M2484" s="9" t="str">
        <f>TEXT(Table1[[#This Row],[ordered_at]],"MMM")</f>
        <v>Dec</v>
      </c>
      <c r="N2484">
        <f>VLOOKUP(D2484,[1]products!$A$2:$F$2832,6,0)</f>
        <v>25</v>
      </c>
      <c r="O2484" s="1">
        <f>Table1[[#This Row],[sale_price]]-Table1[[#This Row],[cost_price]]</f>
        <v>15.474999974999999</v>
      </c>
      <c r="P2484" s="4">
        <f>Table1[[#This Row],[PROFIT]]/Table1[[#This Row],[sale_price]]</f>
        <v>0.61899999900000002</v>
      </c>
      <c r="Q2484" t="str">
        <f>"Q"&amp;ROUNDUP(MONTH(Table1[[#This Row],[ordered_at]])/3,0)</f>
        <v>Q4</v>
      </c>
      <c r="R2484" t="s">
        <v>32</v>
      </c>
      <c r="S2484" t="s">
        <v>47</v>
      </c>
      <c r="T2484" s="8"/>
    </row>
    <row r="2485" spans="1:20" x14ac:dyDescent="0.3">
      <c r="A2485">
        <v>419</v>
      </c>
      <c r="B2485">
        <v>282</v>
      </c>
      <c r="C2485">
        <v>84858</v>
      </c>
      <c r="D2485">
        <v>25276</v>
      </c>
      <c r="E2485">
        <f>VLOOKUP(D2485,[1]products!$A$2:$B$2832,2,0)</f>
        <v>11.78606986</v>
      </c>
      <c r="F2485">
        <v>1175</v>
      </c>
      <c r="G2485" t="s">
        <v>14</v>
      </c>
      <c r="H2485" s="2">
        <v>44540.487488425926</v>
      </c>
      <c r="I2485" s="2" t="s">
        <v>11</v>
      </c>
      <c r="J2485" s="2" t="s">
        <v>11</v>
      </c>
      <c r="K2485" s="2" t="s">
        <v>11</v>
      </c>
      <c r="L2485" s="9">
        <f>YEAR(Table1[[#This Row],[ordered_at]])</f>
        <v>2021</v>
      </c>
      <c r="M2485" s="9" t="str">
        <f>TEXT(Table1[[#This Row],[ordered_at]],"MMM")</f>
        <v>Dec</v>
      </c>
      <c r="N2485">
        <f>VLOOKUP(D2485,[1]products!$A$2:$F$2832,6,0)</f>
        <v>29.989999770000001</v>
      </c>
      <c r="O2485" s="1">
        <f>Table1[[#This Row],[sale_price]]-Table1[[#This Row],[cost_price]]</f>
        <v>18.203929909999999</v>
      </c>
      <c r="P2485" s="4">
        <f>Table1[[#This Row],[PROFIT]]/Table1[[#This Row],[sale_price]]</f>
        <v>0.60700000165421808</v>
      </c>
      <c r="Q2485" t="str">
        <f>"Q"&amp;ROUNDUP(MONTH(Table1[[#This Row],[ordered_at]])/3,0)</f>
        <v>Q4</v>
      </c>
      <c r="R2485" t="s">
        <v>32</v>
      </c>
      <c r="S2485" t="s">
        <v>47</v>
      </c>
      <c r="T2485" s="8"/>
    </row>
    <row r="2486" spans="1:20" x14ac:dyDescent="0.3">
      <c r="A2486">
        <v>1228</v>
      </c>
      <c r="B2486">
        <v>837</v>
      </c>
      <c r="C2486">
        <v>31470</v>
      </c>
      <c r="D2486">
        <v>9201</v>
      </c>
      <c r="E2486">
        <f>VLOOKUP(D2486,[1]products!$A$2:$B$2832,2,0)</f>
        <v>21.64567083</v>
      </c>
      <c r="F2486">
        <v>3347</v>
      </c>
      <c r="G2486" t="s">
        <v>14</v>
      </c>
      <c r="H2486" s="2">
        <v>44538.658449074072</v>
      </c>
      <c r="I2486" s="2" t="s">
        <v>11</v>
      </c>
      <c r="J2486" s="2" t="s">
        <v>11</v>
      </c>
      <c r="K2486" s="2" t="s">
        <v>11</v>
      </c>
      <c r="L2486" s="9">
        <f>YEAR(Table1[[#This Row],[ordered_at]])</f>
        <v>2021</v>
      </c>
      <c r="M2486" s="9" t="str">
        <f>TEXT(Table1[[#This Row],[ordered_at]],"MMM")</f>
        <v>Dec</v>
      </c>
      <c r="N2486">
        <f>VLOOKUP(D2486,[1]products!$A$2:$F$2832,6,0)</f>
        <v>49.990001679999999</v>
      </c>
      <c r="O2486" s="1">
        <f>Table1[[#This Row],[sale_price]]-Table1[[#This Row],[cost_price]]</f>
        <v>28.344330849999999</v>
      </c>
      <c r="P2486" s="4">
        <f>Table1[[#This Row],[PROFIT]]/Table1[[#This Row],[sale_price]]</f>
        <v>0.56699999794838973</v>
      </c>
      <c r="Q2486" t="str">
        <f>"Q"&amp;ROUNDUP(MONTH(Table1[[#This Row],[ordered_at]])/3,0)</f>
        <v>Q4</v>
      </c>
      <c r="R2486" t="s">
        <v>32</v>
      </c>
      <c r="S2486" t="s">
        <v>47</v>
      </c>
      <c r="T2486" s="8"/>
    </row>
    <row r="2487" spans="1:20" x14ac:dyDescent="0.3">
      <c r="A2487">
        <v>142320</v>
      </c>
      <c r="B2487">
        <v>97978</v>
      </c>
      <c r="C2487">
        <v>64202</v>
      </c>
      <c r="D2487">
        <v>8935</v>
      </c>
      <c r="E2487">
        <f>VLOOKUP(D2487,[1]products!$A$2:$B$2832,2,0)</f>
        <v>3.4382598739999999</v>
      </c>
      <c r="F2487">
        <v>384209</v>
      </c>
      <c r="G2487" t="s">
        <v>10</v>
      </c>
      <c r="H2487" s="2">
        <v>44538.4612037037</v>
      </c>
      <c r="I2487" s="2" t="s">
        <v>11</v>
      </c>
      <c r="J2487" s="2" t="s">
        <v>11</v>
      </c>
      <c r="K2487" s="2" t="s">
        <v>11</v>
      </c>
      <c r="L2487" s="9">
        <f>YEAR(Table1[[#This Row],[ordered_at]])</f>
        <v>2021</v>
      </c>
      <c r="M2487" s="9" t="str">
        <f>TEXT(Table1[[#This Row],[ordered_at]],"MMM")</f>
        <v>Dec</v>
      </c>
      <c r="N2487">
        <f>VLOOKUP(D2487,[1]products!$A$2:$F$2832,6,0)</f>
        <v>5.9899997709999999</v>
      </c>
      <c r="O2487" s="1">
        <f>Table1[[#This Row],[sale_price]]-Table1[[#This Row],[cost_price]]</f>
        <v>2.551739897</v>
      </c>
      <c r="P2487" s="4">
        <f>Table1[[#This Row],[PROFIT]]/Table1[[#This Row],[sale_price]]</f>
        <v>0.42599999909081798</v>
      </c>
      <c r="Q2487" t="str">
        <f>"Q"&amp;ROUNDUP(MONTH(Table1[[#This Row],[ordered_at]])/3,0)</f>
        <v>Q4</v>
      </c>
      <c r="R2487" t="s">
        <v>32</v>
      </c>
      <c r="S2487" t="s">
        <v>47</v>
      </c>
      <c r="T2487" s="8"/>
    </row>
    <row r="2488" spans="1:20" x14ac:dyDescent="0.3">
      <c r="A2488">
        <v>142654</v>
      </c>
      <c r="B2488">
        <v>98215</v>
      </c>
      <c r="C2488">
        <v>32816</v>
      </c>
      <c r="D2488">
        <v>13789</v>
      </c>
      <c r="E2488">
        <f>VLOOKUP(D2488,[1]products!$A$2:$B$2832,2,0)</f>
        <v>21.504000040000001</v>
      </c>
      <c r="F2488">
        <v>385112</v>
      </c>
      <c r="G2488" t="s">
        <v>14</v>
      </c>
      <c r="H2488" s="2">
        <v>44536.261562500003</v>
      </c>
      <c r="I2488" s="2" t="s">
        <v>11</v>
      </c>
      <c r="J2488" s="2" t="s">
        <v>11</v>
      </c>
      <c r="K2488" s="2" t="s">
        <v>11</v>
      </c>
      <c r="L2488" s="9">
        <f>YEAR(Table1[[#This Row],[ordered_at]])</f>
        <v>2021</v>
      </c>
      <c r="M2488" s="9" t="str">
        <f>TEXT(Table1[[#This Row],[ordered_at]],"MMM")</f>
        <v>Dec</v>
      </c>
      <c r="N2488">
        <f>VLOOKUP(D2488,[1]products!$A$2:$F$2832,6,0)</f>
        <v>48</v>
      </c>
      <c r="O2488" s="1">
        <f>Table1[[#This Row],[sale_price]]-Table1[[#This Row],[cost_price]]</f>
        <v>26.495999959999999</v>
      </c>
      <c r="P2488" s="4">
        <f>Table1[[#This Row],[PROFIT]]/Table1[[#This Row],[sale_price]]</f>
        <v>0.55199999916666664</v>
      </c>
      <c r="Q2488" t="str">
        <f>"Q"&amp;ROUNDUP(MONTH(Table1[[#This Row],[ordered_at]])/3,0)</f>
        <v>Q4</v>
      </c>
      <c r="R2488" t="s">
        <v>34</v>
      </c>
      <c r="S2488" t="s">
        <v>47</v>
      </c>
      <c r="T2488" s="8"/>
    </row>
    <row r="2489" spans="1:20" x14ac:dyDescent="0.3">
      <c r="A2489">
        <v>117071</v>
      </c>
      <c r="B2489">
        <v>80637</v>
      </c>
      <c r="C2489">
        <v>54810</v>
      </c>
      <c r="D2489">
        <v>29008</v>
      </c>
      <c r="E2489">
        <f>VLOOKUP(D2489,[1]products!$A$2:$B$2832,2,0)</f>
        <v>31.13142925</v>
      </c>
      <c r="F2489">
        <v>315933</v>
      </c>
      <c r="G2489" t="s">
        <v>10</v>
      </c>
      <c r="H2489" s="2">
        <v>44535.100381944445</v>
      </c>
      <c r="I2489" s="2" t="s">
        <v>11</v>
      </c>
      <c r="J2489" s="2" t="s">
        <v>11</v>
      </c>
      <c r="K2489" s="2" t="s">
        <v>11</v>
      </c>
      <c r="L2489" s="9">
        <f>YEAR(Table1[[#This Row],[ordered_at]])</f>
        <v>2021</v>
      </c>
      <c r="M2489" s="9" t="str">
        <f>TEXT(Table1[[#This Row],[ordered_at]],"MMM")</f>
        <v>Dec</v>
      </c>
      <c r="N2489">
        <f>VLOOKUP(D2489,[1]products!$A$2:$F$2832,6,0)</f>
        <v>76.489997860000003</v>
      </c>
      <c r="O2489" s="1">
        <f>Table1[[#This Row],[sale_price]]-Table1[[#This Row],[cost_price]]</f>
        <v>45.358568610000006</v>
      </c>
      <c r="P2489" s="4">
        <f>Table1[[#This Row],[PROFIT]]/Table1[[#This Row],[sale_price]]</f>
        <v>0.59299999841835538</v>
      </c>
      <c r="Q2489" t="str">
        <f>"Q"&amp;ROUNDUP(MONTH(Table1[[#This Row],[ordered_at]])/3,0)</f>
        <v>Q4</v>
      </c>
      <c r="R2489" t="s">
        <v>34</v>
      </c>
      <c r="S2489" t="s">
        <v>47</v>
      </c>
      <c r="T2489" s="8"/>
    </row>
    <row r="2490" spans="1:20" x14ac:dyDescent="0.3">
      <c r="A2490">
        <v>179558</v>
      </c>
      <c r="B2490">
        <v>123673</v>
      </c>
      <c r="C2490">
        <v>85024</v>
      </c>
      <c r="D2490">
        <v>13748</v>
      </c>
      <c r="E2490">
        <f>VLOOKUP(D2490,[1]products!$A$2:$B$2832,2,0)</f>
        <v>20.411999959999999</v>
      </c>
      <c r="F2490">
        <v>484772</v>
      </c>
      <c r="G2490" t="s">
        <v>13</v>
      </c>
      <c r="H2490" s="2">
        <v>44534.218368055554</v>
      </c>
      <c r="I2490" s="2">
        <v>44534.218368055554</v>
      </c>
      <c r="J2490" s="2" t="s">
        <v>11</v>
      </c>
      <c r="K2490" s="2" t="s">
        <v>11</v>
      </c>
      <c r="L2490" s="9">
        <f>YEAR(Table1[[#This Row],[ordered_at]])</f>
        <v>2021</v>
      </c>
      <c r="M2490" s="9" t="str">
        <f>TEXT(Table1[[#This Row],[ordered_at]],"MMM")</f>
        <v>Dec</v>
      </c>
      <c r="N2490">
        <f>VLOOKUP(D2490,[1]products!$A$2:$F$2832,6,0)</f>
        <v>36</v>
      </c>
      <c r="O2490" s="1">
        <f>Table1[[#This Row],[sale_price]]-Table1[[#This Row],[cost_price]]</f>
        <v>15.588000040000001</v>
      </c>
      <c r="P2490" s="4">
        <f>Table1[[#This Row],[PROFIT]]/Table1[[#This Row],[sale_price]]</f>
        <v>0.43300000111111114</v>
      </c>
      <c r="Q2490" t="str">
        <f>"Q"&amp;ROUNDUP(MONTH(Table1[[#This Row],[ordered_at]])/3,0)</f>
        <v>Q4</v>
      </c>
      <c r="R2490" t="s">
        <v>38</v>
      </c>
      <c r="S2490" t="s">
        <v>47</v>
      </c>
      <c r="T2490" s="8"/>
    </row>
    <row r="2491" spans="1:20" x14ac:dyDescent="0.3">
      <c r="A2491">
        <v>98574</v>
      </c>
      <c r="B2491">
        <v>67841</v>
      </c>
      <c r="C2491">
        <v>22167</v>
      </c>
      <c r="D2491">
        <v>9306</v>
      </c>
      <c r="E2491">
        <f>VLOOKUP(D2491,[1]products!$A$2:$B$2832,2,0)</f>
        <v>17.038500410000001</v>
      </c>
      <c r="F2491">
        <v>265955</v>
      </c>
      <c r="G2491" t="s">
        <v>15</v>
      </c>
      <c r="H2491" s="2">
        <v>44533.673888888887</v>
      </c>
      <c r="I2491" s="2">
        <v>44533.673888888887</v>
      </c>
      <c r="J2491" s="2">
        <v>44533.673888888887</v>
      </c>
      <c r="K2491" s="2">
        <v>44533.673888888887</v>
      </c>
      <c r="L2491" s="9">
        <f>YEAR(Table1[[#This Row],[ordered_at]])</f>
        <v>2021</v>
      </c>
      <c r="M2491" s="9" t="str">
        <f>TEXT(Table1[[#This Row],[ordered_at]],"MMM")</f>
        <v>Dec</v>
      </c>
      <c r="N2491">
        <f>VLOOKUP(D2491,[1]products!$A$2:$F$2832,6,0)</f>
        <v>30.700000760000002</v>
      </c>
      <c r="O2491" s="1">
        <f>Table1[[#This Row],[sale_price]]-Table1[[#This Row],[cost_price]]</f>
        <v>13.661500350000001</v>
      </c>
      <c r="P2491" s="4">
        <f>Table1[[#This Row],[PROFIT]]/Table1[[#This Row],[sale_price]]</f>
        <v>0.44500000038436482</v>
      </c>
      <c r="Q2491" t="str">
        <f>"Q"&amp;ROUNDUP(MONTH(Table1[[#This Row],[ordered_at]])/3,0)</f>
        <v>Q4</v>
      </c>
      <c r="R2491" t="s">
        <v>38</v>
      </c>
      <c r="S2491" t="s">
        <v>47</v>
      </c>
      <c r="T2491" s="8"/>
    </row>
    <row r="2492" spans="1:20" x14ac:dyDescent="0.3">
      <c r="A2492">
        <v>163701</v>
      </c>
      <c r="B2492">
        <v>112750</v>
      </c>
      <c r="C2492">
        <v>4719</v>
      </c>
      <c r="D2492">
        <v>12537</v>
      </c>
      <c r="E2492">
        <f>VLOOKUP(D2492,[1]products!$A$2:$B$2832,2,0)</f>
        <v>25.649999919999999</v>
      </c>
      <c r="F2492">
        <v>441930</v>
      </c>
      <c r="G2492" t="s">
        <v>12</v>
      </c>
      <c r="H2492" s="2">
        <v>44532.377604166664</v>
      </c>
      <c r="I2492" s="2">
        <v>44532.377604166664</v>
      </c>
      <c r="J2492" s="2">
        <v>44532.377604166664</v>
      </c>
      <c r="K2492" s="2" t="s">
        <v>11</v>
      </c>
      <c r="L2492" s="9">
        <f>YEAR(Table1[[#This Row],[ordered_at]])</f>
        <v>2021</v>
      </c>
      <c r="M2492" s="9" t="str">
        <f>TEXT(Table1[[#This Row],[ordered_at]],"MMM")</f>
        <v>Dec</v>
      </c>
      <c r="N2492">
        <f>VLOOKUP(D2492,[1]products!$A$2:$F$2832,6,0)</f>
        <v>50</v>
      </c>
      <c r="O2492" s="1">
        <f>Table1[[#This Row],[sale_price]]-Table1[[#This Row],[cost_price]]</f>
        <v>24.350000080000001</v>
      </c>
      <c r="P2492" s="4">
        <f>Table1[[#This Row],[PROFIT]]/Table1[[#This Row],[sale_price]]</f>
        <v>0.48700000160000001</v>
      </c>
      <c r="Q2492" t="str">
        <f>"Q"&amp;ROUNDUP(MONTH(Table1[[#This Row],[ordered_at]])/3,0)</f>
        <v>Q4</v>
      </c>
      <c r="R2492" t="s">
        <v>38</v>
      </c>
      <c r="S2492" t="s">
        <v>47</v>
      </c>
      <c r="T2492" s="8"/>
    </row>
    <row r="2493" spans="1:20" x14ac:dyDescent="0.3">
      <c r="A2493">
        <v>127781</v>
      </c>
      <c r="B2493">
        <v>87992</v>
      </c>
      <c r="C2493">
        <v>83634</v>
      </c>
      <c r="D2493">
        <v>11783</v>
      </c>
      <c r="E2493">
        <f>VLOOKUP(D2493,[1]products!$A$2:$B$2832,2,0)</f>
        <v>31.223778979999999</v>
      </c>
      <c r="F2493">
        <v>344946</v>
      </c>
      <c r="G2493" t="s">
        <v>13</v>
      </c>
      <c r="H2493" s="2">
        <v>44531.132928240739</v>
      </c>
      <c r="I2493" s="2">
        <v>44531.132928240739</v>
      </c>
      <c r="J2493" s="2" t="s">
        <v>11</v>
      </c>
      <c r="K2493" s="2" t="s">
        <v>11</v>
      </c>
      <c r="L2493" s="9">
        <f>YEAR(Table1[[#This Row],[ordered_at]])</f>
        <v>2021</v>
      </c>
      <c r="M2493" s="9" t="str">
        <f>TEXT(Table1[[#This Row],[ordered_at]],"MMM")</f>
        <v>Dec</v>
      </c>
      <c r="N2493">
        <f>VLOOKUP(D2493,[1]products!$A$2:$F$2832,6,0)</f>
        <v>73.989997860000003</v>
      </c>
      <c r="O2493" s="1">
        <f>Table1[[#This Row],[sale_price]]-Table1[[#This Row],[cost_price]]</f>
        <v>42.766218880000004</v>
      </c>
      <c r="P2493" s="4">
        <f>Table1[[#This Row],[PROFIT]]/Table1[[#This Row],[sale_price]]</f>
        <v>0.57800000158021358</v>
      </c>
      <c r="Q2493" t="str">
        <f>"Q"&amp;ROUNDUP(MONTH(Table1[[#This Row],[ordered_at]])/3,0)</f>
        <v>Q4</v>
      </c>
      <c r="R2493" t="s">
        <v>38</v>
      </c>
      <c r="S2493" t="s">
        <v>47</v>
      </c>
      <c r="T2493" s="8"/>
    </row>
    <row r="2494" spans="1:20" x14ac:dyDescent="0.3">
      <c r="A2494">
        <v>119477</v>
      </c>
      <c r="B2494">
        <v>82295</v>
      </c>
      <c r="C2494">
        <v>95344</v>
      </c>
      <c r="D2494">
        <v>13870</v>
      </c>
      <c r="E2494">
        <f>VLOOKUP(D2494,[1]products!$A$2:$B$2832,2,0)</f>
        <v>28.271999820000001</v>
      </c>
      <c r="F2494">
        <v>322439</v>
      </c>
      <c r="G2494" t="s">
        <v>12</v>
      </c>
      <c r="H2494" s="2">
        <v>44529.935196759259</v>
      </c>
      <c r="I2494" s="2">
        <v>44529.935196759259</v>
      </c>
      <c r="J2494" s="2">
        <v>44529.935196759259</v>
      </c>
      <c r="K2494" s="2" t="s">
        <v>11</v>
      </c>
      <c r="L2494" s="9">
        <f>YEAR(Table1[[#This Row],[ordered_at]])</f>
        <v>2021</v>
      </c>
      <c r="M2494" s="9" t="str">
        <f>TEXT(Table1[[#This Row],[ordered_at]],"MMM")</f>
        <v>Nov</v>
      </c>
      <c r="N2494">
        <f>VLOOKUP(D2494,[1]products!$A$2:$F$2832,6,0)</f>
        <v>76</v>
      </c>
      <c r="O2494" s="1">
        <f>Table1[[#This Row],[sale_price]]-Table1[[#This Row],[cost_price]]</f>
        <v>47.728000179999995</v>
      </c>
      <c r="P2494" s="4">
        <f>Table1[[#This Row],[PROFIT]]/Table1[[#This Row],[sale_price]]</f>
        <v>0.62800000236842102</v>
      </c>
      <c r="Q2494" t="str">
        <f>"Q"&amp;ROUNDUP(MONTH(Table1[[#This Row],[ordered_at]])/3,0)</f>
        <v>Q4</v>
      </c>
      <c r="R2494" t="s">
        <v>38</v>
      </c>
      <c r="S2494" t="s">
        <v>47</v>
      </c>
      <c r="T2494" s="8"/>
    </row>
    <row r="2495" spans="1:20" x14ac:dyDescent="0.3">
      <c r="A2495">
        <v>87068</v>
      </c>
      <c r="B2495">
        <v>59903</v>
      </c>
      <c r="C2495">
        <v>34783</v>
      </c>
      <c r="D2495">
        <v>24922</v>
      </c>
      <c r="E2495">
        <f>VLOOKUP(D2495,[1]products!$A$2:$B$2832,2,0)</f>
        <v>11.055000189999999</v>
      </c>
      <c r="F2495">
        <v>234988</v>
      </c>
      <c r="G2495" t="s">
        <v>14</v>
      </c>
      <c r="H2495" s="2">
        <v>44528.902094907404</v>
      </c>
      <c r="I2495" s="2" t="s">
        <v>11</v>
      </c>
      <c r="J2495" s="2" t="s">
        <v>11</v>
      </c>
      <c r="K2495" s="2" t="s">
        <v>11</v>
      </c>
      <c r="L2495" s="9">
        <f>YEAR(Table1[[#This Row],[ordered_at]])</f>
        <v>2021</v>
      </c>
      <c r="M2495" s="9" t="str">
        <f>TEXT(Table1[[#This Row],[ordered_at]],"MMM")</f>
        <v>Nov</v>
      </c>
      <c r="N2495">
        <f>VLOOKUP(D2495,[1]products!$A$2:$F$2832,6,0)</f>
        <v>20.100000380000001</v>
      </c>
      <c r="O2495" s="1">
        <f>Table1[[#This Row],[sale_price]]-Table1[[#This Row],[cost_price]]</f>
        <v>9.0450001900000014</v>
      </c>
      <c r="P2495" s="4">
        <f>Table1[[#This Row],[PROFIT]]/Table1[[#This Row],[sale_price]]</f>
        <v>0.45000000094527365</v>
      </c>
      <c r="Q2495" t="str">
        <f>"Q"&amp;ROUNDUP(MONTH(Table1[[#This Row],[ordered_at]])/3,0)</f>
        <v>Q4</v>
      </c>
      <c r="R2495" t="s">
        <v>33</v>
      </c>
      <c r="S2495" t="s">
        <v>47</v>
      </c>
      <c r="T2495" s="8"/>
    </row>
    <row r="2496" spans="1:20" x14ac:dyDescent="0.3">
      <c r="A2496">
        <v>61297</v>
      </c>
      <c r="B2496">
        <v>42242</v>
      </c>
      <c r="C2496">
        <v>3183</v>
      </c>
      <c r="D2496">
        <v>28491</v>
      </c>
      <c r="E2496">
        <f>VLOOKUP(D2496,[1]products!$A$2:$B$2832,2,0)</f>
        <v>20.978459780000001</v>
      </c>
      <c r="F2496">
        <v>165418</v>
      </c>
      <c r="G2496" t="s">
        <v>12</v>
      </c>
      <c r="H2496" s="2">
        <v>44527.954733796294</v>
      </c>
      <c r="I2496" s="2">
        <v>44527.954733796294</v>
      </c>
      <c r="J2496" s="2">
        <v>44527.954733796294</v>
      </c>
      <c r="K2496" s="2" t="s">
        <v>11</v>
      </c>
      <c r="L2496" s="9">
        <f>YEAR(Table1[[#This Row],[ordered_at]])</f>
        <v>2021</v>
      </c>
      <c r="M2496" s="9" t="str">
        <f>TEXT(Table1[[#This Row],[ordered_at]],"MMM")</f>
        <v>Nov</v>
      </c>
      <c r="N2496">
        <f>VLOOKUP(D2496,[1]products!$A$2:$F$2832,6,0)</f>
        <v>43.979999540000001</v>
      </c>
      <c r="O2496" s="1">
        <f>Table1[[#This Row],[sale_price]]-Table1[[#This Row],[cost_price]]</f>
        <v>23.00153976</v>
      </c>
      <c r="P2496" s="4">
        <f>Table1[[#This Row],[PROFIT]]/Table1[[#This Row],[sale_price]]</f>
        <v>0.5230000000131878</v>
      </c>
      <c r="Q2496" t="str">
        <f>"Q"&amp;ROUNDUP(MONTH(Table1[[#This Row],[ordered_at]])/3,0)</f>
        <v>Q4</v>
      </c>
      <c r="R2496" t="s">
        <v>33</v>
      </c>
      <c r="S2496" t="s">
        <v>47</v>
      </c>
      <c r="T2496" s="8"/>
    </row>
    <row r="2497" spans="1:20" x14ac:dyDescent="0.3">
      <c r="A2497">
        <v>69791</v>
      </c>
      <c r="B2497">
        <v>47990</v>
      </c>
      <c r="C2497">
        <v>76383</v>
      </c>
      <c r="D2497">
        <v>10938</v>
      </c>
      <c r="E2497">
        <f>VLOOKUP(D2497,[1]products!$A$2:$B$2832,2,0)</f>
        <v>11.29547988</v>
      </c>
      <c r="F2497">
        <v>188330</v>
      </c>
      <c r="G2497" t="s">
        <v>10</v>
      </c>
      <c r="H2497" s="2">
        <v>44526.531817129631</v>
      </c>
      <c r="I2497" s="2" t="s">
        <v>11</v>
      </c>
      <c r="J2497" s="2" t="s">
        <v>11</v>
      </c>
      <c r="K2497" s="2" t="s">
        <v>11</v>
      </c>
      <c r="L2497" s="9">
        <f>YEAR(Table1[[#This Row],[ordered_at]])</f>
        <v>2021</v>
      </c>
      <c r="M2497" s="9" t="str">
        <f>TEXT(Table1[[#This Row],[ordered_at]],"MMM")</f>
        <v>Nov</v>
      </c>
      <c r="N2497">
        <f>VLOOKUP(D2497,[1]products!$A$2:$F$2832,6,0)</f>
        <v>24.989999770000001</v>
      </c>
      <c r="O2497" s="1">
        <f>Table1[[#This Row],[sale_price]]-Table1[[#This Row],[cost_price]]</f>
        <v>13.69451989</v>
      </c>
      <c r="P2497" s="4">
        <f>Table1[[#This Row],[PROFIT]]/Table1[[#This Row],[sale_price]]</f>
        <v>0.54800000064185672</v>
      </c>
      <c r="Q2497" t="str">
        <f>"Q"&amp;ROUNDUP(MONTH(Table1[[#This Row],[ordered_at]])/3,0)</f>
        <v>Q4</v>
      </c>
      <c r="R2497" t="s">
        <v>33</v>
      </c>
      <c r="S2497" t="s">
        <v>47</v>
      </c>
      <c r="T2497" s="8"/>
    </row>
    <row r="2498" spans="1:20" x14ac:dyDescent="0.3">
      <c r="A2498">
        <v>12726</v>
      </c>
      <c r="B2498">
        <v>8828</v>
      </c>
      <c r="C2498">
        <v>61919</v>
      </c>
      <c r="D2498">
        <v>12602</v>
      </c>
      <c r="E2498">
        <f>VLOOKUP(D2498,[1]products!$A$2:$B$2832,2,0)</f>
        <v>22.134000029999999</v>
      </c>
      <c r="F2498">
        <v>34332</v>
      </c>
      <c r="G2498" t="s">
        <v>15</v>
      </c>
      <c r="H2498" s="2">
        <v>44524.990902777776</v>
      </c>
      <c r="I2498" s="2">
        <v>44524.990902777776</v>
      </c>
      <c r="J2498" s="2">
        <v>44524.990902777776</v>
      </c>
      <c r="K2498" s="2">
        <v>44524.990902777776</v>
      </c>
      <c r="L2498" s="9">
        <f>YEAR(Table1[[#This Row],[ordered_at]])</f>
        <v>2021</v>
      </c>
      <c r="M2498" s="9" t="str">
        <f>TEXT(Table1[[#This Row],[ordered_at]],"MMM")</f>
        <v>Nov</v>
      </c>
      <c r="N2498">
        <f>VLOOKUP(D2498,[1]products!$A$2:$F$2832,6,0)</f>
        <v>42</v>
      </c>
      <c r="O2498" s="1">
        <f>Table1[[#This Row],[sale_price]]-Table1[[#This Row],[cost_price]]</f>
        <v>19.865999970000001</v>
      </c>
      <c r="P2498" s="4">
        <f>Table1[[#This Row],[PROFIT]]/Table1[[#This Row],[sale_price]]</f>
        <v>0.47299999928571429</v>
      </c>
      <c r="Q2498" t="str">
        <f>"Q"&amp;ROUNDUP(MONTH(Table1[[#This Row],[ordered_at]])/3,0)</f>
        <v>Q4</v>
      </c>
      <c r="R2498" t="s">
        <v>33</v>
      </c>
      <c r="S2498" t="s">
        <v>47</v>
      </c>
      <c r="T2498" s="8"/>
    </row>
    <row r="2499" spans="1:20" x14ac:dyDescent="0.3">
      <c r="A2499">
        <v>165910</v>
      </c>
      <c r="B2499">
        <v>114279</v>
      </c>
      <c r="C2499">
        <v>86711</v>
      </c>
      <c r="D2499">
        <v>13733</v>
      </c>
      <c r="E2499">
        <f>VLOOKUP(D2499,[1]products!$A$2:$B$2832,2,0)</f>
        <v>14.586880580000001</v>
      </c>
      <c r="F2499">
        <v>447901</v>
      </c>
      <c r="G2499" t="s">
        <v>13</v>
      </c>
      <c r="H2499" s="2">
        <v>44522.528368055559</v>
      </c>
      <c r="I2499" s="2">
        <v>44522.528368055559</v>
      </c>
      <c r="J2499" s="2" t="s">
        <v>11</v>
      </c>
      <c r="K2499" s="2" t="s">
        <v>11</v>
      </c>
      <c r="L2499" s="9">
        <f>YEAR(Table1[[#This Row],[ordered_at]])</f>
        <v>2021</v>
      </c>
      <c r="M2499" s="9" t="str">
        <f>TEXT(Table1[[#This Row],[ordered_at]],"MMM")</f>
        <v>Nov</v>
      </c>
      <c r="N2499">
        <f>VLOOKUP(D2499,[1]products!$A$2:$F$2832,6,0)</f>
        <v>32.560001370000002</v>
      </c>
      <c r="O2499" s="1">
        <f>Table1[[#This Row],[sale_price]]-Table1[[#This Row],[cost_price]]</f>
        <v>17.973120790000003</v>
      </c>
      <c r="P2499" s="4">
        <f>Table1[[#This Row],[PROFIT]]/Table1[[#This Row],[sale_price]]</f>
        <v>0.55200000103685509</v>
      </c>
      <c r="Q2499" t="str">
        <f>"Q"&amp;ROUNDUP(MONTH(Table1[[#This Row],[ordered_at]])/3,0)</f>
        <v>Q4</v>
      </c>
      <c r="R2499" t="s">
        <v>33</v>
      </c>
      <c r="S2499" t="s">
        <v>47</v>
      </c>
      <c r="T2499" s="8"/>
    </row>
    <row r="2500" spans="1:20" x14ac:dyDescent="0.3">
      <c r="A2500">
        <v>27016</v>
      </c>
      <c r="B2500">
        <v>18686</v>
      </c>
      <c r="C2500">
        <v>94179</v>
      </c>
      <c r="D2500">
        <v>13844</v>
      </c>
      <c r="E2500">
        <f>VLOOKUP(D2500,[1]products!$A$2:$B$2832,2,0)</f>
        <v>12.30000001</v>
      </c>
      <c r="F2500">
        <v>72864</v>
      </c>
      <c r="G2500" t="s">
        <v>13</v>
      </c>
      <c r="H2500" s="2">
        <v>44522.097129629627</v>
      </c>
      <c r="I2500" s="2">
        <v>44522.097129629627</v>
      </c>
      <c r="J2500" s="2" t="s">
        <v>11</v>
      </c>
      <c r="K2500" s="2" t="s">
        <v>11</v>
      </c>
      <c r="L2500" s="9">
        <f>YEAR(Table1[[#This Row],[ordered_at]])</f>
        <v>2021</v>
      </c>
      <c r="M2500" s="9" t="str">
        <f>TEXT(Table1[[#This Row],[ordered_at]],"MMM")</f>
        <v>Nov</v>
      </c>
      <c r="N2500">
        <f>VLOOKUP(D2500,[1]products!$A$2:$F$2832,6,0)</f>
        <v>25</v>
      </c>
      <c r="O2500" s="1">
        <f>Table1[[#This Row],[sale_price]]-Table1[[#This Row],[cost_price]]</f>
        <v>12.69999999</v>
      </c>
      <c r="P2500" s="4">
        <f>Table1[[#This Row],[PROFIT]]/Table1[[#This Row],[sale_price]]</f>
        <v>0.50799999959999997</v>
      </c>
      <c r="Q2500" t="str">
        <f>"Q"&amp;ROUNDUP(MONTH(Table1[[#This Row],[ordered_at]])/3,0)</f>
        <v>Q4</v>
      </c>
      <c r="R2500" t="s">
        <v>33</v>
      </c>
      <c r="S2500" t="s">
        <v>47</v>
      </c>
      <c r="T2500" s="8"/>
    </row>
    <row r="2501" spans="1:20" x14ac:dyDescent="0.3">
      <c r="A2501">
        <v>121464</v>
      </c>
      <c r="B2501">
        <v>83645</v>
      </c>
      <c r="C2501">
        <v>38953</v>
      </c>
      <c r="D2501">
        <v>28758</v>
      </c>
      <c r="E2501">
        <f>VLOOKUP(D2501,[1]products!$A$2:$B$2832,2,0)</f>
        <v>16.551719840000001</v>
      </c>
      <c r="F2501">
        <v>327836</v>
      </c>
      <c r="G2501" t="s">
        <v>13</v>
      </c>
      <c r="H2501" s="2">
        <v>44522.029976851853</v>
      </c>
      <c r="I2501" s="2">
        <v>44522.029976851853</v>
      </c>
      <c r="J2501" s="2" t="s">
        <v>11</v>
      </c>
      <c r="K2501" s="2" t="s">
        <v>11</v>
      </c>
      <c r="L2501" s="9">
        <f>YEAR(Table1[[#This Row],[ordered_at]])</f>
        <v>2021</v>
      </c>
      <c r="M2501" s="9" t="str">
        <f>TEXT(Table1[[#This Row],[ordered_at]],"MMM")</f>
        <v>Nov</v>
      </c>
      <c r="N2501">
        <f>VLOOKUP(D2501,[1]products!$A$2:$F$2832,6,0)</f>
        <v>39.979999540000001</v>
      </c>
      <c r="O2501" s="1">
        <f>Table1[[#This Row],[sale_price]]-Table1[[#This Row],[cost_price]]</f>
        <v>23.428279700000001</v>
      </c>
      <c r="P2501" s="4">
        <f>Table1[[#This Row],[PROFIT]]/Table1[[#This Row],[sale_price]]</f>
        <v>0.58599999923861934</v>
      </c>
      <c r="Q2501" t="str">
        <f>"Q"&amp;ROUNDUP(MONTH(Table1[[#This Row],[ordered_at]])/3,0)</f>
        <v>Q4</v>
      </c>
      <c r="R2501" t="s">
        <v>33</v>
      </c>
      <c r="S2501" t="s">
        <v>47</v>
      </c>
      <c r="T2501" s="8"/>
    </row>
    <row r="2502" spans="1:20" x14ac:dyDescent="0.3">
      <c r="A2502">
        <v>134077</v>
      </c>
      <c r="B2502">
        <v>92288</v>
      </c>
      <c r="C2502">
        <v>29195</v>
      </c>
      <c r="D2502">
        <v>28670</v>
      </c>
      <c r="E2502">
        <f>VLOOKUP(D2502,[1]products!$A$2:$B$2832,2,0)</f>
        <v>4.8972299179999998</v>
      </c>
      <c r="F2502">
        <v>361968</v>
      </c>
      <c r="G2502" t="s">
        <v>13</v>
      </c>
      <c r="H2502" s="2">
        <v>44521.672013888892</v>
      </c>
      <c r="I2502" s="2">
        <v>44521.672013888892</v>
      </c>
      <c r="J2502" s="2" t="s">
        <v>11</v>
      </c>
      <c r="K2502" s="2" t="s">
        <v>11</v>
      </c>
      <c r="L2502" s="9">
        <f>YEAR(Table1[[#This Row],[ordered_at]])</f>
        <v>2021</v>
      </c>
      <c r="M2502" s="9" t="str">
        <f>TEXT(Table1[[#This Row],[ordered_at]],"MMM")</f>
        <v>Nov</v>
      </c>
      <c r="N2502">
        <f>VLOOKUP(D2502,[1]products!$A$2:$F$2832,6,0)</f>
        <v>12.989999770000001</v>
      </c>
      <c r="O2502" s="1">
        <f>Table1[[#This Row],[sale_price]]-Table1[[#This Row],[cost_price]]</f>
        <v>8.092769852</v>
      </c>
      <c r="P2502" s="4">
        <f>Table1[[#This Row],[PROFIT]]/Table1[[#This Row],[sale_price]]</f>
        <v>0.62299999963741337</v>
      </c>
      <c r="Q2502" t="str">
        <f>"Q"&amp;ROUNDUP(MONTH(Table1[[#This Row],[ordered_at]])/3,0)</f>
        <v>Q4</v>
      </c>
      <c r="R2502" t="s">
        <v>36</v>
      </c>
      <c r="S2502" t="s">
        <v>47</v>
      </c>
      <c r="T2502" s="8"/>
    </row>
    <row r="2503" spans="1:20" x14ac:dyDescent="0.3">
      <c r="A2503">
        <v>93505</v>
      </c>
      <c r="B2503">
        <v>64332</v>
      </c>
      <c r="C2503">
        <v>43980</v>
      </c>
      <c r="D2503">
        <v>29112</v>
      </c>
      <c r="E2503">
        <f>VLOOKUP(D2503,[1]products!$A$2:$B$2832,2,0)</f>
        <v>21.495000839999999</v>
      </c>
      <c r="F2503">
        <v>252387</v>
      </c>
      <c r="G2503" t="s">
        <v>12</v>
      </c>
      <c r="H2503" s="2">
        <v>44520.586122685185</v>
      </c>
      <c r="I2503" s="2">
        <v>44520.586122685185</v>
      </c>
      <c r="J2503" s="2">
        <v>44520.586122685185</v>
      </c>
      <c r="K2503" s="2" t="s">
        <v>11</v>
      </c>
      <c r="L2503" s="9">
        <f>YEAR(Table1[[#This Row],[ordered_at]])</f>
        <v>2021</v>
      </c>
      <c r="M2503" s="9" t="str">
        <f>TEXT(Table1[[#This Row],[ordered_at]],"MMM")</f>
        <v>Nov</v>
      </c>
      <c r="N2503">
        <f>VLOOKUP(D2503,[1]products!$A$2:$F$2832,6,0)</f>
        <v>42.990001679999999</v>
      </c>
      <c r="O2503" s="1">
        <f>Table1[[#This Row],[sale_price]]-Table1[[#This Row],[cost_price]]</f>
        <v>21.495000839999999</v>
      </c>
      <c r="P2503" s="4">
        <f>Table1[[#This Row],[PROFIT]]/Table1[[#This Row],[sale_price]]</f>
        <v>0.5</v>
      </c>
      <c r="Q2503" t="str">
        <f>"Q"&amp;ROUNDUP(MONTH(Table1[[#This Row],[ordered_at]])/3,0)</f>
        <v>Q4</v>
      </c>
      <c r="R2503" t="s">
        <v>21</v>
      </c>
      <c r="S2503" t="s">
        <v>47</v>
      </c>
      <c r="T2503" s="8"/>
    </row>
    <row r="2504" spans="1:20" x14ac:dyDescent="0.3">
      <c r="A2504">
        <v>127980</v>
      </c>
      <c r="B2504">
        <v>88132</v>
      </c>
      <c r="C2504">
        <v>69540</v>
      </c>
      <c r="D2504">
        <v>14167</v>
      </c>
      <c r="E2504">
        <f>VLOOKUP(D2504,[1]products!$A$2:$B$2832,2,0)</f>
        <v>14.31331975</v>
      </c>
      <c r="F2504">
        <v>345457</v>
      </c>
      <c r="G2504" t="s">
        <v>12</v>
      </c>
      <c r="H2504" s="2">
        <v>44519.64534722222</v>
      </c>
      <c r="I2504" s="2">
        <v>44519.64534722222</v>
      </c>
      <c r="J2504" s="2">
        <v>44519.64534722222</v>
      </c>
      <c r="K2504" s="2" t="s">
        <v>11</v>
      </c>
      <c r="L2504" s="9">
        <f>YEAR(Table1[[#This Row],[ordered_at]])</f>
        <v>2021</v>
      </c>
      <c r="M2504" s="9" t="str">
        <f>TEXT(Table1[[#This Row],[ordered_at]],"MMM")</f>
        <v>Nov</v>
      </c>
      <c r="N2504">
        <f>VLOOKUP(D2504,[1]products!$A$2:$F$2832,6,0)</f>
        <v>32.979999540000001</v>
      </c>
      <c r="O2504" s="1">
        <f>Table1[[#This Row],[sale_price]]-Table1[[#This Row],[cost_price]]</f>
        <v>18.666679790000003</v>
      </c>
      <c r="P2504" s="4">
        <f>Table1[[#This Row],[PROFIT]]/Table1[[#This Row],[sale_price]]</f>
        <v>0.56600000152698615</v>
      </c>
      <c r="Q2504" t="str">
        <f>"Q"&amp;ROUNDUP(MONTH(Table1[[#This Row],[ordered_at]])/3,0)</f>
        <v>Q4</v>
      </c>
      <c r="R2504" t="s">
        <v>36</v>
      </c>
      <c r="S2504" t="s">
        <v>47</v>
      </c>
      <c r="T2504" s="8"/>
    </row>
    <row r="2505" spans="1:20" x14ac:dyDescent="0.3">
      <c r="A2505">
        <v>166143</v>
      </c>
      <c r="B2505">
        <v>114444</v>
      </c>
      <c r="C2505">
        <v>21663</v>
      </c>
      <c r="D2505">
        <v>12536</v>
      </c>
      <c r="E2505">
        <f>VLOOKUP(D2505,[1]products!$A$2:$B$2832,2,0)</f>
        <v>30.636169290000002</v>
      </c>
      <c r="F2505">
        <v>448518</v>
      </c>
      <c r="G2505" t="s">
        <v>14</v>
      </c>
      <c r="H2505" s="2">
        <v>44519.582824074074</v>
      </c>
      <c r="I2505" s="2" t="s">
        <v>11</v>
      </c>
      <c r="J2505" s="2" t="s">
        <v>11</v>
      </c>
      <c r="K2505" s="2" t="s">
        <v>11</v>
      </c>
      <c r="L2505" s="9">
        <f>YEAR(Table1[[#This Row],[ordered_at]])</f>
        <v>2021</v>
      </c>
      <c r="M2505" s="9" t="str">
        <f>TEXT(Table1[[#This Row],[ordered_at]],"MMM")</f>
        <v>Nov</v>
      </c>
      <c r="N2505">
        <f>VLOOKUP(D2505,[1]products!$A$2:$F$2832,6,0)</f>
        <v>79.989997860000003</v>
      </c>
      <c r="O2505" s="1">
        <f>Table1[[#This Row],[sale_price]]-Table1[[#This Row],[cost_price]]</f>
        <v>49.353828570000005</v>
      </c>
      <c r="P2505" s="4">
        <f>Table1[[#This Row],[PROFIT]]/Table1[[#This Row],[sale_price]]</f>
        <v>0.61699999862957866</v>
      </c>
      <c r="Q2505" t="str">
        <f>"Q"&amp;ROUNDUP(MONTH(Table1[[#This Row],[ordered_at]])/3,0)</f>
        <v>Q4</v>
      </c>
      <c r="R2505" t="s">
        <v>36</v>
      </c>
      <c r="S2505" t="s">
        <v>47</v>
      </c>
      <c r="T2505" s="8"/>
    </row>
    <row r="2506" spans="1:20" x14ac:dyDescent="0.3">
      <c r="A2506">
        <v>92513</v>
      </c>
      <c r="B2506">
        <v>63653</v>
      </c>
      <c r="C2506">
        <v>50581</v>
      </c>
      <c r="D2506">
        <v>15844</v>
      </c>
      <c r="E2506">
        <f>VLOOKUP(D2506,[1]products!$A$2:$B$2832,2,0)</f>
        <v>14.64399998</v>
      </c>
      <c r="F2506">
        <v>249703</v>
      </c>
      <c r="G2506" t="s">
        <v>13</v>
      </c>
      <c r="H2506" s="2">
        <v>44519.480937499997</v>
      </c>
      <c r="I2506" s="2">
        <v>44519.480937499997</v>
      </c>
      <c r="J2506" s="2" t="s">
        <v>11</v>
      </c>
      <c r="K2506" s="2" t="s">
        <v>11</v>
      </c>
      <c r="L2506" s="9">
        <f>YEAR(Table1[[#This Row],[ordered_at]])</f>
        <v>2021</v>
      </c>
      <c r="M2506" s="9" t="str">
        <f>TEXT(Table1[[#This Row],[ordered_at]],"MMM")</f>
        <v>Nov</v>
      </c>
      <c r="N2506">
        <f>VLOOKUP(D2506,[1]products!$A$2:$F$2832,6,0)</f>
        <v>28</v>
      </c>
      <c r="O2506" s="1">
        <f>Table1[[#This Row],[sale_price]]-Table1[[#This Row],[cost_price]]</f>
        <v>13.35600002</v>
      </c>
      <c r="P2506" s="4">
        <f>Table1[[#This Row],[PROFIT]]/Table1[[#This Row],[sale_price]]</f>
        <v>0.47700000071428572</v>
      </c>
      <c r="Q2506" t="str">
        <f>"Q"&amp;ROUNDUP(MONTH(Table1[[#This Row],[ordered_at]])/3,0)</f>
        <v>Q4</v>
      </c>
      <c r="R2506" t="s">
        <v>36</v>
      </c>
      <c r="S2506" t="s">
        <v>47</v>
      </c>
      <c r="T2506" s="8"/>
    </row>
    <row r="2507" spans="1:20" x14ac:dyDescent="0.3">
      <c r="A2507">
        <v>67543</v>
      </c>
      <c r="B2507">
        <v>46468</v>
      </c>
      <c r="C2507">
        <v>51231</v>
      </c>
      <c r="D2507">
        <v>15824</v>
      </c>
      <c r="E2507">
        <f>VLOOKUP(D2507,[1]products!$A$2:$B$2832,2,0)</f>
        <v>11.173859950000001</v>
      </c>
      <c r="F2507">
        <v>182275</v>
      </c>
      <c r="G2507" t="s">
        <v>14</v>
      </c>
      <c r="H2507" s="2">
        <v>44519.281215277777</v>
      </c>
      <c r="I2507" s="2" t="s">
        <v>11</v>
      </c>
      <c r="J2507" s="2" t="s">
        <v>11</v>
      </c>
      <c r="K2507" s="2" t="s">
        <v>11</v>
      </c>
      <c r="L2507" s="9">
        <f>YEAR(Table1[[#This Row],[ordered_at]])</f>
        <v>2021</v>
      </c>
      <c r="M2507" s="9" t="str">
        <f>TEXT(Table1[[#This Row],[ordered_at]],"MMM")</f>
        <v>Nov</v>
      </c>
      <c r="N2507">
        <f>VLOOKUP(D2507,[1]products!$A$2:$F$2832,6,0)</f>
        <v>26.989999770000001</v>
      </c>
      <c r="O2507" s="1">
        <f>Table1[[#This Row],[sale_price]]-Table1[[#This Row],[cost_price]]</f>
        <v>15.81613982</v>
      </c>
      <c r="P2507" s="4">
        <f>Table1[[#This Row],[PROFIT]]/Table1[[#This Row],[sale_price]]</f>
        <v>0.58599999832456462</v>
      </c>
      <c r="Q2507" t="str">
        <f>"Q"&amp;ROUNDUP(MONTH(Table1[[#This Row],[ordered_at]])/3,0)</f>
        <v>Q4</v>
      </c>
      <c r="R2507" t="s">
        <v>36</v>
      </c>
      <c r="S2507" t="s">
        <v>47</v>
      </c>
      <c r="T2507" s="8"/>
    </row>
    <row r="2508" spans="1:20" x14ac:dyDescent="0.3">
      <c r="A2508">
        <v>74210</v>
      </c>
      <c r="B2508">
        <v>51073</v>
      </c>
      <c r="C2508">
        <v>67979</v>
      </c>
      <c r="D2508">
        <v>15958</v>
      </c>
      <c r="E2508">
        <f>VLOOKUP(D2508,[1]products!$A$2:$B$2832,2,0)</f>
        <v>81.488000159999999</v>
      </c>
      <c r="F2508">
        <v>200226</v>
      </c>
      <c r="G2508" t="s">
        <v>13</v>
      </c>
      <c r="H2508" s="2">
        <v>44519.225543981483</v>
      </c>
      <c r="I2508" s="2">
        <v>44519.225543981483</v>
      </c>
      <c r="J2508" s="2" t="s">
        <v>11</v>
      </c>
      <c r="K2508" s="2" t="s">
        <v>11</v>
      </c>
      <c r="L2508" s="9">
        <f>YEAR(Table1[[#This Row],[ordered_at]])</f>
        <v>2021</v>
      </c>
      <c r="M2508" s="9" t="str">
        <f>TEXT(Table1[[#This Row],[ordered_at]],"MMM")</f>
        <v>Nov</v>
      </c>
      <c r="N2508">
        <f>VLOOKUP(D2508,[1]products!$A$2:$F$2832,6,0)</f>
        <v>176</v>
      </c>
      <c r="O2508" s="1">
        <f>Table1[[#This Row],[sale_price]]-Table1[[#This Row],[cost_price]]</f>
        <v>94.511999840000001</v>
      </c>
      <c r="P2508" s="4">
        <f>Table1[[#This Row],[PROFIT]]/Table1[[#This Row],[sale_price]]</f>
        <v>0.53699999909090912</v>
      </c>
      <c r="Q2508" t="str">
        <f>"Q"&amp;ROUNDUP(MONTH(Table1[[#This Row],[ordered_at]])/3,0)</f>
        <v>Q4</v>
      </c>
      <c r="R2508" t="s">
        <v>36</v>
      </c>
      <c r="S2508" t="s">
        <v>47</v>
      </c>
      <c r="T2508" s="8"/>
    </row>
    <row r="2509" spans="1:20" x14ac:dyDescent="0.3">
      <c r="A2509">
        <v>98894</v>
      </c>
      <c r="B2509">
        <v>68070</v>
      </c>
      <c r="C2509">
        <v>62263</v>
      </c>
      <c r="D2509">
        <v>12677</v>
      </c>
      <c r="E2509">
        <f>VLOOKUP(D2509,[1]products!$A$2:$B$2832,2,0)</f>
        <v>17.350079749999999</v>
      </c>
      <c r="F2509">
        <v>266826</v>
      </c>
      <c r="G2509" t="s">
        <v>12</v>
      </c>
      <c r="H2509" s="2">
        <v>44518.395127314812</v>
      </c>
      <c r="I2509" s="2">
        <v>44518.395127314812</v>
      </c>
      <c r="J2509" s="2">
        <v>44518.395127314812</v>
      </c>
      <c r="K2509" s="2" t="s">
        <v>11</v>
      </c>
      <c r="L2509" s="9">
        <f>YEAR(Table1[[#This Row],[ordered_at]])</f>
        <v>2021</v>
      </c>
      <c r="M2509" s="9" t="str">
        <f>TEXT(Table1[[#This Row],[ordered_at]],"MMM")</f>
        <v>Nov</v>
      </c>
      <c r="N2509">
        <f>VLOOKUP(D2509,[1]products!$A$2:$F$2832,6,0)</f>
        <v>34.979999540000001</v>
      </c>
      <c r="O2509" s="1">
        <f>Table1[[#This Row],[sale_price]]-Table1[[#This Row],[cost_price]]</f>
        <v>17.629919790000002</v>
      </c>
      <c r="P2509" s="4">
        <f>Table1[[#This Row],[PROFIT]]/Table1[[#This Row],[sale_price]]</f>
        <v>0.50400000062435679</v>
      </c>
      <c r="Q2509" t="str">
        <f>"Q"&amp;ROUNDUP(MONTH(Table1[[#This Row],[ordered_at]])/3,0)</f>
        <v>Q4</v>
      </c>
      <c r="R2509" t="s">
        <v>36</v>
      </c>
      <c r="S2509" t="s">
        <v>47</v>
      </c>
      <c r="T2509" s="8"/>
    </row>
    <row r="2510" spans="1:20" x14ac:dyDescent="0.3">
      <c r="A2510">
        <v>120274</v>
      </c>
      <c r="B2510">
        <v>82830</v>
      </c>
      <c r="C2510">
        <v>95658</v>
      </c>
      <c r="D2510">
        <v>15844</v>
      </c>
      <c r="E2510">
        <f>VLOOKUP(D2510,[1]products!$A$2:$B$2832,2,0)</f>
        <v>14.64399998</v>
      </c>
      <c r="F2510">
        <v>324609</v>
      </c>
      <c r="G2510" t="s">
        <v>13</v>
      </c>
      <c r="H2510" s="2">
        <v>44517.526504629626</v>
      </c>
      <c r="I2510" s="2">
        <v>44517.526504629626</v>
      </c>
      <c r="J2510" s="2" t="s">
        <v>11</v>
      </c>
      <c r="K2510" s="2" t="s">
        <v>11</v>
      </c>
      <c r="L2510" s="9">
        <f>YEAR(Table1[[#This Row],[ordered_at]])</f>
        <v>2021</v>
      </c>
      <c r="M2510" s="9" t="str">
        <f>TEXT(Table1[[#This Row],[ordered_at]],"MMM")</f>
        <v>Nov</v>
      </c>
      <c r="N2510">
        <f>VLOOKUP(D2510,[1]products!$A$2:$F$2832,6,0)</f>
        <v>28</v>
      </c>
      <c r="O2510" s="1">
        <f>Table1[[#This Row],[sale_price]]-Table1[[#This Row],[cost_price]]</f>
        <v>13.35600002</v>
      </c>
      <c r="P2510" s="4">
        <f>Table1[[#This Row],[PROFIT]]/Table1[[#This Row],[sale_price]]</f>
        <v>0.47700000071428572</v>
      </c>
      <c r="Q2510" t="str">
        <f>"Q"&amp;ROUNDUP(MONTH(Table1[[#This Row],[ordered_at]])/3,0)</f>
        <v>Q4</v>
      </c>
      <c r="R2510" t="s">
        <v>36</v>
      </c>
      <c r="S2510" t="s">
        <v>47</v>
      </c>
      <c r="T2510" s="8"/>
    </row>
    <row r="2511" spans="1:20" x14ac:dyDescent="0.3">
      <c r="A2511">
        <v>604</v>
      </c>
      <c r="B2511">
        <v>411</v>
      </c>
      <c r="C2511">
        <v>23395</v>
      </c>
      <c r="D2511">
        <v>12659</v>
      </c>
      <c r="E2511">
        <f>VLOOKUP(D2511,[1]products!$A$2:$B$2832,2,0)</f>
        <v>23.16</v>
      </c>
      <c r="F2511">
        <v>1669</v>
      </c>
      <c r="G2511" t="s">
        <v>13</v>
      </c>
      <c r="H2511" s="2">
        <v>44517.094513888886</v>
      </c>
      <c r="I2511" s="2">
        <v>44517.094513888886</v>
      </c>
      <c r="J2511" s="2" t="s">
        <v>11</v>
      </c>
      <c r="K2511" s="2" t="s">
        <v>11</v>
      </c>
      <c r="L2511" s="9">
        <f>YEAR(Table1[[#This Row],[ordered_at]])</f>
        <v>2021</v>
      </c>
      <c r="M2511" s="9" t="str">
        <f>TEXT(Table1[[#This Row],[ordered_at]],"MMM")</f>
        <v>Nov</v>
      </c>
      <c r="N2511">
        <f>VLOOKUP(D2511,[1]products!$A$2:$F$2832,6,0)</f>
        <v>60</v>
      </c>
      <c r="O2511" s="1">
        <f>Table1[[#This Row],[sale_price]]-Table1[[#This Row],[cost_price]]</f>
        <v>36.840000000000003</v>
      </c>
      <c r="P2511" s="4">
        <f>Table1[[#This Row],[PROFIT]]/Table1[[#This Row],[sale_price]]</f>
        <v>0.6140000000000001</v>
      </c>
      <c r="Q2511" t="str">
        <f>"Q"&amp;ROUNDUP(MONTH(Table1[[#This Row],[ordered_at]])/3,0)</f>
        <v>Q4</v>
      </c>
      <c r="R2511" t="s">
        <v>36</v>
      </c>
      <c r="S2511" t="s">
        <v>47</v>
      </c>
      <c r="T2511" s="8"/>
    </row>
    <row r="2512" spans="1:20" x14ac:dyDescent="0.3">
      <c r="A2512">
        <v>96456</v>
      </c>
      <c r="B2512">
        <v>66371</v>
      </c>
      <c r="C2512">
        <v>93431</v>
      </c>
      <c r="D2512">
        <v>24715</v>
      </c>
      <c r="E2512">
        <f>VLOOKUP(D2512,[1]products!$A$2:$B$2832,2,0)</f>
        <v>11.074999979999999</v>
      </c>
      <c r="F2512">
        <v>260286</v>
      </c>
      <c r="G2512" t="s">
        <v>14</v>
      </c>
      <c r="H2512" s="2">
        <v>44516.387627314813</v>
      </c>
      <c r="I2512" s="2" t="s">
        <v>11</v>
      </c>
      <c r="J2512" s="2" t="s">
        <v>11</v>
      </c>
      <c r="K2512" s="2" t="s">
        <v>11</v>
      </c>
      <c r="L2512" s="9">
        <f>YEAR(Table1[[#This Row],[ordered_at]])</f>
        <v>2021</v>
      </c>
      <c r="M2512" s="9" t="str">
        <f>TEXT(Table1[[#This Row],[ordered_at]],"MMM")</f>
        <v>Nov</v>
      </c>
      <c r="N2512">
        <f>VLOOKUP(D2512,[1]products!$A$2:$F$2832,6,0)</f>
        <v>25</v>
      </c>
      <c r="O2512" s="1">
        <f>Table1[[#This Row],[sale_price]]-Table1[[#This Row],[cost_price]]</f>
        <v>13.925000020000001</v>
      </c>
      <c r="P2512" s="4">
        <f>Table1[[#This Row],[PROFIT]]/Table1[[#This Row],[sale_price]]</f>
        <v>0.55700000080000001</v>
      </c>
      <c r="Q2512" t="str">
        <f>"Q"&amp;ROUNDUP(MONTH(Table1[[#This Row],[ordered_at]])/3,0)</f>
        <v>Q4</v>
      </c>
      <c r="R2512" t="s">
        <v>34</v>
      </c>
      <c r="S2512" t="s">
        <v>46</v>
      </c>
      <c r="T2512" s="8"/>
    </row>
    <row r="2513" spans="1:20" x14ac:dyDescent="0.3">
      <c r="A2513">
        <v>30148</v>
      </c>
      <c r="B2513">
        <v>20844</v>
      </c>
      <c r="C2513">
        <v>96273</v>
      </c>
      <c r="D2513">
        <v>11315</v>
      </c>
      <c r="E2513">
        <f>VLOOKUP(D2513,[1]products!$A$2:$B$2832,2,0)</f>
        <v>12.44999999</v>
      </c>
      <c r="F2513">
        <v>81228</v>
      </c>
      <c r="G2513" t="s">
        <v>13</v>
      </c>
      <c r="H2513" s="2">
        <v>44515.596226851849</v>
      </c>
      <c r="I2513" s="2">
        <v>44515.596226851849</v>
      </c>
      <c r="J2513" s="2" t="s">
        <v>11</v>
      </c>
      <c r="K2513" s="2" t="s">
        <v>11</v>
      </c>
      <c r="L2513" s="9">
        <f>YEAR(Table1[[#This Row],[ordered_at]])</f>
        <v>2021</v>
      </c>
      <c r="M2513" s="9" t="str">
        <f>TEXT(Table1[[#This Row],[ordered_at]],"MMM")</f>
        <v>Nov</v>
      </c>
      <c r="N2513">
        <f>VLOOKUP(D2513,[1]products!$A$2:$F$2832,6,0)</f>
        <v>25</v>
      </c>
      <c r="O2513" s="1">
        <f>Table1[[#This Row],[sale_price]]-Table1[[#This Row],[cost_price]]</f>
        <v>12.55000001</v>
      </c>
      <c r="P2513" s="4">
        <f>Table1[[#This Row],[PROFIT]]/Table1[[#This Row],[sale_price]]</f>
        <v>0.50200000040000003</v>
      </c>
      <c r="Q2513" t="str">
        <f>"Q"&amp;ROUNDUP(MONTH(Table1[[#This Row],[ordered_at]])/3,0)</f>
        <v>Q4</v>
      </c>
      <c r="R2513" t="s">
        <v>42</v>
      </c>
      <c r="S2513" t="s">
        <v>46</v>
      </c>
      <c r="T2513" s="8"/>
    </row>
    <row r="2514" spans="1:20" x14ac:dyDescent="0.3">
      <c r="A2514">
        <v>168202</v>
      </c>
      <c r="B2514">
        <v>115850</v>
      </c>
      <c r="C2514">
        <v>41034</v>
      </c>
      <c r="D2514">
        <v>24572</v>
      </c>
      <c r="E2514">
        <f>VLOOKUP(D2514,[1]products!$A$2:$B$2832,2,0)</f>
        <v>42.829288290000001</v>
      </c>
      <c r="F2514">
        <v>454121</v>
      </c>
      <c r="G2514" t="s">
        <v>14</v>
      </c>
      <c r="H2514" s="2">
        <v>44513.549432870372</v>
      </c>
      <c r="I2514" s="2" t="s">
        <v>11</v>
      </c>
      <c r="J2514" s="2" t="s">
        <v>11</v>
      </c>
      <c r="K2514" s="2" t="s">
        <v>11</v>
      </c>
      <c r="L2514" s="9">
        <f>YEAR(Table1[[#This Row],[ordered_at]])</f>
        <v>2021</v>
      </c>
      <c r="M2514" s="9" t="str">
        <f>TEXT(Table1[[#This Row],[ordered_at]],"MMM")</f>
        <v>Nov</v>
      </c>
      <c r="N2514">
        <f>VLOOKUP(D2514,[1]products!$A$2:$F$2832,6,0)</f>
        <v>81.269996640000002</v>
      </c>
      <c r="O2514" s="1">
        <f>Table1[[#This Row],[sale_price]]-Table1[[#This Row],[cost_price]]</f>
        <v>38.440708350000001</v>
      </c>
      <c r="P2514" s="4">
        <f>Table1[[#This Row],[PROFIT]]/Table1[[#This Row],[sale_price]]</f>
        <v>0.47299999925286079</v>
      </c>
      <c r="Q2514" t="str">
        <f>"Q"&amp;ROUNDUP(MONTH(Table1[[#This Row],[ordered_at]])/3,0)</f>
        <v>Q4</v>
      </c>
      <c r="R2514" t="s">
        <v>33</v>
      </c>
      <c r="S2514" t="s">
        <v>46</v>
      </c>
      <c r="T2514" s="8"/>
    </row>
    <row r="2515" spans="1:20" x14ac:dyDescent="0.3">
      <c r="A2515">
        <v>10503</v>
      </c>
      <c r="B2515">
        <v>7239</v>
      </c>
      <c r="C2515">
        <v>45984</v>
      </c>
      <c r="D2515">
        <v>15600</v>
      </c>
      <c r="E2515">
        <f>VLOOKUP(D2515,[1]products!$A$2:$B$2832,2,0)</f>
        <v>28.38240128</v>
      </c>
      <c r="F2515">
        <v>28328</v>
      </c>
      <c r="G2515" t="s">
        <v>12</v>
      </c>
      <c r="H2515" s="2">
        <v>44512.693252314813</v>
      </c>
      <c r="I2515" s="2">
        <v>44512.693252314813</v>
      </c>
      <c r="J2515" s="2">
        <v>44512.693252314813</v>
      </c>
      <c r="K2515" s="2" t="s">
        <v>11</v>
      </c>
      <c r="L2515" s="9">
        <f>YEAR(Table1[[#This Row],[ordered_at]])</f>
        <v>2021</v>
      </c>
      <c r="M2515" s="9" t="str">
        <f>TEXT(Table1[[#This Row],[ordered_at]],"MMM")</f>
        <v>Nov</v>
      </c>
      <c r="N2515">
        <f>VLOOKUP(D2515,[1]products!$A$2:$F$2832,6,0)</f>
        <v>64.800003050000001</v>
      </c>
      <c r="O2515" s="1">
        <f>Table1[[#This Row],[sale_price]]-Table1[[#This Row],[cost_price]]</f>
        <v>36.417601770000005</v>
      </c>
      <c r="P2515" s="4">
        <f>Table1[[#This Row],[PROFIT]]/Table1[[#This Row],[sale_price]]</f>
        <v>0.56200000086265434</v>
      </c>
      <c r="Q2515" t="str">
        <f>"Q"&amp;ROUNDUP(MONTH(Table1[[#This Row],[ordered_at]])/3,0)</f>
        <v>Q4</v>
      </c>
      <c r="R2515" t="s">
        <v>32</v>
      </c>
      <c r="S2515" t="s">
        <v>47</v>
      </c>
      <c r="T2515" s="8"/>
    </row>
    <row r="2516" spans="1:20" x14ac:dyDescent="0.3">
      <c r="A2516">
        <v>144257</v>
      </c>
      <c r="B2516">
        <v>99332</v>
      </c>
      <c r="C2516">
        <v>84619</v>
      </c>
      <c r="D2516">
        <v>28670</v>
      </c>
      <c r="E2516">
        <f>VLOOKUP(D2516,[1]products!$A$2:$B$2832,2,0)</f>
        <v>4.8972299179999998</v>
      </c>
      <c r="F2516">
        <v>389459</v>
      </c>
      <c r="G2516" t="s">
        <v>12</v>
      </c>
      <c r="H2516" s="2">
        <v>44512.383333333331</v>
      </c>
      <c r="I2516" s="2">
        <v>44512.383333333331</v>
      </c>
      <c r="J2516" s="2">
        <v>44512.383333333331</v>
      </c>
      <c r="K2516" s="2" t="s">
        <v>11</v>
      </c>
      <c r="L2516" s="9">
        <f>YEAR(Table1[[#This Row],[ordered_at]])</f>
        <v>2021</v>
      </c>
      <c r="M2516" s="9" t="str">
        <f>TEXT(Table1[[#This Row],[ordered_at]],"MMM")</f>
        <v>Nov</v>
      </c>
      <c r="N2516">
        <f>VLOOKUP(D2516,[1]products!$A$2:$F$2832,6,0)</f>
        <v>12.989999770000001</v>
      </c>
      <c r="O2516" s="1">
        <f>Table1[[#This Row],[sale_price]]-Table1[[#This Row],[cost_price]]</f>
        <v>8.092769852</v>
      </c>
      <c r="P2516" s="4">
        <f>Table1[[#This Row],[PROFIT]]/Table1[[#This Row],[sale_price]]</f>
        <v>0.62299999963741337</v>
      </c>
      <c r="Q2516" t="str">
        <f>"Q"&amp;ROUNDUP(MONTH(Table1[[#This Row],[ordered_at]])/3,0)</f>
        <v>Q4</v>
      </c>
      <c r="R2516" t="s">
        <v>34</v>
      </c>
      <c r="S2516" t="s">
        <v>47</v>
      </c>
      <c r="T2516" s="8"/>
    </row>
    <row r="2517" spans="1:20" x14ac:dyDescent="0.3">
      <c r="A2517">
        <v>48620</v>
      </c>
      <c r="B2517">
        <v>33441</v>
      </c>
      <c r="C2517">
        <v>60321</v>
      </c>
      <c r="D2517">
        <v>15248</v>
      </c>
      <c r="E2517">
        <f>VLOOKUP(D2517,[1]products!$A$2:$B$2832,2,0)</f>
        <v>8.5573401120000003</v>
      </c>
      <c r="F2517">
        <v>131183</v>
      </c>
      <c r="G2517" t="s">
        <v>13</v>
      </c>
      <c r="H2517" s="2">
        <v>44512.225451388891</v>
      </c>
      <c r="I2517" s="2">
        <v>44512.225451388891</v>
      </c>
      <c r="J2517" s="2" t="s">
        <v>11</v>
      </c>
      <c r="K2517" s="2" t="s">
        <v>11</v>
      </c>
      <c r="L2517" s="9">
        <f>YEAR(Table1[[#This Row],[ordered_at]])</f>
        <v>2021</v>
      </c>
      <c r="M2517" s="9" t="str">
        <f>TEXT(Table1[[#This Row],[ordered_at]],"MMM")</f>
        <v>Nov</v>
      </c>
      <c r="N2517">
        <f>VLOOKUP(D2517,[1]products!$A$2:$F$2832,6,0)</f>
        <v>21.340000150000002</v>
      </c>
      <c r="O2517" s="1">
        <f>Table1[[#This Row],[sale_price]]-Table1[[#This Row],[cost_price]]</f>
        <v>12.782660038000001</v>
      </c>
      <c r="P2517" s="4">
        <f>Table1[[#This Row],[PROFIT]]/Table1[[#This Row],[sale_price]]</f>
        <v>0.59899999757029054</v>
      </c>
      <c r="Q2517" t="str">
        <f>"Q"&amp;ROUNDUP(MONTH(Table1[[#This Row],[ordered_at]])/3,0)</f>
        <v>Q4</v>
      </c>
      <c r="R2517" t="s">
        <v>34</v>
      </c>
      <c r="S2517" t="s">
        <v>47</v>
      </c>
      <c r="T2517" s="8"/>
    </row>
    <row r="2518" spans="1:20" x14ac:dyDescent="0.3">
      <c r="A2518">
        <v>164086</v>
      </c>
      <c r="B2518">
        <v>113025</v>
      </c>
      <c r="C2518">
        <v>47804</v>
      </c>
      <c r="D2518">
        <v>24832</v>
      </c>
      <c r="E2518">
        <f>VLOOKUP(D2518,[1]products!$A$2:$B$2832,2,0)</f>
        <v>33.329350920000003</v>
      </c>
      <c r="F2518">
        <v>442962</v>
      </c>
      <c r="G2518" t="s">
        <v>12</v>
      </c>
      <c r="H2518" s="2">
        <v>44511.40902777778</v>
      </c>
      <c r="I2518" s="2">
        <v>44511.40902777778</v>
      </c>
      <c r="J2518" s="2">
        <v>44511.40902777778</v>
      </c>
      <c r="K2518" s="2" t="s">
        <v>11</v>
      </c>
      <c r="L2518" s="9">
        <f>YEAR(Table1[[#This Row],[ordered_at]])</f>
        <v>2021</v>
      </c>
      <c r="M2518" s="9" t="str">
        <f>TEXT(Table1[[#This Row],[ordered_at]],"MMM")</f>
        <v>Nov</v>
      </c>
      <c r="N2518">
        <f>VLOOKUP(D2518,[1]products!$A$2:$F$2832,6,0)</f>
        <v>58.990001679999999</v>
      </c>
      <c r="O2518" s="1">
        <f>Table1[[#This Row],[sale_price]]-Table1[[#This Row],[cost_price]]</f>
        <v>25.660650759999996</v>
      </c>
      <c r="P2518" s="4">
        <f>Table1[[#This Row],[PROFIT]]/Table1[[#This Row],[sale_price]]</f>
        <v>0.4350000004949991</v>
      </c>
      <c r="Q2518" t="str">
        <f>"Q"&amp;ROUNDUP(MONTH(Table1[[#This Row],[ordered_at]])/3,0)</f>
        <v>Q4</v>
      </c>
      <c r="R2518" t="s">
        <v>34</v>
      </c>
      <c r="S2518" t="s">
        <v>47</v>
      </c>
      <c r="T2518" s="8"/>
    </row>
    <row r="2519" spans="1:20" x14ac:dyDescent="0.3">
      <c r="A2519">
        <v>63140</v>
      </c>
      <c r="B2519">
        <v>43472</v>
      </c>
      <c r="C2519">
        <v>16333</v>
      </c>
      <c r="D2519">
        <v>13929</v>
      </c>
      <c r="E2519">
        <f>VLOOKUP(D2519,[1]products!$A$2:$B$2832,2,0)</f>
        <v>30.927499959999999</v>
      </c>
      <c r="F2519">
        <v>170346</v>
      </c>
      <c r="G2519" t="s">
        <v>14</v>
      </c>
      <c r="H2519" s="2">
        <v>44511.093310185184</v>
      </c>
      <c r="I2519" s="2" t="s">
        <v>11</v>
      </c>
      <c r="J2519" s="2" t="s">
        <v>11</v>
      </c>
      <c r="K2519" s="2" t="s">
        <v>11</v>
      </c>
      <c r="L2519" s="9">
        <f>YEAR(Table1[[#This Row],[ordered_at]])</f>
        <v>2021</v>
      </c>
      <c r="M2519" s="9" t="str">
        <f>TEXT(Table1[[#This Row],[ordered_at]],"MMM")</f>
        <v>Nov</v>
      </c>
      <c r="N2519">
        <f>VLOOKUP(D2519,[1]products!$A$2:$F$2832,6,0)</f>
        <v>69.5</v>
      </c>
      <c r="O2519" s="1">
        <f>Table1[[#This Row],[sale_price]]-Table1[[#This Row],[cost_price]]</f>
        <v>38.572500040000001</v>
      </c>
      <c r="P2519" s="4">
        <f>Table1[[#This Row],[PROFIT]]/Table1[[#This Row],[sale_price]]</f>
        <v>0.55500000057553955</v>
      </c>
      <c r="Q2519" t="str">
        <f>"Q"&amp;ROUNDUP(MONTH(Table1[[#This Row],[ordered_at]])/3,0)</f>
        <v>Q4</v>
      </c>
      <c r="R2519" t="s">
        <v>34</v>
      </c>
      <c r="S2519" t="s">
        <v>47</v>
      </c>
      <c r="T2519" s="8"/>
    </row>
    <row r="2520" spans="1:20" x14ac:dyDescent="0.3">
      <c r="A2520">
        <v>11530</v>
      </c>
      <c r="B2520">
        <v>7959</v>
      </c>
      <c r="C2520">
        <v>80890</v>
      </c>
      <c r="D2520">
        <v>25205</v>
      </c>
      <c r="E2520">
        <f>VLOOKUP(D2520,[1]products!$A$2:$B$2832,2,0)</f>
        <v>11.03639972</v>
      </c>
      <c r="F2520">
        <v>31110</v>
      </c>
      <c r="G2520" t="s">
        <v>15</v>
      </c>
      <c r="H2520" s="2">
        <v>44510.626608796294</v>
      </c>
      <c r="I2520" s="2">
        <v>44510.626608796294</v>
      </c>
      <c r="J2520" s="2">
        <v>44510.626608796294</v>
      </c>
      <c r="K2520" s="2">
        <v>44510.626608796294</v>
      </c>
      <c r="L2520" s="9">
        <f>YEAR(Table1[[#This Row],[ordered_at]])</f>
        <v>2021</v>
      </c>
      <c r="M2520" s="9" t="str">
        <f>TEXT(Table1[[#This Row],[ordered_at]],"MMM")</f>
        <v>Nov</v>
      </c>
      <c r="N2520">
        <f>VLOOKUP(D2520,[1]products!$A$2:$F$2832,6,0)</f>
        <v>21.63999939</v>
      </c>
      <c r="O2520" s="1">
        <f>Table1[[#This Row],[sale_price]]-Table1[[#This Row],[cost_price]]</f>
        <v>10.603599669999999</v>
      </c>
      <c r="P2520" s="4">
        <f>Table1[[#This Row],[PROFIT]]/Table1[[#This Row],[sale_price]]</f>
        <v>0.48999999856284654</v>
      </c>
      <c r="Q2520" t="str">
        <f>"Q"&amp;ROUNDUP(MONTH(Table1[[#This Row],[ordered_at]])/3,0)</f>
        <v>Q4</v>
      </c>
      <c r="R2520" t="s">
        <v>34</v>
      </c>
      <c r="S2520" t="s">
        <v>47</v>
      </c>
      <c r="T2520" s="8"/>
    </row>
    <row r="2521" spans="1:20" x14ac:dyDescent="0.3">
      <c r="A2521">
        <v>50065</v>
      </c>
      <c r="B2521">
        <v>34435</v>
      </c>
      <c r="C2521">
        <v>25395</v>
      </c>
      <c r="D2521">
        <v>12613</v>
      </c>
      <c r="E2521">
        <f>VLOOKUP(D2521,[1]products!$A$2:$B$2832,2,0)</f>
        <v>29.035999990000001</v>
      </c>
      <c r="F2521">
        <v>135049</v>
      </c>
      <c r="G2521" t="s">
        <v>13</v>
      </c>
      <c r="H2521" s="2">
        <v>44510.561053240737</v>
      </c>
      <c r="I2521" s="2">
        <v>44510.561053240737</v>
      </c>
      <c r="J2521" s="2" t="s">
        <v>11</v>
      </c>
      <c r="K2521" s="2" t="s">
        <v>11</v>
      </c>
      <c r="L2521" s="9">
        <f>YEAR(Table1[[#This Row],[ordered_at]])</f>
        <v>2021</v>
      </c>
      <c r="M2521" s="9" t="str">
        <f>TEXT(Table1[[#This Row],[ordered_at]],"MMM")</f>
        <v>Nov</v>
      </c>
      <c r="N2521">
        <f>VLOOKUP(D2521,[1]products!$A$2:$F$2832,6,0)</f>
        <v>59.5</v>
      </c>
      <c r="O2521" s="1">
        <f>Table1[[#This Row],[sale_price]]-Table1[[#This Row],[cost_price]]</f>
        <v>30.464000009999999</v>
      </c>
      <c r="P2521" s="4">
        <f>Table1[[#This Row],[PROFIT]]/Table1[[#This Row],[sale_price]]</f>
        <v>0.51200000016806724</v>
      </c>
      <c r="Q2521" t="str">
        <f>"Q"&amp;ROUNDUP(MONTH(Table1[[#This Row],[ordered_at]])/3,0)</f>
        <v>Q4</v>
      </c>
      <c r="R2521" t="s">
        <v>34</v>
      </c>
      <c r="S2521" t="s">
        <v>47</v>
      </c>
      <c r="T2521" s="8"/>
    </row>
    <row r="2522" spans="1:20" x14ac:dyDescent="0.3">
      <c r="A2522">
        <v>47661</v>
      </c>
      <c r="B2522">
        <v>32799</v>
      </c>
      <c r="C2522">
        <v>57281</v>
      </c>
      <c r="D2522">
        <v>25242</v>
      </c>
      <c r="E2522">
        <f>VLOOKUP(D2522,[1]products!$A$2:$B$2832,2,0)</f>
        <v>23.478520570000001</v>
      </c>
      <c r="F2522">
        <v>128593</v>
      </c>
      <c r="G2522" t="s">
        <v>14</v>
      </c>
      <c r="H2522" s="2">
        <v>44509.363854166666</v>
      </c>
      <c r="I2522" s="2" t="s">
        <v>11</v>
      </c>
      <c r="J2522" s="2" t="s">
        <v>11</v>
      </c>
      <c r="K2522" s="2" t="s">
        <v>11</v>
      </c>
      <c r="L2522" s="9">
        <f>YEAR(Table1[[#This Row],[ordered_at]])</f>
        <v>2021</v>
      </c>
      <c r="M2522" s="9" t="str">
        <f>TEXT(Table1[[#This Row],[ordered_at]],"MMM")</f>
        <v>Nov</v>
      </c>
      <c r="N2522">
        <f>VLOOKUP(D2522,[1]products!$A$2:$F$2832,6,0)</f>
        <v>42.380001069999999</v>
      </c>
      <c r="O2522" s="1">
        <f>Table1[[#This Row],[sale_price]]-Table1[[#This Row],[cost_price]]</f>
        <v>18.901480499999998</v>
      </c>
      <c r="P2522" s="4">
        <f>Table1[[#This Row],[PROFIT]]/Table1[[#This Row],[sale_price]]</f>
        <v>0.44600000053751765</v>
      </c>
      <c r="Q2522" t="str">
        <f>"Q"&amp;ROUNDUP(MONTH(Table1[[#This Row],[ordered_at]])/3,0)</f>
        <v>Q4</v>
      </c>
      <c r="R2522" t="s">
        <v>34</v>
      </c>
      <c r="S2522" t="s">
        <v>47</v>
      </c>
      <c r="T2522" s="8"/>
    </row>
    <row r="2523" spans="1:20" x14ac:dyDescent="0.3">
      <c r="A2523">
        <v>129989</v>
      </c>
      <c r="B2523">
        <v>89509</v>
      </c>
      <c r="C2523">
        <v>59140</v>
      </c>
      <c r="D2523">
        <v>28395</v>
      </c>
      <c r="E2523">
        <f>VLOOKUP(D2523,[1]products!$A$2:$B$2832,2,0)</f>
        <v>9.0954498600000004</v>
      </c>
      <c r="F2523">
        <v>350913</v>
      </c>
      <c r="G2523" t="s">
        <v>14</v>
      </c>
      <c r="H2523" s="2">
        <v>44507.596585648149</v>
      </c>
      <c r="I2523" s="2" t="s">
        <v>11</v>
      </c>
      <c r="J2523" s="2" t="s">
        <v>11</v>
      </c>
      <c r="K2523" s="2" t="s">
        <v>11</v>
      </c>
      <c r="L2523" s="9">
        <f>YEAR(Table1[[#This Row],[ordered_at]])</f>
        <v>2021</v>
      </c>
      <c r="M2523" s="9" t="str">
        <f>TEXT(Table1[[#This Row],[ordered_at]],"MMM")</f>
        <v>Nov</v>
      </c>
      <c r="N2523">
        <f>VLOOKUP(D2523,[1]products!$A$2:$F$2832,6,0)</f>
        <v>19.989999770000001</v>
      </c>
      <c r="O2523" s="1">
        <f>Table1[[#This Row],[sale_price]]-Table1[[#This Row],[cost_price]]</f>
        <v>10.89454991</v>
      </c>
      <c r="P2523" s="4">
        <f>Table1[[#This Row],[PROFIT]]/Table1[[#This Row],[sale_price]]</f>
        <v>0.54500000176838426</v>
      </c>
      <c r="Q2523" t="str">
        <f>"Q"&amp;ROUNDUP(MONTH(Table1[[#This Row],[ordered_at]])/3,0)</f>
        <v>Q4</v>
      </c>
      <c r="R2523" t="s">
        <v>34</v>
      </c>
      <c r="S2523" t="s">
        <v>47</v>
      </c>
      <c r="T2523" s="8"/>
    </row>
    <row r="2524" spans="1:20" x14ac:dyDescent="0.3">
      <c r="A2524">
        <v>95526</v>
      </c>
      <c r="B2524">
        <v>65716</v>
      </c>
      <c r="C2524">
        <v>47383</v>
      </c>
      <c r="D2524">
        <v>28862</v>
      </c>
      <c r="E2524">
        <f>VLOOKUP(D2524,[1]products!$A$2:$B$2832,2,0)</f>
        <v>20.496350469999999</v>
      </c>
      <c r="F2524">
        <v>257841</v>
      </c>
      <c r="G2524" t="s">
        <v>13</v>
      </c>
      <c r="H2524" s="2">
        <v>44507.526944444442</v>
      </c>
      <c r="I2524" s="2">
        <v>44507.526944444442</v>
      </c>
      <c r="J2524" s="2" t="s">
        <v>11</v>
      </c>
      <c r="K2524" s="2" t="s">
        <v>11</v>
      </c>
      <c r="L2524" s="9">
        <f>YEAR(Table1[[#This Row],[ordered_at]])</f>
        <v>2021</v>
      </c>
      <c r="M2524" s="9" t="str">
        <f>TEXT(Table1[[#This Row],[ordered_at]],"MMM")</f>
        <v>Nov</v>
      </c>
      <c r="N2524">
        <f>VLOOKUP(D2524,[1]products!$A$2:$F$2832,6,0)</f>
        <v>54.950000760000002</v>
      </c>
      <c r="O2524" s="1">
        <f>Table1[[#This Row],[sale_price]]-Table1[[#This Row],[cost_price]]</f>
        <v>34.453650289999999</v>
      </c>
      <c r="P2524" s="4">
        <f>Table1[[#This Row],[PROFIT]]/Table1[[#This Row],[sale_price]]</f>
        <v>0.62699999660564154</v>
      </c>
      <c r="Q2524" t="str">
        <f>"Q"&amp;ROUNDUP(MONTH(Table1[[#This Row],[ordered_at]])/3,0)</f>
        <v>Q4</v>
      </c>
      <c r="R2524" t="s">
        <v>34</v>
      </c>
      <c r="S2524" t="s">
        <v>47</v>
      </c>
      <c r="T2524" s="8"/>
    </row>
    <row r="2525" spans="1:20" x14ac:dyDescent="0.3">
      <c r="A2525">
        <v>116990</v>
      </c>
      <c r="B2525">
        <v>80580</v>
      </c>
      <c r="C2525">
        <v>81828</v>
      </c>
      <c r="D2525">
        <v>5857</v>
      </c>
      <c r="E2525">
        <f>VLOOKUP(D2525,[1]products!$A$2:$B$2832,2,0)</f>
        <v>14.70000003</v>
      </c>
      <c r="F2525">
        <v>315718</v>
      </c>
      <c r="G2525" t="s">
        <v>10</v>
      </c>
      <c r="H2525" s="2">
        <v>44507.037418981483</v>
      </c>
      <c r="I2525" s="2" t="s">
        <v>11</v>
      </c>
      <c r="J2525" s="2" t="s">
        <v>11</v>
      </c>
      <c r="K2525" s="2" t="s">
        <v>11</v>
      </c>
      <c r="L2525" s="9">
        <f>YEAR(Table1[[#This Row],[ordered_at]])</f>
        <v>2021</v>
      </c>
      <c r="M2525" s="9" t="str">
        <f>TEXT(Table1[[#This Row],[ordered_at]],"MMM")</f>
        <v>Nov</v>
      </c>
      <c r="N2525">
        <f>VLOOKUP(D2525,[1]products!$A$2:$F$2832,6,0)</f>
        <v>25</v>
      </c>
      <c r="O2525" s="1">
        <f>Table1[[#This Row],[sale_price]]-Table1[[#This Row],[cost_price]]</f>
        <v>10.29999997</v>
      </c>
      <c r="P2525" s="4">
        <f>Table1[[#This Row],[PROFIT]]/Table1[[#This Row],[sale_price]]</f>
        <v>0.41199999879999999</v>
      </c>
      <c r="Q2525" t="str">
        <f>"Q"&amp;ROUNDUP(MONTH(Table1[[#This Row],[ordered_at]])/3,0)</f>
        <v>Q4</v>
      </c>
      <c r="R2525" t="s">
        <v>34</v>
      </c>
      <c r="S2525" t="s">
        <v>47</v>
      </c>
      <c r="T2525" s="8"/>
    </row>
    <row r="2526" spans="1:20" x14ac:dyDescent="0.3">
      <c r="A2526">
        <v>64885</v>
      </c>
      <c r="B2526">
        <v>44660</v>
      </c>
      <c r="C2526">
        <v>43782</v>
      </c>
      <c r="D2526">
        <v>24905</v>
      </c>
      <c r="E2526">
        <f>VLOOKUP(D2526,[1]products!$A$2:$B$2832,2,0)</f>
        <v>26.571999999999999</v>
      </c>
      <c r="F2526">
        <v>175071</v>
      </c>
      <c r="G2526" t="s">
        <v>10</v>
      </c>
      <c r="H2526" s="2">
        <v>44506.961724537039</v>
      </c>
      <c r="I2526" s="2" t="s">
        <v>11</v>
      </c>
      <c r="J2526" s="2" t="s">
        <v>11</v>
      </c>
      <c r="K2526" s="2" t="s">
        <v>11</v>
      </c>
      <c r="L2526" s="9">
        <f>YEAR(Table1[[#This Row],[ordered_at]])</f>
        <v>2021</v>
      </c>
      <c r="M2526" s="9" t="str">
        <f>TEXT(Table1[[#This Row],[ordered_at]],"MMM")</f>
        <v>Nov</v>
      </c>
      <c r="N2526">
        <f>VLOOKUP(D2526,[1]products!$A$2:$F$2832,6,0)</f>
        <v>52</v>
      </c>
      <c r="O2526" s="1">
        <f>Table1[[#This Row],[sale_price]]-Table1[[#This Row],[cost_price]]</f>
        <v>25.428000000000001</v>
      </c>
      <c r="P2526" s="4">
        <f>Table1[[#This Row],[PROFIT]]/Table1[[#This Row],[sale_price]]</f>
        <v>0.48899999999999999</v>
      </c>
      <c r="Q2526" t="str">
        <f>"Q"&amp;ROUNDUP(MONTH(Table1[[#This Row],[ordered_at]])/3,0)</f>
        <v>Q4</v>
      </c>
      <c r="R2526" t="s">
        <v>38</v>
      </c>
      <c r="S2526" t="s">
        <v>47</v>
      </c>
      <c r="T2526" s="8"/>
    </row>
    <row r="2527" spans="1:20" x14ac:dyDescent="0.3">
      <c r="A2527">
        <v>108693</v>
      </c>
      <c r="B2527">
        <v>74900</v>
      </c>
      <c r="C2527">
        <v>36800</v>
      </c>
      <c r="D2527">
        <v>13969</v>
      </c>
      <c r="E2527">
        <f>VLOOKUP(D2527,[1]products!$A$2:$B$2832,2,0)</f>
        <v>27.832000000000001</v>
      </c>
      <c r="F2527">
        <v>293256</v>
      </c>
      <c r="G2527" t="s">
        <v>14</v>
      </c>
      <c r="H2527" s="2">
        <v>44506.332314814812</v>
      </c>
      <c r="I2527" s="2" t="s">
        <v>11</v>
      </c>
      <c r="J2527" s="2" t="s">
        <v>11</v>
      </c>
      <c r="K2527" s="2" t="s">
        <v>11</v>
      </c>
      <c r="L2527" s="9">
        <f>YEAR(Table1[[#This Row],[ordered_at]])</f>
        <v>2021</v>
      </c>
      <c r="M2527" s="9" t="str">
        <f>TEXT(Table1[[#This Row],[ordered_at]],"MMM")</f>
        <v>Nov</v>
      </c>
      <c r="N2527">
        <f>VLOOKUP(D2527,[1]products!$A$2:$F$2832,6,0)</f>
        <v>49</v>
      </c>
      <c r="O2527" s="1">
        <f>Table1[[#This Row],[sale_price]]-Table1[[#This Row],[cost_price]]</f>
        <v>21.167999999999999</v>
      </c>
      <c r="P2527" s="4">
        <f>Table1[[#This Row],[PROFIT]]/Table1[[#This Row],[sale_price]]</f>
        <v>0.432</v>
      </c>
      <c r="Q2527" t="str">
        <f>"Q"&amp;ROUNDUP(MONTH(Table1[[#This Row],[ordered_at]])/3,0)</f>
        <v>Q4</v>
      </c>
      <c r="R2527" t="s">
        <v>38</v>
      </c>
      <c r="S2527" t="s">
        <v>47</v>
      </c>
      <c r="T2527" s="8"/>
    </row>
    <row r="2528" spans="1:20" x14ac:dyDescent="0.3">
      <c r="A2528">
        <v>113488</v>
      </c>
      <c r="B2528">
        <v>78199</v>
      </c>
      <c r="C2528">
        <v>65975</v>
      </c>
      <c r="D2528">
        <v>12565</v>
      </c>
      <c r="E2528">
        <f>VLOOKUP(D2528,[1]products!$A$2:$B$2832,2,0)</f>
        <v>14.5483004</v>
      </c>
      <c r="F2528">
        <v>306227</v>
      </c>
      <c r="G2528" t="s">
        <v>12</v>
      </c>
      <c r="H2528" s="2">
        <v>44504.849224537036</v>
      </c>
      <c r="I2528" s="2">
        <v>44504.849224537036</v>
      </c>
      <c r="J2528" s="2">
        <v>44504.849224537036</v>
      </c>
      <c r="K2528" s="2" t="s">
        <v>11</v>
      </c>
      <c r="L2528" s="9">
        <f>YEAR(Table1[[#This Row],[ordered_at]])</f>
        <v>2021</v>
      </c>
      <c r="M2528" s="9" t="str">
        <f>TEXT(Table1[[#This Row],[ordered_at]],"MMM")</f>
        <v>Nov</v>
      </c>
      <c r="N2528">
        <f>VLOOKUP(D2528,[1]products!$A$2:$F$2832,6,0)</f>
        <v>29.450000760000002</v>
      </c>
      <c r="O2528" s="1">
        <f>Table1[[#This Row],[sale_price]]-Table1[[#This Row],[cost_price]]</f>
        <v>14.901700360000001</v>
      </c>
      <c r="P2528" s="4">
        <f>Table1[[#This Row],[PROFIT]]/Table1[[#This Row],[sale_price]]</f>
        <v>0.50599999916604421</v>
      </c>
      <c r="Q2528" t="str">
        <f>"Q"&amp;ROUNDUP(MONTH(Table1[[#This Row],[ordered_at]])/3,0)</f>
        <v>Q4</v>
      </c>
      <c r="R2528" t="s">
        <v>19</v>
      </c>
      <c r="S2528" t="s">
        <v>47</v>
      </c>
      <c r="T2528" s="8"/>
    </row>
    <row r="2529" spans="1:20" x14ac:dyDescent="0.3">
      <c r="A2529">
        <v>100999</v>
      </c>
      <c r="B2529">
        <v>69527</v>
      </c>
      <c r="C2529">
        <v>16898</v>
      </c>
      <c r="D2529">
        <v>6243</v>
      </c>
      <c r="E2529">
        <f>VLOOKUP(D2529,[1]products!$A$2:$B$2832,2,0)</f>
        <v>44.292148320000003</v>
      </c>
      <c r="F2529">
        <v>272480</v>
      </c>
      <c r="G2529" t="s">
        <v>12</v>
      </c>
      <c r="H2529" s="2">
        <v>44503.073240740741</v>
      </c>
      <c r="I2529" s="2">
        <v>44503.073240740741</v>
      </c>
      <c r="J2529" s="2">
        <v>44503.073240740741</v>
      </c>
      <c r="K2529" s="2" t="s">
        <v>11</v>
      </c>
      <c r="L2529" s="9">
        <f>YEAR(Table1[[#This Row],[ordered_at]])</f>
        <v>2021</v>
      </c>
      <c r="M2529" s="9" t="str">
        <f>TEXT(Table1[[#This Row],[ordered_at]],"MMM")</f>
        <v>Nov</v>
      </c>
      <c r="N2529">
        <f>VLOOKUP(D2529,[1]products!$A$2:$F$2832,6,0)</f>
        <v>81.269996640000002</v>
      </c>
      <c r="O2529" s="1">
        <f>Table1[[#This Row],[sale_price]]-Table1[[#This Row],[cost_price]]</f>
        <v>36.97784832</v>
      </c>
      <c r="P2529" s="4">
        <f>Table1[[#This Row],[PROFIT]]/Table1[[#This Row],[sale_price]]</f>
        <v>0.45499999813953479</v>
      </c>
      <c r="Q2529" t="str">
        <f>"Q"&amp;ROUNDUP(MONTH(Table1[[#This Row],[ordered_at]])/3,0)</f>
        <v>Q4</v>
      </c>
      <c r="R2529" t="s">
        <v>25</v>
      </c>
      <c r="S2529" t="s">
        <v>46</v>
      </c>
      <c r="T2529" s="8"/>
    </row>
    <row r="2530" spans="1:20" x14ac:dyDescent="0.3">
      <c r="A2530">
        <v>174238</v>
      </c>
      <c r="B2530">
        <v>119984</v>
      </c>
      <c r="C2530">
        <v>68573</v>
      </c>
      <c r="D2530">
        <v>14258</v>
      </c>
      <c r="E2530">
        <f>VLOOKUP(D2530,[1]products!$A$2:$B$2832,2,0)</f>
        <v>11.67999998</v>
      </c>
      <c r="F2530">
        <v>470405</v>
      </c>
      <c r="G2530" t="s">
        <v>14</v>
      </c>
      <c r="H2530" s="2">
        <v>44502.24695601852</v>
      </c>
      <c r="I2530" s="2" t="s">
        <v>11</v>
      </c>
      <c r="J2530" s="2" t="s">
        <v>11</v>
      </c>
      <c r="K2530" s="2" t="s">
        <v>11</v>
      </c>
      <c r="L2530" s="9">
        <f>YEAR(Table1[[#This Row],[ordered_at]])</f>
        <v>2021</v>
      </c>
      <c r="M2530" s="9" t="str">
        <f>TEXT(Table1[[#This Row],[ordered_at]],"MMM")</f>
        <v>Nov</v>
      </c>
      <c r="N2530">
        <f>VLOOKUP(D2530,[1]products!$A$2:$F$2832,6,0)</f>
        <v>20</v>
      </c>
      <c r="O2530" s="1">
        <f>Table1[[#This Row],[sale_price]]-Table1[[#This Row],[cost_price]]</f>
        <v>8.3200000200000002</v>
      </c>
      <c r="P2530" s="4">
        <f>Table1[[#This Row],[PROFIT]]/Table1[[#This Row],[sale_price]]</f>
        <v>0.41600000100000001</v>
      </c>
      <c r="Q2530" t="str">
        <f>"Q"&amp;ROUNDUP(MONTH(Table1[[#This Row],[ordered_at]])/3,0)</f>
        <v>Q4</v>
      </c>
      <c r="R2530" t="s">
        <v>28</v>
      </c>
      <c r="S2530" t="s">
        <v>46</v>
      </c>
      <c r="T2530" s="8"/>
    </row>
    <row r="2531" spans="1:20" x14ac:dyDescent="0.3">
      <c r="A2531">
        <v>22892</v>
      </c>
      <c r="B2531">
        <v>15847</v>
      </c>
      <c r="C2531">
        <v>96686</v>
      </c>
      <c r="D2531">
        <v>14086</v>
      </c>
      <c r="E2531">
        <f>VLOOKUP(D2531,[1]products!$A$2:$B$2832,2,0)</f>
        <v>25.315780610000001</v>
      </c>
      <c r="F2531">
        <v>61772</v>
      </c>
      <c r="G2531" t="s">
        <v>13</v>
      </c>
      <c r="H2531" s="2">
        <v>44501.076701388891</v>
      </c>
      <c r="I2531" s="2">
        <v>44501.076701388891</v>
      </c>
      <c r="J2531" s="2" t="s">
        <v>11</v>
      </c>
      <c r="K2531" s="2" t="s">
        <v>11</v>
      </c>
      <c r="L2531" s="9">
        <f>YEAR(Table1[[#This Row],[ordered_at]])</f>
        <v>2021</v>
      </c>
      <c r="M2531" s="9" t="str">
        <f>TEXT(Table1[[#This Row],[ordered_at]],"MMM")</f>
        <v>Nov</v>
      </c>
      <c r="N2531">
        <f>VLOOKUP(D2531,[1]products!$A$2:$F$2832,6,0)</f>
        <v>59.990001679999999</v>
      </c>
      <c r="O2531" s="1">
        <f>Table1[[#This Row],[sale_price]]-Table1[[#This Row],[cost_price]]</f>
        <v>34.674221070000002</v>
      </c>
      <c r="P2531" s="4">
        <f>Table1[[#This Row],[PROFIT]]/Table1[[#This Row],[sale_price]]</f>
        <v>0.5780000016496083</v>
      </c>
      <c r="Q2531" t="str">
        <f>"Q"&amp;ROUNDUP(MONTH(Table1[[#This Row],[ordered_at]])/3,0)</f>
        <v>Q4</v>
      </c>
      <c r="R2531" t="s">
        <v>28</v>
      </c>
      <c r="S2531" t="s">
        <v>46</v>
      </c>
      <c r="T2531" s="8"/>
    </row>
    <row r="2532" spans="1:20" x14ac:dyDescent="0.3">
      <c r="A2532">
        <v>28494</v>
      </c>
      <c r="B2532">
        <v>19707</v>
      </c>
      <c r="C2532">
        <v>31520</v>
      </c>
      <c r="D2532">
        <v>15531</v>
      </c>
      <c r="E2532">
        <f>VLOOKUP(D2532,[1]products!$A$2:$B$2832,2,0)</f>
        <v>8.9355298360000006</v>
      </c>
      <c r="F2532">
        <v>76839</v>
      </c>
      <c r="G2532" t="s">
        <v>14</v>
      </c>
      <c r="H2532" s="2">
        <v>44500.297824074078</v>
      </c>
      <c r="I2532" s="2" t="s">
        <v>11</v>
      </c>
      <c r="J2532" s="2" t="s">
        <v>11</v>
      </c>
      <c r="K2532" s="2" t="s">
        <v>11</v>
      </c>
      <c r="L2532" s="9">
        <f>YEAR(Table1[[#This Row],[ordered_at]])</f>
        <v>2021</v>
      </c>
      <c r="M2532" s="9" t="str">
        <f>TEXT(Table1[[#This Row],[ordered_at]],"MMM")</f>
        <v>Oct</v>
      </c>
      <c r="N2532">
        <f>VLOOKUP(D2532,[1]products!$A$2:$F$2832,6,0)</f>
        <v>19.989999770000001</v>
      </c>
      <c r="O2532" s="1">
        <f>Table1[[#This Row],[sale_price]]-Table1[[#This Row],[cost_price]]</f>
        <v>11.054469934</v>
      </c>
      <c r="P2532" s="4">
        <f>Table1[[#This Row],[PROFIT]]/Table1[[#This Row],[sale_price]]</f>
        <v>0.55300000306103059</v>
      </c>
      <c r="Q2532" t="str">
        <f>"Q"&amp;ROUNDUP(MONTH(Table1[[#This Row],[ordered_at]])/3,0)</f>
        <v>Q4</v>
      </c>
      <c r="R2532" t="s">
        <v>29</v>
      </c>
      <c r="S2532" t="s">
        <v>46</v>
      </c>
      <c r="T2532" s="8"/>
    </row>
    <row r="2533" spans="1:20" x14ac:dyDescent="0.3">
      <c r="A2533">
        <v>67253</v>
      </c>
      <c r="B2533">
        <v>46269</v>
      </c>
      <c r="C2533">
        <v>22528</v>
      </c>
      <c r="D2533">
        <v>14159</v>
      </c>
      <c r="E2533">
        <f>VLOOKUP(D2533,[1]products!$A$2:$B$2832,2,0)</f>
        <v>3.1772999089999998</v>
      </c>
      <c r="F2533">
        <v>181497</v>
      </c>
      <c r="G2533" t="s">
        <v>12</v>
      </c>
      <c r="H2533" s="2">
        <v>44500.060254629629</v>
      </c>
      <c r="I2533" s="2">
        <v>44500.060254629629</v>
      </c>
      <c r="J2533" s="2">
        <v>44500.060254629629</v>
      </c>
      <c r="K2533" s="2" t="s">
        <v>11</v>
      </c>
      <c r="L2533" s="9">
        <f>YEAR(Table1[[#This Row],[ordered_at]])</f>
        <v>2021</v>
      </c>
      <c r="M2533" s="9" t="str">
        <f>TEXT(Table1[[#This Row],[ordered_at]],"MMM")</f>
        <v>Oct</v>
      </c>
      <c r="N2533">
        <f>VLOOKUP(D2533,[1]products!$A$2:$F$2832,6,0)</f>
        <v>5.9499998090000004</v>
      </c>
      <c r="O2533" s="1">
        <f>Table1[[#This Row],[sale_price]]-Table1[[#This Row],[cost_price]]</f>
        <v>2.7726999000000006</v>
      </c>
      <c r="P2533" s="4">
        <f>Table1[[#This Row],[PROFIT]]/Table1[[#This Row],[sale_price]]</f>
        <v>0.46599999815226889</v>
      </c>
      <c r="Q2533" t="str">
        <f>"Q"&amp;ROUNDUP(MONTH(Table1[[#This Row],[ordered_at]])/3,0)</f>
        <v>Q4</v>
      </c>
      <c r="R2533" t="s">
        <v>29</v>
      </c>
      <c r="S2533" t="s">
        <v>46</v>
      </c>
      <c r="T2533" s="8"/>
    </row>
    <row r="2534" spans="1:20" x14ac:dyDescent="0.3">
      <c r="A2534">
        <v>111979</v>
      </c>
      <c r="B2534">
        <v>77168</v>
      </c>
      <c r="C2534">
        <v>44988</v>
      </c>
      <c r="D2534">
        <v>14225</v>
      </c>
      <c r="E2534">
        <f>VLOOKUP(D2534,[1]products!$A$2:$B$2832,2,0)</f>
        <v>5.9540398769999996</v>
      </c>
      <c r="F2534">
        <v>302146</v>
      </c>
      <c r="G2534" t="s">
        <v>10</v>
      </c>
      <c r="H2534" s="2">
        <v>44499.995937500003</v>
      </c>
      <c r="I2534" s="2" t="s">
        <v>11</v>
      </c>
      <c r="J2534" s="2" t="s">
        <v>11</v>
      </c>
      <c r="K2534" s="2" t="s">
        <v>11</v>
      </c>
      <c r="L2534" s="9">
        <f>YEAR(Table1[[#This Row],[ordered_at]])</f>
        <v>2021</v>
      </c>
      <c r="M2534" s="9" t="str">
        <f>TEXT(Table1[[#This Row],[ordered_at]],"MMM")</f>
        <v>Oct</v>
      </c>
      <c r="N2534">
        <f>VLOOKUP(D2534,[1]products!$A$2:$F$2832,6,0)</f>
        <v>9.9899997710000008</v>
      </c>
      <c r="O2534" s="1">
        <f>Table1[[#This Row],[sale_price]]-Table1[[#This Row],[cost_price]]</f>
        <v>4.0359598940000012</v>
      </c>
      <c r="P2534" s="4">
        <f>Table1[[#This Row],[PROFIT]]/Table1[[#This Row],[sale_price]]</f>
        <v>0.40399999865025032</v>
      </c>
      <c r="Q2534" t="str">
        <f>"Q"&amp;ROUNDUP(MONTH(Table1[[#This Row],[ordered_at]])/3,0)</f>
        <v>Q4</v>
      </c>
      <c r="R2534" t="s">
        <v>36</v>
      </c>
      <c r="S2534" t="s">
        <v>47</v>
      </c>
      <c r="T2534" s="8"/>
    </row>
    <row r="2535" spans="1:20" x14ac:dyDescent="0.3">
      <c r="A2535">
        <v>19867</v>
      </c>
      <c r="B2535">
        <v>13763</v>
      </c>
      <c r="C2535">
        <v>87689</v>
      </c>
      <c r="D2535">
        <v>13928</v>
      </c>
      <c r="E2535">
        <f>VLOOKUP(D2535,[1]products!$A$2:$B$2832,2,0)</f>
        <v>21.224099160000002</v>
      </c>
      <c r="F2535">
        <v>53617</v>
      </c>
      <c r="G2535" t="s">
        <v>15</v>
      </c>
      <c r="H2535" s="2">
        <v>44495.995821759258</v>
      </c>
      <c r="I2535" s="2">
        <v>44495.995821759258</v>
      </c>
      <c r="J2535" s="2">
        <v>44495.995821759258</v>
      </c>
      <c r="K2535" s="2">
        <v>44495.995821759258</v>
      </c>
      <c r="L2535" s="9">
        <f>YEAR(Table1[[#This Row],[ordered_at]])</f>
        <v>2021</v>
      </c>
      <c r="M2535" s="9" t="str">
        <f>TEXT(Table1[[#This Row],[ordered_at]],"MMM")</f>
        <v>Oct</v>
      </c>
      <c r="N2535">
        <f>VLOOKUP(D2535,[1]products!$A$2:$F$2832,6,0)</f>
        <v>40.349998470000003</v>
      </c>
      <c r="O2535" s="1">
        <f>Table1[[#This Row],[sale_price]]-Table1[[#This Row],[cost_price]]</f>
        <v>19.125899310000001</v>
      </c>
      <c r="P2535" s="4">
        <f>Table1[[#This Row],[PROFIT]]/Table1[[#This Row],[sale_price]]</f>
        <v>0.47400000087286248</v>
      </c>
      <c r="Q2535" t="str">
        <f>"Q"&amp;ROUNDUP(MONTH(Table1[[#This Row],[ordered_at]])/3,0)</f>
        <v>Q4</v>
      </c>
      <c r="R2535" t="s">
        <v>36</v>
      </c>
      <c r="S2535" t="s">
        <v>47</v>
      </c>
      <c r="T2535" s="8"/>
    </row>
    <row r="2536" spans="1:20" x14ac:dyDescent="0.3">
      <c r="A2536">
        <v>75859</v>
      </c>
      <c r="B2536">
        <v>52208</v>
      </c>
      <c r="C2536">
        <v>41822</v>
      </c>
      <c r="D2536">
        <v>8876</v>
      </c>
      <c r="E2536">
        <f>VLOOKUP(D2536,[1]products!$A$2:$B$2832,2,0)</f>
        <v>12.00077986</v>
      </c>
      <c r="F2536">
        <v>204693</v>
      </c>
      <c r="G2536" t="s">
        <v>13</v>
      </c>
      <c r="H2536" s="2">
        <v>44495.328090277777</v>
      </c>
      <c r="I2536" s="2">
        <v>44495.328090277777</v>
      </c>
      <c r="J2536" s="2" t="s">
        <v>11</v>
      </c>
      <c r="K2536" s="2" t="s">
        <v>11</v>
      </c>
      <c r="L2536" s="9">
        <f>YEAR(Table1[[#This Row],[ordered_at]])</f>
        <v>2021</v>
      </c>
      <c r="M2536" s="9" t="str">
        <f>TEXT(Table1[[#This Row],[ordered_at]],"MMM")</f>
        <v>Oct</v>
      </c>
      <c r="N2536">
        <f>VLOOKUP(D2536,[1]products!$A$2:$F$2832,6,0)</f>
        <v>22.989999770000001</v>
      </c>
      <c r="O2536" s="1">
        <f>Table1[[#This Row],[sale_price]]-Table1[[#This Row],[cost_price]]</f>
        <v>10.989219910000001</v>
      </c>
      <c r="P2536" s="4">
        <f>Table1[[#This Row],[PROFIT]]/Table1[[#This Row],[sale_price]]</f>
        <v>0.47800000086733369</v>
      </c>
      <c r="Q2536" t="str">
        <f>"Q"&amp;ROUNDUP(MONTH(Table1[[#This Row],[ordered_at]])/3,0)</f>
        <v>Q4</v>
      </c>
      <c r="R2536" t="s">
        <v>36</v>
      </c>
      <c r="S2536" t="s">
        <v>47</v>
      </c>
      <c r="T2536" s="8"/>
    </row>
    <row r="2537" spans="1:20" x14ac:dyDescent="0.3">
      <c r="A2537">
        <v>118139</v>
      </c>
      <c r="B2537">
        <v>81368</v>
      </c>
      <c r="C2537">
        <v>98141</v>
      </c>
      <c r="D2537">
        <v>28690</v>
      </c>
      <c r="E2537">
        <f>VLOOKUP(D2537,[1]products!$A$2:$B$2832,2,0)</f>
        <v>50.50799988</v>
      </c>
      <c r="F2537">
        <v>318813</v>
      </c>
      <c r="G2537" t="s">
        <v>15</v>
      </c>
      <c r="H2537" s="2">
        <v>44495.070104166669</v>
      </c>
      <c r="I2537" s="2">
        <v>44495.070104166669</v>
      </c>
      <c r="J2537" s="2">
        <v>44495.070104166669</v>
      </c>
      <c r="K2537" s="2">
        <v>44495.070104166669</v>
      </c>
      <c r="L2537" s="9">
        <f>YEAR(Table1[[#This Row],[ordered_at]])</f>
        <v>2021</v>
      </c>
      <c r="M2537" s="9" t="str">
        <f>TEXT(Table1[[#This Row],[ordered_at]],"MMM")</f>
        <v>Oct</v>
      </c>
      <c r="N2537">
        <f>VLOOKUP(D2537,[1]products!$A$2:$F$2832,6,0)</f>
        <v>92</v>
      </c>
      <c r="O2537" s="1">
        <f>Table1[[#This Row],[sale_price]]-Table1[[#This Row],[cost_price]]</f>
        <v>41.49200012</v>
      </c>
      <c r="P2537" s="4">
        <f>Table1[[#This Row],[PROFIT]]/Table1[[#This Row],[sale_price]]</f>
        <v>0.45100000130434781</v>
      </c>
      <c r="Q2537" t="str">
        <f>"Q"&amp;ROUNDUP(MONTH(Table1[[#This Row],[ordered_at]])/3,0)</f>
        <v>Q4</v>
      </c>
      <c r="R2537" t="s">
        <v>36</v>
      </c>
      <c r="S2537" t="s">
        <v>47</v>
      </c>
      <c r="T2537" s="8"/>
    </row>
    <row r="2538" spans="1:20" x14ac:dyDescent="0.3">
      <c r="A2538">
        <v>132849</v>
      </c>
      <c r="B2538">
        <v>91432</v>
      </c>
      <c r="C2538">
        <v>55879</v>
      </c>
      <c r="D2538">
        <v>12665</v>
      </c>
      <c r="E2538">
        <f>VLOOKUP(D2538,[1]products!$A$2:$B$2832,2,0)</f>
        <v>31.8059999</v>
      </c>
      <c r="F2538">
        <v>358657</v>
      </c>
      <c r="G2538" t="s">
        <v>10</v>
      </c>
      <c r="H2538" s="2">
        <v>44494.630069444444</v>
      </c>
      <c r="I2538" s="2" t="s">
        <v>11</v>
      </c>
      <c r="J2538" s="2" t="s">
        <v>11</v>
      </c>
      <c r="K2538" s="2" t="s">
        <v>11</v>
      </c>
      <c r="L2538" s="9">
        <f>YEAR(Table1[[#This Row],[ordered_at]])</f>
        <v>2021</v>
      </c>
      <c r="M2538" s="9" t="str">
        <f>TEXT(Table1[[#This Row],[ordered_at]],"MMM")</f>
        <v>Oct</v>
      </c>
      <c r="N2538">
        <f>VLOOKUP(D2538,[1]products!$A$2:$F$2832,6,0)</f>
        <v>62</v>
      </c>
      <c r="O2538" s="1">
        <f>Table1[[#This Row],[sale_price]]-Table1[[#This Row],[cost_price]]</f>
        <v>30.1940001</v>
      </c>
      <c r="P2538" s="4">
        <f>Table1[[#This Row],[PROFIT]]/Table1[[#This Row],[sale_price]]</f>
        <v>0.48700000161290324</v>
      </c>
      <c r="Q2538" t="str">
        <f>"Q"&amp;ROUNDUP(MONTH(Table1[[#This Row],[ordered_at]])/3,0)</f>
        <v>Q4</v>
      </c>
      <c r="R2538" t="s">
        <v>36</v>
      </c>
      <c r="S2538" t="s">
        <v>47</v>
      </c>
      <c r="T2538" s="8"/>
    </row>
    <row r="2539" spans="1:20" x14ac:dyDescent="0.3">
      <c r="A2539">
        <v>24677</v>
      </c>
      <c r="B2539">
        <v>17070</v>
      </c>
      <c r="C2539">
        <v>63902</v>
      </c>
      <c r="D2539">
        <v>9442</v>
      </c>
      <c r="E2539">
        <f>VLOOKUP(D2539,[1]products!$A$2:$B$2832,2,0)</f>
        <v>34.44999996</v>
      </c>
      <c r="F2539">
        <v>66598</v>
      </c>
      <c r="G2539" t="s">
        <v>10</v>
      </c>
      <c r="H2539" s="2">
        <v>44494.175868055558</v>
      </c>
      <c r="I2539" s="2" t="s">
        <v>11</v>
      </c>
      <c r="J2539" s="2" t="s">
        <v>11</v>
      </c>
      <c r="K2539" s="2" t="s">
        <v>11</v>
      </c>
      <c r="L2539" s="9">
        <f>YEAR(Table1[[#This Row],[ordered_at]])</f>
        <v>2021</v>
      </c>
      <c r="M2539" s="9" t="str">
        <f>TEXT(Table1[[#This Row],[ordered_at]],"MMM")</f>
        <v>Oct</v>
      </c>
      <c r="N2539">
        <f>VLOOKUP(D2539,[1]products!$A$2:$F$2832,6,0)</f>
        <v>65</v>
      </c>
      <c r="O2539" s="1">
        <f>Table1[[#This Row],[sale_price]]-Table1[[#This Row],[cost_price]]</f>
        <v>30.55000004</v>
      </c>
      <c r="P2539" s="4">
        <f>Table1[[#This Row],[PROFIT]]/Table1[[#This Row],[sale_price]]</f>
        <v>0.47000000061538461</v>
      </c>
      <c r="Q2539" t="str">
        <f>"Q"&amp;ROUNDUP(MONTH(Table1[[#This Row],[ordered_at]])/3,0)</f>
        <v>Q4</v>
      </c>
      <c r="R2539" t="s">
        <v>36</v>
      </c>
      <c r="S2539" t="s">
        <v>47</v>
      </c>
      <c r="T2539" s="8"/>
    </row>
    <row r="2540" spans="1:20" x14ac:dyDescent="0.3">
      <c r="A2540">
        <v>28235</v>
      </c>
      <c r="B2540">
        <v>19508</v>
      </c>
      <c r="C2540">
        <v>30190</v>
      </c>
      <c r="D2540">
        <v>15030</v>
      </c>
      <c r="E2540">
        <f>VLOOKUP(D2540,[1]products!$A$2:$B$2832,2,0)</f>
        <v>47.68999985</v>
      </c>
      <c r="F2540">
        <v>76136</v>
      </c>
      <c r="G2540" t="s">
        <v>13</v>
      </c>
      <c r="H2540" s="2">
        <v>44492.402604166666</v>
      </c>
      <c r="I2540" s="2">
        <v>44492.402604166666</v>
      </c>
      <c r="J2540" s="2" t="s">
        <v>11</v>
      </c>
      <c r="K2540" s="2" t="s">
        <v>11</v>
      </c>
      <c r="L2540" s="9">
        <f>YEAR(Table1[[#This Row],[ordered_at]])</f>
        <v>2021</v>
      </c>
      <c r="M2540" s="9" t="str">
        <f>TEXT(Table1[[#This Row],[ordered_at]],"MMM")</f>
        <v>Oct</v>
      </c>
      <c r="N2540">
        <f>VLOOKUP(D2540,[1]products!$A$2:$F$2832,6,0)</f>
        <v>95</v>
      </c>
      <c r="O2540" s="1">
        <f>Table1[[#This Row],[sale_price]]-Table1[[#This Row],[cost_price]]</f>
        <v>47.31000015</v>
      </c>
      <c r="P2540" s="4">
        <f>Table1[[#This Row],[PROFIT]]/Table1[[#This Row],[sale_price]]</f>
        <v>0.49800000157894736</v>
      </c>
      <c r="Q2540" t="str">
        <f>"Q"&amp;ROUNDUP(MONTH(Table1[[#This Row],[ordered_at]])/3,0)</f>
        <v>Q4</v>
      </c>
      <c r="R2540" t="s">
        <v>36</v>
      </c>
      <c r="S2540" t="s">
        <v>47</v>
      </c>
      <c r="T2540" s="8"/>
    </row>
    <row r="2541" spans="1:20" x14ac:dyDescent="0.3">
      <c r="A2541">
        <v>174690</v>
      </c>
      <c r="B2541">
        <v>120292</v>
      </c>
      <c r="C2541">
        <v>79633</v>
      </c>
      <c r="D2541">
        <v>28852</v>
      </c>
      <c r="E2541">
        <f>VLOOKUP(D2541,[1]products!$A$2:$B$2832,2,0)</f>
        <v>20.876250349999999</v>
      </c>
      <c r="F2541">
        <v>471609</v>
      </c>
      <c r="G2541" t="s">
        <v>13</v>
      </c>
      <c r="H2541" s="2">
        <v>44490.611666666664</v>
      </c>
      <c r="I2541" s="2">
        <v>44490.611666666664</v>
      </c>
      <c r="J2541" s="2" t="s">
        <v>11</v>
      </c>
      <c r="K2541" s="2" t="s">
        <v>11</v>
      </c>
      <c r="L2541" s="9">
        <f>YEAR(Table1[[#This Row],[ordered_at]])</f>
        <v>2021</v>
      </c>
      <c r="M2541" s="9" t="str">
        <f>TEXT(Table1[[#This Row],[ordered_at]],"MMM")</f>
        <v>Oct</v>
      </c>
      <c r="N2541">
        <f>VLOOKUP(D2541,[1]products!$A$2:$F$2832,6,0)</f>
        <v>43.950000760000002</v>
      </c>
      <c r="O2541" s="1">
        <f>Table1[[#This Row],[sale_price]]-Table1[[#This Row],[cost_price]]</f>
        <v>23.073750410000002</v>
      </c>
      <c r="P2541" s="4">
        <f>Table1[[#This Row],[PROFIT]]/Table1[[#This Row],[sale_price]]</f>
        <v>0.52500000025028448</v>
      </c>
      <c r="Q2541" t="str">
        <f>"Q"&amp;ROUNDUP(MONTH(Table1[[#This Row],[ordered_at]])/3,0)</f>
        <v>Q4</v>
      </c>
      <c r="R2541" t="s">
        <v>36</v>
      </c>
      <c r="S2541" t="s">
        <v>47</v>
      </c>
      <c r="T2541" s="8"/>
    </row>
    <row r="2542" spans="1:20" x14ac:dyDescent="0.3">
      <c r="A2542">
        <v>112622</v>
      </c>
      <c r="B2542">
        <v>77617</v>
      </c>
      <c r="C2542">
        <v>30234</v>
      </c>
      <c r="D2542">
        <v>26337</v>
      </c>
      <c r="E2542">
        <f>VLOOKUP(D2542,[1]products!$A$2:$B$2832,2,0)</f>
        <v>5.3850098759999998</v>
      </c>
      <c r="F2542">
        <v>303854</v>
      </c>
      <c r="G2542" t="s">
        <v>12</v>
      </c>
      <c r="H2542" s="2">
        <v>44487.370312500003</v>
      </c>
      <c r="I2542" s="2">
        <v>44487.370312500003</v>
      </c>
      <c r="J2542" s="2">
        <v>44487.370312500003</v>
      </c>
      <c r="K2542" s="2" t="s">
        <v>11</v>
      </c>
      <c r="L2542" s="9">
        <f>YEAR(Table1[[#This Row],[ordered_at]])</f>
        <v>2021</v>
      </c>
      <c r="M2542" s="9" t="str">
        <f>TEXT(Table1[[#This Row],[ordered_at]],"MMM")</f>
        <v>Oct</v>
      </c>
      <c r="N2542">
        <f>VLOOKUP(D2542,[1]products!$A$2:$F$2832,6,0)</f>
        <v>8.9899997710000008</v>
      </c>
      <c r="O2542" s="1">
        <f>Table1[[#This Row],[sale_price]]-Table1[[#This Row],[cost_price]]</f>
        <v>3.604989895000001</v>
      </c>
      <c r="P2542" s="4">
        <f>Table1[[#This Row],[PROFIT]]/Table1[[#This Row],[sale_price]]</f>
        <v>0.40099999853492774</v>
      </c>
      <c r="Q2542" t="str">
        <f>"Q"&amp;ROUNDUP(MONTH(Table1[[#This Row],[ordered_at]])/3,0)</f>
        <v>Q4</v>
      </c>
      <c r="R2542" t="s">
        <v>36</v>
      </c>
      <c r="S2542" t="s">
        <v>47</v>
      </c>
      <c r="T2542" s="8"/>
    </row>
    <row r="2543" spans="1:20" x14ac:dyDescent="0.3">
      <c r="A2543">
        <v>36760</v>
      </c>
      <c r="B2543">
        <v>25305</v>
      </c>
      <c r="C2543">
        <v>26542</v>
      </c>
      <c r="D2543">
        <v>28670</v>
      </c>
      <c r="E2543">
        <f>VLOOKUP(D2543,[1]products!$A$2:$B$2832,2,0)</f>
        <v>4.8972299179999998</v>
      </c>
      <c r="F2543">
        <v>99192</v>
      </c>
      <c r="G2543" t="s">
        <v>14</v>
      </c>
      <c r="H2543" s="2">
        <v>44487.259560185186</v>
      </c>
      <c r="I2543" s="2" t="s">
        <v>11</v>
      </c>
      <c r="J2543" s="2" t="s">
        <v>11</v>
      </c>
      <c r="K2543" s="2" t="s">
        <v>11</v>
      </c>
      <c r="L2543" s="9">
        <f>YEAR(Table1[[#This Row],[ordered_at]])</f>
        <v>2021</v>
      </c>
      <c r="M2543" s="9" t="str">
        <f>TEXT(Table1[[#This Row],[ordered_at]],"MMM")</f>
        <v>Oct</v>
      </c>
      <c r="N2543">
        <f>VLOOKUP(D2543,[1]products!$A$2:$F$2832,6,0)</f>
        <v>12.989999770000001</v>
      </c>
      <c r="O2543" s="1">
        <f>Table1[[#This Row],[sale_price]]-Table1[[#This Row],[cost_price]]</f>
        <v>8.092769852</v>
      </c>
      <c r="P2543" s="4">
        <f>Table1[[#This Row],[PROFIT]]/Table1[[#This Row],[sale_price]]</f>
        <v>0.62299999963741337</v>
      </c>
      <c r="Q2543" t="str">
        <f>"Q"&amp;ROUNDUP(MONTH(Table1[[#This Row],[ordered_at]])/3,0)</f>
        <v>Q4</v>
      </c>
      <c r="R2543" t="s">
        <v>36</v>
      </c>
      <c r="S2543" t="s">
        <v>47</v>
      </c>
      <c r="T2543" s="8"/>
    </row>
    <row r="2544" spans="1:20" x14ac:dyDescent="0.3">
      <c r="A2544">
        <v>162521</v>
      </c>
      <c r="B2544">
        <v>111937</v>
      </c>
      <c r="C2544">
        <v>61499</v>
      </c>
      <c r="D2544">
        <v>9299</v>
      </c>
      <c r="E2544">
        <f>VLOOKUP(D2544,[1]products!$A$2:$B$2832,2,0)</f>
        <v>40.053000019999999</v>
      </c>
      <c r="F2544">
        <v>438738</v>
      </c>
      <c r="G2544" t="s">
        <v>10</v>
      </c>
      <c r="H2544" s="2">
        <v>44487.132291666669</v>
      </c>
      <c r="I2544" s="2" t="s">
        <v>11</v>
      </c>
      <c r="J2544" s="2" t="s">
        <v>11</v>
      </c>
      <c r="K2544" s="2" t="s">
        <v>11</v>
      </c>
      <c r="L2544" s="9">
        <f>YEAR(Table1[[#This Row],[ordered_at]])</f>
        <v>2021</v>
      </c>
      <c r="M2544" s="9" t="str">
        <f>TEXT(Table1[[#This Row],[ordered_at]],"MMM")</f>
        <v>Oct</v>
      </c>
      <c r="N2544">
        <f>VLOOKUP(D2544,[1]products!$A$2:$F$2832,6,0)</f>
        <v>79</v>
      </c>
      <c r="O2544" s="1">
        <f>Table1[[#This Row],[sale_price]]-Table1[[#This Row],[cost_price]]</f>
        <v>38.946999980000001</v>
      </c>
      <c r="P2544" s="4">
        <f>Table1[[#This Row],[PROFIT]]/Table1[[#This Row],[sale_price]]</f>
        <v>0.49299999974683545</v>
      </c>
      <c r="Q2544" t="str">
        <f>"Q"&amp;ROUNDUP(MONTH(Table1[[#This Row],[ordered_at]])/3,0)</f>
        <v>Q4</v>
      </c>
      <c r="R2544" t="s">
        <v>36</v>
      </c>
      <c r="S2544" t="s">
        <v>47</v>
      </c>
      <c r="T2544" s="8"/>
    </row>
    <row r="2545" spans="1:20" x14ac:dyDescent="0.3">
      <c r="A2545">
        <v>91032</v>
      </c>
      <c r="B2545">
        <v>62643</v>
      </c>
      <c r="C2545">
        <v>47383</v>
      </c>
      <c r="D2545">
        <v>13662</v>
      </c>
      <c r="E2545">
        <f>VLOOKUP(D2545,[1]products!$A$2:$B$2832,2,0)</f>
        <v>30.312000130000001</v>
      </c>
      <c r="F2545">
        <v>245685</v>
      </c>
      <c r="G2545" t="s">
        <v>13</v>
      </c>
      <c r="H2545" s="2">
        <v>44486.432500000003</v>
      </c>
      <c r="I2545" s="2">
        <v>44486.432500000003</v>
      </c>
      <c r="J2545" s="2" t="s">
        <v>11</v>
      </c>
      <c r="K2545" s="2" t="s">
        <v>11</v>
      </c>
      <c r="L2545" s="9">
        <f>YEAR(Table1[[#This Row],[ordered_at]])</f>
        <v>2021</v>
      </c>
      <c r="M2545" s="9" t="str">
        <f>TEXT(Table1[[#This Row],[ordered_at]],"MMM")</f>
        <v>Oct</v>
      </c>
      <c r="N2545">
        <f>VLOOKUP(D2545,[1]products!$A$2:$F$2832,6,0)</f>
        <v>72</v>
      </c>
      <c r="O2545" s="1">
        <f>Table1[[#This Row],[sale_price]]-Table1[[#This Row],[cost_price]]</f>
        <v>41.687999869999999</v>
      </c>
      <c r="P2545" s="4">
        <f>Table1[[#This Row],[PROFIT]]/Table1[[#This Row],[sale_price]]</f>
        <v>0.57899999819444448</v>
      </c>
      <c r="Q2545" t="str">
        <f>"Q"&amp;ROUNDUP(MONTH(Table1[[#This Row],[ordered_at]])/3,0)</f>
        <v>Q4</v>
      </c>
      <c r="R2545" t="s">
        <v>36</v>
      </c>
      <c r="S2545" t="s">
        <v>47</v>
      </c>
      <c r="T2545" s="8"/>
    </row>
    <row r="2546" spans="1:20" x14ac:dyDescent="0.3">
      <c r="A2546">
        <v>22941</v>
      </c>
      <c r="B2546">
        <v>15880</v>
      </c>
      <c r="C2546">
        <v>68771</v>
      </c>
      <c r="D2546">
        <v>15367</v>
      </c>
      <c r="E2546">
        <f>VLOOKUP(D2546,[1]products!$A$2:$B$2832,2,0)</f>
        <v>7.305450295</v>
      </c>
      <c r="F2546">
        <v>61913</v>
      </c>
      <c r="G2546" t="s">
        <v>13</v>
      </c>
      <c r="H2546" s="2">
        <v>44482.322291666664</v>
      </c>
      <c r="I2546" s="2">
        <v>44482.322291666664</v>
      </c>
      <c r="J2546" s="2" t="s">
        <v>11</v>
      </c>
      <c r="K2546" s="2" t="s">
        <v>11</v>
      </c>
      <c r="L2546" s="9">
        <f>YEAR(Table1[[#This Row],[ordered_at]])</f>
        <v>2021</v>
      </c>
      <c r="M2546" s="9" t="str">
        <f>TEXT(Table1[[#This Row],[ordered_at]],"MMM")</f>
        <v>Oct</v>
      </c>
      <c r="N2546">
        <f>VLOOKUP(D2546,[1]products!$A$2:$F$2832,6,0)</f>
        <v>16.950000760000002</v>
      </c>
      <c r="O2546" s="1">
        <f>Table1[[#This Row],[sale_price]]-Table1[[#This Row],[cost_price]]</f>
        <v>9.6445504650000018</v>
      </c>
      <c r="P2546" s="4">
        <f>Table1[[#This Row],[PROFIT]]/Table1[[#This Row],[sale_price]]</f>
        <v>0.56900000192094391</v>
      </c>
      <c r="Q2546" t="str">
        <f>"Q"&amp;ROUNDUP(MONTH(Table1[[#This Row],[ordered_at]])/3,0)</f>
        <v>Q4</v>
      </c>
      <c r="R2546" t="s">
        <v>36</v>
      </c>
      <c r="S2546" t="s">
        <v>47</v>
      </c>
      <c r="T2546" s="8"/>
    </row>
    <row r="2547" spans="1:20" x14ac:dyDescent="0.3">
      <c r="A2547">
        <v>142883</v>
      </c>
      <c r="B2547">
        <v>98375</v>
      </c>
      <c r="C2547">
        <v>62424</v>
      </c>
      <c r="D2547">
        <v>12867</v>
      </c>
      <c r="E2547">
        <f>VLOOKUP(D2547,[1]products!$A$2:$B$2832,2,0)</f>
        <v>16.75800001</v>
      </c>
      <c r="F2547">
        <v>385722</v>
      </c>
      <c r="G2547" t="s">
        <v>10</v>
      </c>
      <c r="H2547" s="2">
        <v>44481.179120370369</v>
      </c>
      <c r="I2547" s="2" t="s">
        <v>11</v>
      </c>
      <c r="J2547" s="2" t="s">
        <v>11</v>
      </c>
      <c r="K2547" s="2" t="s">
        <v>11</v>
      </c>
      <c r="L2547" s="9">
        <f>YEAR(Table1[[#This Row],[ordered_at]])</f>
        <v>2021</v>
      </c>
      <c r="M2547" s="9" t="str">
        <f>TEXT(Table1[[#This Row],[ordered_at]],"MMM")</f>
        <v>Oct</v>
      </c>
      <c r="N2547">
        <f>VLOOKUP(D2547,[1]products!$A$2:$F$2832,6,0)</f>
        <v>36.75</v>
      </c>
      <c r="O2547" s="1">
        <f>Table1[[#This Row],[sale_price]]-Table1[[#This Row],[cost_price]]</f>
        <v>19.99199999</v>
      </c>
      <c r="P2547" s="4">
        <f>Table1[[#This Row],[PROFIT]]/Table1[[#This Row],[sale_price]]</f>
        <v>0.54399999972789115</v>
      </c>
      <c r="Q2547" t="str">
        <f>"Q"&amp;ROUNDUP(MONTH(Table1[[#This Row],[ordered_at]])/3,0)</f>
        <v>Q4</v>
      </c>
      <c r="R2547" t="s">
        <v>36</v>
      </c>
      <c r="S2547" t="s">
        <v>47</v>
      </c>
      <c r="T2547" s="8"/>
    </row>
    <row r="2548" spans="1:20" x14ac:dyDescent="0.3">
      <c r="A2548">
        <v>178610</v>
      </c>
      <c r="B2548">
        <v>123034</v>
      </c>
      <c r="C2548">
        <v>18374</v>
      </c>
      <c r="D2548">
        <v>7279</v>
      </c>
      <c r="E2548">
        <f>VLOOKUP(D2548,[1]products!$A$2:$B$2832,2,0)</f>
        <v>1.9327599600000001</v>
      </c>
      <c r="F2548">
        <v>482236</v>
      </c>
      <c r="G2548" t="s">
        <v>13</v>
      </c>
      <c r="H2548" s="2">
        <v>44480.437407407408</v>
      </c>
      <c r="I2548" s="2">
        <v>44480.437407407408</v>
      </c>
      <c r="J2548" s="2" t="s">
        <v>11</v>
      </c>
      <c r="K2548" s="2" t="s">
        <v>11</v>
      </c>
      <c r="L2548" s="9">
        <f>YEAR(Table1[[#This Row],[ordered_at]])</f>
        <v>2021</v>
      </c>
      <c r="M2548" s="9" t="str">
        <f>TEXT(Table1[[#This Row],[ordered_at]],"MMM")</f>
        <v>Oct</v>
      </c>
      <c r="N2548">
        <f>VLOOKUP(D2548,[1]products!$A$2:$F$2832,6,0)</f>
        <v>4.579999924</v>
      </c>
      <c r="O2548" s="1">
        <f>Table1[[#This Row],[sale_price]]-Table1[[#This Row],[cost_price]]</f>
        <v>2.6472399639999997</v>
      </c>
      <c r="P2548" s="4">
        <f>Table1[[#This Row],[PROFIT]]/Table1[[#This Row],[sale_price]]</f>
        <v>0.5780000017310043</v>
      </c>
      <c r="Q2548" t="str">
        <f>"Q"&amp;ROUNDUP(MONTH(Table1[[#This Row],[ordered_at]])/3,0)</f>
        <v>Q4</v>
      </c>
      <c r="R2548" t="s">
        <v>36</v>
      </c>
      <c r="S2548" t="s">
        <v>47</v>
      </c>
      <c r="T2548" s="8"/>
    </row>
    <row r="2549" spans="1:20" x14ac:dyDescent="0.3">
      <c r="A2549">
        <v>155304</v>
      </c>
      <c r="B2549">
        <v>106937</v>
      </c>
      <c r="C2549">
        <v>30356</v>
      </c>
      <c r="D2549">
        <v>25636</v>
      </c>
      <c r="E2549">
        <f>VLOOKUP(D2549,[1]products!$A$2:$B$2832,2,0)</f>
        <v>10.40000004</v>
      </c>
      <c r="F2549">
        <v>419242</v>
      </c>
      <c r="G2549" t="s">
        <v>14</v>
      </c>
      <c r="H2549" s="2">
        <v>44480.113321759258</v>
      </c>
      <c r="I2549" s="2" t="s">
        <v>11</v>
      </c>
      <c r="J2549" s="2" t="s">
        <v>11</v>
      </c>
      <c r="K2549" s="2" t="s">
        <v>11</v>
      </c>
      <c r="L2549" s="9">
        <f>YEAR(Table1[[#This Row],[ordered_at]])</f>
        <v>2021</v>
      </c>
      <c r="M2549" s="9" t="str">
        <f>TEXT(Table1[[#This Row],[ordered_at]],"MMM")</f>
        <v>Oct</v>
      </c>
      <c r="N2549">
        <f>VLOOKUP(D2549,[1]products!$A$2:$F$2832,6,0)</f>
        <v>25</v>
      </c>
      <c r="O2549" s="1">
        <f>Table1[[#This Row],[sale_price]]-Table1[[#This Row],[cost_price]]</f>
        <v>14.59999996</v>
      </c>
      <c r="P2549" s="4">
        <f>Table1[[#This Row],[PROFIT]]/Table1[[#This Row],[sale_price]]</f>
        <v>0.58399999839999994</v>
      </c>
      <c r="Q2549" t="str">
        <f>"Q"&amp;ROUNDUP(MONTH(Table1[[#This Row],[ordered_at]])/3,0)</f>
        <v>Q4</v>
      </c>
      <c r="R2549" t="s">
        <v>36</v>
      </c>
      <c r="S2549" t="s">
        <v>47</v>
      </c>
      <c r="T2549" s="8"/>
    </row>
    <row r="2550" spans="1:20" x14ac:dyDescent="0.3">
      <c r="A2550">
        <v>164389</v>
      </c>
      <c r="B2550">
        <v>113236</v>
      </c>
      <c r="C2550">
        <v>86612</v>
      </c>
      <c r="D2550">
        <v>506</v>
      </c>
      <c r="E2550">
        <f>VLOOKUP(D2550,[1]products!$A$2:$B$2832,2,0)</f>
        <v>9.4877997789999995</v>
      </c>
      <c r="F2550">
        <v>443775</v>
      </c>
      <c r="G2550" t="s">
        <v>15</v>
      </c>
      <c r="H2550" s="2">
        <v>44477.221562500003</v>
      </c>
      <c r="I2550" s="2">
        <v>44477.221562500003</v>
      </c>
      <c r="J2550" s="2">
        <v>44477.221562500003</v>
      </c>
      <c r="K2550" s="2">
        <v>44477.221562500003</v>
      </c>
      <c r="L2550" s="9">
        <f>YEAR(Table1[[#This Row],[ordered_at]])</f>
        <v>2021</v>
      </c>
      <c r="M2550" s="9" t="str">
        <f>TEXT(Table1[[#This Row],[ordered_at]],"MMM")</f>
        <v>Oct</v>
      </c>
      <c r="N2550">
        <f>VLOOKUP(D2550,[1]products!$A$2:$F$2832,6,0)</f>
        <v>18.899999619999999</v>
      </c>
      <c r="O2550" s="1">
        <f>Table1[[#This Row],[sale_price]]-Table1[[#This Row],[cost_price]]</f>
        <v>9.4121998409999996</v>
      </c>
      <c r="P2550" s="4">
        <f>Table1[[#This Row],[PROFIT]]/Table1[[#This Row],[sale_price]]</f>
        <v>0.49800000160000002</v>
      </c>
      <c r="Q2550" t="str">
        <f>"Q"&amp;ROUNDUP(MONTH(Table1[[#This Row],[ordered_at]])/3,0)</f>
        <v>Q4</v>
      </c>
      <c r="R2550" t="s">
        <v>36</v>
      </c>
      <c r="S2550" t="s">
        <v>47</v>
      </c>
      <c r="T2550" s="8"/>
    </row>
    <row r="2551" spans="1:20" x14ac:dyDescent="0.3">
      <c r="A2551">
        <v>139156</v>
      </c>
      <c r="B2551">
        <v>95803</v>
      </c>
      <c r="C2551">
        <v>84766</v>
      </c>
      <c r="D2551">
        <v>24833</v>
      </c>
      <c r="E2551">
        <f>VLOOKUP(D2551,[1]products!$A$2:$B$2832,2,0)</f>
        <v>20.126230549999999</v>
      </c>
      <c r="F2551">
        <v>375603</v>
      </c>
      <c r="G2551" t="s">
        <v>15</v>
      </c>
      <c r="H2551" s="2">
        <v>44476.292002314818</v>
      </c>
      <c r="I2551" s="2">
        <v>44476.292002314818</v>
      </c>
      <c r="J2551" s="2">
        <v>44476.292002314818</v>
      </c>
      <c r="K2551" s="2">
        <v>44476.292002314818</v>
      </c>
      <c r="L2551" s="9">
        <f>YEAR(Table1[[#This Row],[ordered_at]])</f>
        <v>2021</v>
      </c>
      <c r="M2551" s="9" t="str">
        <f>TEXT(Table1[[#This Row],[ordered_at]],"MMM")</f>
        <v>Oct</v>
      </c>
      <c r="N2551">
        <f>VLOOKUP(D2551,[1]products!$A$2:$F$2832,6,0)</f>
        <v>38.630001069999999</v>
      </c>
      <c r="O2551" s="1">
        <f>Table1[[#This Row],[sale_price]]-Table1[[#This Row],[cost_price]]</f>
        <v>18.50377052</v>
      </c>
      <c r="P2551" s="4">
        <f>Table1[[#This Row],[PROFIT]]/Table1[[#This Row],[sale_price]]</f>
        <v>0.47900000019337302</v>
      </c>
      <c r="Q2551" t="str">
        <f>"Q"&amp;ROUNDUP(MONTH(Table1[[#This Row],[ordered_at]])/3,0)</f>
        <v>Q4</v>
      </c>
      <c r="R2551" t="s">
        <v>36</v>
      </c>
      <c r="S2551" t="s">
        <v>47</v>
      </c>
      <c r="T2551" s="8"/>
    </row>
    <row r="2552" spans="1:20" x14ac:dyDescent="0.3">
      <c r="A2552">
        <v>67221</v>
      </c>
      <c r="B2552">
        <v>46254</v>
      </c>
      <c r="C2552">
        <v>22145</v>
      </c>
      <c r="D2552">
        <v>14118</v>
      </c>
      <c r="E2552">
        <f>VLOOKUP(D2552,[1]products!$A$2:$B$2832,2,0)</f>
        <v>16.824900849999999</v>
      </c>
      <c r="F2552">
        <v>181415</v>
      </c>
      <c r="G2552" t="s">
        <v>14</v>
      </c>
      <c r="H2552" s="2">
        <v>44476.224085648151</v>
      </c>
      <c r="I2552" s="2" t="s">
        <v>11</v>
      </c>
      <c r="J2552" s="2" t="s">
        <v>11</v>
      </c>
      <c r="K2552" s="2" t="s">
        <v>11</v>
      </c>
      <c r="L2552" s="9">
        <f>YEAR(Table1[[#This Row],[ordered_at]])</f>
        <v>2021</v>
      </c>
      <c r="M2552" s="9" t="str">
        <f>TEXT(Table1[[#This Row],[ordered_at]],"MMM")</f>
        <v>Oct</v>
      </c>
      <c r="N2552">
        <f>VLOOKUP(D2552,[1]products!$A$2:$F$2832,6,0)</f>
        <v>32.990001679999999</v>
      </c>
      <c r="O2552" s="1">
        <f>Table1[[#This Row],[sale_price]]-Table1[[#This Row],[cost_price]]</f>
        <v>16.16510083</v>
      </c>
      <c r="P2552" s="4">
        <f>Table1[[#This Row],[PROFIT]]/Table1[[#This Row],[sale_price]]</f>
        <v>0.49000000020612305</v>
      </c>
      <c r="Q2552" t="str">
        <f>"Q"&amp;ROUNDUP(MONTH(Table1[[#This Row],[ordered_at]])/3,0)</f>
        <v>Q4</v>
      </c>
      <c r="R2552" t="s">
        <v>36</v>
      </c>
      <c r="S2552" t="s">
        <v>47</v>
      </c>
      <c r="T2552" s="8"/>
    </row>
    <row r="2553" spans="1:20" x14ac:dyDescent="0.3">
      <c r="A2553">
        <v>123428</v>
      </c>
      <c r="B2553">
        <v>84993</v>
      </c>
      <c r="C2553">
        <v>2882</v>
      </c>
      <c r="D2553">
        <v>28790</v>
      </c>
      <c r="E2553">
        <f>VLOOKUP(D2553,[1]products!$A$2:$B$2832,2,0)</f>
        <v>10.07600001</v>
      </c>
      <c r="F2553">
        <v>333167</v>
      </c>
      <c r="G2553" t="s">
        <v>13</v>
      </c>
      <c r="H2553" s="2">
        <v>44476.16479166667</v>
      </c>
      <c r="I2553" s="2">
        <v>44476.16479166667</v>
      </c>
      <c r="J2553" s="2" t="s">
        <v>11</v>
      </c>
      <c r="K2553" s="2" t="s">
        <v>11</v>
      </c>
      <c r="L2553" s="9">
        <f>YEAR(Table1[[#This Row],[ordered_at]])</f>
        <v>2021</v>
      </c>
      <c r="M2553" s="9" t="str">
        <f>TEXT(Table1[[#This Row],[ordered_at]],"MMM")</f>
        <v>Oct</v>
      </c>
      <c r="N2553">
        <f>VLOOKUP(D2553,[1]products!$A$2:$F$2832,6,0)</f>
        <v>22</v>
      </c>
      <c r="O2553" s="1">
        <f>Table1[[#This Row],[sale_price]]-Table1[[#This Row],[cost_price]]</f>
        <v>11.92399999</v>
      </c>
      <c r="P2553" s="4">
        <f>Table1[[#This Row],[PROFIT]]/Table1[[#This Row],[sale_price]]</f>
        <v>0.54199999954545452</v>
      </c>
      <c r="Q2553" t="str">
        <f>"Q"&amp;ROUNDUP(MONTH(Table1[[#This Row],[ordered_at]])/3,0)</f>
        <v>Q4</v>
      </c>
      <c r="R2553" t="s">
        <v>36</v>
      </c>
      <c r="S2553" t="s">
        <v>47</v>
      </c>
      <c r="T2553" s="8"/>
    </row>
    <row r="2554" spans="1:20" x14ac:dyDescent="0.3">
      <c r="A2554">
        <v>125942</v>
      </c>
      <c r="B2554">
        <v>86747</v>
      </c>
      <c r="C2554">
        <v>14315</v>
      </c>
      <c r="D2554">
        <v>25329</v>
      </c>
      <c r="E2554">
        <f>VLOOKUP(D2554,[1]products!$A$2:$B$2832,2,0)</f>
        <v>39.034948270000001</v>
      </c>
      <c r="F2554">
        <v>339968</v>
      </c>
      <c r="G2554" t="s">
        <v>12</v>
      </c>
      <c r="H2554" s="2">
        <v>44476.043217592596</v>
      </c>
      <c r="I2554" s="2">
        <v>44476.043217592596</v>
      </c>
      <c r="J2554" s="2">
        <v>44476.043217592596</v>
      </c>
      <c r="K2554" s="2" t="s">
        <v>11</v>
      </c>
      <c r="L2554" s="9">
        <f>YEAR(Table1[[#This Row],[ordered_at]])</f>
        <v>2021</v>
      </c>
      <c r="M2554" s="9" t="str">
        <f>TEXT(Table1[[#This Row],[ordered_at]],"MMM")</f>
        <v>Oct</v>
      </c>
      <c r="N2554">
        <f>VLOOKUP(D2554,[1]products!$A$2:$F$2832,6,0)</f>
        <v>64.949996949999999</v>
      </c>
      <c r="O2554" s="1">
        <f>Table1[[#This Row],[sale_price]]-Table1[[#This Row],[cost_price]]</f>
        <v>25.915048679999998</v>
      </c>
      <c r="P2554" s="4">
        <f>Table1[[#This Row],[PROFIT]]/Table1[[#This Row],[sale_price]]</f>
        <v>0.39899999841339484</v>
      </c>
      <c r="Q2554" t="str">
        <f>"Q"&amp;ROUNDUP(MONTH(Table1[[#This Row],[ordered_at]])/3,0)</f>
        <v>Q4</v>
      </c>
      <c r="R2554" t="s">
        <v>36</v>
      </c>
      <c r="S2554" t="s">
        <v>47</v>
      </c>
      <c r="T2554" s="8"/>
    </row>
    <row r="2555" spans="1:20" x14ac:dyDescent="0.3">
      <c r="A2555">
        <v>102545</v>
      </c>
      <c r="B2555">
        <v>70607</v>
      </c>
      <c r="C2555">
        <v>56644</v>
      </c>
      <c r="D2555">
        <v>6077</v>
      </c>
      <c r="E2555">
        <f>VLOOKUP(D2555,[1]products!$A$2:$B$2832,2,0)</f>
        <v>11.26000002</v>
      </c>
      <c r="F2555">
        <v>276641</v>
      </c>
      <c r="G2555" t="s">
        <v>10</v>
      </c>
      <c r="H2555" s="2">
        <v>44476.031921296293</v>
      </c>
      <c r="I2555" s="2" t="s">
        <v>11</v>
      </c>
      <c r="J2555" s="2" t="s">
        <v>11</v>
      </c>
      <c r="K2555" s="2" t="s">
        <v>11</v>
      </c>
      <c r="L2555" s="9">
        <f>YEAR(Table1[[#This Row],[ordered_at]])</f>
        <v>2021</v>
      </c>
      <c r="M2555" s="9" t="str">
        <f>TEXT(Table1[[#This Row],[ordered_at]],"MMM")</f>
        <v>Oct</v>
      </c>
      <c r="N2555">
        <f>VLOOKUP(D2555,[1]products!$A$2:$F$2832,6,0)</f>
        <v>20</v>
      </c>
      <c r="O2555" s="1">
        <f>Table1[[#This Row],[sale_price]]-Table1[[#This Row],[cost_price]]</f>
        <v>8.7399999800000003</v>
      </c>
      <c r="P2555" s="4">
        <f>Table1[[#This Row],[PROFIT]]/Table1[[#This Row],[sale_price]]</f>
        <v>0.43699999900000003</v>
      </c>
      <c r="Q2555" t="str">
        <f>"Q"&amp;ROUNDUP(MONTH(Table1[[#This Row],[ordered_at]])/3,0)</f>
        <v>Q4</v>
      </c>
      <c r="R2555" t="s">
        <v>36</v>
      </c>
      <c r="S2555" t="s">
        <v>47</v>
      </c>
      <c r="T2555" s="8"/>
    </row>
    <row r="2556" spans="1:20" x14ac:dyDescent="0.3">
      <c r="A2556">
        <v>86708</v>
      </c>
      <c r="B2556">
        <v>59631</v>
      </c>
      <c r="C2556">
        <v>7421</v>
      </c>
      <c r="D2556">
        <v>29026</v>
      </c>
      <c r="E2556">
        <f>VLOOKUP(D2556,[1]products!$A$2:$B$2832,2,0)</f>
        <v>9.7800000009999994</v>
      </c>
      <c r="F2556">
        <v>233992</v>
      </c>
      <c r="G2556" t="s">
        <v>13</v>
      </c>
      <c r="H2556" s="2">
        <v>44475.391076388885</v>
      </c>
      <c r="I2556" s="2">
        <v>44475.391076388885</v>
      </c>
      <c r="J2556" s="2" t="s">
        <v>11</v>
      </c>
      <c r="K2556" s="2" t="s">
        <v>11</v>
      </c>
      <c r="L2556" s="9">
        <f>YEAR(Table1[[#This Row],[ordered_at]])</f>
        <v>2021</v>
      </c>
      <c r="M2556" s="9" t="str">
        <f>TEXT(Table1[[#This Row],[ordered_at]],"MMM")</f>
        <v>Oct</v>
      </c>
      <c r="N2556">
        <f>VLOOKUP(D2556,[1]products!$A$2:$F$2832,6,0)</f>
        <v>20</v>
      </c>
      <c r="O2556" s="1">
        <f>Table1[[#This Row],[sale_price]]-Table1[[#This Row],[cost_price]]</f>
        <v>10.219999999000001</v>
      </c>
      <c r="P2556" s="4">
        <f>Table1[[#This Row],[PROFIT]]/Table1[[#This Row],[sale_price]]</f>
        <v>0.51099999995000001</v>
      </c>
      <c r="Q2556" t="str">
        <f>"Q"&amp;ROUNDUP(MONTH(Table1[[#This Row],[ordered_at]])/3,0)</f>
        <v>Q4</v>
      </c>
      <c r="R2556" t="s">
        <v>36</v>
      </c>
      <c r="S2556" t="s">
        <v>47</v>
      </c>
      <c r="T2556" s="8"/>
    </row>
    <row r="2557" spans="1:20" x14ac:dyDescent="0.3">
      <c r="A2557">
        <v>79664</v>
      </c>
      <c r="B2557">
        <v>54825</v>
      </c>
      <c r="C2557">
        <v>47373</v>
      </c>
      <c r="D2557">
        <v>12435</v>
      </c>
      <c r="E2557">
        <f>VLOOKUP(D2557,[1]products!$A$2:$B$2832,2,0)</f>
        <v>15.400000049999999</v>
      </c>
      <c r="F2557">
        <v>215005</v>
      </c>
      <c r="G2557" t="s">
        <v>10</v>
      </c>
      <c r="H2557" s="2">
        <v>44475.134884259256</v>
      </c>
      <c r="I2557" s="2" t="s">
        <v>11</v>
      </c>
      <c r="J2557" s="2" t="s">
        <v>11</v>
      </c>
      <c r="K2557" s="2" t="s">
        <v>11</v>
      </c>
      <c r="L2557" s="9">
        <f>YEAR(Table1[[#This Row],[ordered_at]])</f>
        <v>2021</v>
      </c>
      <c r="M2557" s="9" t="str">
        <f>TEXT(Table1[[#This Row],[ordered_at]],"MMM")</f>
        <v>Oct</v>
      </c>
      <c r="N2557">
        <f>VLOOKUP(D2557,[1]products!$A$2:$F$2832,6,0)</f>
        <v>35</v>
      </c>
      <c r="O2557" s="1">
        <f>Table1[[#This Row],[sale_price]]-Table1[[#This Row],[cost_price]]</f>
        <v>19.599999950000001</v>
      </c>
      <c r="P2557" s="4">
        <f>Table1[[#This Row],[PROFIT]]/Table1[[#This Row],[sale_price]]</f>
        <v>0.55999999857142857</v>
      </c>
      <c r="Q2557" t="str">
        <f>"Q"&amp;ROUNDUP(MONTH(Table1[[#This Row],[ordered_at]])/3,0)</f>
        <v>Q4</v>
      </c>
      <c r="R2557" t="s">
        <v>36</v>
      </c>
      <c r="S2557" t="s">
        <v>47</v>
      </c>
      <c r="T2557" s="8"/>
    </row>
    <row r="2558" spans="1:20" x14ac:dyDescent="0.3">
      <c r="A2558">
        <v>142342</v>
      </c>
      <c r="B2558">
        <v>97995</v>
      </c>
      <c r="C2558">
        <v>82731</v>
      </c>
      <c r="D2558">
        <v>28885</v>
      </c>
      <c r="E2558">
        <f>VLOOKUP(D2558,[1]products!$A$2:$B$2832,2,0)</f>
        <v>30.024000040000001</v>
      </c>
      <c r="F2558">
        <v>384261</v>
      </c>
      <c r="G2558" t="s">
        <v>13</v>
      </c>
      <c r="H2558" s="2">
        <v>44474.939699074072</v>
      </c>
      <c r="I2558" s="2">
        <v>44474.939699074072</v>
      </c>
      <c r="J2558" s="2" t="s">
        <v>11</v>
      </c>
      <c r="K2558" s="2" t="s">
        <v>11</v>
      </c>
      <c r="L2558" s="9">
        <f>YEAR(Table1[[#This Row],[ordered_at]])</f>
        <v>2021</v>
      </c>
      <c r="M2558" s="9" t="str">
        <f>TEXT(Table1[[#This Row],[ordered_at]],"MMM")</f>
        <v>Oct</v>
      </c>
      <c r="N2558">
        <f>VLOOKUP(D2558,[1]products!$A$2:$F$2832,6,0)</f>
        <v>54</v>
      </c>
      <c r="O2558" s="1">
        <f>Table1[[#This Row],[sale_price]]-Table1[[#This Row],[cost_price]]</f>
        <v>23.975999959999999</v>
      </c>
      <c r="P2558" s="4">
        <f>Table1[[#This Row],[PROFIT]]/Table1[[#This Row],[sale_price]]</f>
        <v>0.44399999925925926</v>
      </c>
      <c r="Q2558" t="str">
        <f>"Q"&amp;ROUNDUP(MONTH(Table1[[#This Row],[ordered_at]])/3,0)</f>
        <v>Q4</v>
      </c>
      <c r="R2558" t="s">
        <v>36</v>
      </c>
      <c r="S2558" t="s">
        <v>47</v>
      </c>
      <c r="T2558" s="8"/>
    </row>
    <row r="2559" spans="1:20" x14ac:dyDescent="0.3">
      <c r="A2559">
        <v>125944</v>
      </c>
      <c r="B2559">
        <v>86747</v>
      </c>
      <c r="C2559">
        <v>62824</v>
      </c>
      <c r="D2559">
        <v>28454</v>
      </c>
      <c r="E2559">
        <f>VLOOKUP(D2559,[1]products!$A$2:$B$2832,2,0)</f>
        <v>24.44000003</v>
      </c>
      <c r="F2559">
        <v>339972</v>
      </c>
      <c r="G2559" t="s">
        <v>12</v>
      </c>
      <c r="H2559" s="2">
        <v>44473.909791666665</v>
      </c>
      <c r="I2559" s="2">
        <v>44473.909791666665</v>
      </c>
      <c r="J2559" s="2">
        <v>44473.909791666665</v>
      </c>
      <c r="K2559" s="2" t="s">
        <v>11</v>
      </c>
      <c r="L2559" s="9">
        <f>YEAR(Table1[[#This Row],[ordered_at]])</f>
        <v>2021</v>
      </c>
      <c r="M2559" s="9" t="str">
        <f>TEXT(Table1[[#This Row],[ordered_at]],"MMM")</f>
        <v>Oct</v>
      </c>
      <c r="N2559">
        <f>VLOOKUP(D2559,[1]products!$A$2:$F$2832,6,0)</f>
        <v>52</v>
      </c>
      <c r="O2559" s="1">
        <f>Table1[[#This Row],[sale_price]]-Table1[[#This Row],[cost_price]]</f>
        <v>27.55999997</v>
      </c>
      <c r="P2559" s="4">
        <f>Table1[[#This Row],[PROFIT]]/Table1[[#This Row],[sale_price]]</f>
        <v>0.52999999942307696</v>
      </c>
      <c r="Q2559" t="str">
        <f>"Q"&amp;ROUNDUP(MONTH(Table1[[#This Row],[ordered_at]])/3,0)</f>
        <v>Q4</v>
      </c>
      <c r="R2559" t="s">
        <v>36</v>
      </c>
      <c r="S2559" t="s">
        <v>47</v>
      </c>
      <c r="T2559" s="8"/>
    </row>
    <row r="2560" spans="1:20" x14ac:dyDescent="0.3">
      <c r="A2560">
        <v>101589</v>
      </c>
      <c r="B2560">
        <v>69945</v>
      </c>
      <c r="C2560">
        <v>19796</v>
      </c>
      <c r="D2560">
        <v>14192</v>
      </c>
      <c r="E2560">
        <f>VLOOKUP(D2560,[1]products!$A$2:$B$2832,2,0)</f>
        <v>8.7120000350000009</v>
      </c>
      <c r="F2560">
        <v>274064</v>
      </c>
      <c r="G2560" t="s">
        <v>12</v>
      </c>
      <c r="H2560" s="2">
        <v>44473.643599537034</v>
      </c>
      <c r="I2560" s="2">
        <v>44473.643599537034</v>
      </c>
      <c r="J2560" s="2">
        <v>44473.643599537034</v>
      </c>
      <c r="K2560" s="2" t="s">
        <v>11</v>
      </c>
      <c r="L2560" s="9">
        <f>YEAR(Table1[[#This Row],[ordered_at]])</f>
        <v>2021</v>
      </c>
      <c r="M2560" s="9" t="str">
        <f>TEXT(Table1[[#This Row],[ordered_at]],"MMM")</f>
        <v>Oct</v>
      </c>
      <c r="N2560">
        <f>VLOOKUP(D2560,[1]products!$A$2:$F$2832,6,0)</f>
        <v>22</v>
      </c>
      <c r="O2560" s="1">
        <f>Table1[[#This Row],[sale_price]]-Table1[[#This Row],[cost_price]]</f>
        <v>13.287999964999999</v>
      </c>
      <c r="P2560" s="4">
        <f>Table1[[#This Row],[PROFIT]]/Table1[[#This Row],[sale_price]]</f>
        <v>0.60399999840909091</v>
      </c>
      <c r="Q2560" t="str">
        <f>"Q"&amp;ROUNDUP(MONTH(Table1[[#This Row],[ordered_at]])/3,0)</f>
        <v>Q4</v>
      </c>
      <c r="R2560" t="s">
        <v>36</v>
      </c>
      <c r="S2560" t="s">
        <v>47</v>
      </c>
      <c r="T2560" s="8"/>
    </row>
    <row r="2561" spans="1:20" x14ac:dyDescent="0.3">
      <c r="A2561">
        <v>142138</v>
      </c>
      <c r="B2561">
        <v>97855</v>
      </c>
      <c r="C2561">
        <v>40249</v>
      </c>
      <c r="D2561">
        <v>5991</v>
      </c>
      <c r="E2561">
        <f>VLOOKUP(D2561,[1]products!$A$2:$B$2832,2,0)</f>
        <v>49.549201140000001</v>
      </c>
      <c r="F2561">
        <v>383725</v>
      </c>
      <c r="G2561" t="s">
        <v>13</v>
      </c>
      <c r="H2561" s="2">
        <v>44472.355162037034</v>
      </c>
      <c r="I2561" s="2">
        <v>44472.355162037034</v>
      </c>
      <c r="J2561" s="2" t="s">
        <v>11</v>
      </c>
      <c r="K2561" s="2" t="s">
        <v>11</v>
      </c>
      <c r="L2561" s="9">
        <f>YEAR(Table1[[#This Row],[ordered_at]])</f>
        <v>2021</v>
      </c>
      <c r="M2561" s="9" t="str">
        <f>TEXT(Table1[[#This Row],[ordered_at]],"MMM")</f>
        <v>Oct</v>
      </c>
      <c r="N2561">
        <f>VLOOKUP(D2561,[1]products!$A$2:$F$2832,6,0)</f>
        <v>78.900001529999997</v>
      </c>
      <c r="O2561" s="1">
        <f>Table1[[#This Row],[sale_price]]-Table1[[#This Row],[cost_price]]</f>
        <v>29.350800389999996</v>
      </c>
      <c r="P2561" s="4">
        <f>Table1[[#This Row],[PROFIT]]/Table1[[#This Row],[sale_price]]</f>
        <v>0.37199999772927755</v>
      </c>
      <c r="Q2561" t="str">
        <f>"Q"&amp;ROUNDUP(MONTH(Table1[[#This Row],[ordered_at]])/3,0)</f>
        <v>Q4</v>
      </c>
      <c r="R2561" t="s">
        <v>28</v>
      </c>
      <c r="S2561" t="s">
        <v>46</v>
      </c>
      <c r="T2561" s="8"/>
    </row>
    <row r="2562" spans="1:20" x14ac:dyDescent="0.3">
      <c r="A2562">
        <v>95975</v>
      </c>
      <c r="B2562">
        <v>66019</v>
      </c>
      <c r="C2562">
        <v>62702</v>
      </c>
      <c r="D2562">
        <v>27270</v>
      </c>
      <c r="E2562">
        <f>VLOOKUP(D2562,[1]products!$A$2:$B$2832,2,0)</f>
        <v>15.62400001</v>
      </c>
      <c r="F2562">
        <v>259038</v>
      </c>
      <c r="G2562" t="s">
        <v>14</v>
      </c>
      <c r="H2562" s="2">
        <v>44472.259062500001</v>
      </c>
      <c r="I2562" s="2" t="s">
        <v>11</v>
      </c>
      <c r="J2562" s="2" t="s">
        <v>11</v>
      </c>
      <c r="K2562" s="2" t="s">
        <v>11</v>
      </c>
      <c r="L2562" s="9">
        <f>YEAR(Table1[[#This Row],[ordered_at]])</f>
        <v>2021</v>
      </c>
      <c r="M2562" s="9" t="str">
        <f>TEXT(Table1[[#This Row],[ordered_at]],"MMM")</f>
        <v>Oct</v>
      </c>
      <c r="N2562">
        <f>VLOOKUP(D2562,[1]products!$A$2:$F$2832,6,0)</f>
        <v>28</v>
      </c>
      <c r="O2562" s="1">
        <f>Table1[[#This Row],[sale_price]]-Table1[[#This Row],[cost_price]]</f>
        <v>12.37599999</v>
      </c>
      <c r="P2562" s="4">
        <f>Table1[[#This Row],[PROFIT]]/Table1[[#This Row],[sale_price]]</f>
        <v>0.44199999964285713</v>
      </c>
      <c r="Q2562" t="str">
        <f>"Q"&amp;ROUNDUP(MONTH(Table1[[#This Row],[ordered_at]])/3,0)</f>
        <v>Q4</v>
      </c>
      <c r="R2562" t="s">
        <v>32</v>
      </c>
      <c r="S2562" t="s">
        <v>46</v>
      </c>
      <c r="T2562" s="8"/>
    </row>
    <row r="2563" spans="1:20" x14ac:dyDescent="0.3">
      <c r="A2563">
        <v>8460</v>
      </c>
      <c r="B2563">
        <v>5856</v>
      </c>
      <c r="C2563">
        <v>70060</v>
      </c>
      <c r="D2563">
        <v>12625</v>
      </c>
      <c r="E2563">
        <f>VLOOKUP(D2563,[1]products!$A$2:$B$2832,2,0)</f>
        <v>12.39930028</v>
      </c>
      <c r="F2563">
        <v>22842</v>
      </c>
      <c r="G2563" t="s">
        <v>15</v>
      </c>
      <c r="H2563" s="2">
        <v>44471.495243055557</v>
      </c>
      <c r="I2563" s="2">
        <v>44471.495243055557</v>
      </c>
      <c r="J2563" s="2">
        <v>44471.495243055557</v>
      </c>
      <c r="K2563" s="2">
        <v>44471.495243055557</v>
      </c>
      <c r="L2563" s="9">
        <f>YEAR(Table1[[#This Row],[ordered_at]])</f>
        <v>2021</v>
      </c>
      <c r="M2563" s="9" t="str">
        <f>TEXT(Table1[[#This Row],[ordered_at]],"MMM")</f>
        <v>Oct</v>
      </c>
      <c r="N2563">
        <f>VLOOKUP(D2563,[1]products!$A$2:$F$2832,6,0)</f>
        <v>29.950000760000002</v>
      </c>
      <c r="O2563" s="1">
        <f>Table1[[#This Row],[sale_price]]-Table1[[#This Row],[cost_price]]</f>
        <v>17.550700480000003</v>
      </c>
      <c r="P2563" s="4">
        <f>Table1[[#This Row],[PROFIT]]/Table1[[#This Row],[sale_price]]</f>
        <v>0.58600000115659434</v>
      </c>
      <c r="Q2563" t="str">
        <f>"Q"&amp;ROUNDUP(MONTH(Table1[[#This Row],[ordered_at]])/3,0)</f>
        <v>Q4</v>
      </c>
      <c r="R2563" t="s">
        <v>32</v>
      </c>
      <c r="S2563" t="s">
        <v>46</v>
      </c>
      <c r="T2563" s="8"/>
    </row>
    <row r="2564" spans="1:20" x14ac:dyDescent="0.3">
      <c r="A2564">
        <v>15364</v>
      </c>
      <c r="B2564">
        <v>10640</v>
      </c>
      <c r="C2564">
        <v>51521</v>
      </c>
      <c r="D2564">
        <v>13928</v>
      </c>
      <c r="E2564">
        <f>VLOOKUP(D2564,[1]products!$A$2:$B$2832,2,0)</f>
        <v>21.224099160000002</v>
      </c>
      <c r="F2564">
        <v>41491</v>
      </c>
      <c r="G2564" t="s">
        <v>10</v>
      </c>
      <c r="H2564" s="2">
        <v>44471.397256944445</v>
      </c>
      <c r="I2564" s="2" t="s">
        <v>11</v>
      </c>
      <c r="J2564" s="2" t="s">
        <v>11</v>
      </c>
      <c r="K2564" s="2" t="s">
        <v>11</v>
      </c>
      <c r="L2564" s="9">
        <f>YEAR(Table1[[#This Row],[ordered_at]])</f>
        <v>2021</v>
      </c>
      <c r="M2564" s="9" t="str">
        <f>TEXT(Table1[[#This Row],[ordered_at]],"MMM")</f>
        <v>Oct</v>
      </c>
      <c r="N2564">
        <f>VLOOKUP(D2564,[1]products!$A$2:$F$2832,6,0)</f>
        <v>40.349998470000003</v>
      </c>
      <c r="O2564" s="1">
        <f>Table1[[#This Row],[sale_price]]-Table1[[#This Row],[cost_price]]</f>
        <v>19.125899310000001</v>
      </c>
      <c r="P2564" s="4">
        <f>Table1[[#This Row],[PROFIT]]/Table1[[#This Row],[sale_price]]</f>
        <v>0.47400000087286248</v>
      </c>
      <c r="Q2564" t="str">
        <f>"Q"&amp;ROUNDUP(MONTH(Table1[[#This Row],[ordered_at]])/3,0)</f>
        <v>Q4</v>
      </c>
      <c r="R2564" t="s">
        <v>31</v>
      </c>
      <c r="S2564" t="s">
        <v>46</v>
      </c>
      <c r="T2564" s="8"/>
    </row>
    <row r="2565" spans="1:20" x14ac:dyDescent="0.3">
      <c r="A2565">
        <v>38408</v>
      </c>
      <c r="B2565">
        <v>26455</v>
      </c>
      <c r="C2565">
        <v>51521</v>
      </c>
      <c r="D2565">
        <v>25265</v>
      </c>
      <c r="E2565">
        <f>VLOOKUP(D2565,[1]products!$A$2:$B$2832,2,0)</f>
        <v>11.41428984</v>
      </c>
      <c r="F2565">
        <v>103620</v>
      </c>
      <c r="G2565" t="s">
        <v>14</v>
      </c>
      <c r="H2565" s="2">
        <v>44470.279097222221</v>
      </c>
      <c r="I2565" s="2" t="s">
        <v>11</v>
      </c>
      <c r="J2565" s="2" t="s">
        <v>11</v>
      </c>
      <c r="K2565" s="2" t="s">
        <v>11</v>
      </c>
      <c r="L2565" s="9">
        <f>YEAR(Table1[[#This Row],[ordered_at]])</f>
        <v>2021</v>
      </c>
      <c r="M2565" s="9" t="str">
        <f>TEXT(Table1[[#This Row],[ordered_at]],"MMM")</f>
        <v>Oct</v>
      </c>
      <c r="N2565">
        <f>VLOOKUP(D2565,[1]products!$A$2:$F$2832,6,0)</f>
        <v>19.989999770000001</v>
      </c>
      <c r="O2565" s="1">
        <f>Table1[[#This Row],[sale_price]]-Table1[[#This Row],[cost_price]]</f>
        <v>8.5757099300000004</v>
      </c>
      <c r="P2565" s="4">
        <f>Table1[[#This Row],[PROFIT]]/Table1[[#This Row],[sale_price]]</f>
        <v>0.42900000143421713</v>
      </c>
      <c r="Q2565" t="str">
        <f>"Q"&amp;ROUNDUP(MONTH(Table1[[#This Row],[ordered_at]])/3,0)</f>
        <v>Q4</v>
      </c>
      <c r="R2565" t="s">
        <v>42</v>
      </c>
      <c r="S2565" t="s">
        <v>46</v>
      </c>
      <c r="T2565" s="8"/>
    </row>
    <row r="2566" spans="1:20" x14ac:dyDescent="0.3">
      <c r="A2566">
        <v>167051</v>
      </c>
      <c r="B2566">
        <v>115059</v>
      </c>
      <c r="C2566">
        <v>51521</v>
      </c>
      <c r="D2566">
        <v>29033</v>
      </c>
      <c r="E2566">
        <f>VLOOKUP(D2566,[1]products!$A$2:$B$2832,2,0)</f>
        <v>17.301179730000001</v>
      </c>
      <c r="F2566">
        <v>450989</v>
      </c>
      <c r="G2566" t="s">
        <v>10</v>
      </c>
      <c r="H2566" s="2">
        <v>44469.240277777775</v>
      </c>
      <c r="I2566" s="2" t="s">
        <v>11</v>
      </c>
      <c r="J2566" s="2" t="s">
        <v>11</v>
      </c>
      <c r="K2566" s="2" t="s">
        <v>11</v>
      </c>
      <c r="L2566" s="9">
        <f>YEAR(Table1[[#This Row],[ordered_at]])</f>
        <v>2021</v>
      </c>
      <c r="M2566" s="9" t="str">
        <f>TEXT(Table1[[#This Row],[ordered_at]],"MMM")</f>
        <v>Sep</v>
      </c>
      <c r="N2566">
        <f>VLOOKUP(D2566,[1]products!$A$2:$F$2832,6,0)</f>
        <v>31.979999540000001</v>
      </c>
      <c r="O2566" s="1">
        <f>Table1[[#This Row],[sale_price]]-Table1[[#This Row],[cost_price]]</f>
        <v>14.67881981</v>
      </c>
      <c r="P2566" s="4">
        <f>Table1[[#This Row],[PROFIT]]/Table1[[#This Row],[sale_price]]</f>
        <v>0.45900000066103813</v>
      </c>
      <c r="Q2566" t="str">
        <f>"Q"&amp;ROUNDUP(MONTH(Table1[[#This Row],[ordered_at]])/3,0)</f>
        <v>Q3</v>
      </c>
      <c r="R2566" t="s">
        <v>42</v>
      </c>
      <c r="S2566" t="s">
        <v>46</v>
      </c>
      <c r="T2566" s="8"/>
    </row>
    <row r="2567" spans="1:20" x14ac:dyDescent="0.3">
      <c r="A2567">
        <v>132170</v>
      </c>
      <c r="B2567">
        <v>90976</v>
      </c>
      <c r="C2567">
        <v>51521</v>
      </c>
      <c r="D2567">
        <v>28790</v>
      </c>
      <c r="E2567">
        <f>VLOOKUP(D2567,[1]products!$A$2:$B$2832,2,0)</f>
        <v>10.07600001</v>
      </c>
      <c r="F2567">
        <v>356825</v>
      </c>
      <c r="G2567" t="s">
        <v>13</v>
      </c>
      <c r="H2567" s="2">
        <v>44468.515694444446</v>
      </c>
      <c r="I2567" s="2">
        <v>44468.515694444446</v>
      </c>
      <c r="J2567" s="2" t="s">
        <v>11</v>
      </c>
      <c r="K2567" s="2" t="s">
        <v>11</v>
      </c>
      <c r="L2567" s="9">
        <f>YEAR(Table1[[#This Row],[ordered_at]])</f>
        <v>2021</v>
      </c>
      <c r="M2567" s="9" t="str">
        <f>TEXT(Table1[[#This Row],[ordered_at]],"MMM")</f>
        <v>Sep</v>
      </c>
      <c r="N2567">
        <f>VLOOKUP(D2567,[1]products!$A$2:$F$2832,6,0)</f>
        <v>22</v>
      </c>
      <c r="O2567" s="1">
        <f>Table1[[#This Row],[sale_price]]-Table1[[#This Row],[cost_price]]</f>
        <v>11.92399999</v>
      </c>
      <c r="P2567" s="4">
        <f>Table1[[#This Row],[PROFIT]]/Table1[[#This Row],[sale_price]]</f>
        <v>0.54199999954545452</v>
      </c>
      <c r="Q2567" t="str">
        <f>"Q"&amp;ROUNDUP(MONTH(Table1[[#This Row],[ordered_at]])/3,0)</f>
        <v>Q3</v>
      </c>
      <c r="R2567" t="s">
        <v>42</v>
      </c>
      <c r="S2567" t="s">
        <v>46</v>
      </c>
      <c r="T2567" s="8"/>
    </row>
    <row r="2568" spans="1:20" x14ac:dyDescent="0.3">
      <c r="A2568">
        <v>81154</v>
      </c>
      <c r="B2568">
        <v>55837</v>
      </c>
      <c r="C2568">
        <v>51521</v>
      </c>
      <c r="D2568">
        <v>28711</v>
      </c>
      <c r="E2568">
        <f>VLOOKUP(D2568,[1]products!$A$2:$B$2832,2,0)</f>
        <v>39.267500030000001</v>
      </c>
      <c r="F2568">
        <v>219009</v>
      </c>
      <c r="G2568" t="s">
        <v>12</v>
      </c>
      <c r="H2568" s="2">
        <v>44468.431643518517</v>
      </c>
      <c r="I2568" s="2">
        <v>44468.431643518517</v>
      </c>
      <c r="J2568" s="2">
        <v>44468.431643518517</v>
      </c>
      <c r="K2568" s="2" t="s">
        <v>11</v>
      </c>
      <c r="L2568" s="9">
        <f>YEAR(Table1[[#This Row],[ordered_at]])</f>
        <v>2021</v>
      </c>
      <c r="M2568" s="9" t="str">
        <f>TEXT(Table1[[#This Row],[ordered_at]],"MMM")</f>
        <v>Sep</v>
      </c>
      <c r="N2568">
        <f>VLOOKUP(D2568,[1]products!$A$2:$F$2832,6,0)</f>
        <v>69.5</v>
      </c>
      <c r="O2568" s="1">
        <f>Table1[[#This Row],[sale_price]]-Table1[[#This Row],[cost_price]]</f>
        <v>30.232499969999999</v>
      </c>
      <c r="P2568" s="4">
        <f>Table1[[#This Row],[PROFIT]]/Table1[[#This Row],[sale_price]]</f>
        <v>0.43499999956834529</v>
      </c>
      <c r="Q2568" t="str">
        <f>"Q"&amp;ROUNDUP(MONTH(Table1[[#This Row],[ordered_at]])/3,0)</f>
        <v>Q3</v>
      </c>
      <c r="R2568" t="s">
        <v>42</v>
      </c>
      <c r="S2568" t="s">
        <v>46</v>
      </c>
      <c r="T2568" s="8"/>
    </row>
    <row r="2569" spans="1:20" x14ac:dyDescent="0.3">
      <c r="A2569">
        <v>38006</v>
      </c>
      <c r="B2569">
        <v>26171</v>
      </c>
      <c r="C2569">
        <v>51521</v>
      </c>
      <c r="D2569">
        <v>24793</v>
      </c>
      <c r="E2569">
        <f>VLOOKUP(D2569,[1]products!$A$2:$B$2832,2,0)</f>
        <v>15.795000050000001</v>
      </c>
      <c r="F2569">
        <v>102531</v>
      </c>
      <c r="G2569" t="s">
        <v>13</v>
      </c>
      <c r="H2569" s="2">
        <v>44468.277245370373</v>
      </c>
      <c r="I2569" s="2">
        <v>44468.277245370373</v>
      </c>
      <c r="J2569" s="2" t="s">
        <v>11</v>
      </c>
      <c r="K2569" s="2" t="s">
        <v>11</v>
      </c>
      <c r="L2569" s="9">
        <f>YEAR(Table1[[#This Row],[ordered_at]])</f>
        <v>2021</v>
      </c>
      <c r="M2569" s="9" t="str">
        <f>TEXT(Table1[[#This Row],[ordered_at]],"MMM")</f>
        <v>Sep</v>
      </c>
      <c r="N2569">
        <f>VLOOKUP(D2569,[1]products!$A$2:$F$2832,6,0)</f>
        <v>39</v>
      </c>
      <c r="O2569" s="1">
        <f>Table1[[#This Row],[sale_price]]-Table1[[#This Row],[cost_price]]</f>
        <v>23.204999950000001</v>
      </c>
      <c r="P2569" s="4">
        <f>Table1[[#This Row],[PROFIT]]/Table1[[#This Row],[sale_price]]</f>
        <v>0.59499999871794873</v>
      </c>
      <c r="Q2569" t="str">
        <f>"Q"&amp;ROUNDUP(MONTH(Table1[[#This Row],[ordered_at]])/3,0)</f>
        <v>Q3</v>
      </c>
      <c r="R2569" t="s">
        <v>42</v>
      </c>
      <c r="S2569" t="s">
        <v>46</v>
      </c>
      <c r="T2569" s="8"/>
    </row>
    <row r="2570" spans="1:20" x14ac:dyDescent="0.3">
      <c r="A2570">
        <v>108710</v>
      </c>
      <c r="B2570">
        <v>74911</v>
      </c>
      <c r="C2570">
        <v>1160</v>
      </c>
      <c r="D2570">
        <v>25276</v>
      </c>
      <c r="E2570">
        <f>VLOOKUP(D2570,[1]products!$A$2:$B$2832,2,0)</f>
        <v>11.78606986</v>
      </c>
      <c r="F2570">
        <v>293307</v>
      </c>
      <c r="G2570" t="s">
        <v>10</v>
      </c>
      <c r="H2570" s="2">
        <v>44467.624895833331</v>
      </c>
      <c r="I2570" s="2" t="s">
        <v>11</v>
      </c>
      <c r="J2570" s="2" t="s">
        <v>11</v>
      </c>
      <c r="K2570" s="2" t="s">
        <v>11</v>
      </c>
      <c r="L2570" s="9">
        <f>YEAR(Table1[[#This Row],[ordered_at]])</f>
        <v>2021</v>
      </c>
      <c r="M2570" s="9" t="str">
        <f>TEXT(Table1[[#This Row],[ordered_at]],"MMM")</f>
        <v>Sep</v>
      </c>
      <c r="N2570">
        <f>VLOOKUP(D2570,[1]products!$A$2:$F$2832,6,0)</f>
        <v>29.989999770000001</v>
      </c>
      <c r="O2570" s="1">
        <f>Table1[[#This Row],[sale_price]]-Table1[[#This Row],[cost_price]]</f>
        <v>18.203929909999999</v>
      </c>
      <c r="P2570" s="4">
        <f>Table1[[#This Row],[PROFIT]]/Table1[[#This Row],[sale_price]]</f>
        <v>0.60700000165421808</v>
      </c>
      <c r="Q2570" t="str">
        <f>"Q"&amp;ROUNDUP(MONTH(Table1[[#This Row],[ordered_at]])/3,0)</f>
        <v>Q3</v>
      </c>
      <c r="R2570" t="s">
        <v>42</v>
      </c>
      <c r="S2570" t="s">
        <v>46</v>
      </c>
      <c r="T2570" s="8"/>
    </row>
    <row r="2571" spans="1:20" x14ac:dyDescent="0.3">
      <c r="A2571">
        <v>146860</v>
      </c>
      <c r="B2571">
        <v>101131</v>
      </c>
      <c r="C2571">
        <v>23906</v>
      </c>
      <c r="D2571">
        <v>25247</v>
      </c>
      <c r="E2571">
        <f>VLOOKUP(D2571,[1]products!$A$2:$B$2832,2,0)</f>
        <v>13.349999990000001</v>
      </c>
      <c r="F2571">
        <v>396492</v>
      </c>
      <c r="G2571" t="s">
        <v>12</v>
      </c>
      <c r="H2571" s="2">
        <v>44465.284594907411</v>
      </c>
      <c r="I2571" s="2">
        <v>44465.284594907411</v>
      </c>
      <c r="J2571" s="2">
        <v>44465.284594907411</v>
      </c>
      <c r="K2571" s="2" t="s">
        <v>11</v>
      </c>
      <c r="L2571" s="9">
        <f>YEAR(Table1[[#This Row],[ordered_at]])</f>
        <v>2021</v>
      </c>
      <c r="M2571" s="9" t="str">
        <f>TEXT(Table1[[#This Row],[ordered_at]],"MMM")</f>
        <v>Sep</v>
      </c>
      <c r="N2571">
        <f>VLOOKUP(D2571,[1]products!$A$2:$F$2832,6,0)</f>
        <v>25</v>
      </c>
      <c r="O2571" s="1">
        <f>Table1[[#This Row],[sale_price]]-Table1[[#This Row],[cost_price]]</f>
        <v>11.650000009999999</v>
      </c>
      <c r="P2571" s="4">
        <f>Table1[[#This Row],[PROFIT]]/Table1[[#This Row],[sale_price]]</f>
        <v>0.4660000004</v>
      </c>
      <c r="Q2571" t="str">
        <f>"Q"&amp;ROUNDUP(MONTH(Table1[[#This Row],[ordered_at]])/3,0)</f>
        <v>Q3</v>
      </c>
      <c r="R2571" t="s">
        <v>42</v>
      </c>
      <c r="S2571" t="s">
        <v>46</v>
      </c>
      <c r="T2571" s="8"/>
    </row>
    <row r="2572" spans="1:20" x14ac:dyDescent="0.3">
      <c r="A2572">
        <v>119882</v>
      </c>
      <c r="B2572">
        <v>82570</v>
      </c>
      <c r="C2572">
        <v>70712</v>
      </c>
      <c r="D2572">
        <v>15253</v>
      </c>
      <c r="E2572">
        <f>VLOOKUP(D2572,[1]products!$A$2:$B$2832,2,0)</f>
        <v>12.160469859999999</v>
      </c>
      <c r="F2572">
        <v>323541</v>
      </c>
      <c r="G2572" t="s">
        <v>13</v>
      </c>
      <c r="H2572" s="2">
        <v>44465.168414351851</v>
      </c>
      <c r="I2572" s="2">
        <v>44465.168414351851</v>
      </c>
      <c r="J2572" s="2" t="s">
        <v>11</v>
      </c>
      <c r="K2572" s="2" t="s">
        <v>11</v>
      </c>
      <c r="L2572" s="9">
        <f>YEAR(Table1[[#This Row],[ordered_at]])</f>
        <v>2021</v>
      </c>
      <c r="M2572" s="9" t="str">
        <f>TEXT(Table1[[#This Row],[ordered_at]],"MMM")</f>
        <v>Sep</v>
      </c>
      <c r="N2572">
        <f>VLOOKUP(D2572,[1]products!$A$2:$F$2832,6,0)</f>
        <v>21.989999770000001</v>
      </c>
      <c r="O2572" s="1">
        <f>Table1[[#This Row],[sale_price]]-Table1[[#This Row],[cost_price]]</f>
        <v>9.8295299100000015</v>
      </c>
      <c r="P2572" s="4">
        <f>Table1[[#This Row],[PROFIT]]/Table1[[#This Row],[sale_price]]</f>
        <v>0.44700000058253758</v>
      </c>
      <c r="Q2572" t="str">
        <f>"Q"&amp;ROUNDUP(MONTH(Table1[[#This Row],[ordered_at]])/3,0)</f>
        <v>Q3</v>
      </c>
      <c r="R2572" t="s">
        <v>42</v>
      </c>
      <c r="S2572" t="s">
        <v>46</v>
      </c>
      <c r="T2572" s="8"/>
    </row>
    <row r="2573" spans="1:20" x14ac:dyDescent="0.3">
      <c r="A2573">
        <v>63700</v>
      </c>
      <c r="B2573">
        <v>43851</v>
      </c>
      <c r="C2573">
        <v>16761</v>
      </c>
      <c r="D2573">
        <v>8979</v>
      </c>
      <c r="E2573">
        <f>VLOOKUP(D2573,[1]products!$A$2:$B$2832,2,0)</f>
        <v>21.739470789999999</v>
      </c>
      <c r="F2573">
        <v>171872</v>
      </c>
      <c r="G2573" t="s">
        <v>15</v>
      </c>
      <c r="H2573" s="2">
        <v>44463.535590277781</v>
      </c>
      <c r="I2573" s="2">
        <v>44463.535590277781</v>
      </c>
      <c r="J2573" s="2">
        <v>44463.535590277781</v>
      </c>
      <c r="K2573" s="2">
        <v>44463.535590277781</v>
      </c>
      <c r="L2573" s="9">
        <f>YEAR(Table1[[#This Row],[ordered_at]])</f>
        <v>2021</v>
      </c>
      <c r="M2573" s="9" t="str">
        <f>TEXT(Table1[[#This Row],[ordered_at]],"MMM")</f>
        <v>Sep</v>
      </c>
      <c r="N2573">
        <f>VLOOKUP(D2573,[1]products!$A$2:$F$2832,6,0)</f>
        <v>47.990001679999999</v>
      </c>
      <c r="O2573" s="1">
        <f>Table1[[#This Row],[sale_price]]-Table1[[#This Row],[cost_price]]</f>
        <v>26.25053089</v>
      </c>
      <c r="P2573" s="4">
        <f>Table1[[#This Row],[PROFIT]]/Table1[[#This Row],[sale_price]]</f>
        <v>0.54699999939654098</v>
      </c>
      <c r="Q2573" t="str">
        <f>"Q"&amp;ROUNDUP(MONTH(Table1[[#This Row],[ordered_at]])/3,0)</f>
        <v>Q3</v>
      </c>
      <c r="R2573" t="s">
        <v>42</v>
      </c>
      <c r="S2573" t="s">
        <v>46</v>
      </c>
      <c r="T2573" s="8"/>
    </row>
    <row r="2574" spans="1:20" x14ac:dyDescent="0.3">
      <c r="A2574">
        <v>6554</v>
      </c>
      <c r="B2574">
        <v>4546</v>
      </c>
      <c r="C2574">
        <v>9246</v>
      </c>
      <c r="D2574">
        <v>29090</v>
      </c>
      <c r="E2574">
        <f>VLOOKUP(D2574,[1]products!$A$2:$B$2832,2,0)</f>
        <v>33.755779269999998</v>
      </c>
      <c r="F2574">
        <v>17738</v>
      </c>
      <c r="G2574" t="s">
        <v>14</v>
      </c>
      <c r="H2574" s="2">
        <v>44463.399444444447</v>
      </c>
      <c r="I2574" s="2" t="s">
        <v>11</v>
      </c>
      <c r="J2574" s="2" t="s">
        <v>11</v>
      </c>
      <c r="K2574" s="2" t="s">
        <v>11</v>
      </c>
      <c r="L2574" s="9">
        <f>YEAR(Table1[[#This Row],[ordered_at]])</f>
        <v>2021</v>
      </c>
      <c r="M2574" s="9" t="str">
        <f>TEXT(Table1[[#This Row],[ordered_at]],"MMM")</f>
        <v>Sep</v>
      </c>
      <c r="N2574">
        <f>VLOOKUP(D2574,[1]products!$A$2:$F$2832,6,0)</f>
        <v>79.989997860000003</v>
      </c>
      <c r="O2574" s="1">
        <f>Table1[[#This Row],[sale_price]]-Table1[[#This Row],[cost_price]]</f>
        <v>46.234218590000005</v>
      </c>
      <c r="P2574" s="4">
        <f>Table1[[#This Row],[PROFIT]]/Table1[[#This Row],[sale_price]]</f>
        <v>0.57799999783622946</v>
      </c>
      <c r="Q2574" t="str">
        <f>"Q"&amp;ROUNDUP(MONTH(Table1[[#This Row],[ordered_at]])/3,0)</f>
        <v>Q3</v>
      </c>
      <c r="R2574" t="s">
        <v>42</v>
      </c>
      <c r="S2574" t="s">
        <v>46</v>
      </c>
      <c r="T2574" s="8"/>
    </row>
    <row r="2575" spans="1:20" x14ac:dyDescent="0.3">
      <c r="A2575">
        <v>110728</v>
      </c>
      <c r="B2575">
        <v>76303</v>
      </c>
      <c r="C2575">
        <v>80020</v>
      </c>
      <c r="D2575">
        <v>14140</v>
      </c>
      <c r="E2575">
        <f>VLOOKUP(D2575,[1]products!$A$2:$B$2832,2,0)</f>
        <v>16.62738075</v>
      </c>
      <c r="F2575">
        <v>298774</v>
      </c>
      <c r="G2575" t="s">
        <v>14</v>
      </c>
      <c r="H2575" s="2">
        <v>44462.47457175926</v>
      </c>
      <c r="I2575" s="2" t="s">
        <v>11</v>
      </c>
      <c r="J2575" s="2" t="s">
        <v>11</v>
      </c>
      <c r="K2575" s="2" t="s">
        <v>11</v>
      </c>
      <c r="L2575" s="9">
        <f>YEAR(Table1[[#This Row],[ordered_at]])</f>
        <v>2021</v>
      </c>
      <c r="M2575" s="9" t="str">
        <f>TEXT(Table1[[#This Row],[ordered_at]],"MMM")</f>
        <v>Sep</v>
      </c>
      <c r="N2575">
        <f>VLOOKUP(D2575,[1]products!$A$2:$F$2832,6,0)</f>
        <v>35.990001679999999</v>
      </c>
      <c r="O2575" s="1">
        <f>Table1[[#This Row],[sale_price]]-Table1[[#This Row],[cost_price]]</f>
        <v>19.362620929999999</v>
      </c>
      <c r="P2575" s="4">
        <f>Table1[[#This Row],[PROFIT]]/Table1[[#This Row],[sale_price]]</f>
        <v>0.53800000072686849</v>
      </c>
      <c r="Q2575" t="str">
        <f>"Q"&amp;ROUNDUP(MONTH(Table1[[#This Row],[ordered_at]])/3,0)</f>
        <v>Q3</v>
      </c>
      <c r="R2575" t="s">
        <v>42</v>
      </c>
      <c r="S2575" t="s">
        <v>46</v>
      </c>
      <c r="T2575" s="8"/>
    </row>
    <row r="2576" spans="1:20" x14ac:dyDescent="0.3">
      <c r="A2576">
        <v>19339</v>
      </c>
      <c r="B2576">
        <v>13383</v>
      </c>
      <c r="C2576">
        <v>71497</v>
      </c>
      <c r="D2576">
        <v>15472</v>
      </c>
      <c r="E2576">
        <f>VLOOKUP(D2576,[1]products!$A$2:$B$2832,2,0)</f>
        <v>45.891298319999997</v>
      </c>
      <c r="F2576">
        <v>52209</v>
      </c>
      <c r="G2576" t="s">
        <v>13</v>
      </c>
      <c r="H2576" s="2">
        <v>44460.967939814815</v>
      </c>
      <c r="I2576" s="2">
        <v>44460.967939814815</v>
      </c>
      <c r="J2576" s="2" t="s">
        <v>11</v>
      </c>
      <c r="K2576" s="2" t="s">
        <v>11</v>
      </c>
      <c r="L2576" s="9">
        <f>YEAR(Table1[[#This Row],[ordered_at]])</f>
        <v>2021</v>
      </c>
      <c r="M2576" s="9" t="str">
        <f>TEXT(Table1[[#This Row],[ordered_at]],"MMM")</f>
        <v>Sep</v>
      </c>
      <c r="N2576">
        <f>VLOOKUP(D2576,[1]products!$A$2:$F$2832,6,0)</f>
        <v>79.949996949999999</v>
      </c>
      <c r="O2576" s="1">
        <f>Table1[[#This Row],[sale_price]]-Table1[[#This Row],[cost_price]]</f>
        <v>34.058698630000002</v>
      </c>
      <c r="P2576" s="4">
        <f>Table1[[#This Row],[PROFIT]]/Table1[[#This Row],[sale_price]]</f>
        <v>0.4259999991156973</v>
      </c>
      <c r="Q2576" t="str">
        <f>"Q"&amp;ROUNDUP(MONTH(Table1[[#This Row],[ordered_at]])/3,0)</f>
        <v>Q3</v>
      </c>
      <c r="R2576" t="s">
        <v>42</v>
      </c>
      <c r="S2576" t="s">
        <v>46</v>
      </c>
      <c r="T2576" s="8"/>
    </row>
    <row r="2577" spans="1:20" x14ac:dyDescent="0.3">
      <c r="A2577">
        <v>24304</v>
      </c>
      <c r="B2577">
        <v>16815</v>
      </c>
      <c r="C2577">
        <v>63685</v>
      </c>
      <c r="D2577">
        <v>9201</v>
      </c>
      <c r="E2577">
        <f>VLOOKUP(D2577,[1]products!$A$2:$B$2832,2,0)</f>
        <v>21.64567083</v>
      </c>
      <c r="F2577">
        <v>65585</v>
      </c>
      <c r="G2577" t="s">
        <v>15</v>
      </c>
      <c r="H2577" s="2">
        <v>44460.709479166668</v>
      </c>
      <c r="I2577" s="2">
        <v>44460.709479166668</v>
      </c>
      <c r="J2577" s="2">
        <v>44460.709479166668</v>
      </c>
      <c r="K2577" s="2">
        <v>44460.709479166668</v>
      </c>
      <c r="L2577" s="9">
        <f>YEAR(Table1[[#This Row],[ordered_at]])</f>
        <v>2021</v>
      </c>
      <c r="M2577" s="9" t="str">
        <f>TEXT(Table1[[#This Row],[ordered_at]],"MMM")</f>
        <v>Sep</v>
      </c>
      <c r="N2577">
        <f>VLOOKUP(D2577,[1]products!$A$2:$F$2832,6,0)</f>
        <v>49.990001679999999</v>
      </c>
      <c r="O2577" s="1">
        <f>Table1[[#This Row],[sale_price]]-Table1[[#This Row],[cost_price]]</f>
        <v>28.344330849999999</v>
      </c>
      <c r="P2577" s="4">
        <f>Table1[[#This Row],[PROFIT]]/Table1[[#This Row],[sale_price]]</f>
        <v>0.56699999794838973</v>
      </c>
      <c r="Q2577" t="str">
        <f>"Q"&amp;ROUNDUP(MONTH(Table1[[#This Row],[ordered_at]])/3,0)</f>
        <v>Q3</v>
      </c>
      <c r="R2577" t="s">
        <v>42</v>
      </c>
      <c r="S2577" t="s">
        <v>46</v>
      </c>
      <c r="T2577" s="8"/>
    </row>
    <row r="2578" spans="1:20" x14ac:dyDescent="0.3">
      <c r="A2578">
        <v>30461</v>
      </c>
      <c r="B2578">
        <v>21047</v>
      </c>
      <c r="C2578">
        <v>14335</v>
      </c>
      <c r="D2578">
        <v>13745</v>
      </c>
      <c r="E2578">
        <f>VLOOKUP(D2578,[1]products!$A$2:$B$2832,2,0)</f>
        <v>19.25357988</v>
      </c>
      <c r="F2578">
        <v>82086</v>
      </c>
      <c r="G2578" t="s">
        <v>12</v>
      </c>
      <c r="H2578" s="2">
        <v>44457.567013888889</v>
      </c>
      <c r="I2578" s="2">
        <v>44457.567013888889</v>
      </c>
      <c r="J2578" s="2">
        <v>44457.567013888889</v>
      </c>
      <c r="K2578" s="2" t="s">
        <v>11</v>
      </c>
      <c r="L2578" s="9">
        <f>YEAR(Table1[[#This Row],[ordered_at]])</f>
        <v>2021</v>
      </c>
      <c r="M2578" s="9" t="str">
        <f>TEXT(Table1[[#This Row],[ordered_at]],"MMM")</f>
        <v>Sep</v>
      </c>
      <c r="N2578">
        <f>VLOOKUP(D2578,[1]products!$A$2:$F$2832,6,0)</f>
        <v>29.989999770000001</v>
      </c>
      <c r="O2578" s="1">
        <f>Table1[[#This Row],[sale_price]]-Table1[[#This Row],[cost_price]]</f>
        <v>10.736419890000001</v>
      </c>
      <c r="P2578" s="4">
        <f>Table1[[#This Row],[PROFIT]]/Table1[[#This Row],[sale_price]]</f>
        <v>0.35799999907769259</v>
      </c>
      <c r="Q2578" t="str">
        <f>"Q"&amp;ROUNDUP(MONTH(Table1[[#This Row],[ordered_at]])/3,0)</f>
        <v>Q3</v>
      </c>
      <c r="R2578" t="s">
        <v>42</v>
      </c>
      <c r="S2578" t="s">
        <v>46</v>
      </c>
      <c r="T2578" s="8"/>
    </row>
    <row r="2579" spans="1:20" x14ac:dyDescent="0.3">
      <c r="A2579">
        <v>72778</v>
      </c>
      <c r="B2579">
        <v>50060</v>
      </c>
      <c r="C2579">
        <v>16870</v>
      </c>
      <c r="D2579">
        <v>25896</v>
      </c>
      <c r="E2579">
        <f>VLOOKUP(D2579,[1]products!$A$2:$B$2832,2,0)</f>
        <v>25.48399998</v>
      </c>
      <c r="F2579">
        <v>196380</v>
      </c>
      <c r="G2579" t="s">
        <v>12</v>
      </c>
      <c r="H2579" s="2">
        <v>44456.668182870373</v>
      </c>
      <c r="I2579" s="2">
        <v>44456.668182870373</v>
      </c>
      <c r="J2579" s="2">
        <v>44456.668182870373</v>
      </c>
      <c r="K2579" s="2" t="s">
        <v>11</v>
      </c>
      <c r="L2579" s="9">
        <f>YEAR(Table1[[#This Row],[ordered_at]])</f>
        <v>2021</v>
      </c>
      <c r="M2579" s="9" t="str">
        <f>TEXT(Table1[[#This Row],[ordered_at]],"MMM")</f>
        <v>Sep</v>
      </c>
      <c r="N2579">
        <f>VLOOKUP(D2579,[1]products!$A$2:$F$2832,6,0)</f>
        <v>46</v>
      </c>
      <c r="O2579" s="1">
        <f>Table1[[#This Row],[sale_price]]-Table1[[#This Row],[cost_price]]</f>
        <v>20.51600002</v>
      </c>
      <c r="P2579" s="4">
        <f>Table1[[#This Row],[PROFIT]]/Table1[[#This Row],[sale_price]]</f>
        <v>0.44600000043478261</v>
      </c>
      <c r="Q2579" t="str">
        <f>"Q"&amp;ROUNDUP(MONTH(Table1[[#This Row],[ordered_at]])/3,0)</f>
        <v>Q3</v>
      </c>
      <c r="R2579" t="s">
        <v>42</v>
      </c>
      <c r="S2579" t="s">
        <v>46</v>
      </c>
      <c r="T2579" s="8"/>
    </row>
    <row r="2580" spans="1:20" x14ac:dyDescent="0.3">
      <c r="A2580">
        <v>132143</v>
      </c>
      <c r="B2580">
        <v>90959</v>
      </c>
      <c r="C2580">
        <v>94556</v>
      </c>
      <c r="D2580">
        <v>9024</v>
      </c>
      <c r="E2580">
        <f>VLOOKUP(D2580,[1]products!$A$2:$B$2832,2,0)</f>
        <v>15.40000006</v>
      </c>
      <c r="F2580">
        <v>356752</v>
      </c>
      <c r="G2580" t="s">
        <v>10</v>
      </c>
      <c r="H2580" s="2">
        <v>44456.356585648151</v>
      </c>
      <c r="I2580" s="2" t="s">
        <v>11</v>
      </c>
      <c r="J2580" s="2" t="s">
        <v>11</v>
      </c>
      <c r="K2580" s="2" t="s">
        <v>11</v>
      </c>
      <c r="L2580" s="9">
        <f>YEAR(Table1[[#This Row],[ordered_at]])</f>
        <v>2021</v>
      </c>
      <c r="M2580" s="9" t="str">
        <f>TEXT(Table1[[#This Row],[ordered_at]],"MMM")</f>
        <v>Sep</v>
      </c>
      <c r="N2580">
        <f>VLOOKUP(D2580,[1]products!$A$2:$F$2832,6,0)</f>
        <v>25</v>
      </c>
      <c r="O2580" s="1">
        <f>Table1[[#This Row],[sale_price]]-Table1[[#This Row],[cost_price]]</f>
        <v>9.59999994</v>
      </c>
      <c r="P2580" s="4">
        <f>Table1[[#This Row],[PROFIT]]/Table1[[#This Row],[sale_price]]</f>
        <v>0.38399999759999998</v>
      </c>
      <c r="Q2580" t="str">
        <f>"Q"&amp;ROUNDUP(MONTH(Table1[[#This Row],[ordered_at]])/3,0)</f>
        <v>Q3</v>
      </c>
      <c r="R2580" t="s">
        <v>42</v>
      </c>
      <c r="S2580" t="s">
        <v>46</v>
      </c>
      <c r="T2580" s="8"/>
    </row>
    <row r="2581" spans="1:20" x14ac:dyDescent="0.3">
      <c r="A2581">
        <v>142824</v>
      </c>
      <c r="B2581">
        <v>98332</v>
      </c>
      <c r="C2581">
        <v>46589</v>
      </c>
      <c r="D2581">
        <v>28896</v>
      </c>
      <c r="E2581">
        <f>VLOOKUP(D2581,[1]products!$A$2:$B$2832,2,0)</f>
        <v>13.300000020000001</v>
      </c>
      <c r="F2581">
        <v>385572</v>
      </c>
      <c r="G2581" t="s">
        <v>13</v>
      </c>
      <c r="H2581" s="2">
        <v>44455.670659722222</v>
      </c>
      <c r="I2581" s="2">
        <v>44455.670659722222</v>
      </c>
      <c r="J2581" s="2" t="s">
        <v>11</v>
      </c>
      <c r="K2581" s="2" t="s">
        <v>11</v>
      </c>
      <c r="L2581" s="9">
        <f>YEAR(Table1[[#This Row],[ordered_at]])</f>
        <v>2021</v>
      </c>
      <c r="M2581" s="9" t="str">
        <f>TEXT(Table1[[#This Row],[ordered_at]],"MMM")</f>
        <v>Sep</v>
      </c>
      <c r="N2581">
        <f>VLOOKUP(D2581,[1]products!$A$2:$F$2832,6,0)</f>
        <v>28</v>
      </c>
      <c r="O2581" s="1">
        <f>Table1[[#This Row],[sale_price]]-Table1[[#This Row],[cost_price]]</f>
        <v>14.699999979999999</v>
      </c>
      <c r="P2581" s="4">
        <f>Table1[[#This Row],[PROFIT]]/Table1[[#This Row],[sale_price]]</f>
        <v>0.52499999928571428</v>
      </c>
      <c r="Q2581" t="str">
        <f>"Q"&amp;ROUNDUP(MONTH(Table1[[#This Row],[ordered_at]])/3,0)</f>
        <v>Q3</v>
      </c>
      <c r="R2581" t="s">
        <v>28</v>
      </c>
      <c r="S2581" t="s">
        <v>46</v>
      </c>
      <c r="T2581" s="8"/>
    </row>
    <row r="2582" spans="1:20" x14ac:dyDescent="0.3">
      <c r="A2582">
        <v>1058</v>
      </c>
      <c r="B2582">
        <v>723</v>
      </c>
      <c r="C2582">
        <v>8622</v>
      </c>
      <c r="D2582">
        <v>5847</v>
      </c>
      <c r="E2582">
        <f>VLOOKUP(D2582,[1]products!$A$2:$B$2832,2,0)</f>
        <v>24.700000079999999</v>
      </c>
      <c r="F2582">
        <v>2902</v>
      </c>
      <c r="G2582" t="s">
        <v>12</v>
      </c>
      <c r="H2582" s="2">
        <v>44453.302719907406</v>
      </c>
      <c r="I2582" s="2">
        <v>44453.302719907406</v>
      </c>
      <c r="J2582" s="2">
        <v>44453.302719907406</v>
      </c>
      <c r="K2582" s="2" t="s">
        <v>11</v>
      </c>
      <c r="L2582" s="9">
        <f>YEAR(Table1[[#This Row],[ordered_at]])</f>
        <v>2021</v>
      </c>
      <c r="M2582" s="9" t="str">
        <f>TEXT(Table1[[#This Row],[ordered_at]],"MMM")</f>
        <v>Sep</v>
      </c>
      <c r="N2582">
        <f>VLOOKUP(D2582,[1]products!$A$2:$F$2832,6,0)</f>
        <v>38</v>
      </c>
      <c r="O2582" s="1">
        <f>Table1[[#This Row],[sale_price]]-Table1[[#This Row],[cost_price]]</f>
        <v>13.299999920000001</v>
      </c>
      <c r="P2582" s="4">
        <f>Table1[[#This Row],[PROFIT]]/Table1[[#This Row],[sale_price]]</f>
        <v>0.34999999789473685</v>
      </c>
      <c r="Q2582" t="str">
        <f>"Q"&amp;ROUNDUP(MONTH(Table1[[#This Row],[ordered_at]])/3,0)</f>
        <v>Q3</v>
      </c>
      <c r="R2582" t="s">
        <v>28</v>
      </c>
      <c r="S2582" t="s">
        <v>46</v>
      </c>
      <c r="T2582" s="8"/>
    </row>
    <row r="2583" spans="1:20" x14ac:dyDescent="0.3">
      <c r="A2583">
        <v>10264</v>
      </c>
      <c r="B2583">
        <v>7079</v>
      </c>
      <c r="C2583">
        <v>73647</v>
      </c>
      <c r="D2583">
        <v>9051</v>
      </c>
      <c r="E2583">
        <f>VLOOKUP(D2583,[1]products!$A$2:$B$2832,2,0)</f>
        <v>46.412099779999998</v>
      </c>
      <c r="F2583">
        <v>27677</v>
      </c>
      <c r="G2583" t="s">
        <v>13</v>
      </c>
      <c r="H2583" s="2">
        <v>44452.262488425928</v>
      </c>
      <c r="I2583" s="2">
        <v>44452.262488425928</v>
      </c>
      <c r="J2583" s="2" t="s">
        <v>11</v>
      </c>
      <c r="K2583" s="2" t="s">
        <v>11</v>
      </c>
      <c r="L2583" s="9">
        <f>YEAR(Table1[[#This Row],[ordered_at]])</f>
        <v>2021</v>
      </c>
      <c r="M2583" s="9" t="str">
        <f>TEXT(Table1[[#This Row],[ordered_at]],"MMM")</f>
        <v>Sep</v>
      </c>
      <c r="N2583">
        <f>VLOOKUP(D2583,[1]products!$A$2:$F$2832,6,0)</f>
        <v>87.569999690000003</v>
      </c>
      <c r="O2583" s="1">
        <f>Table1[[#This Row],[sale_price]]-Table1[[#This Row],[cost_price]]</f>
        <v>41.157899910000005</v>
      </c>
      <c r="P2583" s="4">
        <f>Table1[[#This Row],[PROFIT]]/Table1[[#This Row],[sale_price]]</f>
        <v>0.47000000063606262</v>
      </c>
      <c r="Q2583" t="str">
        <f>"Q"&amp;ROUNDUP(MONTH(Table1[[#This Row],[ordered_at]])/3,0)</f>
        <v>Q3</v>
      </c>
      <c r="R2583" t="s">
        <v>28</v>
      </c>
      <c r="S2583" t="s">
        <v>46</v>
      </c>
      <c r="T2583" s="8"/>
    </row>
    <row r="2584" spans="1:20" x14ac:dyDescent="0.3">
      <c r="A2584">
        <v>116914</v>
      </c>
      <c r="B2584">
        <v>80533</v>
      </c>
      <c r="C2584">
        <v>38010</v>
      </c>
      <c r="D2584">
        <v>12554</v>
      </c>
      <c r="E2584">
        <f>VLOOKUP(D2584,[1]products!$A$2:$B$2832,2,0)</f>
        <v>29.422348719999999</v>
      </c>
      <c r="F2584">
        <v>315500</v>
      </c>
      <c r="G2584" t="s">
        <v>14</v>
      </c>
      <c r="H2584" s="2">
        <v>44451.665972222225</v>
      </c>
      <c r="I2584" s="2" t="s">
        <v>11</v>
      </c>
      <c r="J2584" s="2" t="s">
        <v>11</v>
      </c>
      <c r="K2584" s="2" t="s">
        <v>11</v>
      </c>
      <c r="L2584" s="9">
        <f>YEAR(Table1[[#This Row],[ordered_at]])</f>
        <v>2021</v>
      </c>
      <c r="M2584" s="9" t="str">
        <f>TEXT(Table1[[#This Row],[ordered_at]],"MMM")</f>
        <v>Sep</v>
      </c>
      <c r="N2584">
        <f>VLOOKUP(D2584,[1]products!$A$2:$F$2832,6,0)</f>
        <v>64.949996949999999</v>
      </c>
      <c r="O2584" s="1">
        <f>Table1[[#This Row],[sale_price]]-Table1[[#This Row],[cost_price]]</f>
        <v>35.527648229999997</v>
      </c>
      <c r="P2584" s="4">
        <f>Table1[[#This Row],[PROFIT]]/Table1[[#This Row],[sale_price]]</f>
        <v>0.54699999843494984</v>
      </c>
      <c r="Q2584" t="str">
        <f>"Q"&amp;ROUNDUP(MONTH(Table1[[#This Row],[ordered_at]])/3,0)</f>
        <v>Q3</v>
      </c>
      <c r="R2584" t="s">
        <v>23</v>
      </c>
      <c r="S2584" t="s">
        <v>46</v>
      </c>
      <c r="T2584" s="8"/>
    </row>
    <row r="2585" spans="1:20" x14ac:dyDescent="0.3">
      <c r="A2585">
        <v>78020</v>
      </c>
      <c r="B2585">
        <v>53660</v>
      </c>
      <c r="C2585">
        <v>55169</v>
      </c>
      <c r="D2585">
        <v>28457</v>
      </c>
      <c r="E2585">
        <f>VLOOKUP(D2585,[1]products!$A$2:$B$2832,2,0)</f>
        <v>33.617500020000001</v>
      </c>
      <c r="F2585">
        <v>210521</v>
      </c>
      <c r="G2585" t="s">
        <v>14</v>
      </c>
      <c r="H2585" s="2">
        <v>44451.397326388891</v>
      </c>
      <c r="I2585" s="2" t="s">
        <v>11</v>
      </c>
      <c r="J2585" s="2" t="s">
        <v>11</v>
      </c>
      <c r="K2585" s="2" t="s">
        <v>11</v>
      </c>
      <c r="L2585" s="9">
        <f>YEAR(Table1[[#This Row],[ordered_at]])</f>
        <v>2021</v>
      </c>
      <c r="M2585" s="9" t="str">
        <f>TEXT(Table1[[#This Row],[ordered_at]],"MMM")</f>
        <v>Sep</v>
      </c>
      <c r="N2585">
        <f>VLOOKUP(D2585,[1]products!$A$2:$F$2832,6,0)</f>
        <v>59.5</v>
      </c>
      <c r="O2585" s="1">
        <f>Table1[[#This Row],[sale_price]]-Table1[[#This Row],[cost_price]]</f>
        <v>25.882499979999999</v>
      </c>
      <c r="P2585" s="4">
        <f>Table1[[#This Row],[PROFIT]]/Table1[[#This Row],[sale_price]]</f>
        <v>0.43499999966386554</v>
      </c>
      <c r="Q2585" t="str">
        <f>"Q"&amp;ROUNDUP(MONTH(Table1[[#This Row],[ordered_at]])/3,0)</f>
        <v>Q3</v>
      </c>
      <c r="R2585" t="s">
        <v>23</v>
      </c>
      <c r="S2585" t="s">
        <v>46</v>
      </c>
      <c r="T2585" s="8"/>
    </row>
    <row r="2586" spans="1:20" x14ac:dyDescent="0.3">
      <c r="A2586">
        <v>61184</v>
      </c>
      <c r="B2586">
        <v>42170</v>
      </c>
      <c r="C2586">
        <v>11643</v>
      </c>
      <c r="D2586">
        <v>9024</v>
      </c>
      <c r="E2586">
        <f>VLOOKUP(D2586,[1]products!$A$2:$B$2832,2,0)</f>
        <v>15.40000006</v>
      </c>
      <c r="F2586">
        <v>165107</v>
      </c>
      <c r="G2586" t="s">
        <v>10</v>
      </c>
      <c r="H2586" s="2">
        <v>44450.98510416667</v>
      </c>
      <c r="I2586" s="2" t="s">
        <v>11</v>
      </c>
      <c r="J2586" s="2" t="s">
        <v>11</v>
      </c>
      <c r="K2586" s="2" t="s">
        <v>11</v>
      </c>
      <c r="L2586" s="9">
        <f>YEAR(Table1[[#This Row],[ordered_at]])</f>
        <v>2021</v>
      </c>
      <c r="M2586" s="9" t="str">
        <f>TEXT(Table1[[#This Row],[ordered_at]],"MMM")</f>
        <v>Sep</v>
      </c>
      <c r="N2586">
        <f>VLOOKUP(D2586,[1]products!$A$2:$F$2832,6,0)</f>
        <v>25</v>
      </c>
      <c r="O2586" s="1">
        <f>Table1[[#This Row],[sale_price]]-Table1[[#This Row],[cost_price]]</f>
        <v>9.59999994</v>
      </c>
      <c r="P2586" s="4">
        <f>Table1[[#This Row],[PROFIT]]/Table1[[#This Row],[sale_price]]</f>
        <v>0.38399999759999998</v>
      </c>
      <c r="Q2586" t="str">
        <f>"Q"&amp;ROUNDUP(MONTH(Table1[[#This Row],[ordered_at]])/3,0)</f>
        <v>Q3</v>
      </c>
      <c r="R2586" t="s">
        <v>23</v>
      </c>
      <c r="S2586" t="s">
        <v>46</v>
      </c>
      <c r="T2586" s="8"/>
    </row>
    <row r="2587" spans="1:20" x14ac:dyDescent="0.3">
      <c r="A2587">
        <v>180166</v>
      </c>
      <c r="B2587">
        <v>124105</v>
      </c>
      <c r="C2587">
        <v>86393</v>
      </c>
      <c r="D2587">
        <v>6446</v>
      </c>
      <c r="E2587">
        <f>VLOOKUP(D2587,[1]products!$A$2:$B$2832,2,0)</f>
        <v>10.54577995</v>
      </c>
      <c r="F2587">
        <v>486446</v>
      </c>
      <c r="G2587" t="s">
        <v>14</v>
      </c>
      <c r="H2587" s="2">
        <v>44450.966145833336</v>
      </c>
      <c r="I2587" s="2" t="s">
        <v>11</v>
      </c>
      <c r="J2587" s="2" t="s">
        <v>11</v>
      </c>
      <c r="K2587" s="2" t="s">
        <v>11</v>
      </c>
      <c r="L2587" s="9">
        <f>YEAR(Table1[[#This Row],[ordered_at]])</f>
        <v>2021</v>
      </c>
      <c r="M2587" s="9" t="str">
        <f>TEXT(Table1[[#This Row],[ordered_at]],"MMM")</f>
        <v>Sep</v>
      </c>
      <c r="N2587">
        <f>VLOOKUP(D2587,[1]products!$A$2:$F$2832,6,0)</f>
        <v>24.989999770000001</v>
      </c>
      <c r="O2587" s="1">
        <f>Table1[[#This Row],[sale_price]]-Table1[[#This Row],[cost_price]]</f>
        <v>14.444219820000001</v>
      </c>
      <c r="P2587" s="4">
        <f>Table1[[#This Row],[PROFIT]]/Table1[[#This Row],[sale_price]]</f>
        <v>0.57799999811684677</v>
      </c>
      <c r="Q2587" t="str">
        <f>"Q"&amp;ROUNDUP(MONTH(Table1[[#This Row],[ordered_at]])/3,0)</f>
        <v>Q3</v>
      </c>
      <c r="R2587" t="s">
        <v>23</v>
      </c>
      <c r="S2587" t="s">
        <v>46</v>
      </c>
      <c r="T2587" s="8"/>
    </row>
    <row r="2588" spans="1:20" x14ac:dyDescent="0.3">
      <c r="A2588">
        <v>127592</v>
      </c>
      <c r="B2588">
        <v>87862</v>
      </c>
      <c r="C2588">
        <v>81330</v>
      </c>
      <c r="D2588">
        <v>6115</v>
      </c>
      <c r="E2588">
        <f>VLOOKUP(D2588,[1]products!$A$2:$B$2832,2,0)</f>
        <v>29.370000099999999</v>
      </c>
      <c r="F2588">
        <v>344432</v>
      </c>
      <c r="G2588" t="s">
        <v>13</v>
      </c>
      <c r="H2588" s="2">
        <v>44450.288356481484</v>
      </c>
      <c r="I2588" s="2">
        <v>44450.288356481484</v>
      </c>
      <c r="J2588" s="2" t="s">
        <v>11</v>
      </c>
      <c r="K2588" s="2" t="s">
        <v>11</v>
      </c>
      <c r="L2588" s="9">
        <f>YEAR(Table1[[#This Row],[ordered_at]])</f>
        <v>2021</v>
      </c>
      <c r="M2588" s="9" t="str">
        <f>TEXT(Table1[[#This Row],[ordered_at]],"MMM")</f>
        <v>Sep</v>
      </c>
      <c r="N2588">
        <f>VLOOKUP(D2588,[1]products!$A$2:$F$2832,6,0)</f>
        <v>55</v>
      </c>
      <c r="O2588" s="1">
        <f>Table1[[#This Row],[sale_price]]-Table1[[#This Row],[cost_price]]</f>
        <v>25.629999900000001</v>
      </c>
      <c r="P2588" s="4">
        <f>Table1[[#This Row],[PROFIT]]/Table1[[#This Row],[sale_price]]</f>
        <v>0.4659999981818182</v>
      </c>
      <c r="Q2588" t="str">
        <f>"Q"&amp;ROUNDUP(MONTH(Table1[[#This Row],[ordered_at]])/3,0)</f>
        <v>Q3</v>
      </c>
      <c r="R2588" t="s">
        <v>23</v>
      </c>
      <c r="S2588" t="s">
        <v>46</v>
      </c>
      <c r="T2588" s="8"/>
    </row>
    <row r="2589" spans="1:20" x14ac:dyDescent="0.3">
      <c r="A2589">
        <v>11763</v>
      </c>
      <c r="B2589">
        <v>8126</v>
      </c>
      <c r="C2589">
        <v>96360</v>
      </c>
      <c r="D2589">
        <v>24994</v>
      </c>
      <c r="E2589">
        <f>VLOOKUP(D2589,[1]products!$A$2:$B$2832,2,0)</f>
        <v>27.344530840000001</v>
      </c>
      <c r="F2589">
        <v>31715</v>
      </c>
      <c r="G2589" t="s">
        <v>13</v>
      </c>
      <c r="H2589" s="2">
        <v>44450.25377314815</v>
      </c>
      <c r="I2589" s="2">
        <v>44450.25377314815</v>
      </c>
      <c r="J2589" s="2" t="s">
        <v>11</v>
      </c>
      <c r="K2589" s="2" t="s">
        <v>11</v>
      </c>
      <c r="L2589" s="9">
        <f>YEAR(Table1[[#This Row],[ordered_at]])</f>
        <v>2021</v>
      </c>
      <c r="M2589" s="9" t="str">
        <f>TEXT(Table1[[#This Row],[ordered_at]],"MMM")</f>
        <v>Sep</v>
      </c>
      <c r="N2589">
        <f>VLOOKUP(D2589,[1]products!$A$2:$F$2832,6,0)</f>
        <v>49.990001679999999</v>
      </c>
      <c r="O2589" s="1">
        <f>Table1[[#This Row],[sale_price]]-Table1[[#This Row],[cost_price]]</f>
        <v>22.645470839999998</v>
      </c>
      <c r="P2589" s="4">
        <f>Table1[[#This Row],[PROFIT]]/Table1[[#This Row],[sale_price]]</f>
        <v>0.45300000157951581</v>
      </c>
      <c r="Q2589" t="str">
        <f>"Q"&amp;ROUNDUP(MONTH(Table1[[#This Row],[ordered_at]])/3,0)</f>
        <v>Q3</v>
      </c>
      <c r="R2589" t="s">
        <v>23</v>
      </c>
      <c r="S2589" t="s">
        <v>46</v>
      </c>
      <c r="T2589" s="8"/>
    </row>
    <row r="2590" spans="1:20" x14ac:dyDescent="0.3">
      <c r="A2590">
        <v>6069</v>
      </c>
      <c r="B2590">
        <v>4208</v>
      </c>
      <c r="C2590">
        <v>29605</v>
      </c>
      <c r="D2590">
        <v>12664</v>
      </c>
      <c r="E2590">
        <f>VLOOKUP(D2590,[1]products!$A$2:$B$2832,2,0)</f>
        <v>11.03199996</v>
      </c>
      <c r="F2590">
        <v>16447</v>
      </c>
      <c r="G2590" t="s">
        <v>13</v>
      </c>
      <c r="H2590" s="2">
        <v>44450.021122685182</v>
      </c>
      <c r="I2590" s="2">
        <v>44450.021122685182</v>
      </c>
      <c r="J2590" s="2" t="s">
        <v>11</v>
      </c>
      <c r="K2590" s="2" t="s">
        <v>11</v>
      </c>
      <c r="L2590" s="9">
        <f>YEAR(Table1[[#This Row],[ordered_at]])</f>
        <v>2021</v>
      </c>
      <c r="M2590" s="9" t="str">
        <f>TEXT(Table1[[#This Row],[ordered_at]],"MMM")</f>
        <v>Sep</v>
      </c>
      <c r="N2590">
        <f>VLOOKUP(D2590,[1]products!$A$2:$F$2832,6,0)</f>
        <v>28</v>
      </c>
      <c r="O2590" s="1">
        <f>Table1[[#This Row],[sale_price]]-Table1[[#This Row],[cost_price]]</f>
        <v>16.96800004</v>
      </c>
      <c r="P2590" s="4">
        <f>Table1[[#This Row],[PROFIT]]/Table1[[#This Row],[sale_price]]</f>
        <v>0.60600000142857147</v>
      </c>
      <c r="Q2590" t="str">
        <f>"Q"&amp;ROUNDUP(MONTH(Table1[[#This Row],[ordered_at]])/3,0)</f>
        <v>Q3</v>
      </c>
      <c r="R2590" t="s">
        <v>23</v>
      </c>
      <c r="S2590" t="s">
        <v>46</v>
      </c>
      <c r="T2590" s="8"/>
    </row>
    <row r="2591" spans="1:20" x14ac:dyDescent="0.3">
      <c r="A2591">
        <v>6244</v>
      </c>
      <c r="B2591">
        <v>4335</v>
      </c>
      <c r="C2591">
        <v>36491</v>
      </c>
      <c r="D2591">
        <v>14326</v>
      </c>
      <c r="E2591">
        <f>VLOOKUP(D2591,[1]products!$A$2:$B$2832,2,0)</f>
        <v>31.69366123</v>
      </c>
      <c r="F2591">
        <v>16914</v>
      </c>
      <c r="G2591" t="s">
        <v>13</v>
      </c>
      <c r="H2591" s="2">
        <v>44448.096643518518</v>
      </c>
      <c r="I2591" s="2">
        <v>44448.096643518518</v>
      </c>
      <c r="J2591" s="2" t="s">
        <v>11</v>
      </c>
      <c r="K2591" s="2" t="s">
        <v>11</v>
      </c>
      <c r="L2591" s="9">
        <f>YEAR(Table1[[#This Row],[ordered_at]])</f>
        <v>2021</v>
      </c>
      <c r="M2591" s="9" t="str">
        <f>TEXT(Table1[[#This Row],[ordered_at]],"MMM")</f>
        <v>Sep</v>
      </c>
      <c r="N2591">
        <f>VLOOKUP(D2591,[1]products!$A$2:$F$2832,6,0)</f>
        <v>49.990001679999999</v>
      </c>
      <c r="O2591" s="1">
        <f>Table1[[#This Row],[sale_price]]-Table1[[#This Row],[cost_price]]</f>
        <v>18.296340449999999</v>
      </c>
      <c r="P2591" s="4">
        <f>Table1[[#This Row],[PROFIT]]/Table1[[#This Row],[sale_price]]</f>
        <v>0.36599999670174044</v>
      </c>
      <c r="Q2591" t="str">
        <f>"Q"&amp;ROUNDUP(MONTH(Table1[[#This Row],[ordered_at]])/3,0)</f>
        <v>Q3</v>
      </c>
      <c r="R2591" t="s">
        <v>23</v>
      </c>
      <c r="S2591" t="s">
        <v>46</v>
      </c>
      <c r="T2591" s="8"/>
    </row>
    <row r="2592" spans="1:20" x14ac:dyDescent="0.3">
      <c r="A2592">
        <v>20472</v>
      </c>
      <c r="B2592">
        <v>14180</v>
      </c>
      <c r="C2592">
        <v>26884</v>
      </c>
      <c r="D2592">
        <v>9352</v>
      </c>
      <c r="E2592">
        <f>VLOOKUP(D2592,[1]products!$A$2:$B$2832,2,0)</f>
        <v>14.41571978</v>
      </c>
      <c r="F2592">
        <v>55229</v>
      </c>
      <c r="G2592" t="s">
        <v>12</v>
      </c>
      <c r="H2592" s="2">
        <v>44446.291770833333</v>
      </c>
      <c r="I2592" s="2">
        <v>44446.291770833333</v>
      </c>
      <c r="J2592" s="2">
        <v>44446.291770833333</v>
      </c>
      <c r="K2592" s="2" t="s">
        <v>11</v>
      </c>
      <c r="L2592" s="9">
        <f>YEAR(Table1[[#This Row],[ordered_at]])</f>
        <v>2021</v>
      </c>
      <c r="M2592" s="9" t="str">
        <f>TEXT(Table1[[#This Row],[ordered_at]],"MMM")</f>
        <v>Sep</v>
      </c>
      <c r="N2592">
        <f>VLOOKUP(D2592,[1]products!$A$2:$F$2832,6,0)</f>
        <v>29.479999540000001</v>
      </c>
      <c r="O2592" s="1">
        <f>Table1[[#This Row],[sale_price]]-Table1[[#This Row],[cost_price]]</f>
        <v>15.064279760000002</v>
      </c>
      <c r="P2592" s="4">
        <f>Table1[[#This Row],[PROFIT]]/Table1[[#This Row],[sale_price]]</f>
        <v>0.51099999983242883</v>
      </c>
      <c r="Q2592" t="str">
        <f>"Q"&amp;ROUNDUP(MONTH(Table1[[#This Row],[ordered_at]])/3,0)</f>
        <v>Q3</v>
      </c>
      <c r="R2592" t="s">
        <v>23</v>
      </c>
      <c r="S2592" t="s">
        <v>46</v>
      </c>
      <c r="T2592" s="8"/>
    </row>
    <row r="2593" spans="1:20" x14ac:dyDescent="0.3">
      <c r="A2593">
        <v>173237</v>
      </c>
      <c r="B2593">
        <v>119267</v>
      </c>
      <c r="C2593">
        <v>63415</v>
      </c>
      <c r="D2593">
        <v>12702</v>
      </c>
      <c r="E2593">
        <f>VLOOKUP(D2593,[1]products!$A$2:$B$2832,2,0)</f>
        <v>37.001418100000002</v>
      </c>
      <c r="F2593">
        <v>467724</v>
      </c>
      <c r="G2593" t="s">
        <v>12</v>
      </c>
      <c r="H2593" s="2">
        <v>44445.067488425928</v>
      </c>
      <c r="I2593" s="2">
        <v>44445.067488425928</v>
      </c>
      <c r="J2593" s="2">
        <v>44445.067488425928</v>
      </c>
      <c r="K2593" s="2" t="s">
        <v>11</v>
      </c>
      <c r="L2593" s="9">
        <f>YEAR(Table1[[#This Row],[ordered_at]])</f>
        <v>2021</v>
      </c>
      <c r="M2593" s="9" t="str">
        <f>TEXT(Table1[[#This Row],[ordered_at]],"MMM")</f>
        <v>Sep</v>
      </c>
      <c r="N2593">
        <f>VLOOKUP(D2593,[1]products!$A$2:$F$2832,6,0)</f>
        <v>71.019996640000002</v>
      </c>
      <c r="O2593" s="1">
        <f>Table1[[#This Row],[sale_price]]-Table1[[#This Row],[cost_price]]</f>
        <v>34.01857854</v>
      </c>
      <c r="P2593" s="4">
        <f>Table1[[#This Row],[PROFIT]]/Table1[[#This Row],[sale_price]]</f>
        <v>0.47900000210419608</v>
      </c>
      <c r="Q2593" t="str">
        <f>"Q"&amp;ROUNDUP(MONTH(Table1[[#This Row],[ordered_at]])/3,0)</f>
        <v>Q3</v>
      </c>
      <c r="R2593" t="s">
        <v>23</v>
      </c>
      <c r="S2593" t="s">
        <v>46</v>
      </c>
      <c r="T2593" s="8"/>
    </row>
    <row r="2594" spans="1:20" x14ac:dyDescent="0.3">
      <c r="A2594">
        <v>24889</v>
      </c>
      <c r="B2594">
        <v>17222</v>
      </c>
      <c r="C2594">
        <v>29245</v>
      </c>
      <c r="D2594">
        <v>24856</v>
      </c>
      <c r="E2594">
        <f>VLOOKUP(D2594,[1]products!$A$2:$B$2832,2,0)</f>
        <v>23.946600289999999</v>
      </c>
      <c r="F2594">
        <v>67184</v>
      </c>
      <c r="G2594" t="s">
        <v>13</v>
      </c>
      <c r="H2594" s="2">
        <v>44444.529965277776</v>
      </c>
      <c r="I2594" s="2">
        <v>44444.529965277776</v>
      </c>
      <c r="J2594" s="2" t="s">
        <v>11</v>
      </c>
      <c r="K2594" s="2" t="s">
        <v>11</v>
      </c>
      <c r="L2594" s="9">
        <f>YEAR(Table1[[#This Row],[ordered_at]])</f>
        <v>2021</v>
      </c>
      <c r="M2594" s="9" t="str">
        <f>TEXT(Table1[[#This Row],[ordered_at]],"MMM")</f>
        <v>Sep</v>
      </c>
      <c r="N2594">
        <f>VLOOKUP(D2594,[1]products!$A$2:$F$2832,6,0)</f>
        <v>55.950000760000002</v>
      </c>
      <c r="O2594" s="1">
        <f>Table1[[#This Row],[sale_price]]-Table1[[#This Row],[cost_price]]</f>
        <v>32.003400470000003</v>
      </c>
      <c r="P2594" s="4">
        <f>Table1[[#This Row],[PROFIT]]/Table1[[#This Row],[sale_price]]</f>
        <v>0.572000000630563</v>
      </c>
      <c r="Q2594" t="str">
        <f>"Q"&amp;ROUNDUP(MONTH(Table1[[#This Row],[ordered_at]])/3,0)</f>
        <v>Q3</v>
      </c>
      <c r="R2594" t="s">
        <v>23</v>
      </c>
      <c r="S2594" t="s">
        <v>46</v>
      </c>
      <c r="T2594" s="8"/>
    </row>
    <row r="2595" spans="1:20" x14ac:dyDescent="0.3">
      <c r="A2595">
        <v>124459</v>
      </c>
      <c r="B2595">
        <v>85703</v>
      </c>
      <c r="C2595">
        <v>63304</v>
      </c>
      <c r="D2595">
        <v>28690</v>
      </c>
      <c r="E2595">
        <f>VLOOKUP(D2595,[1]products!$A$2:$B$2832,2,0)</f>
        <v>50.50799988</v>
      </c>
      <c r="F2595">
        <v>335970</v>
      </c>
      <c r="G2595" t="s">
        <v>13</v>
      </c>
      <c r="H2595" s="2">
        <v>44444.199178240742</v>
      </c>
      <c r="I2595" s="2">
        <v>44444.199178240742</v>
      </c>
      <c r="J2595" s="2" t="s">
        <v>11</v>
      </c>
      <c r="K2595" s="2" t="s">
        <v>11</v>
      </c>
      <c r="L2595" s="9">
        <f>YEAR(Table1[[#This Row],[ordered_at]])</f>
        <v>2021</v>
      </c>
      <c r="M2595" s="9" t="str">
        <f>TEXT(Table1[[#This Row],[ordered_at]],"MMM")</f>
        <v>Sep</v>
      </c>
      <c r="N2595">
        <f>VLOOKUP(D2595,[1]products!$A$2:$F$2832,6,0)</f>
        <v>92</v>
      </c>
      <c r="O2595" s="1">
        <f>Table1[[#This Row],[sale_price]]-Table1[[#This Row],[cost_price]]</f>
        <v>41.49200012</v>
      </c>
      <c r="P2595" s="4">
        <f>Table1[[#This Row],[PROFIT]]/Table1[[#This Row],[sale_price]]</f>
        <v>0.45100000130434781</v>
      </c>
      <c r="Q2595" t="str">
        <f>"Q"&amp;ROUNDUP(MONTH(Table1[[#This Row],[ordered_at]])/3,0)</f>
        <v>Q3</v>
      </c>
      <c r="R2595" t="s">
        <v>23</v>
      </c>
      <c r="S2595" t="s">
        <v>46</v>
      </c>
      <c r="T2595" s="8"/>
    </row>
    <row r="2596" spans="1:20" x14ac:dyDescent="0.3">
      <c r="A2596">
        <v>118014</v>
      </c>
      <c r="B2596">
        <v>81280</v>
      </c>
      <c r="C2596">
        <v>94156</v>
      </c>
      <c r="D2596">
        <v>11027</v>
      </c>
      <c r="E2596">
        <f>VLOOKUP(D2596,[1]products!$A$2:$B$2832,2,0)</f>
        <v>11.192909869999999</v>
      </c>
      <c r="F2596">
        <v>318478</v>
      </c>
      <c r="G2596" t="s">
        <v>12</v>
      </c>
      <c r="H2596" s="2">
        <v>44442.381909722222</v>
      </c>
      <c r="I2596" s="2">
        <v>44442.381909722222</v>
      </c>
      <c r="J2596" s="2">
        <v>44442.381909722222</v>
      </c>
      <c r="K2596" s="2" t="s">
        <v>11</v>
      </c>
      <c r="L2596" s="9">
        <f>YEAR(Table1[[#This Row],[ordered_at]])</f>
        <v>2021</v>
      </c>
      <c r="M2596" s="9" t="str">
        <f>TEXT(Table1[[#This Row],[ordered_at]],"MMM")</f>
        <v>Sep</v>
      </c>
      <c r="N2596">
        <f>VLOOKUP(D2596,[1]products!$A$2:$F$2832,6,0)</f>
        <v>21.989999770000001</v>
      </c>
      <c r="O2596" s="1">
        <f>Table1[[#This Row],[sale_price]]-Table1[[#This Row],[cost_price]]</f>
        <v>10.797089900000001</v>
      </c>
      <c r="P2596" s="4">
        <f>Table1[[#This Row],[PROFIT]]/Table1[[#This Row],[sale_price]]</f>
        <v>0.49100000058799459</v>
      </c>
      <c r="Q2596" t="str">
        <f>"Q"&amp;ROUNDUP(MONTH(Table1[[#This Row],[ordered_at]])/3,0)</f>
        <v>Q3</v>
      </c>
      <c r="R2596" t="s">
        <v>21</v>
      </c>
      <c r="S2596" t="s">
        <v>46</v>
      </c>
      <c r="T2596" s="8"/>
    </row>
    <row r="2597" spans="1:20" x14ac:dyDescent="0.3">
      <c r="A2597">
        <v>179302</v>
      </c>
      <c r="B2597">
        <v>123491</v>
      </c>
      <c r="C2597">
        <v>71704</v>
      </c>
      <c r="D2597">
        <v>28848</v>
      </c>
      <c r="E2597">
        <f>VLOOKUP(D2597,[1]products!$A$2:$B$2832,2,0)</f>
        <v>19.844999919999999</v>
      </c>
      <c r="F2597">
        <v>484078</v>
      </c>
      <c r="G2597" t="s">
        <v>10</v>
      </c>
      <c r="H2597" s="2">
        <v>44442.287881944445</v>
      </c>
      <c r="I2597" s="2" t="s">
        <v>11</v>
      </c>
      <c r="J2597" s="2" t="s">
        <v>11</v>
      </c>
      <c r="K2597" s="2" t="s">
        <v>11</v>
      </c>
      <c r="L2597" s="9">
        <f>YEAR(Table1[[#This Row],[ordered_at]])</f>
        <v>2021</v>
      </c>
      <c r="M2597" s="9" t="str">
        <f>TEXT(Table1[[#This Row],[ordered_at]],"MMM")</f>
        <v>Sep</v>
      </c>
      <c r="N2597">
        <f>VLOOKUP(D2597,[1]products!$A$2:$F$2832,6,0)</f>
        <v>49</v>
      </c>
      <c r="O2597" s="1">
        <f>Table1[[#This Row],[sale_price]]-Table1[[#This Row],[cost_price]]</f>
        <v>29.155000080000001</v>
      </c>
      <c r="P2597" s="4">
        <f>Table1[[#This Row],[PROFIT]]/Table1[[#This Row],[sale_price]]</f>
        <v>0.5950000016326531</v>
      </c>
      <c r="Q2597" t="str">
        <f>"Q"&amp;ROUNDUP(MONTH(Table1[[#This Row],[ordered_at]])/3,0)</f>
        <v>Q3</v>
      </c>
      <c r="R2597" t="s">
        <v>21</v>
      </c>
      <c r="S2597" t="s">
        <v>46</v>
      </c>
      <c r="T2597" s="8"/>
    </row>
    <row r="2598" spans="1:20" x14ac:dyDescent="0.3">
      <c r="A2598">
        <v>35261</v>
      </c>
      <c r="B2598">
        <v>24279</v>
      </c>
      <c r="C2598">
        <v>26288</v>
      </c>
      <c r="D2598">
        <v>28395</v>
      </c>
      <c r="E2598">
        <f>VLOOKUP(D2598,[1]products!$A$2:$B$2832,2,0)</f>
        <v>9.0954498600000004</v>
      </c>
      <c r="F2598">
        <v>95133</v>
      </c>
      <c r="G2598" t="s">
        <v>14</v>
      </c>
      <c r="H2598" s="2">
        <v>44438.146817129629</v>
      </c>
      <c r="I2598" s="2" t="s">
        <v>11</v>
      </c>
      <c r="J2598" s="2" t="s">
        <v>11</v>
      </c>
      <c r="K2598" s="2" t="s">
        <v>11</v>
      </c>
      <c r="L2598" s="9">
        <f>YEAR(Table1[[#This Row],[ordered_at]])</f>
        <v>2021</v>
      </c>
      <c r="M2598" s="9" t="str">
        <f>TEXT(Table1[[#This Row],[ordered_at]],"MMM")</f>
        <v>Aug</v>
      </c>
      <c r="N2598">
        <f>VLOOKUP(D2598,[1]products!$A$2:$F$2832,6,0)</f>
        <v>19.989999770000001</v>
      </c>
      <c r="O2598" s="1">
        <f>Table1[[#This Row],[sale_price]]-Table1[[#This Row],[cost_price]]</f>
        <v>10.89454991</v>
      </c>
      <c r="P2598" s="4">
        <f>Table1[[#This Row],[PROFIT]]/Table1[[#This Row],[sale_price]]</f>
        <v>0.54500000176838426</v>
      </c>
      <c r="Q2598" t="str">
        <f>"Q"&amp;ROUNDUP(MONTH(Table1[[#This Row],[ordered_at]])/3,0)</f>
        <v>Q3</v>
      </c>
      <c r="R2598" t="s">
        <v>19</v>
      </c>
      <c r="S2598" t="s">
        <v>46</v>
      </c>
      <c r="T2598" s="8"/>
    </row>
    <row r="2599" spans="1:20" x14ac:dyDescent="0.3">
      <c r="A2599">
        <v>110130</v>
      </c>
      <c r="B2599">
        <v>75885</v>
      </c>
      <c r="C2599">
        <v>75053</v>
      </c>
      <c r="D2599">
        <v>28589</v>
      </c>
      <c r="E2599">
        <f>VLOOKUP(D2599,[1]products!$A$2:$B$2832,2,0)</f>
        <v>16.436200169999999</v>
      </c>
      <c r="F2599">
        <v>297169</v>
      </c>
      <c r="G2599" t="s">
        <v>12</v>
      </c>
      <c r="H2599" s="2">
        <v>44436.218101851853</v>
      </c>
      <c r="I2599" s="2">
        <v>44436.218101851853</v>
      </c>
      <c r="J2599" s="2">
        <v>44436.218101851853</v>
      </c>
      <c r="K2599" s="2" t="s">
        <v>11</v>
      </c>
      <c r="L2599" s="9">
        <f>YEAR(Table1[[#This Row],[ordered_at]])</f>
        <v>2021</v>
      </c>
      <c r="M2599" s="9" t="str">
        <f>TEXT(Table1[[#This Row],[ordered_at]],"MMM")</f>
        <v>Aug</v>
      </c>
      <c r="N2599">
        <f>VLOOKUP(D2599,[1]products!$A$2:$F$2832,6,0)</f>
        <v>26.510000229999999</v>
      </c>
      <c r="O2599" s="1">
        <f>Table1[[#This Row],[sale_price]]-Table1[[#This Row],[cost_price]]</f>
        <v>10.07380006</v>
      </c>
      <c r="P2599" s="4">
        <f>Table1[[#This Row],[PROFIT]]/Table1[[#This Row],[sale_price]]</f>
        <v>0.37999999896642778</v>
      </c>
      <c r="Q2599" t="str">
        <f>"Q"&amp;ROUNDUP(MONTH(Table1[[#This Row],[ordered_at]])/3,0)</f>
        <v>Q3</v>
      </c>
      <c r="R2599" t="s">
        <v>19</v>
      </c>
      <c r="S2599" t="s">
        <v>46</v>
      </c>
      <c r="T2599" s="8"/>
    </row>
    <row r="2600" spans="1:20" x14ac:dyDescent="0.3">
      <c r="A2600">
        <v>51739</v>
      </c>
      <c r="B2600">
        <v>35552</v>
      </c>
      <c r="C2600">
        <v>49657</v>
      </c>
      <c r="D2600">
        <v>15824</v>
      </c>
      <c r="E2600">
        <f>VLOOKUP(D2600,[1]products!$A$2:$B$2832,2,0)</f>
        <v>11.173859950000001</v>
      </c>
      <c r="F2600">
        <v>139610</v>
      </c>
      <c r="G2600" t="s">
        <v>14</v>
      </c>
      <c r="H2600" s="2">
        <v>44433.543946759259</v>
      </c>
      <c r="I2600" s="2" t="s">
        <v>11</v>
      </c>
      <c r="J2600" s="2" t="s">
        <v>11</v>
      </c>
      <c r="K2600" s="2" t="s">
        <v>11</v>
      </c>
      <c r="L2600" s="9">
        <f>YEAR(Table1[[#This Row],[ordered_at]])</f>
        <v>2021</v>
      </c>
      <c r="M2600" s="9" t="str">
        <f>TEXT(Table1[[#This Row],[ordered_at]],"MMM")</f>
        <v>Aug</v>
      </c>
      <c r="N2600">
        <f>VLOOKUP(D2600,[1]products!$A$2:$F$2832,6,0)</f>
        <v>26.989999770000001</v>
      </c>
      <c r="O2600" s="1">
        <f>Table1[[#This Row],[sale_price]]-Table1[[#This Row],[cost_price]]</f>
        <v>15.81613982</v>
      </c>
      <c r="P2600" s="4">
        <f>Table1[[#This Row],[PROFIT]]/Table1[[#This Row],[sale_price]]</f>
        <v>0.58599999832456462</v>
      </c>
      <c r="Q2600" t="str">
        <f>"Q"&amp;ROUNDUP(MONTH(Table1[[#This Row],[ordered_at]])/3,0)</f>
        <v>Q3</v>
      </c>
      <c r="R2600" t="s">
        <v>19</v>
      </c>
      <c r="S2600" t="s">
        <v>46</v>
      </c>
      <c r="T2600" s="8"/>
    </row>
    <row r="2601" spans="1:20" x14ac:dyDescent="0.3">
      <c r="A2601">
        <v>6595</v>
      </c>
      <c r="B2601">
        <v>4572</v>
      </c>
      <c r="C2601">
        <v>22452</v>
      </c>
      <c r="D2601">
        <v>9398</v>
      </c>
      <c r="E2601">
        <f>VLOOKUP(D2601,[1]products!$A$2:$B$2832,2,0)</f>
        <v>12.23334011</v>
      </c>
      <c r="F2601">
        <v>17852</v>
      </c>
      <c r="G2601" t="s">
        <v>12</v>
      </c>
      <c r="H2601" s="2">
        <v>44433.291134259256</v>
      </c>
      <c r="I2601" s="2">
        <v>44433.291134259256</v>
      </c>
      <c r="J2601" s="2">
        <v>44433.291134259256</v>
      </c>
      <c r="K2601" s="2" t="s">
        <v>11</v>
      </c>
      <c r="L2601" s="9">
        <f>YEAR(Table1[[#This Row],[ordered_at]])</f>
        <v>2021</v>
      </c>
      <c r="M2601" s="9" t="str">
        <f>TEXT(Table1[[#This Row],[ordered_at]],"MMM")</f>
        <v>Aug</v>
      </c>
      <c r="N2601">
        <f>VLOOKUP(D2601,[1]products!$A$2:$F$2832,6,0)</f>
        <v>27.93000031</v>
      </c>
      <c r="O2601" s="1">
        <f>Table1[[#This Row],[sale_price]]-Table1[[#This Row],[cost_price]]</f>
        <v>15.6966602</v>
      </c>
      <c r="P2601" s="4">
        <f>Table1[[#This Row],[PROFIT]]/Table1[[#This Row],[sale_price]]</f>
        <v>0.56200000092302183</v>
      </c>
      <c r="Q2601" t="str">
        <f>"Q"&amp;ROUNDUP(MONTH(Table1[[#This Row],[ordered_at]])/3,0)</f>
        <v>Q3</v>
      </c>
      <c r="R2601" t="s">
        <v>19</v>
      </c>
      <c r="S2601" t="s">
        <v>46</v>
      </c>
      <c r="T2601" s="8"/>
    </row>
    <row r="2602" spans="1:20" x14ac:dyDescent="0.3">
      <c r="A2602">
        <v>69305</v>
      </c>
      <c r="B2602">
        <v>47648</v>
      </c>
      <c r="C2602">
        <v>27007</v>
      </c>
      <c r="D2602">
        <v>10690</v>
      </c>
      <c r="E2602">
        <f>VLOOKUP(D2602,[1]products!$A$2:$B$2832,2,0)</f>
        <v>22.525950380000001</v>
      </c>
      <c r="F2602">
        <v>186978</v>
      </c>
      <c r="G2602" t="s">
        <v>12</v>
      </c>
      <c r="H2602" s="2">
        <v>44432.986932870372</v>
      </c>
      <c r="I2602" s="2">
        <v>44432.986932870372</v>
      </c>
      <c r="J2602" s="2">
        <v>44432.986932870372</v>
      </c>
      <c r="K2602" s="2" t="s">
        <v>11</v>
      </c>
      <c r="L2602" s="9">
        <f>YEAR(Table1[[#This Row],[ordered_at]])</f>
        <v>2021</v>
      </c>
      <c r="M2602" s="9" t="str">
        <f>TEXT(Table1[[#This Row],[ordered_at]],"MMM")</f>
        <v>Aug</v>
      </c>
      <c r="N2602">
        <f>VLOOKUP(D2602,[1]products!$A$2:$F$2832,6,0)</f>
        <v>39.450000760000002</v>
      </c>
      <c r="O2602" s="1">
        <f>Table1[[#This Row],[sale_price]]-Table1[[#This Row],[cost_price]]</f>
        <v>16.924050380000001</v>
      </c>
      <c r="P2602" s="4">
        <f>Table1[[#This Row],[PROFIT]]/Table1[[#This Row],[sale_price]]</f>
        <v>0.4290000013678073</v>
      </c>
      <c r="Q2602" t="str">
        <f>"Q"&amp;ROUNDUP(MONTH(Table1[[#This Row],[ordered_at]])/3,0)</f>
        <v>Q3</v>
      </c>
      <c r="R2602" t="s">
        <v>19</v>
      </c>
      <c r="S2602" t="s">
        <v>46</v>
      </c>
      <c r="T2602" s="8"/>
    </row>
    <row r="2603" spans="1:20" x14ac:dyDescent="0.3">
      <c r="A2603">
        <v>162772</v>
      </c>
      <c r="B2603">
        <v>112112</v>
      </c>
      <c r="C2603">
        <v>20081</v>
      </c>
      <c r="D2603">
        <v>11213</v>
      </c>
      <c r="E2603">
        <f>VLOOKUP(D2603,[1]products!$A$2:$B$2832,2,0)</f>
        <v>6.5275000590000003</v>
      </c>
      <c r="F2603">
        <v>439413</v>
      </c>
      <c r="G2603" t="s">
        <v>13</v>
      </c>
      <c r="H2603" s="2">
        <v>44432.413229166668</v>
      </c>
      <c r="I2603" s="2">
        <v>44432.413229166668</v>
      </c>
      <c r="J2603" s="2" t="s">
        <v>11</v>
      </c>
      <c r="K2603" s="2" t="s">
        <v>11</v>
      </c>
      <c r="L2603" s="9">
        <f>YEAR(Table1[[#This Row],[ordered_at]])</f>
        <v>2021</v>
      </c>
      <c r="M2603" s="9" t="str">
        <f>TEXT(Table1[[#This Row],[ordered_at]],"MMM")</f>
        <v>Aug</v>
      </c>
      <c r="N2603">
        <f>VLOOKUP(D2603,[1]products!$A$2:$F$2832,6,0)</f>
        <v>17.5</v>
      </c>
      <c r="O2603" s="1">
        <f>Table1[[#This Row],[sale_price]]-Table1[[#This Row],[cost_price]]</f>
        <v>10.972499940999999</v>
      </c>
      <c r="P2603" s="4">
        <f>Table1[[#This Row],[PROFIT]]/Table1[[#This Row],[sale_price]]</f>
        <v>0.62699999662857131</v>
      </c>
      <c r="Q2603" t="str">
        <f>"Q"&amp;ROUNDUP(MONTH(Table1[[#This Row],[ordered_at]])/3,0)</f>
        <v>Q3</v>
      </c>
      <c r="R2603" t="s">
        <v>19</v>
      </c>
      <c r="S2603" t="s">
        <v>46</v>
      </c>
      <c r="T2603" s="8"/>
    </row>
    <row r="2604" spans="1:20" x14ac:dyDescent="0.3">
      <c r="A2604">
        <v>3760</v>
      </c>
      <c r="B2604">
        <v>2594</v>
      </c>
      <c r="C2604">
        <v>78204</v>
      </c>
      <c r="D2604">
        <v>24660</v>
      </c>
      <c r="E2604">
        <f>VLOOKUP(D2604,[1]products!$A$2:$B$2832,2,0)</f>
        <v>55.317121329999999</v>
      </c>
      <c r="F2604">
        <v>10145</v>
      </c>
      <c r="G2604" t="s">
        <v>15</v>
      </c>
      <c r="H2604" s="2">
        <v>44431.93409722222</v>
      </c>
      <c r="I2604" s="2">
        <v>44431.93409722222</v>
      </c>
      <c r="J2604" s="2">
        <v>44431.93409722222</v>
      </c>
      <c r="K2604" s="2">
        <v>44431.93409722222</v>
      </c>
      <c r="L2604" s="9">
        <f>YEAR(Table1[[#This Row],[ordered_at]])</f>
        <v>2021</v>
      </c>
      <c r="M2604" s="9" t="str">
        <f>TEXT(Table1[[#This Row],[ordered_at]],"MMM")</f>
        <v>Aug</v>
      </c>
      <c r="N2604">
        <f>VLOOKUP(D2604,[1]products!$A$2:$F$2832,6,0)</f>
        <v>98.08000183</v>
      </c>
      <c r="O2604" s="1">
        <f>Table1[[#This Row],[sale_price]]-Table1[[#This Row],[cost_price]]</f>
        <v>42.762880500000001</v>
      </c>
      <c r="P2604" s="4">
        <f>Table1[[#This Row],[PROFIT]]/Table1[[#This Row],[sale_price]]</f>
        <v>0.43599999696288749</v>
      </c>
      <c r="Q2604" t="str">
        <f>"Q"&amp;ROUNDUP(MONTH(Table1[[#This Row],[ordered_at]])/3,0)</f>
        <v>Q3</v>
      </c>
      <c r="R2604" t="s">
        <v>19</v>
      </c>
      <c r="S2604" t="s">
        <v>46</v>
      </c>
      <c r="T2604" s="8"/>
    </row>
    <row r="2605" spans="1:20" x14ac:dyDescent="0.3">
      <c r="A2605">
        <v>180407</v>
      </c>
      <c r="B2605">
        <v>124277</v>
      </c>
      <c r="C2605">
        <v>55688</v>
      </c>
      <c r="D2605">
        <v>9161</v>
      </c>
      <c r="E2605">
        <f>VLOOKUP(D2605,[1]products!$A$2:$B$2832,2,0)</f>
        <v>85.741000049999997</v>
      </c>
      <c r="F2605">
        <v>487096</v>
      </c>
      <c r="G2605" t="s">
        <v>13</v>
      </c>
      <c r="H2605" s="2">
        <v>44431.102581018517</v>
      </c>
      <c r="I2605" s="2">
        <v>44431.102581018517</v>
      </c>
      <c r="J2605" s="2" t="s">
        <v>11</v>
      </c>
      <c r="K2605" s="2" t="s">
        <v>11</v>
      </c>
      <c r="L2605" s="9">
        <f>YEAR(Table1[[#This Row],[ordered_at]])</f>
        <v>2021</v>
      </c>
      <c r="M2605" s="9" t="str">
        <f>TEXT(Table1[[#This Row],[ordered_at]],"MMM")</f>
        <v>Aug</v>
      </c>
      <c r="N2605">
        <f>VLOOKUP(D2605,[1]products!$A$2:$F$2832,6,0)</f>
        <v>179</v>
      </c>
      <c r="O2605" s="1">
        <f>Table1[[#This Row],[sale_price]]-Table1[[#This Row],[cost_price]]</f>
        <v>93.258999950000003</v>
      </c>
      <c r="P2605" s="4">
        <f>Table1[[#This Row],[PROFIT]]/Table1[[#This Row],[sale_price]]</f>
        <v>0.52099999972067046</v>
      </c>
      <c r="Q2605" t="str">
        <f>"Q"&amp;ROUNDUP(MONTH(Table1[[#This Row],[ordered_at]])/3,0)</f>
        <v>Q3</v>
      </c>
      <c r="R2605" t="s">
        <v>19</v>
      </c>
      <c r="S2605" t="s">
        <v>46</v>
      </c>
      <c r="T2605" s="8"/>
    </row>
    <row r="2606" spans="1:20" x14ac:dyDescent="0.3">
      <c r="A2606">
        <v>44012</v>
      </c>
      <c r="B2606">
        <v>30289</v>
      </c>
      <c r="C2606">
        <v>35492</v>
      </c>
      <c r="D2606">
        <v>28714</v>
      </c>
      <c r="E2606">
        <f>VLOOKUP(D2606,[1]products!$A$2:$B$2832,2,0)</f>
        <v>10.925000069999999</v>
      </c>
      <c r="F2606">
        <v>118711</v>
      </c>
      <c r="G2606" t="s">
        <v>10</v>
      </c>
      <c r="H2606" s="2">
        <v>44430.640416666669</v>
      </c>
      <c r="I2606" s="2" t="s">
        <v>11</v>
      </c>
      <c r="J2606" s="2" t="s">
        <v>11</v>
      </c>
      <c r="K2606" s="2" t="s">
        <v>11</v>
      </c>
      <c r="L2606" s="9">
        <f>YEAR(Table1[[#This Row],[ordered_at]])</f>
        <v>2021</v>
      </c>
      <c r="M2606" s="9" t="str">
        <f>TEXT(Table1[[#This Row],[ordered_at]],"MMM")</f>
        <v>Aug</v>
      </c>
      <c r="N2606">
        <f>VLOOKUP(D2606,[1]products!$A$2:$F$2832,6,0)</f>
        <v>25</v>
      </c>
      <c r="O2606" s="1">
        <f>Table1[[#This Row],[sale_price]]-Table1[[#This Row],[cost_price]]</f>
        <v>14.074999930000001</v>
      </c>
      <c r="P2606" s="4">
        <f>Table1[[#This Row],[PROFIT]]/Table1[[#This Row],[sale_price]]</f>
        <v>0.56299999720000005</v>
      </c>
      <c r="Q2606" t="str">
        <f>"Q"&amp;ROUNDUP(MONTH(Table1[[#This Row],[ordered_at]])/3,0)</f>
        <v>Q3</v>
      </c>
      <c r="R2606" t="s">
        <v>19</v>
      </c>
      <c r="S2606" t="s">
        <v>46</v>
      </c>
      <c r="T2606" s="8"/>
    </row>
    <row r="2607" spans="1:20" x14ac:dyDescent="0.3">
      <c r="A2607">
        <v>144624</v>
      </c>
      <c r="B2607">
        <v>99579</v>
      </c>
      <c r="C2607">
        <v>13452</v>
      </c>
      <c r="D2607">
        <v>13979</v>
      </c>
      <c r="E2607">
        <f>VLOOKUP(D2607,[1]products!$A$2:$B$2832,2,0)</f>
        <v>15.73273977</v>
      </c>
      <c r="F2607">
        <v>390463</v>
      </c>
      <c r="G2607" t="s">
        <v>13</v>
      </c>
      <c r="H2607" s="2">
        <v>44429.949432870373</v>
      </c>
      <c r="I2607" s="2">
        <v>44429.949432870373</v>
      </c>
      <c r="J2607" s="2" t="s">
        <v>11</v>
      </c>
      <c r="K2607" s="2" t="s">
        <v>11</v>
      </c>
      <c r="L2607" s="9">
        <f>YEAR(Table1[[#This Row],[ordered_at]])</f>
        <v>2021</v>
      </c>
      <c r="M2607" s="9" t="str">
        <f>TEXT(Table1[[#This Row],[ordered_at]],"MMM")</f>
        <v>Aug</v>
      </c>
      <c r="N2607">
        <f>VLOOKUP(D2607,[1]products!$A$2:$F$2832,6,0)</f>
        <v>33.979999540000001</v>
      </c>
      <c r="O2607" s="1">
        <f>Table1[[#This Row],[sale_price]]-Table1[[#This Row],[cost_price]]</f>
        <v>18.247259769999999</v>
      </c>
      <c r="P2607" s="4">
        <f>Table1[[#This Row],[PROFIT]]/Table1[[#This Row],[sale_price]]</f>
        <v>0.53700000050088281</v>
      </c>
      <c r="Q2607" t="str">
        <f>"Q"&amp;ROUNDUP(MONTH(Table1[[#This Row],[ordered_at]])/3,0)</f>
        <v>Q3</v>
      </c>
      <c r="R2607" t="s">
        <v>19</v>
      </c>
      <c r="S2607" t="s">
        <v>46</v>
      </c>
      <c r="T2607" s="8"/>
    </row>
    <row r="2608" spans="1:20" x14ac:dyDescent="0.3">
      <c r="A2608">
        <v>83723</v>
      </c>
      <c r="B2608">
        <v>57613</v>
      </c>
      <c r="C2608">
        <v>83377</v>
      </c>
      <c r="D2608">
        <v>5904</v>
      </c>
      <c r="E2608">
        <f>VLOOKUP(D2608,[1]products!$A$2:$B$2832,2,0)</f>
        <v>31.139419</v>
      </c>
      <c r="F2608">
        <v>225936</v>
      </c>
      <c r="G2608" t="s">
        <v>15</v>
      </c>
      <c r="H2608" s="2">
        <v>44429.426180555558</v>
      </c>
      <c r="I2608" s="2">
        <v>44429.426180555558</v>
      </c>
      <c r="J2608" s="2">
        <v>44429.426180555558</v>
      </c>
      <c r="K2608" s="2">
        <v>44429.426180555558</v>
      </c>
      <c r="L2608" s="9">
        <f>YEAR(Table1[[#This Row],[ordered_at]])</f>
        <v>2021</v>
      </c>
      <c r="M2608" s="9" t="str">
        <f>TEXT(Table1[[#This Row],[ordered_at]],"MMM")</f>
        <v>Aug</v>
      </c>
      <c r="N2608">
        <f>VLOOKUP(D2608,[1]products!$A$2:$F$2832,6,0)</f>
        <v>67.989997860000003</v>
      </c>
      <c r="O2608" s="1">
        <f>Table1[[#This Row],[sale_price]]-Table1[[#This Row],[cost_price]]</f>
        <v>36.850578859999999</v>
      </c>
      <c r="P2608" s="4">
        <f>Table1[[#This Row],[PROFIT]]/Table1[[#This Row],[sale_price]]</f>
        <v>0.54200000029239592</v>
      </c>
      <c r="Q2608" t="str">
        <f>"Q"&amp;ROUNDUP(MONTH(Table1[[#This Row],[ordered_at]])/3,0)</f>
        <v>Q3</v>
      </c>
      <c r="R2608" t="s">
        <v>19</v>
      </c>
      <c r="S2608" t="s">
        <v>46</v>
      </c>
      <c r="T2608" s="8"/>
    </row>
    <row r="2609" spans="1:20" x14ac:dyDescent="0.3">
      <c r="A2609">
        <v>164854</v>
      </c>
      <c r="B2609">
        <v>113562</v>
      </c>
      <c r="C2609">
        <v>17765</v>
      </c>
      <c r="D2609">
        <v>28815</v>
      </c>
      <c r="E2609">
        <f>VLOOKUP(D2609,[1]products!$A$2:$B$2832,2,0)</f>
        <v>8.2649999859999994</v>
      </c>
      <c r="F2609">
        <v>445015</v>
      </c>
      <c r="G2609" t="s">
        <v>13</v>
      </c>
      <c r="H2609" s="2">
        <v>44429.212129629632</v>
      </c>
      <c r="I2609" s="2">
        <v>44429.212129629632</v>
      </c>
      <c r="J2609" s="2" t="s">
        <v>11</v>
      </c>
      <c r="K2609" s="2" t="s">
        <v>11</v>
      </c>
      <c r="L2609" s="9">
        <f>YEAR(Table1[[#This Row],[ordered_at]])</f>
        <v>2021</v>
      </c>
      <c r="M2609" s="9" t="str">
        <f>TEXT(Table1[[#This Row],[ordered_at]],"MMM")</f>
        <v>Aug</v>
      </c>
      <c r="N2609">
        <f>VLOOKUP(D2609,[1]products!$A$2:$F$2832,6,0)</f>
        <v>15</v>
      </c>
      <c r="O2609" s="1">
        <f>Table1[[#This Row],[sale_price]]-Table1[[#This Row],[cost_price]]</f>
        <v>6.7350000140000006</v>
      </c>
      <c r="P2609" s="4">
        <f>Table1[[#This Row],[PROFIT]]/Table1[[#This Row],[sale_price]]</f>
        <v>0.44900000093333337</v>
      </c>
      <c r="Q2609" t="str">
        <f>"Q"&amp;ROUNDUP(MONTH(Table1[[#This Row],[ordered_at]])/3,0)</f>
        <v>Q3</v>
      </c>
      <c r="R2609" t="s">
        <v>19</v>
      </c>
      <c r="S2609" t="s">
        <v>46</v>
      </c>
      <c r="T2609" s="8"/>
    </row>
    <row r="2610" spans="1:20" x14ac:dyDescent="0.3">
      <c r="A2610">
        <v>101061</v>
      </c>
      <c r="B2610">
        <v>69570</v>
      </c>
      <c r="C2610">
        <v>64569</v>
      </c>
      <c r="D2610">
        <v>28848</v>
      </c>
      <c r="E2610">
        <f>VLOOKUP(D2610,[1]products!$A$2:$B$2832,2,0)</f>
        <v>19.844999919999999</v>
      </c>
      <c r="F2610">
        <v>272655</v>
      </c>
      <c r="G2610" t="s">
        <v>12</v>
      </c>
      <c r="H2610" s="2">
        <v>44428.263842592591</v>
      </c>
      <c r="I2610" s="2">
        <v>44428.263842592591</v>
      </c>
      <c r="J2610" s="2">
        <v>44428.263842592591</v>
      </c>
      <c r="K2610" s="2" t="s">
        <v>11</v>
      </c>
      <c r="L2610" s="9">
        <f>YEAR(Table1[[#This Row],[ordered_at]])</f>
        <v>2021</v>
      </c>
      <c r="M2610" s="9" t="str">
        <f>TEXT(Table1[[#This Row],[ordered_at]],"MMM")</f>
        <v>Aug</v>
      </c>
      <c r="N2610">
        <f>VLOOKUP(D2610,[1]products!$A$2:$F$2832,6,0)</f>
        <v>49</v>
      </c>
      <c r="O2610" s="1">
        <f>Table1[[#This Row],[sale_price]]-Table1[[#This Row],[cost_price]]</f>
        <v>29.155000080000001</v>
      </c>
      <c r="P2610" s="4">
        <f>Table1[[#This Row],[PROFIT]]/Table1[[#This Row],[sale_price]]</f>
        <v>0.5950000016326531</v>
      </c>
      <c r="Q2610" t="str">
        <f>"Q"&amp;ROUNDUP(MONTH(Table1[[#This Row],[ordered_at]])/3,0)</f>
        <v>Q3</v>
      </c>
      <c r="R2610" t="s">
        <v>19</v>
      </c>
      <c r="S2610" t="s">
        <v>46</v>
      </c>
      <c r="T2610" s="8"/>
    </row>
    <row r="2611" spans="1:20" x14ac:dyDescent="0.3">
      <c r="A2611">
        <v>134549</v>
      </c>
      <c r="B2611">
        <v>92600</v>
      </c>
      <c r="C2611">
        <v>17221</v>
      </c>
      <c r="D2611">
        <v>28970</v>
      </c>
      <c r="E2611">
        <f>VLOOKUP(D2611,[1]products!$A$2:$B$2832,2,0)</f>
        <v>9.7950998550000001</v>
      </c>
      <c r="F2611">
        <v>363252</v>
      </c>
      <c r="G2611" t="s">
        <v>10</v>
      </c>
      <c r="H2611" s="2">
        <v>44428.107233796298</v>
      </c>
      <c r="I2611" s="2" t="s">
        <v>11</v>
      </c>
      <c r="J2611" s="2" t="s">
        <v>11</v>
      </c>
      <c r="K2611" s="2" t="s">
        <v>11</v>
      </c>
      <c r="L2611" s="9">
        <f>YEAR(Table1[[#This Row],[ordered_at]])</f>
        <v>2021</v>
      </c>
      <c r="M2611" s="9" t="str">
        <f>TEXT(Table1[[#This Row],[ordered_at]],"MMM")</f>
        <v>Aug</v>
      </c>
      <c r="N2611">
        <f>VLOOKUP(D2611,[1]products!$A$2:$F$2832,6,0)</f>
        <v>19.989999770000001</v>
      </c>
      <c r="O2611" s="1">
        <f>Table1[[#This Row],[sale_price]]-Table1[[#This Row],[cost_price]]</f>
        <v>10.194899915000001</v>
      </c>
      <c r="P2611" s="4">
        <f>Table1[[#This Row],[PROFIT]]/Table1[[#This Row],[sale_price]]</f>
        <v>0.51000000161580794</v>
      </c>
      <c r="Q2611" t="str">
        <f>"Q"&amp;ROUNDUP(MONTH(Table1[[#This Row],[ordered_at]])/3,0)</f>
        <v>Q3</v>
      </c>
      <c r="R2611" t="s">
        <v>19</v>
      </c>
      <c r="S2611" t="s">
        <v>46</v>
      </c>
      <c r="T2611" s="8"/>
    </row>
    <row r="2612" spans="1:20" x14ac:dyDescent="0.3">
      <c r="A2612">
        <v>12467</v>
      </c>
      <c r="B2612">
        <v>8645</v>
      </c>
      <c r="C2612">
        <v>81863</v>
      </c>
      <c r="D2612">
        <v>29028</v>
      </c>
      <c r="E2612">
        <f>VLOOKUP(D2612,[1]products!$A$2:$B$2832,2,0)</f>
        <v>18.474720850000001</v>
      </c>
      <c r="F2612">
        <v>33630</v>
      </c>
      <c r="G2612" t="s">
        <v>12</v>
      </c>
      <c r="H2612" s="2">
        <v>44428.049687500003</v>
      </c>
      <c r="I2612" s="2">
        <v>44428.049687500003</v>
      </c>
      <c r="J2612" s="2">
        <v>44428.049687500003</v>
      </c>
      <c r="K2612" s="2" t="s">
        <v>11</v>
      </c>
      <c r="L2612" s="9">
        <f>YEAR(Table1[[#This Row],[ordered_at]])</f>
        <v>2021</v>
      </c>
      <c r="M2612" s="9" t="str">
        <f>TEXT(Table1[[#This Row],[ordered_at]],"MMM")</f>
        <v>Aug</v>
      </c>
      <c r="N2612">
        <f>VLOOKUP(D2612,[1]products!$A$2:$F$2832,6,0)</f>
        <v>34.990001679999999</v>
      </c>
      <c r="O2612" s="1">
        <f>Table1[[#This Row],[sale_price]]-Table1[[#This Row],[cost_price]]</f>
        <v>16.515280829999998</v>
      </c>
      <c r="P2612" s="4">
        <f>Table1[[#This Row],[PROFIT]]/Table1[[#This Row],[sale_price]]</f>
        <v>0.47200000105858808</v>
      </c>
      <c r="Q2612" t="str">
        <f>"Q"&amp;ROUNDUP(MONTH(Table1[[#This Row],[ordered_at]])/3,0)</f>
        <v>Q3</v>
      </c>
      <c r="R2612" t="s">
        <v>19</v>
      </c>
      <c r="S2612" t="s">
        <v>46</v>
      </c>
      <c r="T2612" s="8"/>
    </row>
    <row r="2613" spans="1:20" x14ac:dyDescent="0.3">
      <c r="A2613">
        <v>121692</v>
      </c>
      <c r="B2613">
        <v>83808</v>
      </c>
      <c r="C2613">
        <v>58305</v>
      </c>
      <c r="D2613">
        <v>15639</v>
      </c>
      <c r="E2613">
        <f>VLOOKUP(D2613,[1]products!$A$2:$B$2832,2,0)</f>
        <v>20.830370760000001</v>
      </c>
      <c r="F2613">
        <v>328475</v>
      </c>
      <c r="G2613" t="s">
        <v>14</v>
      </c>
      <c r="H2613" s="2">
        <v>44427.014444444445</v>
      </c>
      <c r="I2613" s="2" t="s">
        <v>11</v>
      </c>
      <c r="J2613" s="2" t="s">
        <v>11</v>
      </c>
      <c r="K2613" s="2" t="s">
        <v>11</v>
      </c>
      <c r="L2613" s="9">
        <f>YEAR(Table1[[#This Row],[ordered_at]])</f>
        <v>2021</v>
      </c>
      <c r="M2613" s="9" t="str">
        <f>TEXT(Table1[[#This Row],[ordered_at]],"MMM")</f>
        <v>Aug</v>
      </c>
      <c r="N2613">
        <f>VLOOKUP(D2613,[1]products!$A$2:$F$2832,6,0)</f>
        <v>44.990001679999999</v>
      </c>
      <c r="O2613" s="1">
        <f>Table1[[#This Row],[sale_price]]-Table1[[#This Row],[cost_price]]</f>
        <v>24.159630919999998</v>
      </c>
      <c r="P2613" s="4">
        <f>Table1[[#This Row],[PROFIT]]/Table1[[#This Row],[sale_price]]</f>
        <v>0.53700000039653251</v>
      </c>
      <c r="Q2613" t="str">
        <f>"Q"&amp;ROUNDUP(MONTH(Table1[[#This Row],[ordered_at]])/3,0)</f>
        <v>Q3</v>
      </c>
      <c r="R2613" t="s">
        <v>19</v>
      </c>
      <c r="S2613" t="s">
        <v>46</v>
      </c>
      <c r="T2613" s="8"/>
    </row>
    <row r="2614" spans="1:20" x14ac:dyDescent="0.3">
      <c r="A2614">
        <v>2751</v>
      </c>
      <c r="B2614">
        <v>1879</v>
      </c>
      <c r="C2614">
        <v>59591</v>
      </c>
      <c r="D2614">
        <v>28454</v>
      </c>
      <c r="E2614">
        <f>VLOOKUP(D2614,[1]products!$A$2:$B$2832,2,0)</f>
        <v>24.44000003</v>
      </c>
      <c r="F2614">
        <v>7411</v>
      </c>
      <c r="G2614" t="s">
        <v>12</v>
      </c>
      <c r="H2614" s="2">
        <v>44426.236273148148</v>
      </c>
      <c r="I2614" s="2">
        <v>44426.236273148148</v>
      </c>
      <c r="J2614" s="2">
        <v>44426.236273148148</v>
      </c>
      <c r="K2614" s="2" t="s">
        <v>11</v>
      </c>
      <c r="L2614" s="9">
        <f>YEAR(Table1[[#This Row],[ordered_at]])</f>
        <v>2021</v>
      </c>
      <c r="M2614" s="9" t="str">
        <f>TEXT(Table1[[#This Row],[ordered_at]],"MMM")</f>
        <v>Aug</v>
      </c>
      <c r="N2614">
        <f>VLOOKUP(D2614,[1]products!$A$2:$F$2832,6,0)</f>
        <v>52</v>
      </c>
      <c r="O2614" s="1">
        <f>Table1[[#This Row],[sale_price]]-Table1[[#This Row],[cost_price]]</f>
        <v>27.55999997</v>
      </c>
      <c r="P2614" s="4">
        <f>Table1[[#This Row],[PROFIT]]/Table1[[#This Row],[sale_price]]</f>
        <v>0.52999999942307696</v>
      </c>
      <c r="Q2614" t="str">
        <f>"Q"&amp;ROUNDUP(MONTH(Table1[[#This Row],[ordered_at]])/3,0)</f>
        <v>Q3</v>
      </c>
      <c r="R2614" t="s">
        <v>19</v>
      </c>
      <c r="S2614" t="s">
        <v>46</v>
      </c>
      <c r="T2614" s="8"/>
    </row>
    <row r="2615" spans="1:20" x14ac:dyDescent="0.3">
      <c r="A2615">
        <v>133942</v>
      </c>
      <c r="B2615">
        <v>92198</v>
      </c>
      <c r="C2615">
        <v>63016</v>
      </c>
      <c r="D2615">
        <v>15816</v>
      </c>
      <c r="E2615">
        <f>VLOOKUP(D2615,[1]products!$A$2:$B$2832,2,0)</f>
        <v>14.607100579999999</v>
      </c>
      <c r="F2615">
        <v>361594</v>
      </c>
      <c r="G2615" t="s">
        <v>14</v>
      </c>
      <c r="H2615" s="2">
        <v>44425.10015046296</v>
      </c>
      <c r="I2615" s="2" t="s">
        <v>11</v>
      </c>
      <c r="J2615" s="2" t="s">
        <v>11</v>
      </c>
      <c r="K2615" s="2" t="s">
        <v>11</v>
      </c>
      <c r="L2615" s="9">
        <f>YEAR(Table1[[#This Row],[ordered_at]])</f>
        <v>2021</v>
      </c>
      <c r="M2615" s="9" t="str">
        <f>TEXT(Table1[[#This Row],[ordered_at]],"MMM")</f>
        <v>Aug</v>
      </c>
      <c r="N2615">
        <f>VLOOKUP(D2615,[1]products!$A$2:$F$2832,6,0)</f>
        <v>33.97000122</v>
      </c>
      <c r="O2615" s="1">
        <f>Table1[[#This Row],[sale_price]]-Table1[[#This Row],[cost_price]]</f>
        <v>19.362900639999999</v>
      </c>
      <c r="P2615" s="4">
        <f>Table1[[#This Row],[PROFIT]]/Table1[[#This Row],[sale_price]]</f>
        <v>0.56999999836914927</v>
      </c>
      <c r="Q2615" t="str">
        <f>"Q"&amp;ROUNDUP(MONTH(Table1[[#This Row],[ordered_at]])/3,0)</f>
        <v>Q3</v>
      </c>
      <c r="R2615" t="s">
        <v>20</v>
      </c>
      <c r="S2615" t="s">
        <v>46</v>
      </c>
      <c r="T2615" s="8"/>
    </row>
    <row r="2616" spans="1:20" x14ac:dyDescent="0.3">
      <c r="A2616">
        <v>19080</v>
      </c>
      <c r="B2616">
        <v>13200</v>
      </c>
      <c r="C2616">
        <v>30539</v>
      </c>
      <c r="D2616">
        <v>14274</v>
      </c>
      <c r="E2616">
        <f>VLOOKUP(D2616,[1]products!$A$2:$B$2832,2,0)</f>
        <v>17.453940660000001</v>
      </c>
      <c r="F2616">
        <v>51518</v>
      </c>
      <c r="G2616" t="s">
        <v>12</v>
      </c>
      <c r="H2616" s="2">
        <v>44424.161851851852</v>
      </c>
      <c r="I2616" s="2">
        <v>44424.161851851852</v>
      </c>
      <c r="J2616" s="2">
        <v>44424.161851851852</v>
      </c>
      <c r="K2616" s="2" t="s">
        <v>11</v>
      </c>
      <c r="L2616" s="9">
        <f>YEAR(Table1[[#This Row],[ordered_at]])</f>
        <v>2021</v>
      </c>
      <c r="M2616" s="9" t="str">
        <f>TEXT(Table1[[#This Row],[ordered_at]],"MMM")</f>
        <v>Aug</v>
      </c>
      <c r="N2616">
        <f>VLOOKUP(D2616,[1]products!$A$2:$F$2832,6,0)</f>
        <v>42.990001679999999</v>
      </c>
      <c r="O2616" s="1">
        <f>Table1[[#This Row],[sale_price]]-Table1[[#This Row],[cost_price]]</f>
        <v>25.536061019999998</v>
      </c>
      <c r="P2616" s="4">
        <f>Table1[[#This Row],[PROFIT]]/Table1[[#This Row],[sale_price]]</f>
        <v>0.5940000005136078</v>
      </c>
      <c r="Q2616" t="str">
        <f>"Q"&amp;ROUNDUP(MONTH(Table1[[#This Row],[ordered_at]])/3,0)</f>
        <v>Q3</v>
      </c>
      <c r="R2616" t="s">
        <v>20</v>
      </c>
      <c r="S2616" t="s">
        <v>46</v>
      </c>
      <c r="T2616" s="8"/>
    </row>
    <row r="2617" spans="1:20" x14ac:dyDescent="0.3">
      <c r="A2617">
        <v>129102</v>
      </c>
      <c r="B2617">
        <v>88899</v>
      </c>
      <c r="C2617">
        <v>87872</v>
      </c>
      <c r="D2617">
        <v>15843</v>
      </c>
      <c r="E2617">
        <f>VLOOKUP(D2617,[1]products!$A$2:$B$2832,2,0)</f>
        <v>19.952130960000002</v>
      </c>
      <c r="F2617">
        <v>348519</v>
      </c>
      <c r="G2617" t="s">
        <v>12</v>
      </c>
      <c r="H2617" s="2">
        <v>44423.663275462961</v>
      </c>
      <c r="I2617" s="2">
        <v>44423.663275462961</v>
      </c>
      <c r="J2617" s="2">
        <v>44423.663275462961</v>
      </c>
      <c r="K2617" s="2" t="s">
        <v>11</v>
      </c>
      <c r="L2617" s="9">
        <f>YEAR(Table1[[#This Row],[ordered_at]])</f>
        <v>2021</v>
      </c>
      <c r="M2617" s="9" t="str">
        <f>TEXT(Table1[[#This Row],[ordered_at]],"MMM")</f>
        <v>Aug</v>
      </c>
      <c r="N2617">
        <f>VLOOKUP(D2617,[1]products!$A$2:$F$2832,6,0)</f>
        <v>33.990001679999999</v>
      </c>
      <c r="O2617" s="1">
        <f>Table1[[#This Row],[sale_price]]-Table1[[#This Row],[cost_price]]</f>
        <v>14.037870719999997</v>
      </c>
      <c r="P2617" s="4">
        <f>Table1[[#This Row],[PROFIT]]/Table1[[#This Row],[sale_price]]</f>
        <v>0.413000000769638</v>
      </c>
      <c r="Q2617" t="str">
        <f>"Q"&amp;ROUNDUP(MONTH(Table1[[#This Row],[ordered_at]])/3,0)</f>
        <v>Q3</v>
      </c>
      <c r="R2617" t="s">
        <v>20</v>
      </c>
      <c r="S2617" t="s">
        <v>46</v>
      </c>
      <c r="T2617" s="8"/>
    </row>
    <row r="2618" spans="1:20" x14ac:dyDescent="0.3">
      <c r="A2618">
        <v>151468</v>
      </c>
      <c r="B2618">
        <v>104299</v>
      </c>
      <c r="C2618">
        <v>53490</v>
      </c>
      <c r="D2618">
        <v>13719</v>
      </c>
      <c r="E2618">
        <f>VLOOKUP(D2618,[1]products!$A$2:$B$2832,2,0)</f>
        <v>6.3000000040000002</v>
      </c>
      <c r="F2618">
        <v>408918</v>
      </c>
      <c r="G2618" t="s">
        <v>13</v>
      </c>
      <c r="H2618" s="2">
        <v>44423.516192129631</v>
      </c>
      <c r="I2618" s="2">
        <v>44423.516192129631</v>
      </c>
      <c r="J2618" s="2" t="s">
        <v>11</v>
      </c>
      <c r="K2618" s="2" t="s">
        <v>11</v>
      </c>
      <c r="L2618" s="9">
        <f>YEAR(Table1[[#This Row],[ordered_at]])</f>
        <v>2021</v>
      </c>
      <c r="M2618" s="9" t="str">
        <f>TEXT(Table1[[#This Row],[ordered_at]],"MMM")</f>
        <v>Aug</v>
      </c>
      <c r="N2618">
        <f>VLOOKUP(D2618,[1]products!$A$2:$F$2832,6,0)</f>
        <v>12</v>
      </c>
      <c r="O2618" s="1">
        <f>Table1[[#This Row],[sale_price]]-Table1[[#This Row],[cost_price]]</f>
        <v>5.6999999959999998</v>
      </c>
      <c r="P2618" s="4">
        <f>Table1[[#This Row],[PROFIT]]/Table1[[#This Row],[sale_price]]</f>
        <v>0.47499999966666667</v>
      </c>
      <c r="Q2618" t="str">
        <f>"Q"&amp;ROUNDUP(MONTH(Table1[[#This Row],[ordered_at]])/3,0)</f>
        <v>Q3</v>
      </c>
      <c r="R2618" t="s">
        <v>20</v>
      </c>
      <c r="S2618" t="s">
        <v>46</v>
      </c>
      <c r="T2618" s="8"/>
    </row>
    <row r="2619" spans="1:20" x14ac:dyDescent="0.3">
      <c r="A2619">
        <v>69591</v>
      </c>
      <c r="B2619">
        <v>47861</v>
      </c>
      <c r="C2619">
        <v>66801</v>
      </c>
      <c r="D2619">
        <v>6951</v>
      </c>
      <c r="E2619">
        <f>VLOOKUP(D2619,[1]products!$A$2:$B$2832,2,0)</f>
        <v>4.1758198819999999</v>
      </c>
      <c r="F2619">
        <v>187769</v>
      </c>
      <c r="G2619" t="s">
        <v>15</v>
      </c>
      <c r="H2619" s="2">
        <v>44423.012499999997</v>
      </c>
      <c r="I2619" s="2">
        <v>44423.012499999997</v>
      </c>
      <c r="J2619" s="2">
        <v>44423.012499999997</v>
      </c>
      <c r="K2619" s="2">
        <v>44423.012499999997</v>
      </c>
      <c r="L2619" s="9">
        <f>YEAR(Table1[[#This Row],[ordered_at]])</f>
        <v>2021</v>
      </c>
      <c r="M2619" s="9" t="str">
        <f>TEXT(Table1[[#This Row],[ordered_at]],"MMM")</f>
        <v>Aug</v>
      </c>
      <c r="N2619">
        <f>VLOOKUP(D2619,[1]products!$A$2:$F$2832,6,0)</f>
        <v>9.9899997710000008</v>
      </c>
      <c r="O2619" s="1">
        <f>Table1[[#This Row],[sale_price]]-Table1[[#This Row],[cost_price]]</f>
        <v>5.8141798890000009</v>
      </c>
      <c r="P2619" s="4">
        <f>Table1[[#This Row],[PROFIT]]/Table1[[#This Row],[sale_price]]</f>
        <v>0.58200000223003012</v>
      </c>
      <c r="Q2619" t="str">
        <f>"Q"&amp;ROUNDUP(MONTH(Table1[[#This Row],[ordered_at]])/3,0)</f>
        <v>Q3</v>
      </c>
      <c r="R2619" t="s">
        <v>20</v>
      </c>
      <c r="S2619" t="s">
        <v>46</v>
      </c>
      <c r="T2619" s="8"/>
    </row>
    <row r="2620" spans="1:20" x14ac:dyDescent="0.3">
      <c r="A2620">
        <v>33458</v>
      </c>
      <c r="B2620">
        <v>23052</v>
      </c>
      <c r="C2620">
        <v>37472</v>
      </c>
      <c r="D2620">
        <v>18719</v>
      </c>
      <c r="E2620">
        <f>VLOOKUP(D2620,[1]products!$A$2:$B$2832,2,0)</f>
        <v>8.0400000509999998</v>
      </c>
      <c r="F2620">
        <v>90248</v>
      </c>
      <c r="G2620" t="s">
        <v>13</v>
      </c>
      <c r="H2620" s="2">
        <v>44422.283518518518</v>
      </c>
      <c r="I2620" s="2">
        <v>44422.283518518518</v>
      </c>
      <c r="J2620" s="2" t="s">
        <v>11</v>
      </c>
      <c r="K2620" s="2" t="s">
        <v>11</v>
      </c>
      <c r="L2620" s="9">
        <f>YEAR(Table1[[#This Row],[ordered_at]])</f>
        <v>2021</v>
      </c>
      <c r="M2620" s="9" t="str">
        <f>TEXT(Table1[[#This Row],[ordered_at]],"MMM")</f>
        <v>Aug</v>
      </c>
      <c r="N2620">
        <f>VLOOKUP(D2620,[1]products!$A$2:$F$2832,6,0)</f>
        <v>20</v>
      </c>
      <c r="O2620" s="1">
        <f>Table1[[#This Row],[sale_price]]-Table1[[#This Row],[cost_price]]</f>
        <v>11.959999949</v>
      </c>
      <c r="P2620" s="4">
        <f>Table1[[#This Row],[PROFIT]]/Table1[[#This Row],[sale_price]]</f>
        <v>0.59799999744999999</v>
      </c>
      <c r="Q2620" t="str">
        <f>"Q"&amp;ROUNDUP(MONTH(Table1[[#This Row],[ordered_at]])/3,0)</f>
        <v>Q3</v>
      </c>
      <c r="R2620" t="s">
        <v>19</v>
      </c>
      <c r="S2620" t="s">
        <v>47</v>
      </c>
      <c r="T2620" s="8"/>
    </row>
    <row r="2621" spans="1:20" x14ac:dyDescent="0.3">
      <c r="A2621">
        <v>4708</v>
      </c>
      <c r="B2621">
        <v>3249</v>
      </c>
      <c r="C2621">
        <v>97687</v>
      </c>
      <c r="D2621">
        <v>25323</v>
      </c>
      <c r="E2621">
        <f>VLOOKUP(D2621,[1]products!$A$2:$B$2832,2,0)</f>
        <v>69.361999890000007</v>
      </c>
      <c r="F2621">
        <v>12729</v>
      </c>
      <c r="G2621" t="s">
        <v>14</v>
      </c>
      <c r="H2621" s="2">
        <v>44421.583993055552</v>
      </c>
      <c r="I2621" s="2" t="s">
        <v>11</v>
      </c>
      <c r="J2621" s="2" t="s">
        <v>11</v>
      </c>
      <c r="K2621" s="2" t="s">
        <v>11</v>
      </c>
      <c r="L2621" s="9">
        <f>YEAR(Table1[[#This Row],[ordered_at]])</f>
        <v>2021</v>
      </c>
      <c r="M2621" s="9" t="str">
        <f>TEXT(Table1[[#This Row],[ordered_at]],"MMM")</f>
        <v>Aug</v>
      </c>
      <c r="N2621">
        <f>VLOOKUP(D2621,[1]products!$A$2:$F$2832,6,0)</f>
        <v>158</v>
      </c>
      <c r="O2621" s="1">
        <f>Table1[[#This Row],[sale_price]]-Table1[[#This Row],[cost_price]]</f>
        <v>88.638000109999993</v>
      </c>
      <c r="P2621" s="4">
        <f>Table1[[#This Row],[PROFIT]]/Table1[[#This Row],[sale_price]]</f>
        <v>0.56100000069620248</v>
      </c>
      <c r="Q2621" t="str">
        <f>"Q"&amp;ROUNDUP(MONTH(Table1[[#This Row],[ordered_at]])/3,0)</f>
        <v>Q3</v>
      </c>
      <c r="R2621" t="s">
        <v>19</v>
      </c>
      <c r="S2621" t="s">
        <v>47</v>
      </c>
      <c r="T2621" s="8"/>
    </row>
    <row r="2622" spans="1:20" x14ac:dyDescent="0.3">
      <c r="A2622">
        <v>73992</v>
      </c>
      <c r="B2622">
        <v>50925</v>
      </c>
      <c r="C2622">
        <v>97187</v>
      </c>
      <c r="D2622">
        <v>14210</v>
      </c>
      <c r="E2622">
        <f>VLOOKUP(D2622,[1]products!$A$2:$B$2832,2,0)</f>
        <v>30.28999988</v>
      </c>
      <c r="F2622">
        <v>199638</v>
      </c>
      <c r="G2622" t="s">
        <v>14</v>
      </c>
      <c r="H2622" s="2">
        <v>44421.205960648149</v>
      </c>
      <c r="I2622" s="2" t="s">
        <v>11</v>
      </c>
      <c r="J2622" s="2" t="s">
        <v>11</v>
      </c>
      <c r="K2622" s="2" t="s">
        <v>11</v>
      </c>
      <c r="L2622" s="9">
        <f>YEAR(Table1[[#This Row],[ordered_at]])</f>
        <v>2021</v>
      </c>
      <c r="M2622" s="9" t="str">
        <f>TEXT(Table1[[#This Row],[ordered_at]],"MMM")</f>
        <v>Aug</v>
      </c>
      <c r="N2622">
        <f>VLOOKUP(D2622,[1]products!$A$2:$F$2832,6,0)</f>
        <v>65</v>
      </c>
      <c r="O2622" s="1">
        <f>Table1[[#This Row],[sale_price]]-Table1[[#This Row],[cost_price]]</f>
        <v>34.710000120000004</v>
      </c>
      <c r="P2622" s="4">
        <f>Table1[[#This Row],[PROFIT]]/Table1[[#This Row],[sale_price]]</f>
        <v>0.53400000184615393</v>
      </c>
      <c r="Q2622" t="str">
        <f>"Q"&amp;ROUNDUP(MONTH(Table1[[#This Row],[ordered_at]])/3,0)</f>
        <v>Q3</v>
      </c>
      <c r="R2622" t="s">
        <v>31</v>
      </c>
      <c r="S2622" t="s">
        <v>47</v>
      </c>
      <c r="T2622" s="8"/>
    </row>
    <row r="2623" spans="1:20" x14ac:dyDescent="0.3">
      <c r="A2623">
        <v>89616</v>
      </c>
      <c r="B2623">
        <v>61657</v>
      </c>
      <c r="C2623">
        <v>33877</v>
      </c>
      <c r="D2623">
        <v>9026</v>
      </c>
      <c r="E2623">
        <f>VLOOKUP(D2623,[1]products!$A$2:$B$2832,2,0)</f>
        <v>14.53199998</v>
      </c>
      <c r="F2623">
        <v>241866</v>
      </c>
      <c r="G2623" t="s">
        <v>12</v>
      </c>
      <c r="H2623" s="2">
        <v>44418.547129629631</v>
      </c>
      <c r="I2623" s="2">
        <v>44418.547129629631</v>
      </c>
      <c r="J2623" s="2">
        <v>44418.547129629631</v>
      </c>
      <c r="K2623" s="2" t="s">
        <v>11</v>
      </c>
      <c r="L2623" s="9">
        <f>YEAR(Table1[[#This Row],[ordered_at]])</f>
        <v>2021</v>
      </c>
      <c r="M2623" s="9" t="str">
        <f>TEXT(Table1[[#This Row],[ordered_at]],"MMM")</f>
        <v>Aug</v>
      </c>
      <c r="N2623">
        <f>VLOOKUP(D2623,[1]products!$A$2:$F$2832,6,0)</f>
        <v>28</v>
      </c>
      <c r="O2623" s="1">
        <f>Table1[[#This Row],[sale_price]]-Table1[[#This Row],[cost_price]]</f>
        <v>13.46800002</v>
      </c>
      <c r="P2623" s="4">
        <f>Table1[[#This Row],[PROFIT]]/Table1[[#This Row],[sale_price]]</f>
        <v>0.48100000071428572</v>
      </c>
      <c r="Q2623" t="str">
        <f>"Q"&amp;ROUNDUP(MONTH(Table1[[#This Row],[ordered_at]])/3,0)</f>
        <v>Q3</v>
      </c>
      <c r="R2623" t="s">
        <v>27</v>
      </c>
      <c r="S2623" t="s">
        <v>47</v>
      </c>
      <c r="T2623" s="8"/>
    </row>
    <row r="2624" spans="1:20" x14ac:dyDescent="0.3">
      <c r="A2624">
        <v>43509</v>
      </c>
      <c r="B2624">
        <v>29950</v>
      </c>
      <c r="C2624">
        <v>46602</v>
      </c>
      <c r="D2624">
        <v>18719</v>
      </c>
      <c r="E2624">
        <f>VLOOKUP(D2624,[1]products!$A$2:$B$2832,2,0)</f>
        <v>8.0400000509999998</v>
      </c>
      <c r="F2624">
        <v>117354</v>
      </c>
      <c r="G2624" t="s">
        <v>13</v>
      </c>
      <c r="H2624" s="2">
        <v>44415.589756944442</v>
      </c>
      <c r="I2624" s="2">
        <v>44415.589756944442</v>
      </c>
      <c r="J2624" s="2" t="s">
        <v>11</v>
      </c>
      <c r="K2624" s="2" t="s">
        <v>11</v>
      </c>
      <c r="L2624" s="9">
        <f>YEAR(Table1[[#This Row],[ordered_at]])</f>
        <v>2021</v>
      </c>
      <c r="M2624" s="9" t="str">
        <f>TEXT(Table1[[#This Row],[ordered_at]],"MMM")</f>
        <v>Aug</v>
      </c>
      <c r="N2624">
        <f>VLOOKUP(D2624,[1]products!$A$2:$F$2832,6,0)</f>
        <v>20</v>
      </c>
      <c r="O2624" s="1">
        <f>Table1[[#This Row],[sale_price]]-Table1[[#This Row],[cost_price]]</f>
        <v>11.959999949</v>
      </c>
      <c r="P2624" s="4">
        <f>Table1[[#This Row],[PROFIT]]/Table1[[#This Row],[sale_price]]</f>
        <v>0.59799999744999999</v>
      </c>
      <c r="Q2624" t="str">
        <f>"Q"&amp;ROUNDUP(MONTH(Table1[[#This Row],[ordered_at]])/3,0)</f>
        <v>Q3</v>
      </c>
      <c r="R2624" t="s">
        <v>27</v>
      </c>
      <c r="S2624" t="s">
        <v>47</v>
      </c>
      <c r="T2624" s="8"/>
    </row>
    <row r="2625" spans="1:20" x14ac:dyDescent="0.3">
      <c r="A2625">
        <v>143340</v>
      </c>
      <c r="B2625">
        <v>98685</v>
      </c>
      <c r="C2625">
        <v>17068</v>
      </c>
      <c r="D2625">
        <v>11009</v>
      </c>
      <c r="E2625">
        <f>VLOOKUP(D2625,[1]products!$A$2:$B$2832,2,0)</f>
        <v>39.950000060000001</v>
      </c>
      <c r="F2625">
        <v>386966</v>
      </c>
      <c r="G2625" t="s">
        <v>12</v>
      </c>
      <c r="H2625" s="2">
        <v>44415.326018518521</v>
      </c>
      <c r="I2625" s="2">
        <v>44415.326018518521</v>
      </c>
      <c r="J2625" s="2">
        <v>44415.326018518521</v>
      </c>
      <c r="K2625" s="2" t="s">
        <v>11</v>
      </c>
      <c r="L2625" s="9">
        <f>YEAR(Table1[[#This Row],[ordered_at]])</f>
        <v>2021</v>
      </c>
      <c r="M2625" s="9" t="str">
        <f>TEXT(Table1[[#This Row],[ordered_at]],"MMM")</f>
        <v>Aug</v>
      </c>
      <c r="N2625">
        <f>VLOOKUP(D2625,[1]products!$A$2:$F$2832,6,0)</f>
        <v>85</v>
      </c>
      <c r="O2625" s="1">
        <f>Table1[[#This Row],[sale_price]]-Table1[[#This Row],[cost_price]]</f>
        <v>45.049999939999999</v>
      </c>
      <c r="P2625" s="4">
        <f>Table1[[#This Row],[PROFIT]]/Table1[[#This Row],[sale_price]]</f>
        <v>0.52999999929411767</v>
      </c>
      <c r="Q2625" t="str">
        <f>"Q"&amp;ROUNDUP(MONTH(Table1[[#This Row],[ordered_at]])/3,0)</f>
        <v>Q3</v>
      </c>
      <c r="R2625" t="s">
        <v>27</v>
      </c>
      <c r="S2625" t="s">
        <v>47</v>
      </c>
      <c r="T2625" s="8"/>
    </row>
    <row r="2626" spans="1:20" x14ac:dyDescent="0.3">
      <c r="A2626">
        <v>11204</v>
      </c>
      <c r="B2626">
        <v>7739</v>
      </c>
      <c r="C2626">
        <v>46275</v>
      </c>
      <c r="D2626">
        <v>6103</v>
      </c>
      <c r="E2626">
        <f>VLOOKUP(D2626,[1]products!$A$2:$B$2832,2,0)</f>
        <v>7.7805002720000003</v>
      </c>
      <c r="F2626">
        <v>30183</v>
      </c>
      <c r="G2626" t="s">
        <v>12</v>
      </c>
      <c r="H2626" s="2">
        <v>44415.126469907409</v>
      </c>
      <c r="I2626" s="2">
        <v>44415.126469907409</v>
      </c>
      <c r="J2626" s="2">
        <v>44415.126469907409</v>
      </c>
      <c r="K2626" s="2" t="s">
        <v>11</v>
      </c>
      <c r="L2626" s="9">
        <f>YEAR(Table1[[#This Row],[ordered_at]])</f>
        <v>2021</v>
      </c>
      <c r="M2626" s="9" t="str">
        <f>TEXT(Table1[[#This Row],[ordered_at]],"MMM")</f>
        <v>Aug</v>
      </c>
      <c r="N2626">
        <f>VLOOKUP(D2626,[1]products!$A$2:$F$2832,6,0)</f>
        <v>19.950000760000002</v>
      </c>
      <c r="O2626" s="1">
        <f>Table1[[#This Row],[sale_price]]-Table1[[#This Row],[cost_price]]</f>
        <v>12.169500488000001</v>
      </c>
      <c r="P2626" s="4">
        <f>Table1[[#This Row],[PROFIT]]/Table1[[#This Row],[sale_price]]</f>
        <v>0.61000000122305753</v>
      </c>
      <c r="Q2626" t="str">
        <f>"Q"&amp;ROUNDUP(MONTH(Table1[[#This Row],[ordered_at]])/3,0)</f>
        <v>Q3</v>
      </c>
      <c r="R2626" t="s">
        <v>41</v>
      </c>
      <c r="S2626" t="s">
        <v>47</v>
      </c>
      <c r="T2626" s="8"/>
    </row>
    <row r="2627" spans="1:20" x14ac:dyDescent="0.3">
      <c r="A2627">
        <v>90794</v>
      </c>
      <c r="B2627">
        <v>62467</v>
      </c>
      <c r="C2627">
        <v>24695</v>
      </c>
      <c r="D2627">
        <v>29033</v>
      </c>
      <c r="E2627">
        <f>VLOOKUP(D2627,[1]products!$A$2:$B$2832,2,0)</f>
        <v>17.301179730000001</v>
      </c>
      <c r="F2627">
        <v>245031</v>
      </c>
      <c r="G2627" t="s">
        <v>14</v>
      </c>
      <c r="H2627" s="2">
        <v>44415.041886574072</v>
      </c>
      <c r="I2627" s="2" t="s">
        <v>11</v>
      </c>
      <c r="J2627" s="2" t="s">
        <v>11</v>
      </c>
      <c r="K2627" s="2" t="s">
        <v>11</v>
      </c>
      <c r="L2627" s="9">
        <f>YEAR(Table1[[#This Row],[ordered_at]])</f>
        <v>2021</v>
      </c>
      <c r="M2627" s="9" t="str">
        <f>TEXT(Table1[[#This Row],[ordered_at]],"MMM")</f>
        <v>Aug</v>
      </c>
      <c r="N2627">
        <f>VLOOKUP(D2627,[1]products!$A$2:$F$2832,6,0)</f>
        <v>31.979999540000001</v>
      </c>
      <c r="O2627" s="1">
        <f>Table1[[#This Row],[sale_price]]-Table1[[#This Row],[cost_price]]</f>
        <v>14.67881981</v>
      </c>
      <c r="P2627" s="4">
        <f>Table1[[#This Row],[PROFIT]]/Table1[[#This Row],[sale_price]]</f>
        <v>0.45900000066103813</v>
      </c>
      <c r="Q2627" t="str">
        <f>"Q"&amp;ROUNDUP(MONTH(Table1[[#This Row],[ordered_at]])/3,0)</f>
        <v>Q3</v>
      </c>
      <c r="R2627" t="s">
        <v>36</v>
      </c>
      <c r="S2627" t="s">
        <v>47</v>
      </c>
      <c r="T2627" s="8"/>
    </row>
    <row r="2628" spans="1:20" x14ac:dyDescent="0.3">
      <c r="A2628">
        <v>37122</v>
      </c>
      <c r="B2628">
        <v>25563</v>
      </c>
      <c r="C2628">
        <v>37035</v>
      </c>
      <c r="D2628">
        <v>6139</v>
      </c>
      <c r="E2628">
        <f>VLOOKUP(D2628,[1]products!$A$2:$B$2832,2,0)</f>
        <v>5.5844098759999996</v>
      </c>
      <c r="F2628">
        <v>100154</v>
      </c>
      <c r="G2628" t="s">
        <v>10</v>
      </c>
      <c r="H2628" s="2">
        <v>44414.677557870367</v>
      </c>
      <c r="I2628" s="2" t="s">
        <v>11</v>
      </c>
      <c r="J2628" s="2" t="s">
        <v>11</v>
      </c>
      <c r="K2628" s="2" t="s">
        <v>11</v>
      </c>
      <c r="L2628" s="9">
        <f>YEAR(Table1[[#This Row],[ordered_at]])</f>
        <v>2021</v>
      </c>
      <c r="M2628" s="9" t="str">
        <f>TEXT(Table1[[#This Row],[ordered_at]],"MMM")</f>
        <v>Aug</v>
      </c>
      <c r="N2628">
        <f>VLOOKUP(D2628,[1]products!$A$2:$F$2832,6,0)</f>
        <v>9.9899997710000008</v>
      </c>
      <c r="O2628" s="1">
        <f>Table1[[#This Row],[sale_price]]-Table1[[#This Row],[cost_price]]</f>
        <v>4.4055898950000012</v>
      </c>
      <c r="P2628" s="4">
        <f>Table1[[#This Row],[PROFIT]]/Table1[[#This Row],[sale_price]]</f>
        <v>0.44099999959849856</v>
      </c>
      <c r="Q2628" t="str">
        <f>"Q"&amp;ROUNDUP(MONTH(Table1[[#This Row],[ordered_at]])/3,0)</f>
        <v>Q3</v>
      </c>
      <c r="R2628" t="s">
        <v>36</v>
      </c>
      <c r="S2628" t="s">
        <v>47</v>
      </c>
      <c r="T2628" s="8"/>
    </row>
    <row r="2629" spans="1:20" x14ac:dyDescent="0.3">
      <c r="A2629">
        <v>94580</v>
      </c>
      <c r="B2629">
        <v>65052</v>
      </c>
      <c r="C2629">
        <v>51526</v>
      </c>
      <c r="D2629">
        <v>28575</v>
      </c>
      <c r="E2629">
        <f>VLOOKUP(D2629,[1]products!$A$2:$B$2832,2,0)</f>
        <v>9.3138499039999996</v>
      </c>
      <c r="F2629">
        <v>255287</v>
      </c>
      <c r="G2629" t="s">
        <v>13</v>
      </c>
      <c r="H2629" s="2">
        <v>44414.268414351849</v>
      </c>
      <c r="I2629" s="2">
        <v>44414.268414351849</v>
      </c>
      <c r="J2629" s="2" t="s">
        <v>11</v>
      </c>
      <c r="K2629" s="2" t="s">
        <v>11</v>
      </c>
      <c r="L2629" s="9">
        <f>YEAR(Table1[[#This Row],[ordered_at]])</f>
        <v>2021</v>
      </c>
      <c r="M2629" s="9" t="str">
        <f>TEXT(Table1[[#This Row],[ordered_at]],"MMM")</f>
        <v>Aug</v>
      </c>
      <c r="N2629">
        <f>VLOOKUP(D2629,[1]products!$A$2:$F$2832,6,0)</f>
        <v>14.94999981</v>
      </c>
      <c r="O2629" s="1">
        <f>Table1[[#This Row],[sale_price]]-Table1[[#This Row],[cost_price]]</f>
        <v>5.636149906</v>
      </c>
      <c r="P2629" s="4">
        <f>Table1[[#This Row],[PROFIT]]/Table1[[#This Row],[sale_price]]</f>
        <v>0.37699999850367893</v>
      </c>
      <c r="Q2629" t="str">
        <f>"Q"&amp;ROUNDUP(MONTH(Table1[[#This Row],[ordered_at]])/3,0)</f>
        <v>Q3</v>
      </c>
      <c r="R2629" t="s">
        <v>36</v>
      </c>
      <c r="S2629" t="s">
        <v>47</v>
      </c>
      <c r="T2629" s="8"/>
    </row>
    <row r="2630" spans="1:20" x14ac:dyDescent="0.3">
      <c r="A2630">
        <v>124371</v>
      </c>
      <c r="B2630">
        <v>85640</v>
      </c>
      <c r="C2630">
        <v>71620</v>
      </c>
      <c r="D2630">
        <v>6140</v>
      </c>
      <c r="E2630">
        <f>VLOOKUP(D2630,[1]products!$A$2:$B$2832,2,0)</f>
        <v>5.2182698839999997</v>
      </c>
      <c r="F2630">
        <v>335727</v>
      </c>
      <c r="G2630" t="s">
        <v>10</v>
      </c>
      <c r="H2630" s="2">
        <v>44414.164733796293</v>
      </c>
      <c r="I2630" s="2" t="s">
        <v>11</v>
      </c>
      <c r="J2630" s="2" t="s">
        <v>11</v>
      </c>
      <c r="K2630" s="2" t="s">
        <v>11</v>
      </c>
      <c r="L2630" s="9">
        <f>YEAR(Table1[[#This Row],[ordered_at]])</f>
        <v>2021</v>
      </c>
      <c r="M2630" s="9" t="str">
        <f>TEXT(Table1[[#This Row],[ordered_at]],"MMM")</f>
        <v>Aug</v>
      </c>
      <c r="N2630">
        <f>VLOOKUP(D2630,[1]products!$A$2:$F$2832,6,0)</f>
        <v>13.989999770000001</v>
      </c>
      <c r="O2630" s="1">
        <f>Table1[[#This Row],[sale_price]]-Table1[[#This Row],[cost_price]]</f>
        <v>8.771729886000001</v>
      </c>
      <c r="P2630" s="4">
        <f>Table1[[#This Row],[PROFIT]]/Table1[[#This Row],[sale_price]]</f>
        <v>0.62700000215939966</v>
      </c>
      <c r="Q2630" t="str">
        <f>"Q"&amp;ROUNDUP(MONTH(Table1[[#This Row],[ordered_at]])/3,0)</f>
        <v>Q3</v>
      </c>
      <c r="R2630" t="s">
        <v>21</v>
      </c>
      <c r="S2630" t="s">
        <v>47</v>
      </c>
      <c r="T2630" s="8"/>
    </row>
    <row r="2631" spans="1:20" x14ac:dyDescent="0.3">
      <c r="A2631">
        <v>3127</v>
      </c>
      <c r="B2631">
        <v>2154</v>
      </c>
      <c r="C2631">
        <v>19078</v>
      </c>
      <c r="D2631">
        <v>15816</v>
      </c>
      <c r="E2631">
        <f>VLOOKUP(D2631,[1]products!$A$2:$B$2832,2,0)</f>
        <v>14.607100579999999</v>
      </c>
      <c r="F2631">
        <v>8425</v>
      </c>
      <c r="G2631" t="s">
        <v>12</v>
      </c>
      <c r="H2631" s="2">
        <v>44413.681527777779</v>
      </c>
      <c r="I2631" s="2">
        <v>44413.681527777779</v>
      </c>
      <c r="J2631" s="2">
        <v>44413.681527777779</v>
      </c>
      <c r="K2631" s="2" t="s">
        <v>11</v>
      </c>
      <c r="L2631" s="9">
        <f>YEAR(Table1[[#This Row],[ordered_at]])</f>
        <v>2021</v>
      </c>
      <c r="M2631" s="9" t="str">
        <f>TEXT(Table1[[#This Row],[ordered_at]],"MMM")</f>
        <v>Aug</v>
      </c>
      <c r="N2631">
        <f>VLOOKUP(D2631,[1]products!$A$2:$F$2832,6,0)</f>
        <v>33.97000122</v>
      </c>
      <c r="O2631" s="1">
        <f>Table1[[#This Row],[sale_price]]-Table1[[#This Row],[cost_price]]</f>
        <v>19.362900639999999</v>
      </c>
      <c r="P2631" s="4">
        <f>Table1[[#This Row],[PROFIT]]/Table1[[#This Row],[sale_price]]</f>
        <v>0.56999999836914927</v>
      </c>
      <c r="Q2631" t="str">
        <f>"Q"&amp;ROUNDUP(MONTH(Table1[[#This Row],[ordered_at]])/3,0)</f>
        <v>Q3</v>
      </c>
      <c r="R2631" t="s">
        <v>21</v>
      </c>
      <c r="S2631" t="s">
        <v>47</v>
      </c>
      <c r="T2631" s="8"/>
    </row>
    <row r="2632" spans="1:20" x14ac:dyDescent="0.3">
      <c r="A2632">
        <v>80521</v>
      </c>
      <c r="B2632">
        <v>55408</v>
      </c>
      <c r="C2632">
        <v>60471</v>
      </c>
      <c r="D2632">
        <v>13733</v>
      </c>
      <c r="E2632">
        <f>VLOOKUP(D2632,[1]products!$A$2:$B$2832,2,0)</f>
        <v>14.586880580000001</v>
      </c>
      <c r="F2632">
        <v>217306</v>
      </c>
      <c r="G2632" t="s">
        <v>14</v>
      </c>
      <c r="H2632" s="2">
        <v>44413.605428240742</v>
      </c>
      <c r="I2632" s="2" t="s">
        <v>11</v>
      </c>
      <c r="J2632" s="2" t="s">
        <v>11</v>
      </c>
      <c r="K2632" s="2" t="s">
        <v>11</v>
      </c>
      <c r="L2632" s="9">
        <f>YEAR(Table1[[#This Row],[ordered_at]])</f>
        <v>2021</v>
      </c>
      <c r="M2632" s="9" t="str">
        <f>TEXT(Table1[[#This Row],[ordered_at]],"MMM")</f>
        <v>Aug</v>
      </c>
      <c r="N2632">
        <f>VLOOKUP(D2632,[1]products!$A$2:$F$2832,6,0)</f>
        <v>32.560001370000002</v>
      </c>
      <c r="O2632" s="1">
        <f>Table1[[#This Row],[sale_price]]-Table1[[#This Row],[cost_price]]</f>
        <v>17.973120790000003</v>
      </c>
      <c r="P2632" s="4">
        <f>Table1[[#This Row],[PROFIT]]/Table1[[#This Row],[sale_price]]</f>
        <v>0.55200000103685509</v>
      </c>
      <c r="Q2632" t="str">
        <f>"Q"&amp;ROUNDUP(MONTH(Table1[[#This Row],[ordered_at]])/3,0)</f>
        <v>Q3</v>
      </c>
      <c r="R2632" t="s">
        <v>42</v>
      </c>
      <c r="S2632" t="s">
        <v>46</v>
      </c>
      <c r="T2632" s="8"/>
    </row>
    <row r="2633" spans="1:20" x14ac:dyDescent="0.3">
      <c r="A2633">
        <v>41465</v>
      </c>
      <c r="B2633">
        <v>28526</v>
      </c>
      <c r="C2633">
        <v>20153</v>
      </c>
      <c r="D2633">
        <v>28481</v>
      </c>
      <c r="E2633">
        <f>VLOOKUP(D2633,[1]products!$A$2:$B$2832,2,0)</f>
        <v>49.52619198</v>
      </c>
      <c r="F2633">
        <v>111858</v>
      </c>
      <c r="G2633" t="s">
        <v>13</v>
      </c>
      <c r="H2633" s="2">
        <v>44413.026770833334</v>
      </c>
      <c r="I2633" s="2">
        <v>44413.026770833334</v>
      </c>
      <c r="J2633" s="2" t="s">
        <v>11</v>
      </c>
      <c r="K2633" s="2" t="s">
        <v>11</v>
      </c>
      <c r="L2633" s="9">
        <f>YEAR(Table1[[#This Row],[ordered_at]])</f>
        <v>2021</v>
      </c>
      <c r="M2633" s="9" t="str">
        <f>TEXT(Table1[[#This Row],[ordered_at]],"MMM")</f>
        <v>Aug</v>
      </c>
      <c r="N2633">
        <f>VLOOKUP(D2633,[1]products!$A$2:$F$2832,6,0)</f>
        <v>129.9900055</v>
      </c>
      <c r="O2633" s="1">
        <f>Table1[[#This Row],[sale_price]]-Table1[[#This Row],[cost_price]]</f>
        <v>80.463813520000002</v>
      </c>
      <c r="P2633" s="4">
        <f>Table1[[#This Row],[PROFIT]]/Table1[[#This Row],[sale_price]]</f>
        <v>0.61900000088852991</v>
      </c>
      <c r="Q2633" t="str">
        <f>"Q"&amp;ROUNDUP(MONTH(Table1[[#This Row],[ordered_at]])/3,0)</f>
        <v>Q3</v>
      </c>
      <c r="R2633" t="s">
        <v>23</v>
      </c>
      <c r="S2633" t="s">
        <v>46</v>
      </c>
      <c r="T2633" s="8"/>
    </row>
    <row r="2634" spans="1:20" x14ac:dyDescent="0.3">
      <c r="A2634">
        <v>43520</v>
      </c>
      <c r="B2634">
        <v>29957</v>
      </c>
      <c r="C2634">
        <v>24230</v>
      </c>
      <c r="D2634">
        <v>25265</v>
      </c>
      <c r="E2634">
        <f>VLOOKUP(D2634,[1]products!$A$2:$B$2832,2,0)</f>
        <v>11.41428984</v>
      </c>
      <c r="F2634">
        <v>117386</v>
      </c>
      <c r="G2634" t="s">
        <v>14</v>
      </c>
      <c r="H2634" s="2">
        <v>44411.257951388892</v>
      </c>
      <c r="I2634" s="2" t="s">
        <v>11</v>
      </c>
      <c r="J2634" s="2" t="s">
        <v>11</v>
      </c>
      <c r="K2634" s="2" t="s">
        <v>11</v>
      </c>
      <c r="L2634" s="9">
        <f>YEAR(Table1[[#This Row],[ordered_at]])</f>
        <v>2021</v>
      </c>
      <c r="M2634" s="9" t="str">
        <f>TEXT(Table1[[#This Row],[ordered_at]],"MMM")</f>
        <v>Aug</v>
      </c>
      <c r="N2634">
        <f>VLOOKUP(D2634,[1]products!$A$2:$F$2832,6,0)</f>
        <v>19.989999770000001</v>
      </c>
      <c r="O2634" s="1">
        <f>Table1[[#This Row],[sale_price]]-Table1[[#This Row],[cost_price]]</f>
        <v>8.5757099300000004</v>
      </c>
      <c r="P2634" s="4">
        <f>Table1[[#This Row],[PROFIT]]/Table1[[#This Row],[sale_price]]</f>
        <v>0.42900000143421713</v>
      </c>
      <c r="Q2634" t="str">
        <f>"Q"&amp;ROUNDUP(MONTH(Table1[[#This Row],[ordered_at]])/3,0)</f>
        <v>Q3</v>
      </c>
      <c r="R2634" t="s">
        <v>23</v>
      </c>
      <c r="S2634" t="s">
        <v>46</v>
      </c>
      <c r="T2634" s="8"/>
    </row>
    <row r="2635" spans="1:20" x14ac:dyDescent="0.3">
      <c r="A2635">
        <v>155382</v>
      </c>
      <c r="B2635">
        <v>106990</v>
      </c>
      <c r="C2635">
        <v>93341</v>
      </c>
      <c r="D2635">
        <v>15349</v>
      </c>
      <c r="E2635">
        <f>VLOOKUP(D2635,[1]products!$A$2:$B$2832,2,0)</f>
        <v>19.171920759999999</v>
      </c>
      <c r="F2635">
        <v>419453</v>
      </c>
      <c r="G2635" t="s">
        <v>13</v>
      </c>
      <c r="H2635" s="2">
        <v>44409.57402777778</v>
      </c>
      <c r="I2635" s="2">
        <v>44409.57402777778</v>
      </c>
      <c r="J2635" s="2" t="s">
        <v>11</v>
      </c>
      <c r="K2635" s="2" t="s">
        <v>11</v>
      </c>
      <c r="L2635" s="9">
        <f>YEAR(Table1[[#This Row],[ordered_at]])</f>
        <v>2021</v>
      </c>
      <c r="M2635" s="9" t="str">
        <f>TEXT(Table1[[#This Row],[ordered_at]],"MMM")</f>
        <v>Aug</v>
      </c>
      <c r="N2635">
        <f>VLOOKUP(D2635,[1]products!$A$2:$F$2832,6,0)</f>
        <v>46.990001679999999</v>
      </c>
      <c r="O2635" s="1">
        <f>Table1[[#This Row],[sale_price]]-Table1[[#This Row],[cost_price]]</f>
        <v>27.81808092</v>
      </c>
      <c r="P2635" s="4">
        <f>Table1[[#This Row],[PROFIT]]/Table1[[#This Row],[sale_price]]</f>
        <v>0.59199999841327944</v>
      </c>
      <c r="Q2635" t="str">
        <f>"Q"&amp;ROUNDUP(MONTH(Table1[[#This Row],[ordered_at]])/3,0)</f>
        <v>Q3</v>
      </c>
      <c r="R2635" t="s">
        <v>23</v>
      </c>
      <c r="S2635" t="s">
        <v>46</v>
      </c>
      <c r="T2635" s="8"/>
    </row>
    <row r="2636" spans="1:20" x14ac:dyDescent="0.3">
      <c r="A2636">
        <v>480</v>
      </c>
      <c r="B2636">
        <v>325</v>
      </c>
      <c r="C2636">
        <v>40714</v>
      </c>
      <c r="D2636">
        <v>11569</v>
      </c>
      <c r="E2636">
        <f>VLOOKUP(D2636,[1]products!$A$2:$B$2832,2,0)</f>
        <v>17.29241983</v>
      </c>
      <c r="F2636">
        <v>1345</v>
      </c>
      <c r="G2636" t="s">
        <v>10</v>
      </c>
      <c r="H2636" s="2">
        <v>44409.552071759259</v>
      </c>
      <c r="I2636" s="2" t="s">
        <v>11</v>
      </c>
      <c r="J2636" s="2" t="s">
        <v>11</v>
      </c>
      <c r="K2636" s="2" t="s">
        <v>11</v>
      </c>
      <c r="L2636" s="9">
        <f>YEAR(Table1[[#This Row],[ordered_at]])</f>
        <v>2021</v>
      </c>
      <c r="M2636" s="9" t="str">
        <f>TEXT(Table1[[#This Row],[ordered_at]],"MMM")</f>
        <v>Aug</v>
      </c>
      <c r="N2636">
        <f>VLOOKUP(D2636,[1]products!$A$2:$F$2832,6,0)</f>
        <v>30.989999770000001</v>
      </c>
      <c r="O2636" s="1">
        <f>Table1[[#This Row],[sale_price]]-Table1[[#This Row],[cost_price]]</f>
        <v>13.697579940000001</v>
      </c>
      <c r="P2636" s="4">
        <f>Table1[[#This Row],[PROFIT]]/Table1[[#This Row],[sale_price]]</f>
        <v>0.44200000134430462</v>
      </c>
      <c r="Q2636" t="str">
        <f>"Q"&amp;ROUNDUP(MONTH(Table1[[#This Row],[ordered_at]])/3,0)</f>
        <v>Q3</v>
      </c>
      <c r="R2636" t="s">
        <v>23</v>
      </c>
      <c r="S2636" t="s">
        <v>46</v>
      </c>
      <c r="T2636" s="8"/>
    </row>
    <row r="2637" spans="1:20" x14ac:dyDescent="0.3">
      <c r="A2637">
        <v>136921</v>
      </c>
      <c r="B2637">
        <v>94267</v>
      </c>
      <c r="C2637">
        <v>31433</v>
      </c>
      <c r="D2637">
        <v>15926</v>
      </c>
      <c r="E2637">
        <f>VLOOKUP(D2637,[1]products!$A$2:$B$2832,2,0)</f>
        <v>13.759200420000001</v>
      </c>
      <c r="F2637">
        <v>369616</v>
      </c>
      <c r="G2637" t="s">
        <v>14</v>
      </c>
      <c r="H2637" s="2">
        <v>44407.119456018518</v>
      </c>
      <c r="I2637" s="2" t="s">
        <v>11</v>
      </c>
      <c r="J2637" s="2" t="s">
        <v>11</v>
      </c>
      <c r="K2637" s="2" t="s">
        <v>11</v>
      </c>
      <c r="L2637" s="9">
        <f>YEAR(Table1[[#This Row],[ordered_at]])</f>
        <v>2021</v>
      </c>
      <c r="M2637" s="9" t="str">
        <f>TEXT(Table1[[#This Row],[ordered_at]],"MMM")</f>
        <v>Jul</v>
      </c>
      <c r="N2637">
        <f>VLOOKUP(D2637,[1]products!$A$2:$F$2832,6,0)</f>
        <v>25.200000760000002</v>
      </c>
      <c r="O2637" s="1">
        <f>Table1[[#This Row],[sale_price]]-Table1[[#This Row],[cost_price]]</f>
        <v>11.440800340000001</v>
      </c>
      <c r="P2637" s="4">
        <f>Table1[[#This Row],[PROFIT]]/Table1[[#This Row],[sale_price]]</f>
        <v>0.4539999998</v>
      </c>
      <c r="Q2637" t="str">
        <f>"Q"&amp;ROUNDUP(MONTH(Table1[[#This Row],[ordered_at]])/3,0)</f>
        <v>Q3</v>
      </c>
      <c r="R2637" t="s">
        <v>36</v>
      </c>
      <c r="S2637" t="s">
        <v>46</v>
      </c>
      <c r="T2637" s="8"/>
    </row>
    <row r="2638" spans="1:20" x14ac:dyDescent="0.3">
      <c r="A2638">
        <v>47649</v>
      </c>
      <c r="B2638">
        <v>32790</v>
      </c>
      <c r="C2638">
        <v>31433</v>
      </c>
      <c r="D2638">
        <v>13656</v>
      </c>
      <c r="E2638">
        <f>VLOOKUP(D2638,[1]products!$A$2:$B$2832,2,0)</f>
        <v>27.134399439999999</v>
      </c>
      <c r="F2638">
        <v>128563</v>
      </c>
      <c r="G2638" t="s">
        <v>10</v>
      </c>
      <c r="H2638" s="2">
        <v>44405.299293981479</v>
      </c>
      <c r="I2638" s="2" t="s">
        <v>11</v>
      </c>
      <c r="J2638" s="2" t="s">
        <v>11</v>
      </c>
      <c r="K2638" s="2" t="s">
        <v>11</v>
      </c>
      <c r="L2638" s="9">
        <f>YEAR(Table1[[#This Row],[ordered_at]])</f>
        <v>2021</v>
      </c>
      <c r="M2638" s="9" t="str">
        <f>TEXT(Table1[[#This Row],[ordered_at]],"MMM")</f>
        <v>Jul</v>
      </c>
      <c r="N2638">
        <f>VLOOKUP(D2638,[1]products!$A$2:$F$2832,6,0)</f>
        <v>56.52999878</v>
      </c>
      <c r="O2638" s="1">
        <f>Table1[[#This Row],[sale_price]]-Table1[[#This Row],[cost_price]]</f>
        <v>29.39559934</v>
      </c>
      <c r="P2638" s="4">
        <f>Table1[[#This Row],[PROFIT]]/Table1[[#This Row],[sale_price]]</f>
        <v>0.51999999954714315</v>
      </c>
      <c r="Q2638" t="str">
        <f>"Q"&amp;ROUNDUP(MONTH(Table1[[#This Row],[ordered_at]])/3,0)</f>
        <v>Q3</v>
      </c>
      <c r="R2638" t="s">
        <v>36</v>
      </c>
      <c r="S2638" t="s">
        <v>46</v>
      </c>
      <c r="T2638" s="8"/>
    </row>
    <row r="2639" spans="1:20" x14ac:dyDescent="0.3">
      <c r="A2639">
        <v>75996</v>
      </c>
      <c r="B2639">
        <v>52305</v>
      </c>
      <c r="C2639">
        <v>31433</v>
      </c>
      <c r="D2639">
        <v>6106</v>
      </c>
      <c r="E2639">
        <f>VLOOKUP(D2639,[1]products!$A$2:$B$2832,2,0)</f>
        <v>11.937309900000001</v>
      </c>
      <c r="F2639">
        <v>205057</v>
      </c>
      <c r="G2639" t="s">
        <v>13</v>
      </c>
      <c r="H2639" s="2">
        <v>44405.174074074072</v>
      </c>
      <c r="I2639" s="2">
        <v>44405.174074074072</v>
      </c>
      <c r="J2639" s="2" t="s">
        <v>11</v>
      </c>
      <c r="K2639" s="2" t="s">
        <v>11</v>
      </c>
      <c r="L2639" s="9">
        <f>YEAR(Table1[[#This Row],[ordered_at]])</f>
        <v>2021</v>
      </c>
      <c r="M2639" s="9" t="str">
        <f>TEXT(Table1[[#This Row],[ordered_at]],"MMM")</f>
        <v>Jul</v>
      </c>
      <c r="N2639">
        <f>VLOOKUP(D2639,[1]products!$A$2:$F$2832,6,0)</f>
        <v>28.489999770000001</v>
      </c>
      <c r="O2639" s="1">
        <f>Table1[[#This Row],[sale_price]]-Table1[[#This Row],[cost_price]]</f>
        <v>16.552689870000002</v>
      </c>
      <c r="P2639" s="4">
        <f>Table1[[#This Row],[PROFIT]]/Table1[[#This Row],[sale_price]]</f>
        <v>0.58100000012741315</v>
      </c>
      <c r="Q2639" t="str">
        <f>"Q"&amp;ROUNDUP(MONTH(Table1[[#This Row],[ordered_at]])/3,0)</f>
        <v>Q3</v>
      </c>
      <c r="R2639" t="s">
        <v>36</v>
      </c>
      <c r="S2639" t="s">
        <v>46</v>
      </c>
      <c r="T2639" s="8"/>
    </row>
    <row r="2640" spans="1:20" x14ac:dyDescent="0.3">
      <c r="A2640">
        <v>88891</v>
      </c>
      <c r="B2640">
        <v>61151</v>
      </c>
      <c r="C2640">
        <v>31433</v>
      </c>
      <c r="D2640">
        <v>28575</v>
      </c>
      <c r="E2640">
        <f>VLOOKUP(D2640,[1]products!$A$2:$B$2832,2,0)</f>
        <v>9.3138499039999996</v>
      </c>
      <c r="F2640">
        <v>239924</v>
      </c>
      <c r="G2640" t="s">
        <v>14</v>
      </c>
      <c r="H2640" s="2">
        <v>44404.182673611111</v>
      </c>
      <c r="I2640" s="2" t="s">
        <v>11</v>
      </c>
      <c r="J2640" s="2" t="s">
        <v>11</v>
      </c>
      <c r="K2640" s="2" t="s">
        <v>11</v>
      </c>
      <c r="L2640" s="9">
        <f>YEAR(Table1[[#This Row],[ordered_at]])</f>
        <v>2021</v>
      </c>
      <c r="M2640" s="9" t="str">
        <f>TEXT(Table1[[#This Row],[ordered_at]],"MMM")</f>
        <v>Jul</v>
      </c>
      <c r="N2640">
        <f>VLOOKUP(D2640,[1]products!$A$2:$F$2832,6,0)</f>
        <v>14.94999981</v>
      </c>
      <c r="O2640" s="1">
        <f>Table1[[#This Row],[sale_price]]-Table1[[#This Row],[cost_price]]</f>
        <v>5.636149906</v>
      </c>
      <c r="P2640" s="4">
        <f>Table1[[#This Row],[PROFIT]]/Table1[[#This Row],[sale_price]]</f>
        <v>0.37699999850367893</v>
      </c>
      <c r="Q2640" t="str">
        <f>"Q"&amp;ROUNDUP(MONTH(Table1[[#This Row],[ordered_at]])/3,0)</f>
        <v>Q3</v>
      </c>
      <c r="R2640" t="s">
        <v>36</v>
      </c>
      <c r="S2640" t="s">
        <v>46</v>
      </c>
      <c r="T2640" s="8"/>
    </row>
    <row r="2641" spans="1:20" x14ac:dyDescent="0.3">
      <c r="A2641">
        <v>75487</v>
      </c>
      <c r="B2641">
        <v>51953</v>
      </c>
      <c r="C2641">
        <v>31433</v>
      </c>
      <c r="D2641">
        <v>24954</v>
      </c>
      <c r="E2641">
        <f>VLOOKUP(D2641,[1]products!$A$2:$B$2832,2,0)</f>
        <v>6.1407499080000001</v>
      </c>
      <c r="F2641">
        <v>203695</v>
      </c>
      <c r="G2641" t="s">
        <v>14</v>
      </c>
      <c r="H2641" s="2">
        <v>44404.088530092595</v>
      </c>
      <c r="I2641" s="2" t="s">
        <v>11</v>
      </c>
      <c r="J2641" s="2" t="s">
        <v>11</v>
      </c>
      <c r="K2641" s="2" t="s">
        <v>11</v>
      </c>
      <c r="L2641" s="9">
        <f>YEAR(Table1[[#This Row],[ordered_at]])</f>
        <v>2021</v>
      </c>
      <c r="M2641" s="9" t="str">
        <f>TEXT(Table1[[#This Row],[ordered_at]],"MMM")</f>
        <v>Jul</v>
      </c>
      <c r="N2641">
        <f>VLOOKUP(D2641,[1]products!$A$2:$F$2832,6,0)</f>
        <v>15.94999981</v>
      </c>
      <c r="O2641" s="1">
        <f>Table1[[#This Row],[sale_price]]-Table1[[#This Row],[cost_price]]</f>
        <v>9.8092499019999995</v>
      </c>
      <c r="P2641" s="4">
        <f>Table1[[#This Row],[PROFIT]]/Table1[[#This Row],[sale_price]]</f>
        <v>0.61500000118181819</v>
      </c>
      <c r="Q2641" t="str">
        <f>"Q"&amp;ROUNDUP(MONTH(Table1[[#This Row],[ordered_at]])/3,0)</f>
        <v>Q3</v>
      </c>
      <c r="R2641" t="s">
        <v>36</v>
      </c>
      <c r="S2641" t="s">
        <v>46</v>
      </c>
      <c r="T2641" s="8"/>
    </row>
    <row r="2642" spans="1:20" x14ac:dyDescent="0.3">
      <c r="A2642">
        <v>63506</v>
      </c>
      <c r="B2642">
        <v>43725</v>
      </c>
      <c r="C2642">
        <v>31433</v>
      </c>
      <c r="D2642">
        <v>13678</v>
      </c>
      <c r="E2642">
        <f>VLOOKUP(D2642,[1]products!$A$2:$B$2832,2,0)</f>
        <v>23.813999979999998</v>
      </c>
      <c r="F2642">
        <v>171329</v>
      </c>
      <c r="G2642" t="s">
        <v>13</v>
      </c>
      <c r="H2642" s="2">
        <v>44403.650543981479</v>
      </c>
      <c r="I2642" s="2">
        <v>44403.650543981479</v>
      </c>
      <c r="J2642" s="2" t="s">
        <v>11</v>
      </c>
      <c r="K2642" s="2" t="s">
        <v>11</v>
      </c>
      <c r="L2642" s="9">
        <f>YEAR(Table1[[#This Row],[ordered_at]])</f>
        <v>2021</v>
      </c>
      <c r="M2642" s="9" t="str">
        <f>TEXT(Table1[[#This Row],[ordered_at]],"MMM")</f>
        <v>Jul</v>
      </c>
      <c r="N2642">
        <f>VLOOKUP(D2642,[1]products!$A$2:$F$2832,6,0)</f>
        <v>54</v>
      </c>
      <c r="O2642" s="1">
        <f>Table1[[#This Row],[sale_price]]-Table1[[#This Row],[cost_price]]</f>
        <v>30.186000020000002</v>
      </c>
      <c r="P2642" s="4">
        <f>Table1[[#This Row],[PROFIT]]/Table1[[#This Row],[sale_price]]</f>
        <v>0.55900000037037045</v>
      </c>
      <c r="Q2642" t="str">
        <f>"Q"&amp;ROUNDUP(MONTH(Table1[[#This Row],[ordered_at]])/3,0)</f>
        <v>Q3</v>
      </c>
      <c r="R2642" t="s">
        <v>36</v>
      </c>
      <c r="S2642" t="s">
        <v>46</v>
      </c>
      <c r="T2642" s="8"/>
    </row>
    <row r="2643" spans="1:20" x14ac:dyDescent="0.3">
      <c r="A2643">
        <v>68977</v>
      </c>
      <c r="B2643">
        <v>47420</v>
      </c>
      <c r="C2643">
        <v>92104</v>
      </c>
      <c r="D2643">
        <v>13791</v>
      </c>
      <c r="E2643">
        <f>VLOOKUP(D2643,[1]products!$A$2:$B$2832,2,0)</f>
        <v>30.87750003</v>
      </c>
      <c r="F2643">
        <v>186103</v>
      </c>
      <c r="G2643" t="s">
        <v>13</v>
      </c>
      <c r="H2643" s="2">
        <v>44402.269062500003</v>
      </c>
      <c r="I2643" s="2">
        <v>44402.269062500003</v>
      </c>
      <c r="J2643" s="2" t="s">
        <v>11</v>
      </c>
      <c r="K2643" s="2" t="s">
        <v>11</v>
      </c>
      <c r="L2643" s="9">
        <f>YEAR(Table1[[#This Row],[ordered_at]])</f>
        <v>2021</v>
      </c>
      <c r="M2643" s="9" t="str">
        <f>TEXT(Table1[[#This Row],[ordered_at]],"MMM")</f>
        <v>Jul</v>
      </c>
      <c r="N2643">
        <f>VLOOKUP(D2643,[1]products!$A$2:$F$2832,6,0)</f>
        <v>57.5</v>
      </c>
      <c r="O2643" s="1">
        <f>Table1[[#This Row],[sale_price]]-Table1[[#This Row],[cost_price]]</f>
        <v>26.62249997</v>
      </c>
      <c r="P2643" s="4">
        <f>Table1[[#This Row],[PROFIT]]/Table1[[#This Row],[sale_price]]</f>
        <v>0.46299999947826087</v>
      </c>
      <c r="Q2643" t="str">
        <f>"Q"&amp;ROUNDUP(MONTH(Table1[[#This Row],[ordered_at]])/3,0)</f>
        <v>Q3</v>
      </c>
      <c r="R2643" t="s">
        <v>36</v>
      </c>
      <c r="S2643" t="s">
        <v>46</v>
      </c>
      <c r="T2643" s="8"/>
    </row>
    <row r="2644" spans="1:20" x14ac:dyDescent="0.3">
      <c r="A2644">
        <v>79486</v>
      </c>
      <c r="B2644">
        <v>54700</v>
      </c>
      <c r="C2644">
        <v>19273</v>
      </c>
      <c r="D2644">
        <v>6085</v>
      </c>
      <c r="E2644">
        <f>VLOOKUP(D2644,[1]products!$A$2:$B$2832,2,0)</f>
        <v>23.594100910000002</v>
      </c>
      <c r="F2644">
        <v>214506</v>
      </c>
      <c r="G2644" t="s">
        <v>15</v>
      </c>
      <c r="H2644" s="2">
        <v>44399.340289351851</v>
      </c>
      <c r="I2644" s="2">
        <v>44399.340289351851</v>
      </c>
      <c r="J2644" s="2">
        <v>44399.340289351851</v>
      </c>
      <c r="K2644" s="2">
        <v>44399.340289351851</v>
      </c>
      <c r="L2644" s="9">
        <f>YEAR(Table1[[#This Row],[ordered_at]])</f>
        <v>2021</v>
      </c>
      <c r="M2644" s="9" t="str">
        <f>TEXT(Table1[[#This Row],[ordered_at]],"MMM")</f>
        <v>Jul</v>
      </c>
      <c r="N2644">
        <f>VLOOKUP(D2644,[1]products!$A$2:$F$2832,6,0)</f>
        <v>39.990001679999999</v>
      </c>
      <c r="O2644" s="1">
        <f>Table1[[#This Row],[sale_price]]-Table1[[#This Row],[cost_price]]</f>
        <v>16.395900769999997</v>
      </c>
      <c r="P2644" s="4">
        <f>Table1[[#This Row],[PROFIT]]/Table1[[#This Row],[sale_price]]</f>
        <v>0.41000000203050746</v>
      </c>
      <c r="Q2644" t="str">
        <f>"Q"&amp;ROUNDUP(MONTH(Table1[[#This Row],[ordered_at]])/3,0)</f>
        <v>Q3</v>
      </c>
      <c r="R2644" t="s">
        <v>36</v>
      </c>
      <c r="S2644" t="s">
        <v>46</v>
      </c>
      <c r="T2644" s="8"/>
    </row>
    <row r="2645" spans="1:20" x14ac:dyDescent="0.3">
      <c r="A2645">
        <v>161269</v>
      </c>
      <c r="B2645">
        <v>111071</v>
      </c>
      <c r="C2645">
        <v>62927</v>
      </c>
      <c r="D2645">
        <v>28712</v>
      </c>
      <c r="E2645">
        <f>VLOOKUP(D2645,[1]products!$A$2:$B$2832,2,0)</f>
        <v>9.2249999749999994</v>
      </c>
      <c r="F2645">
        <v>435334</v>
      </c>
      <c r="G2645" t="s">
        <v>10</v>
      </c>
      <c r="H2645" s="2">
        <v>44397.401377314818</v>
      </c>
      <c r="I2645" s="2" t="s">
        <v>11</v>
      </c>
      <c r="J2645" s="2" t="s">
        <v>11</v>
      </c>
      <c r="K2645" s="2" t="s">
        <v>11</v>
      </c>
      <c r="L2645" s="9">
        <f>YEAR(Table1[[#This Row],[ordered_at]])</f>
        <v>2021</v>
      </c>
      <c r="M2645" s="9" t="str">
        <f>TEXT(Table1[[#This Row],[ordered_at]],"MMM")</f>
        <v>Jul</v>
      </c>
      <c r="N2645">
        <f>VLOOKUP(D2645,[1]products!$A$2:$F$2832,6,0)</f>
        <v>25</v>
      </c>
      <c r="O2645" s="1">
        <f>Table1[[#This Row],[sale_price]]-Table1[[#This Row],[cost_price]]</f>
        <v>15.775000025000001</v>
      </c>
      <c r="P2645" s="4">
        <f>Table1[[#This Row],[PROFIT]]/Table1[[#This Row],[sale_price]]</f>
        <v>0.63100000099999998</v>
      </c>
      <c r="Q2645" t="str">
        <f>"Q"&amp;ROUNDUP(MONTH(Table1[[#This Row],[ordered_at]])/3,0)</f>
        <v>Q3</v>
      </c>
      <c r="R2645" t="s">
        <v>39</v>
      </c>
      <c r="S2645" t="s">
        <v>46</v>
      </c>
      <c r="T2645" s="8"/>
    </row>
    <row r="2646" spans="1:20" x14ac:dyDescent="0.3">
      <c r="A2646">
        <v>122114</v>
      </c>
      <c r="B2646">
        <v>84099</v>
      </c>
      <c r="C2646">
        <v>62905</v>
      </c>
      <c r="D2646">
        <v>25242</v>
      </c>
      <c r="E2646">
        <f>VLOOKUP(D2646,[1]products!$A$2:$B$2832,2,0)</f>
        <v>23.478520570000001</v>
      </c>
      <c r="F2646">
        <v>329610</v>
      </c>
      <c r="G2646" t="s">
        <v>15</v>
      </c>
      <c r="H2646" s="2">
        <v>44397.241249999999</v>
      </c>
      <c r="I2646" s="2">
        <v>44397.241249999999</v>
      </c>
      <c r="J2646" s="2">
        <v>44397.241249999999</v>
      </c>
      <c r="K2646" s="2">
        <v>44397.241249999999</v>
      </c>
      <c r="L2646" s="9">
        <f>YEAR(Table1[[#This Row],[ordered_at]])</f>
        <v>2021</v>
      </c>
      <c r="M2646" s="9" t="str">
        <f>TEXT(Table1[[#This Row],[ordered_at]],"MMM")</f>
        <v>Jul</v>
      </c>
      <c r="N2646">
        <f>VLOOKUP(D2646,[1]products!$A$2:$F$2832,6,0)</f>
        <v>42.380001069999999</v>
      </c>
      <c r="O2646" s="1">
        <f>Table1[[#This Row],[sale_price]]-Table1[[#This Row],[cost_price]]</f>
        <v>18.901480499999998</v>
      </c>
      <c r="P2646" s="4">
        <f>Table1[[#This Row],[PROFIT]]/Table1[[#This Row],[sale_price]]</f>
        <v>0.44600000053751765</v>
      </c>
      <c r="Q2646" t="str">
        <f>"Q"&amp;ROUNDUP(MONTH(Table1[[#This Row],[ordered_at]])/3,0)</f>
        <v>Q3</v>
      </c>
      <c r="R2646" t="s">
        <v>19</v>
      </c>
      <c r="S2646" t="s">
        <v>46</v>
      </c>
      <c r="T2646" s="8"/>
    </row>
    <row r="2647" spans="1:20" x14ac:dyDescent="0.3">
      <c r="A2647">
        <v>3889</v>
      </c>
      <c r="B2647">
        <v>2689</v>
      </c>
      <c r="C2647">
        <v>76333</v>
      </c>
      <c r="D2647">
        <v>9410</v>
      </c>
      <c r="E2647">
        <f>VLOOKUP(D2647,[1]products!$A$2:$B$2832,2,0)</f>
        <v>19.388490730000001</v>
      </c>
      <c r="F2647">
        <v>10496</v>
      </c>
      <c r="G2647" t="s">
        <v>14</v>
      </c>
      <c r="H2647" s="2">
        <v>44396.57099537037</v>
      </c>
      <c r="I2647" s="2" t="s">
        <v>11</v>
      </c>
      <c r="J2647" s="2" t="s">
        <v>11</v>
      </c>
      <c r="K2647" s="2" t="s">
        <v>11</v>
      </c>
      <c r="L2647" s="9">
        <f>YEAR(Table1[[#This Row],[ordered_at]])</f>
        <v>2021</v>
      </c>
      <c r="M2647" s="9" t="str">
        <f>TEXT(Table1[[#This Row],[ordered_at]],"MMM")</f>
        <v>Jul</v>
      </c>
      <c r="N2647">
        <f>VLOOKUP(D2647,[1]products!$A$2:$F$2832,6,0)</f>
        <v>42.990001679999999</v>
      </c>
      <c r="O2647" s="1">
        <f>Table1[[#This Row],[sale_price]]-Table1[[#This Row],[cost_price]]</f>
        <v>23.601510949999998</v>
      </c>
      <c r="P2647" s="4">
        <f>Table1[[#This Row],[PROFIT]]/Table1[[#This Row],[sale_price]]</f>
        <v>0.54900000064387056</v>
      </c>
      <c r="Q2647" t="str">
        <f>"Q"&amp;ROUNDUP(MONTH(Table1[[#This Row],[ordered_at]])/3,0)</f>
        <v>Q3</v>
      </c>
      <c r="R2647" t="s">
        <v>20</v>
      </c>
      <c r="S2647" t="s">
        <v>46</v>
      </c>
      <c r="T2647" s="8"/>
    </row>
    <row r="2648" spans="1:20" x14ac:dyDescent="0.3">
      <c r="A2648">
        <v>138353</v>
      </c>
      <c r="B2648">
        <v>95225</v>
      </c>
      <c r="C2648">
        <v>7336</v>
      </c>
      <c r="D2648">
        <v>6103</v>
      </c>
      <c r="E2648">
        <f>VLOOKUP(D2648,[1]products!$A$2:$B$2832,2,0)</f>
        <v>7.7805002720000003</v>
      </c>
      <c r="F2648">
        <v>373432</v>
      </c>
      <c r="G2648" t="s">
        <v>10</v>
      </c>
      <c r="H2648" s="2">
        <v>44396.395370370374</v>
      </c>
      <c r="I2648" s="2" t="s">
        <v>11</v>
      </c>
      <c r="J2648" s="2" t="s">
        <v>11</v>
      </c>
      <c r="K2648" s="2" t="s">
        <v>11</v>
      </c>
      <c r="L2648" s="9">
        <f>YEAR(Table1[[#This Row],[ordered_at]])</f>
        <v>2021</v>
      </c>
      <c r="M2648" s="9" t="str">
        <f>TEXT(Table1[[#This Row],[ordered_at]],"MMM")</f>
        <v>Jul</v>
      </c>
      <c r="N2648">
        <f>VLOOKUP(D2648,[1]products!$A$2:$F$2832,6,0)</f>
        <v>19.950000760000002</v>
      </c>
      <c r="O2648" s="1">
        <f>Table1[[#This Row],[sale_price]]-Table1[[#This Row],[cost_price]]</f>
        <v>12.169500488000001</v>
      </c>
      <c r="P2648" s="4">
        <f>Table1[[#This Row],[PROFIT]]/Table1[[#This Row],[sale_price]]</f>
        <v>0.61000000122305753</v>
      </c>
      <c r="Q2648" t="str">
        <f>"Q"&amp;ROUNDUP(MONTH(Table1[[#This Row],[ordered_at]])/3,0)</f>
        <v>Q3</v>
      </c>
      <c r="R2648" t="s">
        <v>24</v>
      </c>
      <c r="S2648" t="s">
        <v>47</v>
      </c>
      <c r="T2648" s="8"/>
    </row>
    <row r="2649" spans="1:20" x14ac:dyDescent="0.3">
      <c r="A2649">
        <v>135301</v>
      </c>
      <c r="B2649">
        <v>93112</v>
      </c>
      <c r="C2649">
        <v>46231</v>
      </c>
      <c r="D2649">
        <v>28885</v>
      </c>
      <c r="E2649">
        <f>VLOOKUP(D2649,[1]products!$A$2:$B$2832,2,0)</f>
        <v>30.024000040000001</v>
      </c>
      <c r="F2649">
        <v>365261</v>
      </c>
      <c r="G2649" t="s">
        <v>10</v>
      </c>
      <c r="H2649" s="2">
        <v>44395.477777777778</v>
      </c>
      <c r="I2649" s="2" t="s">
        <v>11</v>
      </c>
      <c r="J2649" s="2" t="s">
        <v>11</v>
      </c>
      <c r="K2649" s="2" t="s">
        <v>11</v>
      </c>
      <c r="L2649" s="9">
        <f>YEAR(Table1[[#This Row],[ordered_at]])</f>
        <v>2021</v>
      </c>
      <c r="M2649" s="9" t="str">
        <f>TEXT(Table1[[#This Row],[ordered_at]],"MMM")</f>
        <v>Jul</v>
      </c>
      <c r="N2649">
        <f>VLOOKUP(D2649,[1]products!$A$2:$F$2832,6,0)</f>
        <v>54</v>
      </c>
      <c r="O2649" s="1">
        <f>Table1[[#This Row],[sale_price]]-Table1[[#This Row],[cost_price]]</f>
        <v>23.975999959999999</v>
      </c>
      <c r="P2649" s="4">
        <f>Table1[[#This Row],[PROFIT]]/Table1[[#This Row],[sale_price]]</f>
        <v>0.44399999925925926</v>
      </c>
      <c r="Q2649" t="str">
        <f>"Q"&amp;ROUNDUP(MONTH(Table1[[#This Row],[ordered_at]])/3,0)</f>
        <v>Q3</v>
      </c>
      <c r="R2649" t="s">
        <v>41</v>
      </c>
      <c r="S2649" t="s">
        <v>47</v>
      </c>
      <c r="T2649" s="8"/>
    </row>
    <row r="2650" spans="1:20" x14ac:dyDescent="0.3">
      <c r="A2650">
        <v>174913</v>
      </c>
      <c r="B2650">
        <v>120453</v>
      </c>
      <c r="C2650">
        <v>96647</v>
      </c>
      <c r="D2650">
        <v>6063</v>
      </c>
      <c r="E2650">
        <f>VLOOKUP(D2650,[1]products!$A$2:$B$2832,2,0)</f>
        <v>20.195960639999999</v>
      </c>
      <c r="F2650">
        <v>472216</v>
      </c>
      <c r="G2650" t="s">
        <v>12</v>
      </c>
      <c r="H2650" s="2">
        <v>44393.434120370373</v>
      </c>
      <c r="I2650" s="2">
        <v>44393.434120370373</v>
      </c>
      <c r="J2650" s="2">
        <v>44393.434120370373</v>
      </c>
      <c r="K2650" s="2" t="s">
        <v>11</v>
      </c>
      <c r="L2650" s="9">
        <f>YEAR(Table1[[#This Row],[ordered_at]])</f>
        <v>2021</v>
      </c>
      <c r="M2650" s="9" t="str">
        <f>TEXT(Table1[[#This Row],[ordered_at]],"MMM")</f>
        <v>Jul</v>
      </c>
      <c r="N2650">
        <f>VLOOKUP(D2650,[1]products!$A$2:$F$2832,6,0)</f>
        <v>49.990001679999999</v>
      </c>
      <c r="O2650" s="1">
        <f>Table1[[#This Row],[sale_price]]-Table1[[#This Row],[cost_price]]</f>
        <v>29.79404104</v>
      </c>
      <c r="P2650" s="4">
        <f>Table1[[#This Row],[PROFIT]]/Table1[[#This Row],[sale_price]]</f>
        <v>0.59600000077455484</v>
      </c>
      <c r="Q2650" t="str">
        <f>"Q"&amp;ROUNDUP(MONTH(Table1[[#This Row],[ordered_at]])/3,0)</f>
        <v>Q3</v>
      </c>
      <c r="R2650" t="s">
        <v>41</v>
      </c>
      <c r="S2650" t="s">
        <v>47</v>
      </c>
      <c r="T2650" s="8"/>
    </row>
    <row r="2651" spans="1:20" x14ac:dyDescent="0.3">
      <c r="A2651">
        <v>156354</v>
      </c>
      <c r="B2651">
        <v>107653</v>
      </c>
      <c r="C2651">
        <v>86690</v>
      </c>
      <c r="D2651">
        <v>12565</v>
      </c>
      <c r="E2651">
        <f>VLOOKUP(D2651,[1]products!$A$2:$B$2832,2,0)</f>
        <v>14.5483004</v>
      </c>
      <c r="F2651">
        <v>422070</v>
      </c>
      <c r="G2651" t="s">
        <v>12</v>
      </c>
      <c r="H2651" s="2">
        <v>44392.559108796297</v>
      </c>
      <c r="I2651" s="2">
        <v>44392.559108796297</v>
      </c>
      <c r="J2651" s="2">
        <v>44392.559108796297</v>
      </c>
      <c r="K2651" s="2" t="s">
        <v>11</v>
      </c>
      <c r="L2651" s="9">
        <f>YEAR(Table1[[#This Row],[ordered_at]])</f>
        <v>2021</v>
      </c>
      <c r="M2651" s="9" t="str">
        <f>TEXT(Table1[[#This Row],[ordered_at]],"MMM")</f>
        <v>Jul</v>
      </c>
      <c r="N2651">
        <f>VLOOKUP(D2651,[1]products!$A$2:$F$2832,6,0)</f>
        <v>29.450000760000002</v>
      </c>
      <c r="O2651" s="1">
        <f>Table1[[#This Row],[sale_price]]-Table1[[#This Row],[cost_price]]</f>
        <v>14.901700360000001</v>
      </c>
      <c r="P2651" s="4">
        <f>Table1[[#This Row],[PROFIT]]/Table1[[#This Row],[sale_price]]</f>
        <v>0.50599999916604421</v>
      </c>
      <c r="Q2651" t="str">
        <f>"Q"&amp;ROUNDUP(MONTH(Table1[[#This Row],[ordered_at]])/3,0)</f>
        <v>Q3</v>
      </c>
      <c r="R2651" t="s">
        <v>36</v>
      </c>
      <c r="S2651" t="s">
        <v>47</v>
      </c>
      <c r="T2651" s="8"/>
    </row>
    <row r="2652" spans="1:20" x14ac:dyDescent="0.3">
      <c r="A2652">
        <v>66593</v>
      </c>
      <c r="B2652">
        <v>45823</v>
      </c>
      <c r="C2652">
        <v>78507</v>
      </c>
      <c r="D2652">
        <v>12533</v>
      </c>
      <c r="E2652">
        <f>VLOOKUP(D2652,[1]products!$A$2:$B$2832,2,0)</f>
        <v>33.666000089999997</v>
      </c>
      <c r="F2652">
        <v>179685</v>
      </c>
      <c r="G2652" t="s">
        <v>12</v>
      </c>
      <c r="H2652" s="2">
        <v>44391.163993055554</v>
      </c>
      <c r="I2652" s="2">
        <v>44391.163993055554</v>
      </c>
      <c r="J2652" s="2">
        <v>44391.163993055554</v>
      </c>
      <c r="K2652" s="2" t="s">
        <v>11</v>
      </c>
      <c r="L2652" s="9">
        <f>YEAR(Table1[[#This Row],[ordered_at]])</f>
        <v>2021</v>
      </c>
      <c r="M2652" s="9" t="str">
        <f>TEXT(Table1[[#This Row],[ordered_at]],"MMM")</f>
        <v>Jul</v>
      </c>
      <c r="N2652">
        <f>VLOOKUP(D2652,[1]products!$A$2:$F$2832,6,0)</f>
        <v>62</v>
      </c>
      <c r="O2652" s="1">
        <f>Table1[[#This Row],[sale_price]]-Table1[[#This Row],[cost_price]]</f>
        <v>28.333999910000003</v>
      </c>
      <c r="P2652" s="4">
        <f>Table1[[#This Row],[PROFIT]]/Table1[[#This Row],[sale_price]]</f>
        <v>0.45699999854838713</v>
      </c>
      <c r="Q2652" t="str">
        <f>"Q"&amp;ROUNDUP(MONTH(Table1[[#This Row],[ordered_at]])/3,0)</f>
        <v>Q3</v>
      </c>
      <c r="R2652" t="s">
        <v>21</v>
      </c>
      <c r="S2652" t="s">
        <v>47</v>
      </c>
      <c r="T2652" s="8"/>
    </row>
    <row r="2653" spans="1:20" x14ac:dyDescent="0.3">
      <c r="A2653">
        <v>105326</v>
      </c>
      <c r="B2653">
        <v>72551</v>
      </c>
      <c r="C2653">
        <v>93837</v>
      </c>
      <c r="D2653">
        <v>24808</v>
      </c>
      <c r="E2653">
        <f>VLOOKUP(D2653,[1]products!$A$2:$B$2832,2,0)</f>
        <v>30.98784865</v>
      </c>
      <c r="F2653">
        <v>284188</v>
      </c>
      <c r="G2653" t="s">
        <v>15</v>
      </c>
      <c r="H2653" s="2">
        <v>44390.381643518522</v>
      </c>
      <c r="I2653" s="2">
        <v>44390.381643518522</v>
      </c>
      <c r="J2653" s="2">
        <v>44390.381643518522</v>
      </c>
      <c r="K2653" s="2">
        <v>44390.381643518522</v>
      </c>
      <c r="L2653" s="9">
        <f>YEAR(Table1[[#This Row],[ordered_at]])</f>
        <v>2021</v>
      </c>
      <c r="M2653" s="9" t="str">
        <f>TEXT(Table1[[#This Row],[ordered_at]],"MMM")</f>
        <v>Jul</v>
      </c>
      <c r="N2653">
        <f>VLOOKUP(D2653,[1]products!$A$2:$F$2832,6,0)</f>
        <v>69.949996949999999</v>
      </c>
      <c r="O2653" s="1">
        <f>Table1[[#This Row],[sale_price]]-Table1[[#This Row],[cost_price]]</f>
        <v>38.962148299999996</v>
      </c>
      <c r="P2653" s="4">
        <f>Table1[[#This Row],[PROFIT]]/Table1[[#This Row],[sale_price]]</f>
        <v>0.55699999998355965</v>
      </c>
      <c r="Q2653" t="str">
        <f>"Q"&amp;ROUNDUP(MONTH(Table1[[#This Row],[ordered_at]])/3,0)</f>
        <v>Q3</v>
      </c>
      <c r="R2653" t="s">
        <v>33</v>
      </c>
      <c r="S2653" t="s">
        <v>46</v>
      </c>
      <c r="T2653" s="8"/>
    </row>
    <row r="2654" spans="1:20" x14ac:dyDescent="0.3">
      <c r="A2654">
        <v>171415</v>
      </c>
      <c r="B2654">
        <v>118031</v>
      </c>
      <c r="C2654">
        <v>10618</v>
      </c>
      <c r="D2654">
        <v>24836</v>
      </c>
      <c r="E2654">
        <f>VLOOKUP(D2654,[1]products!$A$2:$B$2832,2,0)</f>
        <v>82.693848369999998</v>
      </c>
      <c r="F2654">
        <v>462788</v>
      </c>
      <c r="G2654" t="s">
        <v>15</v>
      </c>
      <c r="H2654" s="2">
        <v>44389.689317129632</v>
      </c>
      <c r="I2654" s="2">
        <v>44389.689317129632</v>
      </c>
      <c r="J2654" s="2">
        <v>44389.689317129632</v>
      </c>
      <c r="K2654" s="2">
        <v>44389.689317129632</v>
      </c>
      <c r="L2654" s="9">
        <f>YEAR(Table1[[#This Row],[ordered_at]])</f>
        <v>2021</v>
      </c>
      <c r="M2654" s="9" t="str">
        <f>TEXT(Table1[[#This Row],[ordered_at]],"MMM")</f>
        <v>Jul</v>
      </c>
      <c r="N2654">
        <f>VLOOKUP(D2654,[1]products!$A$2:$F$2832,6,0)</f>
        <v>139.4499969</v>
      </c>
      <c r="O2654" s="1">
        <f>Table1[[#This Row],[sale_price]]-Table1[[#This Row],[cost_price]]</f>
        <v>56.756148530000004</v>
      </c>
      <c r="P2654" s="4">
        <f>Table1[[#This Row],[PROFIT]]/Table1[[#This Row],[sale_price]]</f>
        <v>0.40699999850627466</v>
      </c>
      <c r="Q2654" t="str">
        <f>"Q"&amp;ROUNDUP(MONTH(Table1[[#This Row],[ordered_at]])/3,0)</f>
        <v>Q3</v>
      </c>
      <c r="R2654" t="s">
        <v>36</v>
      </c>
      <c r="S2654" t="s">
        <v>46</v>
      </c>
      <c r="T2654" s="8"/>
    </row>
    <row r="2655" spans="1:20" x14ac:dyDescent="0.3">
      <c r="A2655">
        <v>173229</v>
      </c>
      <c r="B2655">
        <v>119263</v>
      </c>
      <c r="C2655">
        <v>81591</v>
      </c>
      <c r="D2655">
        <v>6145</v>
      </c>
      <c r="E2655">
        <f>VLOOKUP(D2655,[1]products!$A$2:$B$2832,2,0)</f>
        <v>24.66200001</v>
      </c>
      <c r="F2655">
        <v>467699</v>
      </c>
      <c r="G2655" t="s">
        <v>12</v>
      </c>
      <c r="H2655" s="2">
        <v>44389.590740740743</v>
      </c>
      <c r="I2655" s="2">
        <v>44389.590740740743</v>
      </c>
      <c r="J2655" s="2">
        <v>44389.590740740743</v>
      </c>
      <c r="K2655" s="2" t="s">
        <v>11</v>
      </c>
      <c r="L2655" s="9">
        <f>YEAR(Table1[[#This Row],[ordered_at]])</f>
        <v>2021</v>
      </c>
      <c r="M2655" s="9" t="str">
        <f>TEXT(Table1[[#This Row],[ordered_at]],"MMM")</f>
        <v>Jul</v>
      </c>
      <c r="N2655">
        <f>VLOOKUP(D2655,[1]products!$A$2:$F$2832,6,0)</f>
        <v>38</v>
      </c>
      <c r="O2655" s="1">
        <f>Table1[[#This Row],[sale_price]]-Table1[[#This Row],[cost_price]]</f>
        <v>13.33799999</v>
      </c>
      <c r="P2655" s="4">
        <f>Table1[[#This Row],[PROFIT]]/Table1[[#This Row],[sale_price]]</f>
        <v>0.35099999973684209</v>
      </c>
      <c r="Q2655" t="str">
        <f>"Q"&amp;ROUNDUP(MONTH(Table1[[#This Row],[ordered_at]])/3,0)</f>
        <v>Q3</v>
      </c>
      <c r="R2655" t="s">
        <v>36</v>
      </c>
      <c r="S2655" t="s">
        <v>46</v>
      </c>
      <c r="T2655" s="8"/>
    </row>
    <row r="2656" spans="1:20" x14ac:dyDescent="0.3">
      <c r="A2656">
        <v>134819</v>
      </c>
      <c r="B2656">
        <v>92787</v>
      </c>
      <c r="C2656">
        <v>57178</v>
      </c>
      <c r="D2656">
        <v>15836</v>
      </c>
      <c r="E2656">
        <f>VLOOKUP(D2656,[1]products!$A$2:$B$2832,2,0)</f>
        <v>38.610048759999998</v>
      </c>
      <c r="F2656">
        <v>363969</v>
      </c>
      <c r="G2656" t="s">
        <v>13</v>
      </c>
      <c r="H2656" s="2">
        <v>44389.296898148146</v>
      </c>
      <c r="I2656" s="2">
        <v>44389.296898148146</v>
      </c>
      <c r="J2656" s="2" t="s">
        <v>11</v>
      </c>
      <c r="K2656" s="2" t="s">
        <v>11</v>
      </c>
      <c r="L2656" s="9">
        <f>YEAR(Table1[[#This Row],[ordered_at]])</f>
        <v>2021</v>
      </c>
      <c r="M2656" s="9" t="str">
        <f>TEXT(Table1[[#This Row],[ordered_at]],"MMM")</f>
        <v>Jul</v>
      </c>
      <c r="N2656">
        <f>VLOOKUP(D2656,[1]products!$A$2:$F$2832,6,0)</f>
        <v>87.949996949999999</v>
      </c>
      <c r="O2656" s="1">
        <f>Table1[[#This Row],[sale_price]]-Table1[[#This Row],[cost_price]]</f>
        <v>49.339948190000001</v>
      </c>
      <c r="P2656" s="4">
        <f>Table1[[#This Row],[PROFIT]]/Table1[[#This Row],[sale_price]]</f>
        <v>0.56099999887492891</v>
      </c>
      <c r="Q2656" t="str">
        <f>"Q"&amp;ROUNDUP(MONTH(Table1[[#This Row],[ordered_at]])/3,0)</f>
        <v>Q3</v>
      </c>
      <c r="R2656" t="s">
        <v>27</v>
      </c>
      <c r="S2656" t="s">
        <v>47</v>
      </c>
      <c r="T2656" s="8"/>
    </row>
    <row r="2657" spans="1:20" x14ac:dyDescent="0.3">
      <c r="A2657">
        <v>110200</v>
      </c>
      <c r="B2657">
        <v>75932</v>
      </c>
      <c r="C2657">
        <v>45049</v>
      </c>
      <c r="D2657">
        <v>6115</v>
      </c>
      <c r="E2657">
        <f>VLOOKUP(D2657,[1]products!$A$2:$B$2832,2,0)</f>
        <v>29.370000099999999</v>
      </c>
      <c r="F2657">
        <v>297361</v>
      </c>
      <c r="G2657" t="s">
        <v>14</v>
      </c>
      <c r="H2657" s="2">
        <v>44389.039050925923</v>
      </c>
      <c r="I2657" s="2" t="s">
        <v>11</v>
      </c>
      <c r="J2657" s="2" t="s">
        <v>11</v>
      </c>
      <c r="K2657" s="2" t="s">
        <v>11</v>
      </c>
      <c r="L2657" s="9">
        <f>YEAR(Table1[[#This Row],[ordered_at]])</f>
        <v>2021</v>
      </c>
      <c r="M2657" s="9" t="str">
        <f>TEXT(Table1[[#This Row],[ordered_at]],"MMM")</f>
        <v>Jul</v>
      </c>
      <c r="N2657">
        <f>VLOOKUP(D2657,[1]products!$A$2:$F$2832,6,0)</f>
        <v>55</v>
      </c>
      <c r="O2657" s="1">
        <f>Table1[[#This Row],[sale_price]]-Table1[[#This Row],[cost_price]]</f>
        <v>25.629999900000001</v>
      </c>
      <c r="P2657" s="4">
        <f>Table1[[#This Row],[PROFIT]]/Table1[[#This Row],[sale_price]]</f>
        <v>0.4659999981818182</v>
      </c>
      <c r="Q2657" t="str">
        <f>"Q"&amp;ROUNDUP(MONTH(Table1[[#This Row],[ordered_at]])/3,0)</f>
        <v>Q3</v>
      </c>
      <c r="R2657" t="s">
        <v>32</v>
      </c>
      <c r="S2657" t="s">
        <v>47</v>
      </c>
      <c r="T2657" s="8"/>
    </row>
    <row r="2658" spans="1:20" x14ac:dyDescent="0.3">
      <c r="A2658">
        <v>39438</v>
      </c>
      <c r="B2658">
        <v>27152</v>
      </c>
      <c r="C2658">
        <v>57769</v>
      </c>
      <c r="D2658">
        <v>9118</v>
      </c>
      <c r="E2658">
        <f>VLOOKUP(D2658,[1]products!$A$2:$B$2832,2,0)</f>
        <v>19.114000019999999</v>
      </c>
      <c r="F2658">
        <v>106392</v>
      </c>
      <c r="G2658" t="s">
        <v>12</v>
      </c>
      <c r="H2658" s="2">
        <v>44387.523796296293</v>
      </c>
      <c r="I2658" s="2">
        <v>44387.523796296293</v>
      </c>
      <c r="J2658" s="2">
        <v>44387.523796296293</v>
      </c>
      <c r="K2658" s="2" t="s">
        <v>11</v>
      </c>
      <c r="L2658" s="9">
        <f>YEAR(Table1[[#This Row],[ordered_at]])</f>
        <v>2021</v>
      </c>
      <c r="M2658" s="9" t="str">
        <f>TEXT(Table1[[#This Row],[ordered_at]],"MMM")</f>
        <v>Jul</v>
      </c>
      <c r="N2658">
        <f>VLOOKUP(D2658,[1]products!$A$2:$F$2832,6,0)</f>
        <v>38</v>
      </c>
      <c r="O2658" s="1">
        <f>Table1[[#This Row],[sale_price]]-Table1[[#This Row],[cost_price]]</f>
        <v>18.885999980000001</v>
      </c>
      <c r="P2658" s="4">
        <f>Table1[[#This Row],[PROFIT]]/Table1[[#This Row],[sale_price]]</f>
        <v>0.49699999947368423</v>
      </c>
      <c r="Q2658" t="str">
        <f>"Q"&amp;ROUNDUP(MONTH(Table1[[#This Row],[ordered_at]])/3,0)</f>
        <v>Q3</v>
      </c>
      <c r="R2658" t="s">
        <v>23</v>
      </c>
      <c r="S2658" t="s">
        <v>46</v>
      </c>
      <c r="T2658" s="8"/>
    </row>
    <row r="2659" spans="1:20" x14ac:dyDescent="0.3">
      <c r="A2659">
        <v>92754</v>
      </c>
      <c r="B2659">
        <v>63821</v>
      </c>
      <c r="C2659">
        <v>8144</v>
      </c>
      <c r="D2659">
        <v>15674</v>
      </c>
      <c r="E2659">
        <f>VLOOKUP(D2659,[1]products!$A$2:$B$2832,2,0)</f>
        <v>11.600000039999999</v>
      </c>
      <c r="F2659">
        <v>250359</v>
      </c>
      <c r="G2659" t="s">
        <v>15</v>
      </c>
      <c r="H2659" s="2">
        <v>44386.355023148149</v>
      </c>
      <c r="I2659" s="2">
        <v>44386.355023148149</v>
      </c>
      <c r="J2659" s="2">
        <v>44386.355023148149</v>
      </c>
      <c r="K2659" s="2">
        <v>44386.355023148149</v>
      </c>
      <c r="L2659" s="9">
        <f>YEAR(Table1[[#This Row],[ordered_at]])</f>
        <v>2021</v>
      </c>
      <c r="M2659" s="9" t="str">
        <f>TEXT(Table1[[#This Row],[ordered_at]],"MMM")</f>
        <v>Jul</v>
      </c>
      <c r="N2659">
        <f>VLOOKUP(D2659,[1]products!$A$2:$F$2832,6,0)</f>
        <v>25</v>
      </c>
      <c r="O2659" s="1">
        <f>Table1[[#This Row],[sale_price]]-Table1[[#This Row],[cost_price]]</f>
        <v>13.399999960000001</v>
      </c>
      <c r="P2659" s="4">
        <f>Table1[[#This Row],[PROFIT]]/Table1[[#This Row],[sale_price]]</f>
        <v>0.53599999840000001</v>
      </c>
      <c r="Q2659" t="str">
        <f>"Q"&amp;ROUNDUP(MONTH(Table1[[#This Row],[ordered_at]])/3,0)</f>
        <v>Q3</v>
      </c>
      <c r="R2659" t="s">
        <v>23</v>
      </c>
      <c r="S2659" t="s">
        <v>46</v>
      </c>
      <c r="T2659" s="8"/>
    </row>
    <row r="2660" spans="1:20" x14ac:dyDescent="0.3">
      <c r="A2660">
        <v>9702</v>
      </c>
      <c r="B2660">
        <v>6699</v>
      </c>
      <c r="C2660">
        <v>67961</v>
      </c>
      <c r="D2660">
        <v>13801</v>
      </c>
      <c r="E2660">
        <f>VLOOKUP(D2660,[1]products!$A$2:$B$2832,2,0)</f>
        <v>22.896000040000001</v>
      </c>
      <c r="F2660">
        <v>26171</v>
      </c>
      <c r="G2660" t="s">
        <v>10</v>
      </c>
      <c r="H2660" s="2">
        <v>44385.572048611109</v>
      </c>
      <c r="I2660" s="2" t="s">
        <v>11</v>
      </c>
      <c r="J2660" s="2" t="s">
        <v>11</v>
      </c>
      <c r="K2660" s="2" t="s">
        <v>11</v>
      </c>
      <c r="L2660" s="9">
        <f>YEAR(Table1[[#This Row],[ordered_at]])</f>
        <v>2021</v>
      </c>
      <c r="M2660" s="9" t="str">
        <f>TEXT(Table1[[#This Row],[ordered_at]],"MMM")</f>
        <v>Jul</v>
      </c>
      <c r="N2660">
        <f>VLOOKUP(D2660,[1]products!$A$2:$F$2832,6,0)</f>
        <v>48</v>
      </c>
      <c r="O2660" s="1">
        <f>Table1[[#This Row],[sale_price]]-Table1[[#This Row],[cost_price]]</f>
        <v>25.103999959999999</v>
      </c>
      <c r="P2660" s="4">
        <f>Table1[[#This Row],[PROFIT]]/Table1[[#This Row],[sale_price]]</f>
        <v>0.52299999916666662</v>
      </c>
      <c r="Q2660" t="str">
        <f>"Q"&amp;ROUNDUP(MONTH(Table1[[#This Row],[ordered_at]])/3,0)</f>
        <v>Q3</v>
      </c>
      <c r="R2660" t="s">
        <v>39</v>
      </c>
      <c r="S2660" t="s">
        <v>46</v>
      </c>
      <c r="T2660" s="8"/>
    </row>
    <row r="2661" spans="1:20" x14ac:dyDescent="0.3">
      <c r="A2661">
        <v>21795</v>
      </c>
      <c r="B2661">
        <v>15080</v>
      </c>
      <c r="C2661">
        <v>70560</v>
      </c>
      <c r="D2661">
        <v>12588</v>
      </c>
      <c r="E2661">
        <f>VLOOKUP(D2661,[1]products!$A$2:$B$2832,2,0)</f>
        <v>20.052</v>
      </c>
      <c r="F2661">
        <v>58835</v>
      </c>
      <c r="G2661" t="s">
        <v>12</v>
      </c>
      <c r="H2661" s="2">
        <v>44385.241701388892</v>
      </c>
      <c r="I2661" s="2">
        <v>44385.241701388892</v>
      </c>
      <c r="J2661" s="2">
        <v>44385.241701388892</v>
      </c>
      <c r="K2661" s="2" t="s">
        <v>11</v>
      </c>
      <c r="L2661" s="9">
        <f>YEAR(Table1[[#This Row],[ordered_at]])</f>
        <v>2021</v>
      </c>
      <c r="M2661" s="9" t="str">
        <f>TEXT(Table1[[#This Row],[ordered_at]],"MMM")</f>
        <v>Jul</v>
      </c>
      <c r="N2661">
        <f>VLOOKUP(D2661,[1]products!$A$2:$F$2832,6,0)</f>
        <v>36</v>
      </c>
      <c r="O2661" s="1">
        <f>Table1[[#This Row],[sale_price]]-Table1[[#This Row],[cost_price]]</f>
        <v>15.948</v>
      </c>
      <c r="P2661" s="4">
        <f>Table1[[#This Row],[PROFIT]]/Table1[[#This Row],[sale_price]]</f>
        <v>0.443</v>
      </c>
      <c r="Q2661" t="str">
        <f>"Q"&amp;ROUNDUP(MONTH(Table1[[#This Row],[ordered_at]])/3,0)</f>
        <v>Q3</v>
      </c>
      <c r="R2661" t="s">
        <v>39</v>
      </c>
      <c r="S2661" t="s">
        <v>46</v>
      </c>
      <c r="T2661" s="8"/>
    </row>
    <row r="2662" spans="1:20" x14ac:dyDescent="0.3">
      <c r="A2662">
        <v>13174</v>
      </c>
      <c r="B2662">
        <v>9139</v>
      </c>
      <c r="C2662">
        <v>47824</v>
      </c>
      <c r="D2662">
        <v>15897</v>
      </c>
      <c r="E2662">
        <f>VLOOKUP(D2662,[1]products!$A$2:$B$2832,2,0)</f>
        <v>20.771999919999999</v>
      </c>
      <c r="F2662">
        <v>35544</v>
      </c>
      <c r="G2662" t="s">
        <v>14</v>
      </c>
      <c r="H2662" s="2">
        <v>44378.988576388889</v>
      </c>
      <c r="I2662" s="2" t="s">
        <v>11</v>
      </c>
      <c r="J2662" s="2" t="s">
        <v>11</v>
      </c>
      <c r="K2662" s="2" t="s">
        <v>11</v>
      </c>
      <c r="L2662" s="9">
        <f>YEAR(Table1[[#This Row],[ordered_at]])</f>
        <v>2021</v>
      </c>
      <c r="M2662" s="9" t="str">
        <f>TEXT(Table1[[#This Row],[ordered_at]],"MMM")</f>
        <v>Jul</v>
      </c>
      <c r="N2662">
        <f>VLOOKUP(D2662,[1]products!$A$2:$F$2832,6,0)</f>
        <v>36</v>
      </c>
      <c r="O2662" s="1">
        <f>Table1[[#This Row],[sale_price]]-Table1[[#This Row],[cost_price]]</f>
        <v>15.228000080000001</v>
      </c>
      <c r="P2662" s="4">
        <f>Table1[[#This Row],[PROFIT]]/Table1[[#This Row],[sale_price]]</f>
        <v>0.42300000222222223</v>
      </c>
      <c r="Q2662" t="str">
        <f>"Q"&amp;ROUNDUP(MONTH(Table1[[#This Row],[ordered_at]])/3,0)</f>
        <v>Q3</v>
      </c>
      <c r="R2662" t="s">
        <v>32</v>
      </c>
      <c r="S2662" t="s">
        <v>46</v>
      </c>
      <c r="T2662" s="8"/>
    </row>
    <row r="2663" spans="1:20" x14ac:dyDescent="0.3">
      <c r="A2663">
        <v>65051</v>
      </c>
      <c r="B2663">
        <v>44762</v>
      </c>
      <c r="C2663">
        <v>55350</v>
      </c>
      <c r="D2663">
        <v>346</v>
      </c>
      <c r="E2663">
        <f>VLOOKUP(D2663,[1]products!$A$2:$B$2832,2,0)</f>
        <v>14.82576038</v>
      </c>
      <c r="F2663">
        <v>175523</v>
      </c>
      <c r="G2663" t="s">
        <v>12</v>
      </c>
      <c r="H2663" s="2">
        <v>44377.258969907409</v>
      </c>
      <c r="I2663" s="2">
        <v>44377.258969907409</v>
      </c>
      <c r="J2663" s="2">
        <v>44377.258969907409</v>
      </c>
      <c r="K2663" s="2" t="s">
        <v>11</v>
      </c>
      <c r="L2663" s="9">
        <f>YEAR(Table1[[#This Row],[ordered_at]])</f>
        <v>2021</v>
      </c>
      <c r="M2663" s="9" t="str">
        <f>TEXT(Table1[[#This Row],[ordered_at]],"MMM")</f>
        <v>Jun</v>
      </c>
      <c r="N2663">
        <f>VLOOKUP(D2663,[1]products!$A$2:$F$2832,6,0)</f>
        <v>36.880001069999999</v>
      </c>
      <c r="O2663" s="1">
        <f>Table1[[#This Row],[sale_price]]-Table1[[#This Row],[cost_price]]</f>
        <v>22.05424069</v>
      </c>
      <c r="P2663" s="4">
        <f>Table1[[#This Row],[PROFIT]]/Table1[[#This Row],[sale_price]]</f>
        <v>0.59800000135954445</v>
      </c>
      <c r="Q2663" t="str">
        <f>"Q"&amp;ROUNDUP(MONTH(Table1[[#This Row],[ordered_at]])/3,0)</f>
        <v>Q2</v>
      </c>
      <c r="R2663" t="s">
        <v>34</v>
      </c>
      <c r="S2663" t="s">
        <v>46</v>
      </c>
      <c r="T2663" s="8"/>
    </row>
    <row r="2664" spans="1:20" x14ac:dyDescent="0.3">
      <c r="A2664">
        <v>101800</v>
      </c>
      <c r="B2664">
        <v>70094</v>
      </c>
      <c r="C2664">
        <v>51272</v>
      </c>
      <c r="D2664">
        <v>24572</v>
      </c>
      <c r="E2664">
        <f>VLOOKUP(D2664,[1]products!$A$2:$B$2832,2,0)</f>
        <v>42.829288290000001</v>
      </c>
      <c r="F2664">
        <v>274612</v>
      </c>
      <c r="G2664" t="s">
        <v>10</v>
      </c>
      <c r="H2664" s="2">
        <v>44376.571273148147</v>
      </c>
      <c r="I2664" s="2" t="s">
        <v>11</v>
      </c>
      <c r="J2664" s="2" t="s">
        <v>11</v>
      </c>
      <c r="K2664" s="2" t="s">
        <v>11</v>
      </c>
      <c r="L2664" s="9">
        <f>YEAR(Table1[[#This Row],[ordered_at]])</f>
        <v>2021</v>
      </c>
      <c r="M2664" s="9" t="str">
        <f>TEXT(Table1[[#This Row],[ordered_at]],"MMM")</f>
        <v>Jun</v>
      </c>
      <c r="N2664">
        <f>VLOOKUP(D2664,[1]products!$A$2:$F$2832,6,0)</f>
        <v>81.269996640000002</v>
      </c>
      <c r="O2664" s="1">
        <f>Table1[[#This Row],[sale_price]]-Table1[[#This Row],[cost_price]]</f>
        <v>38.440708350000001</v>
      </c>
      <c r="P2664" s="4">
        <f>Table1[[#This Row],[PROFIT]]/Table1[[#This Row],[sale_price]]</f>
        <v>0.47299999925286079</v>
      </c>
      <c r="Q2664" t="str">
        <f>"Q"&amp;ROUNDUP(MONTH(Table1[[#This Row],[ordered_at]])/3,0)</f>
        <v>Q2</v>
      </c>
      <c r="R2664" t="s">
        <v>34</v>
      </c>
      <c r="S2664" t="s">
        <v>46</v>
      </c>
      <c r="T2664" s="8"/>
    </row>
    <row r="2665" spans="1:20" x14ac:dyDescent="0.3">
      <c r="A2665">
        <v>24680</v>
      </c>
      <c r="B2665">
        <v>17071</v>
      </c>
      <c r="C2665">
        <v>11509</v>
      </c>
      <c r="D2665">
        <v>9002</v>
      </c>
      <c r="E2665">
        <f>VLOOKUP(D2665,[1]products!$A$2:$B$2832,2,0)</f>
        <v>11.650000049999999</v>
      </c>
      <c r="F2665">
        <v>66606</v>
      </c>
      <c r="G2665" t="s">
        <v>10</v>
      </c>
      <c r="H2665" s="2">
        <v>44376.162268518521</v>
      </c>
      <c r="I2665" s="2" t="s">
        <v>11</v>
      </c>
      <c r="J2665" s="2" t="s">
        <v>11</v>
      </c>
      <c r="K2665" s="2" t="s">
        <v>11</v>
      </c>
      <c r="L2665" s="9">
        <f>YEAR(Table1[[#This Row],[ordered_at]])</f>
        <v>2021</v>
      </c>
      <c r="M2665" s="9" t="str">
        <f>TEXT(Table1[[#This Row],[ordered_at]],"MMM")</f>
        <v>Jun</v>
      </c>
      <c r="N2665">
        <f>VLOOKUP(D2665,[1]products!$A$2:$F$2832,6,0)</f>
        <v>25</v>
      </c>
      <c r="O2665" s="1">
        <f>Table1[[#This Row],[sale_price]]-Table1[[#This Row],[cost_price]]</f>
        <v>13.349999950000001</v>
      </c>
      <c r="P2665" s="4">
        <f>Table1[[#This Row],[PROFIT]]/Table1[[#This Row],[sale_price]]</f>
        <v>0.53399999800000009</v>
      </c>
      <c r="Q2665" t="str">
        <f>"Q"&amp;ROUNDUP(MONTH(Table1[[#This Row],[ordered_at]])/3,0)</f>
        <v>Q2</v>
      </c>
      <c r="R2665" t="s">
        <v>34</v>
      </c>
      <c r="S2665" t="s">
        <v>46</v>
      </c>
      <c r="T2665" s="8"/>
    </row>
    <row r="2666" spans="1:20" x14ac:dyDescent="0.3">
      <c r="A2666">
        <v>155664</v>
      </c>
      <c r="B2666">
        <v>107183</v>
      </c>
      <c r="C2666">
        <v>98902</v>
      </c>
      <c r="D2666">
        <v>5972</v>
      </c>
      <c r="E2666">
        <f>VLOOKUP(D2666,[1]products!$A$2:$B$2832,2,0)</f>
        <v>31.001809089999998</v>
      </c>
      <c r="F2666">
        <v>420209</v>
      </c>
      <c r="G2666" t="s">
        <v>13</v>
      </c>
      <c r="H2666" s="2">
        <v>44373.266493055555</v>
      </c>
      <c r="I2666" s="2">
        <v>44373.266493055555</v>
      </c>
      <c r="J2666" s="2" t="s">
        <v>11</v>
      </c>
      <c r="K2666" s="2" t="s">
        <v>11</v>
      </c>
      <c r="L2666" s="9">
        <f>YEAR(Table1[[#This Row],[ordered_at]])</f>
        <v>2021</v>
      </c>
      <c r="M2666" s="9" t="str">
        <f>TEXT(Table1[[#This Row],[ordered_at]],"MMM")</f>
        <v>Jun</v>
      </c>
      <c r="N2666">
        <f>VLOOKUP(D2666,[1]products!$A$2:$F$2832,6,0)</f>
        <v>73.989997860000003</v>
      </c>
      <c r="O2666" s="1">
        <f>Table1[[#This Row],[sale_price]]-Table1[[#This Row],[cost_price]]</f>
        <v>42.988188770000008</v>
      </c>
      <c r="P2666" s="4">
        <f>Table1[[#This Row],[PROFIT]]/Table1[[#This Row],[sale_price]]</f>
        <v>0.58100000018029474</v>
      </c>
      <c r="Q2666" t="str">
        <f>"Q"&amp;ROUNDUP(MONTH(Table1[[#This Row],[ordered_at]])/3,0)</f>
        <v>Q2</v>
      </c>
      <c r="R2666" t="s">
        <v>34</v>
      </c>
      <c r="S2666" t="s">
        <v>46</v>
      </c>
      <c r="T2666" s="8"/>
    </row>
    <row r="2667" spans="1:20" x14ac:dyDescent="0.3">
      <c r="A2667">
        <v>54210</v>
      </c>
      <c r="B2667">
        <v>37278</v>
      </c>
      <c r="C2667">
        <v>22567</v>
      </c>
      <c r="D2667">
        <v>14000</v>
      </c>
      <c r="E2667">
        <f>VLOOKUP(D2667,[1]products!$A$2:$B$2832,2,0)</f>
        <v>4.0052698739999997</v>
      </c>
      <c r="F2667">
        <v>146280</v>
      </c>
      <c r="G2667" t="s">
        <v>13</v>
      </c>
      <c r="H2667" s="2">
        <v>44373.136076388888</v>
      </c>
      <c r="I2667" s="2">
        <v>44373.136076388888</v>
      </c>
      <c r="J2667" s="2" t="s">
        <v>11</v>
      </c>
      <c r="K2667" s="2" t="s">
        <v>11</v>
      </c>
      <c r="L2667" s="9">
        <f>YEAR(Table1[[#This Row],[ordered_at]])</f>
        <v>2021</v>
      </c>
      <c r="M2667" s="9" t="str">
        <f>TEXT(Table1[[#This Row],[ordered_at]],"MMM")</f>
        <v>Jun</v>
      </c>
      <c r="N2667">
        <f>VLOOKUP(D2667,[1]products!$A$2:$F$2832,6,0)</f>
        <v>6.9899997709999999</v>
      </c>
      <c r="O2667" s="1">
        <f>Table1[[#This Row],[sale_price]]-Table1[[#This Row],[cost_price]]</f>
        <v>2.9847298970000002</v>
      </c>
      <c r="P2667" s="4">
        <f>Table1[[#This Row],[PROFIT]]/Table1[[#This Row],[sale_price]]</f>
        <v>0.42699999925364807</v>
      </c>
      <c r="Q2667" t="str">
        <f>"Q"&amp;ROUNDUP(MONTH(Table1[[#This Row],[ordered_at]])/3,0)</f>
        <v>Q2</v>
      </c>
      <c r="R2667" t="s">
        <v>34</v>
      </c>
      <c r="S2667" t="s">
        <v>46</v>
      </c>
      <c r="T2667" s="8"/>
    </row>
    <row r="2668" spans="1:20" x14ac:dyDescent="0.3">
      <c r="A2668">
        <v>130139</v>
      </c>
      <c r="B2668">
        <v>89617</v>
      </c>
      <c r="C2668">
        <v>62771</v>
      </c>
      <c r="D2668">
        <v>5849</v>
      </c>
      <c r="E2668">
        <f>VLOOKUP(D2668,[1]products!$A$2:$B$2832,2,0)</f>
        <v>15.55200007</v>
      </c>
      <c r="F2668">
        <v>351319</v>
      </c>
      <c r="G2668" t="s">
        <v>14</v>
      </c>
      <c r="H2668" s="2">
        <v>44373.055925925924</v>
      </c>
      <c r="I2668" s="2" t="s">
        <v>11</v>
      </c>
      <c r="J2668" s="2" t="s">
        <v>11</v>
      </c>
      <c r="K2668" s="2" t="s">
        <v>11</v>
      </c>
      <c r="L2668" s="9">
        <f>YEAR(Table1[[#This Row],[ordered_at]])</f>
        <v>2021</v>
      </c>
      <c r="M2668" s="9" t="str">
        <f>TEXT(Table1[[#This Row],[ordered_at]],"MMM")</f>
        <v>Jun</v>
      </c>
      <c r="N2668">
        <f>VLOOKUP(D2668,[1]products!$A$2:$F$2832,6,0)</f>
        <v>36</v>
      </c>
      <c r="O2668" s="1">
        <f>Table1[[#This Row],[sale_price]]-Table1[[#This Row],[cost_price]]</f>
        <v>20.447999930000002</v>
      </c>
      <c r="P2668" s="4">
        <f>Table1[[#This Row],[PROFIT]]/Table1[[#This Row],[sale_price]]</f>
        <v>0.56799999805555557</v>
      </c>
      <c r="Q2668" t="str">
        <f>"Q"&amp;ROUNDUP(MONTH(Table1[[#This Row],[ordered_at]])/3,0)</f>
        <v>Q2</v>
      </c>
      <c r="R2668" t="s">
        <v>34</v>
      </c>
      <c r="S2668" t="s">
        <v>46</v>
      </c>
      <c r="T2668" s="8"/>
    </row>
    <row r="2669" spans="1:20" x14ac:dyDescent="0.3">
      <c r="A2669">
        <v>57121</v>
      </c>
      <c r="B2669">
        <v>39332</v>
      </c>
      <c r="C2669">
        <v>63708</v>
      </c>
      <c r="D2669">
        <v>14025</v>
      </c>
      <c r="E2669">
        <f>VLOOKUP(D2669,[1]products!$A$2:$B$2832,2,0)</f>
        <v>15.248999960000001</v>
      </c>
      <c r="F2669">
        <v>154136</v>
      </c>
      <c r="G2669" t="s">
        <v>13</v>
      </c>
      <c r="H2669" s="2">
        <v>44372.56790509259</v>
      </c>
      <c r="I2669" s="2">
        <v>44372.56790509259</v>
      </c>
      <c r="J2669" s="2" t="s">
        <v>11</v>
      </c>
      <c r="K2669" s="2" t="s">
        <v>11</v>
      </c>
      <c r="L2669" s="9">
        <f>YEAR(Table1[[#This Row],[ordered_at]])</f>
        <v>2021</v>
      </c>
      <c r="M2669" s="9" t="str">
        <f>TEXT(Table1[[#This Row],[ordered_at]],"MMM")</f>
        <v>Jun</v>
      </c>
      <c r="N2669">
        <f>VLOOKUP(D2669,[1]products!$A$2:$F$2832,6,0)</f>
        <v>39</v>
      </c>
      <c r="O2669" s="1">
        <f>Table1[[#This Row],[sale_price]]-Table1[[#This Row],[cost_price]]</f>
        <v>23.751000040000001</v>
      </c>
      <c r="P2669" s="4">
        <f>Table1[[#This Row],[PROFIT]]/Table1[[#This Row],[sale_price]]</f>
        <v>0.609000001025641</v>
      </c>
      <c r="Q2669" t="str">
        <f>"Q"&amp;ROUNDUP(MONTH(Table1[[#This Row],[ordered_at]])/3,0)</f>
        <v>Q2</v>
      </c>
      <c r="R2669" t="s">
        <v>34</v>
      </c>
      <c r="S2669" t="s">
        <v>46</v>
      </c>
      <c r="T2669" s="8"/>
    </row>
    <row r="2670" spans="1:20" x14ac:dyDescent="0.3">
      <c r="A2670">
        <v>74712</v>
      </c>
      <c r="B2670">
        <v>51433</v>
      </c>
      <c r="C2670">
        <v>61410</v>
      </c>
      <c r="D2670">
        <v>25006</v>
      </c>
      <c r="E2670">
        <f>VLOOKUP(D2670,[1]products!$A$2:$B$2832,2,0)</f>
        <v>43.34999998</v>
      </c>
      <c r="F2670">
        <v>201585</v>
      </c>
      <c r="G2670" t="s">
        <v>10</v>
      </c>
      <c r="H2670" s="2">
        <v>44372.474976851852</v>
      </c>
      <c r="I2670" s="2" t="s">
        <v>11</v>
      </c>
      <c r="J2670" s="2" t="s">
        <v>11</v>
      </c>
      <c r="K2670" s="2" t="s">
        <v>11</v>
      </c>
      <c r="L2670" s="9">
        <f>YEAR(Table1[[#This Row],[ordered_at]])</f>
        <v>2021</v>
      </c>
      <c r="M2670" s="9" t="str">
        <f>TEXT(Table1[[#This Row],[ordered_at]],"MMM")</f>
        <v>Jun</v>
      </c>
      <c r="N2670">
        <f>VLOOKUP(D2670,[1]products!$A$2:$F$2832,6,0)</f>
        <v>75</v>
      </c>
      <c r="O2670" s="1">
        <f>Table1[[#This Row],[sale_price]]-Table1[[#This Row],[cost_price]]</f>
        <v>31.65000002</v>
      </c>
      <c r="P2670" s="4">
        <f>Table1[[#This Row],[PROFIT]]/Table1[[#This Row],[sale_price]]</f>
        <v>0.42200000026666667</v>
      </c>
      <c r="Q2670" t="str">
        <f>"Q"&amp;ROUNDUP(MONTH(Table1[[#This Row],[ordered_at]])/3,0)</f>
        <v>Q2</v>
      </c>
      <c r="R2670" t="s">
        <v>34</v>
      </c>
      <c r="S2670" t="s">
        <v>46</v>
      </c>
      <c r="T2670" s="8"/>
    </row>
    <row r="2671" spans="1:20" x14ac:dyDescent="0.3">
      <c r="A2671">
        <v>98283</v>
      </c>
      <c r="B2671">
        <v>67647</v>
      </c>
      <c r="C2671">
        <v>28714</v>
      </c>
      <c r="D2671">
        <v>5799</v>
      </c>
      <c r="E2671">
        <f>VLOOKUP(D2671,[1]products!$A$2:$B$2832,2,0)</f>
        <v>9.6128499210000005</v>
      </c>
      <c r="F2671">
        <v>265163</v>
      </c>
      <c r="G2671" t="s">
        <v>10</v>
      </c>
      <c r="H2671" s="2">
        <v>44372.464444444442</v>
      </c>
      <c r="I2671" s="2" t="s">
        <v>11</v>
      </c>
      <c r="J2671" s="2" t="s">
        <v>11</v>
      </c>
      <c r="K2671" s="2" t="s">
        <v>11</v>
      </c>
      <c r="L2671" s="9">
        <f>YEAR(Table1[[#This Row],[ordered_at]])</f>
        <v>2021</v>
      </c>
      <c r="M2671" s="9" t="str">
        <f>TEXT(Table1[[#This Row],[ordered_at]],"MMM")</f>
        <v>Jun</v>
      </c>
      <c r="N2671">
        <f>VLOOKUP(D2671,[1]products!$A$2:$F$2832,6,0)</f>
        <v>14.94999981</v>
      </c>
      <c r="O2671" s="1">
        <f>Table1[[#This Row],[sale_price]]-Table1[[#This Row],[cost_price]]</f>
        <v>5.3371498889999991</v>
      </c>
      <c r="P2671" s="4">
        <f>Table1[[#This Row],[PROFIT]]/Table1[[#This Row],[sale_price]]</f>
        <v>0.35699999711237451</v>
      </c>
      <c r="Q2671" t="str">
        <f>"Q"&amp;ROUNDUP(MONTH(Table1[[#This Row],[ordered_at]])/3,0)</f>
        <v>Q2</v>
      </c>
      <c r="R2671" t="s">
        <v>34</v>
      </c>
      <c r="S2671" t="s">
        <v>46</v>
      </c>
      <c r="T2671" s="8"/>
    </row>
    <row r="2672" spans="1:20" x14ac:dyDescent="0.3">
      <c r="A2672">
        <v>109716</v>
      </c>
      <c r="B2672">
        <v>75598</v>
      </c>
      <c r="C2672">
        <v>61583</v>
      </c>
      <c r="D2672">
        <v>13656</v>
      </c>
      <c r="E2672">
        <f>VLOOKUP(D2672,[1]products!$A$2:$B$2832,2,0)</f>
        <v>27.134399439999999</v>
      </c>
      <c r="F2672">
        <v>296045</v>
      </c>
      <c r="G2672" t="s">
        <v>13</v>
      </c>
      <c r="H2672" s="2">
        <v>44372.445231481484</v>
      </c>
      <c r="I2672" s="2">
        <v>44372.445231481484</v>
      </c>
      <c r="J2672" s="2" t="s">
        <v>11</v>
      </c>
      <c r="K2672" s="2" t="s">
        <v>11</v>
      </c>
      <c r="L2672" s="9">
        <f>YEAR(Table1[[#This Row],[ordered_at]])</f>
        <v>2021</v>
      </c>
      <c r="M2672" s="9" t="str">
        <f>TEXT(Table1[[#This Row],[ordered_at]],"MMM")</f>
        <v>Jun</v>
      </c>
      <c r="N2672">
        <f>VLOOKUP(D2672,[1]products!$A$2:$F$2832,6,0)</f>
        <v>56.52999878</v>
      </c>
      <c r="O2672" s="1">
        <f>Table1[[#This Row],[sale_price]]-Table1[[#This Row],[cost_price]]</f>
        <v>29.39559934</v>
      </c>
      <c r="P2672" s="4">
        <f>Table1[[#This Row],[PROFIT]]/Table1[[#This Row],[sale_price]]</f>
        <v>0.51999999954714315</v>
      </c>
      <c r="Q2672" t="str">
        <f>"Q"&amp;ROUNDUP(MONTH(Table1[[#This Row],[ordered_at]])/3,0)</f>
        <v>Q2</v>
      </c>
      <c r="R2672" t="s">
        <v>34</v>
      </c>
      <c r="S2672" t="s">
        <v>46</v>
      </c>
      <c r="T2672" s="8"/>
    </row>
    <row r="2673" spans="1:20" x14ac:dyDescent="0.3">
      <c r="A2673">
        <v>68533</v>
      </c>
      <c r="B2673">
        <v>47144</v>
      </c>
      <c r="C2673">
        <v>38422</v>
      </c>
      <c r="D2673">
        <v>6077</v>
      </c>
      <c r="E2673">
        <f>VLOOKUP(D2673,[1]products!$A$2:$B$2832,2,0)</f>
        <v>11.26000002</v>
      </c>
      <c r="F2673">
        <v>184919</v>
      </c>
      <c r="G2673" t="s">
        <v>13</v>
      </c>
      <c r="H2673" s="2">
        <v>44371.056967592594</v>
      </c>
      <c r="I2673" s="2">
        <v>44371.056967592594</v>
      </c>
      <c r="J2673" s="2" t="s">
        <v>11</v>
      </c>
      <c r="K2673" s="2" t="s">
        <v>11</v>
      </c>
      <c r="L2673" s="9">
        <f>YEAR(Table1[[#This Row],[ordered_at]])</f>
        <v>2021</v>
      </c>
      <c r="M2673" s="9" t="str">
        <f>TEXT(Table1[[#This Row],[ordered_at]],"MMM")</f>
        <v>Jun</v>
      </c>
      <c r="N2673">
        <f>VLOOKUP(D2673,[1]products!$A$2:$F$2832,6,0)</f>
        <v>20</v>
      </c>
      <c r="O2673" s="1">
        <f>Table1[[#This Row],[sale_price]]-Table1[[#This Row],[cost_price]]</f>
        <v>8.7399999800000003</v>
      </c>
      <c r="P2673" s="4">
        <f>Table1[[#This Row],[PROFIT]]/Table1[[#This Row],[sale_price]]</f>
        <v>0.43699999900000003</v>
      </c>
      <c r="Q2673" t="str">
        <f>"Q"&amp;ROUNDUP(MONTH(Table1[[#This Row],[ordered_at]])/3,0)</f>
        <v>Q2</v>
      </c>
      <c r="R2673" t="s">
        <v>34</v>
      </c>
      <c r="S2673" t="s">
        <v>46</v>
      </c>
      <c r="T2673" s="8"/>
    </row>
    <row r="2674" spans="1:20" x14ac:dyDescent="0.3">
      <c r="A2674">
        <v>117019</v>
      </c>
      <c r="B2674">
        <v>80598</v>
      </c>
      <c r="C2674">
        <v>94811</v>
      </c>
      <c r="D2674">
        <v>15332</v>
      </c>
      <c r="E2674">
        <f>VLOOKUP(D2674,[1]products!$A$2:$B$2832,2,0)</f>
        <v>25.587950960000001</v>
      </c>
      <c r="F2674">
        <v>315795</v>
      </c>
      <c r="G2674" t="s">
        <v>14</v>
      </c>
      <c r="H2674" s="2">
        <v>44367.303749999999</v>
      </c>
      <c r="I2674" s="2" t="s">
        <v>11</v>
      </c>
      <c r="J2674" s="2" t="s">
        <v>11</v>
      </c>
      <c r="K2674" s="2" t="s">
        <v>11</v>
      </c>
      <c r="L2674" s="9">
        <f>YEAR(Table1[[#This Row],[ordered_at]])</f>
        <v>2021</v>
      </c>
      <c r="M2674" s="9" t="str">
        <f>TEXT(Table1[[#This Row],[ordered_at]],"MMM")</f>
        <v>Jun</v>
      </c>
      <c r="N2674">
        <f>VLOOKUP(D2674,[1]products!$A$2:$F$2832,6,0)</f>
        <v>43.150001529999997</v>
      </c>
      <c r="O2674" s="1">
        <f>Table1[[#This Row],[sale_price]]-Table1[[#This Row],[cost_price]]</f>
        <v>17.562050569999997</v>
      </c>
      <c r="P2674" s="4">
        <f>Table1[[#This Row],[PROFIT]]/Table1[[#This Row],[sale_price]]</f>
        <v>0.40699999877844728</v>
      </c>
      <c r="Q2674" t="str">
        <f>"Q"&amp;ROUNDUP(MONTH(Table1[[#This Row],[ordered_at]])/3,0)</f>
        <v>Q2</v>
      </c>
      <c r="R2674" t="s">
        <v>34</v>
      </c>
      <c r="S2674" t="s">
        <v>46</v>
      </c>
      <c r="T2674" s="8"/>
    </row>
    <row r="2675" spans="1:20" x14ac:dyDescent="0.3">
      <c r="A2675">
        <v>156886</v>
      </c>
      <c r="B2675">
        <v>108008</v>
      </c>
      <c r="C2675">
        <v>4236</v>
      </c>
      <c r="D2675">
        <v>14248</v>
      </c>
      <c r="E2675">
        <f>VLOOKUP(D2675,[1]products!$A$2:$B$2832,2,0)</f>
        <v>14.322669919999999</v>
      </c>
      <c r="F2675">
        <v>423519</v>
      </c>
      <c r="G2675" t="s">
        <v>14</v>
      </c>
      <c r="H2675" s="2">
        <v>44367.128483796296</v>
      </c>
      <c r="I2675" s="2" t="s">
        <v>11</v>
      </c>
      <c r="J2675" s="2" t="s">
        <v>11</v>
      </c>
      <c r="K2675" s="2" t="s">
        <v>11</v>
      </c>
      <c r="L2675" s="9">
        <f>YEAR(Table1[[#This Row],[ordered_at]])</f>
        <v>2021</v>
      </c>
      <c r="M2675" s="9" t="str">
        <f>TEXT(Table1[[#This Row],[ordered_at]],"MMM")</f>
        <v>Jun</v>
      </c>
      <c r="N2675">
        <f>VLOOKUP(D2675,[1]products!$A$2:$F$2832,6,0)</f>
        <v>29.409999849999998</v>
      </c>
      <c r="O2675" s="1">
        <f>Table1[[#This Row],[sale_price]]-Table1[[#This Row],[cost_price]]</f>
        <v>15.087329929999999</v>
      </c>
      <c r="P2675" s="4">
        <f>Table1[[#This Row],[PROFIT]]/Table1[[#This Row],[sale_price]]</f>
        <v>0.5130000002363142</v>
      </c>
      <c r="Q2675" t="str">
        <f>"Q"&amp;ROUNDUP(MONTH(Table1[[#This Row],[ordered_at]])/3,0)</f>
        <v>Q2</v>
      </c>
      <c r="R2675" t="s">
        <v>34</v>
      </c>
      <c r="S2675" t="s">
        <v>46</v>
      </c>
      <c r="T2675" s="8"/>
    </row>
    <row r="2676" spans="1:20" x14ac:dyDescent="0.3">
      <c r="A2676">
        <v>168981</v>
      </c>
      <c r="B2676">
        <v>116394</v>
      </c>
      <c r="C2676">
        <v>51379</v>
      </c>
      <c r="D2676">
        <v>14192</v>
      </c>
      <c r="E2676">
        <f>VLOOKUP(D2676,[1]products!$A$2:$B$2832,2,0)</f>
        <v>8.7120000350000009</v>
      </c>
      <c r="F2676">
        <v>456221</v>
      </c>
      <c r="G2676" t="s">
        <v>13</v>
      </c>
      <c r="H2676" s="2">
        <v>44367.127581018518</v>
      </c>
      <c r="I2676" s="2">
        <v>44367.127581018518</v>
      </c>
      <c r="J2676" s="2" t="s">
        <v>11</v>
      </c>
      <c r="K2676" s="2" t="s">
        <v>11</v>
      </c>
      <c r="L2676" s="9">
        <f>YEAR(Table1[[#This Row],[ordered_at]])</f>
        <v>2021</v>
      </c>
      <c r="M2676" s="9" t="str">
        <f>TEXT(Table1[[#This Row],[ordered_at]],"MMM")</f>
        <v>Jun</v>
      </c>
      <c r="N2676">
        <f>VLOOKUP(D2676,[1]products!$A$2:$F$2832,6,0)</f>
        <v>22</v>
      </c>
      <c r="O2676" s="1">
        <f>Table1[[#This Row],[sale_price]]-Table1[[#This Row],[cost_price]]</f>
        <v>13.287999964999999</v>
      </c>
      <c r="P2676" s="4">
        <f>Table1[[#This Row],[PROFIT]]/Table1[[#This Row],[sale_price]]</f>
        <v>0.60399999840909091</v>
      </c>
      <c r="Q2676" t="str">
        <f>"Q"&amp;ROUNDUP(MONTH(Table1[[#This Row],[ordered_at]])/3,0)</f>
        <v>Q2</v>
      </c>
      <c r="R2676" t="s">
        <v>34</v>
      </c>
      <c r="S2676" t="s">
        <v>46</v>
      </c>
      <c r="T2676" s="8"/>
    </row>
    <row r="2677" spans="1:20" x14ac:dyDescent="0.3">
      <c r="A2677">
        <v>161965</v>
      </c>
      <c r="B2677">
        <v>111555</v>
      </c>
      <c r="C2677">
        <v>62856</v>
      </c>
      <c r="D2677">
        <v>14268</v>
      </c>
      <c r="E2677">
        <f>VLOOKUP(D2677,[1]products!$A$2:$B$2832,2,0)</f>
        <v>32.270401499999998</v>
      </c>
      <c r="F2677">
        <v>437248</v>
      </c>
      <c r="G2677" t="s">
        <v>13</v>
      </c>
      <c r="H2677" s="2">
        <v>44366.673993055556</v>
      </c>
      <c r="I2677" s="2">
        <v>44366.673993055556</v>
      </c>
      <c r="J2677" s="2" t="s">
        <v>11</v>
      </c>
      <c r="K2677" s="2" t="s">
        <v>11</v>
      </c>
      <c r="L2677" s="9">
        <f>YEAR(Table1[[#This Row],[ordered_at]])</f>
        <v>2021</v>
      </c>
      <c r="M2677" s="9" t="str">
        <f>TEXT(Table1[[#This Row],[ordered_at]],"MMM")</f>
        <v>Jun</v>
      </c>
      <c r="N2677">
        <f>VLOOKUP(D2677,[1]products!$A$2:$F$2832,6,0)</f>
        <v>64.800003050000001</v>
      </c>
      <c r="O2677" s="1">
        <f>Table1[[#This Row],[sale_price]]-Table1[[#This Row],[cost_price]]</f>
        <v>32.529601550000002</v>
      </c>
      <c r="P2677" s="4">
        <f>Table1[[#This Row],[PROFIT]]/Table1[[#This Row],[sale_price]]</f>
        <v>0.50200000029166669</v>
      </c>
      <c r="Q2677" t="str">
        <f>"Q"&amp;ROUNDUP(MONTH(Table1[[#This Row],[ordered_at]])/3,0)</f>
        <v>Q2</v>
      </c>
      <c r="R2677" t="s">
        <v>34</v>
      </c>
      <c r="S2677" t="s">
        <v>46</v>
      </c>
      <c r="T2677" s="8"/>
    </row>
    <row r="2678" spans="1:20" x14ac:dyDescent="0.3">
      <c r="A2678">
        <v>132732</v>
      </c>
      <c r="B2678">
        <v>91366</v>
      </c>
      <c r="C2678">
        <v>22158</v>
      </c>
      <c r="D2678">
        <v>13789</v>
      </c>
      <c r="E2678">
        <f>VLOOKUP(D2678,[1]products!$A$2:$B$2832,2,0)</f>
        <v>21.504000040000001</v>
      </c>
      <c r="F2678">
        <v>358335</v>
      </c>
      <c r="G2678" t="s">
        <v>13</v>
      </c>
      <c r="H2678" s="2">
        <v>44366.47315972222</v>
      </c>
      <c r="I2678" s="2">
        <v>44366.47315972222</v>
      </c>
      <c r="J2678" s="2" t="s">
        <v>11</v>
      </c>
      <c r="K2678" s="2" t="s">
        <v>11</v>
      </c>
      <c r="L2678" s="9">
        <f>YEAR(Table1[[#This Row],[ordered_at]])</f>
        <v>2021</v>
      </c>
      <c r="M2678" s="9" t="str">
        <f>TEXT(Table1[[#This Row],[ordered_at]],"MMM")</f>
        <v>Jun</v>
      </c>
      <c r="N2678">
        <f>VLOOKUP(D2678,[1]products!$A$2:$F$2832,6,0)</f>
        <v>48</v>
      </c>
      <c r="O2678" s="1">
        <f>Table1[[#This Row],[sale_price]]-Table1[[#This Row],[cost_price]]</f>
        <v>26.495999959999999</v>
      </c>
      <c r="P2678" s="4">
        <f>Table1[[#This Row],[PROFIT]]/Table1[[#This Row],[sale_price]]</f>
        <v>0.55199999916666664</v>
      </c>
      <c r="Q2678" t="str">
        <f>"Q"&amp;ROUNDUP(MONTH(Table1[[#This Row],[ordered_at]])/3,0)</f>
        <v>Q2</v>
      </c>
      <c r="R2678" t="s">
        <v>34</v>
      </c>
      <c r="S2678" t="s">
        <v>46</v>
      </c>
      <c r="T2678" s="8"/>
    </row>
    <row r="2679" spans="1:20" x14ac:dyDescent="0.3">
      <c r="A2679">
        <v>138933</v>
      </c>
      <c r="B2679">
        <v>95640</v>
      </c>
      <c r="C2679">
        <v>88717</v>
      </c>
      <c r="D2679">
        <v>13862</v>
      </c>
      <c r="E2679">
        <f>VLOOKUP(D2679,[1]products!$A$2:$B$2832,2,0)</f>
        <v>25.714000469999998</v>
      </c>
      <c r="F2679">
        <v>374986</v>
      </c>
      <c r="G2679" t="s">
        <v>14</v>
      </c>
      <c r="H2679" s="2">
        <v>44366.352800925924</v>
      </c>
      <c r="I2679" s="2" t="s">
        <v>11</v>
      </c>
      <c r="J2679" s="2" t="s">
        <v>11</v>
      </c>
      <c r="K2679" s="2" t="s">
        <v>11</v>
      </c>
      <c r="L2679" s="9">
        <f>YEAR(Table1[[#This Row],[ordered_at]])</f>
        <v>2021</v>
      </c>
      <c r="M2679" s="9" t="str">
        <f>TEXT(Table1[[#This Row],[ordered_at]],"MMM")</f>
        <v>Jun</v>
      </c>
      <c r="N2679">
        <f>VLOOKUP(D2679,[1]products!$A$2:$F$2832,6,0)</f>
        <v>49.450000760000002</v>
      </c>
      <c r="O2679" s="1">
        <f>Table1[[#This Row],[sale_price]]-Table1[[#This Row],[cost_price]]</f>
        <v>23.736000290000003</v>
      </c>
      <c r="P2679" s="4">
        <f>Table1[[#This Row],[PROFIT]]/Table1[[#This Row],[sale_price]]</f>
        <v>0.47999999848736102</v>
      </c>
      <c r="Q2679" t="str">
        <f>"Q"&amp;ROUNDUP(MONTH(Table1[[#This Row],[ordered_at]])/3,0)</f>
        <v>Q2</v>
      </c>
      <c r="R2679" t="s">
        <v>34</v>
      </c>
      <c r="S2679" t="s">
        <v>46</v>
      </c>
      <c r="T2679" s="8"/>
    </row>
    <row r="2680" spans="1:20" x14ac:dyDescent="0.3">
      <c r="A2680">
        <v>3868</v>
      </c>
      <c r="B2680">
        <v>2676</v>
      </c>
      <c r="C2680">
        <v>91322</v>
      </c>
      <c r="D2680">
        <v>28712</v>
      </c>
      <c r="E2680">
        <f>VLOOKUP(D2680,[1]products!$A$2:$B$2832,2,0)</f>
        <v>9.2249999749999994</v>
      </c>
      <c r="F2680">
        <v>10446</v>
      </c>
      <c r="G2680" t="s">
        <v>12</v>
      </c>
      <c r="H2680" s="2">
        <v>44365.702881944446</v>
      </c>
      <c r="I2680" s="2">
        <v>44365.702881944446</v>
      </c>
      <c r="J2680" s="2">
        <v>44365.702881944446</v>
      </c>
      <c r="K2680" s="2" t="s">
        <v>11</v>
      </c>
      <c r="L2680" s="9">
        <f>YEAR(Table1[[#This Row],[ordered_at]])</f>
        <v>2021</v>
      </c>
      <c r="M2680" s="9" t="str">
        <f>TEXT(Table1[[#This Row],[ordered_at]],"MMM")</f>
        <v>Jun</v>
      </c>
      <c r="N2680">
        <f>VLOOKUP(D2680,[1]products!$A$2:$F$2832,6,0)</f>
        <v>25</v>
      </c>
      <c r="O2680" s="1">
        <f>Table1[[#This Row],[sale_price]]-Table1[[#This Row],[cost_price]]</f>
        <v>15.775000025000001</v>
      </c>
      <c r="P2680" s="4">
        <f>Table1[[#This Row],[PROFIT]]/Table1[[#This Row],[sale_price]]</f>
        <v>0.63100000099999998</v>
      </c>
      <c r="Q2680" t="str">
        <f>"Q"&amp;ROUNDUP(MONTH(Table1[[#This Row],[ordered_at]])/3,0)</f>
        <v>Q2</v>
      </c>
      <c r="R2680" t="s">
        <v>34</v>
      </c>
      <c r="S2680" t="s">
        <v>46</v>
      </c>
      <c r="T2680" s="8"/>
    </row>
    <row r="2681" spans="1:20" x14ac:dyDescent="0.3">
      <c r="A2681">
        <v>123128</v>
      </c>
      <c r="B2681">
        <v>84792</v>
      </c>
      <c r="C2681">
        <v>79003</v>
      </c>
      <c r="D2681">
        <v>12537</v>
      </c>
      <c r="E2681">
        <f>VLOOKUP(D2681,[1]products!$A$2:$B$2832,2,0)</f>
        <v>25.649999919999999</v>
      </c>
      <c r="F2681">
        <v>332352</v>
      </c>
      <c r="G2681" t="s">
        <v>13</v>
      </c>
      <c r="H2681" s="2">
        <v>44364.156550925924</v>
      </c>
      <c r="I2681" s="2">
        <v>44364.156550925924</v>
      </c>
      <c r="J2681" s="2" t="s">
        <v>11</v>
      </c>
      <c r="K2681" s="2" t="s">
        <v>11</v>
      </c>
      <c r="L2681" s="9">
        <f>YEAR(Table1[[#This Row],[ordered_at]])</f>
        <v>2021</v>
      </c>
      <c r="M2681" s="9" t="str">
        <f>TEXT(Table1[[#This Row],[ordered_at]],"MMM")</f>
        <v>Jun</v>
      </c>
      <c r="N2681">
        <f>VLOOKUP(D2681,[1]products!$A$2:$F$2832,6,0)</f>
        <v>50</v>
      </c>
      <c r="O2681" s="1">
        <f>Table1[[#This Row],[sale_price]]-Table1[[#This Row],[cost_price]]</f>
        <v>24.350000080000001</v>
      </c>
      <c r="P2681" s="4">
        <f>Table1[[#This Row],[PROFIT]]/Table1[[#This Row],[sale_price]]</f>
        <v>0.48700000160000001</v>
      </c>
      <c r="Q2681" t="str">
        <f>"Q"&amp;ROUNDUP(MONTH(Table1[[#This Row],[ordered_at]])/3,0)</f>
        <v>Q2</v>
      </c>
      <c r="R2681" t="s">
        <v>34</v>
      </c>
      <c r="S2681" t="s">
        <v>46</v>
      </c>
      <c r="T2681" s="8"/>
    </row>
    <row r="2682" spans="1:20" x14ac:dyDescent="0.3">
      <c r="A2682">
        <v>101945</v>
      </c>
      <c r="B2682">
        <v>70192</v>
      </c>
      <c r="C2682">
        <v>45008</v>
      </c>
      <c r="D2682">
        <v>5934</v>
      </c>
      <c r="E2682">
        <f>VLOOKUP(D2682,[1]products!$A$2:$B$2832,2,0)</f>
        <v>19.403999970000001</v>
      </c>
      <c r="F2682">
        <v>274999</v>
      </c>
      <c r="G2682" t="s">
        <v>15</v>
      </c>
      <c r="H2682" s="2">
        <v>44363.576342592591</v>
      </c>
      <c r="I2682" s="2">
        <v>44363.576342592591</v>
      </c>
      <c r="J2682" s="2">
        <v>44363.576342592591</v>
      </c>
      <c r="K2682" s="2">
        <v>44363.576342592591</v>
      </c>
      <c r="L2682" s="9">
        <f>YEAR(Table1[[#This Row],[ordered_at]])</f>
        <v>2021</v>
      </c>
      <c r="M2682" s="9" t="str">
        <f>TEXT(Table1[[#This Row],[ordered_at]],"MMM")</f>
        <v>Jun</v>
      </c>
      <c r="N2682">
        <f>VLOOKUP(D2682,[1]products!$A$2:$F$2832,6,0)</f>
        <v>42</v>
      </c>
      <c r="O2682" s="1">
        <f>Table1[[#This Row],[sale_price]]-Table1[[#This Row],[cost_price]]</f>
        <v>22.596000029999999</v>
      </c>
      <c r="P2682" s="4">
        <f>Table1[[#This Row],[PROFIT]]/Table1[[#This Row],[sale_price]]</f>
        <v>0.53800000071428566</v>
      </c>
      <c r="Q2682" t="str">
        <f>"Q"&amp;ROUNDUP(MONTH(Table1[[#This Row],[ordered_at]])/3,0)</f>
        <v>Q2</v>
      </c>
      <c r="R2682" t="s">
        <v>34</v>
      </c>
      <c r="S2682" t="s">
        <v>46</v>
      </c>
      <c r="T2682" s="8"/>
    </row>
    <row r="2683" spans="1:20" x14ac:dyDescent="0.3">
      <c r="A2683">
        <v>121763</v>
      </c>
      <c r="B2683">
        <v>83854</v>
      </c>
      <c r="C2683">
        <v>70137</v>
      </c>
      <c r="D2683">
        <v>9024</v>
      </c>
      <c r="E2683">
        <f>VLOOKUP(D2683,[1]products!$A$2:$B$2832,2,0)</f>
        <v>15.40000006</v>
      </c>
      <c r="F2683">
        <v>328665</v>
      </c>
      <c r="G2683" t="s">
        <v>12</v>
      </c>
      <c r="H2683" s="2">
        <v>44363.426631944443</v>
      </c>
      <c r="I2683" s="2">
        <v>44363.426631944443</v>
      </c>
      <c r="J2683" s="2">
        <v>44363.426631944443</v>
      </c>
      <c r="K2683" s="2" t="s">
        <v>11</v>
      </c>
      <c r="L2683" s="9">
        <f>YEAR(Table1[[#This Row],[ordered_at]])</f>
        <v>2021</v>
      </c>
      <c r="M2683" s="9" t="str">
        <f>TEXT(Table1[[#This Row],[ordered_at]],"MMM")</f>
        <v>Jun</v>
      </c>
      <c r="N2683">
        <f>VLOOKUP(D2683,[1]products!$A$2:$F$2832,6,0)</f>
        <v>25</v>
      </c>
      <c r="O2683" s="1">
        <f>Table1[[#This Row],[sale_price]]-Table1[[#This Row],[cost_price]]</f>
        <v>9.59999994</v>
      </c>
      <c r="P2683" s="4">
        <f>Table1[[#This Row],[PROFIT]]/Table1[[#This Row],[sale_price]]</f>
        <v>0.38399999759999998</v>
      </c>
      <c r="Q2683" t="str">
        <f>"Q"&amp;ROUNDUP(MONTH(Table1[[#This Row],[ordered_at]])/3,0)</f>
        <v>Q2</v>
      </c>
      <c r="R2683" t="s">
        <v>34</v>
      </c>
      <c r="S2683" t="s">
        <v>46</v>
      </c>
      <c r="T2683" s="8"/>
    </row>
    <row r="2684" spans="1:20" x14ac:dyDescent="0.3">
      <c r="A2684">
        <v>153221</v>
      </c>
      <c r="B2684">
        <v>105512</v>
      </c>
      <c r="C2684">
        <v>42429</v>
      </c>
      <c r="D2684">
        <v>25122</v>
      </c>
      <c r="E2684">
        <f>VLOOKUP(D2684,[1]products!$A$2:$B$2832,2,0)</f>
        <v>8.4949998860000004</v>
      </c>
      <c r="F2684">
        <v>413625</v>
      </c>
      <c r="G2684" t="s">
        <v>12</v>
      </c>
      <c r="H2684" s="2">
        <v>44363.051516203705</v>
      </c>
      <c r="I2684" s="2">
        <v>44363.051516203705</v>
      </c>
      <c r="J2684" s="2">
        <v>44363.051516203705</v>
      </c>
      <c r="K2684" s="2" t="s">
        <v>11</v>
      </c>
      <c r="L2684" s="9">
        <f>YEAR(Table1[[#This Row],[ordered_at]])</f>
        <v>2021</v>
      </c>
      <c r="M2684" s="9" t="str">
        <f>TEXT(Table1[[#This Row],[ordered_at]],"MMM")</f>
        <v>Jun</v>
      </c>
      <c r="N2684">
        <f>VLOOKUP(D2684,[1]products!$A$2:$F$2832,6,0)</f>
        <v>16.989999770000001</v>
      </c>
      <c r="O2684" s="1">
        <f>Table1[[#This Row],[sale_price]]-Table1[[#This Row],[cost_price]]</f>
        <v>8.4949998840000003</v>
      </c>
      <c r="P2684" s="4">
        <f>Table1[[#This Row],[PROFIT]]/Table1[[#This Row],[sale_price]]</f>
        <v>0.49999999994114186</v>
      </c>
      <c r="Q2684" t="str">
        <f>"Q"&amp;ROUNDUP(MONTH(Table1[[#This Row],[ordered_at]])/3,0)</f>
        <v>Q2</v>
      </c>
      <c r="R2684" t="s">
        <v>34</v>
      </c>
      <c r="S2684" t="s">
        <v>46</v>
      </c>
      <c r="T2684" s="8"/>
    </row>
    <row r="2685" spans="1:20" x14ac:dyDescent="0.3">
      <c r="A2685">
        <v>48316</v>
      </c>
      <c r="B2685">
        <v>33236</v>
      </c>
      <c r="C2685">
        <v>99834</v>
      </c>
      <c r="D2685">
        <v>15917</v>
      </c>
      <c r="E2685">
        <f>VLOOKUP(D2685,[1]products!$A$2:$B$2832,2,0)</f>
        <v>22.2955407</v>
      </c>
      <c r="F2685">
        <v>130351</v>
      </c>
      <c r="G2685" t="s">
        <v>13</v>
      </c>
      <c r="H2685" s="2">
        <v>44361.380312499998</v>
      </c>
      <c r="I2685" s="2">
        <v>44361.380312499998</v>
      </c>
      <c r="J2685" s="2" t="s">
        <v>11</v>
      </c>
      <c r="K2685" s="2" t="s">
        <v>11</v>
      </c>
      <c r="L2685" s="9">
        <f>YEAR(Table1[[#This Row],[ordered_at]])</f>
        <v>2021</v>
      </c>
      <c r="M2685" s="9" t="str">
        <f>TEXT(Table1[[#This Row],[ordered_at]],"MMM")</f>
        <v>Jun</v>
      </c>
      <c r="N2685">
        <f>VLOOKUP(D2685,[1]products!$A$2:$F$2832,6,0)</f>
        <v>49.990001679999999</v>
      </c>
      <c r="O2685" s="1">
        <f>Table1[[#This Row],[sale_price]]-Table1[[#This Row],[cost_price]]</f>
        <v>27.694460979999999</v>
      </c>
      <c r="P2685" s="4">
        <f>Table1[[#This Row],[PROFIT]]/Table1[[#This Row],[sale_price]]</f>
        <v>0.55400000098579716</v>
      </c>
      <c r="Q2685" t="str">
        <f>"Q"&amp;ROUNDUP(MONTH(Table1[[#This Row],[ordered_at]])/3,0)</f>
        <v>Q2</v>
      </c>
      <c r="R2685" t="s">
        <v>34</v>
      </c>
      <c r="S2685" t="s">
        <v>46</v>
      </c>
      <c r="T2685" s="8"/>
    </row>
    <row r="2686" spans="1:20" x14ac:dyDescent="0.3">
      <c r="A2686">
        <v>47538</v>
      </c>
      <c r="B2686">
        <v>32713</v>
      </c>
      <c r="C2686">
        <v>7155</v>
      </c>
      <c r="D2686">
        <v>13601</v>
      </c>
      <c r="E2686">
        <f>VLOOKUP(D2686,[1]products!$A$2:$B$2832,2,0)</f>
        <v>25.984000049999999</v>
      </c>
      <c r="F2686">
        <v>128260</v>
      </c>
      <c r="G2686" t="s">
        <v>13</v>
      </c>
      <c r="H2686" s="2">
        <v>44361.329479166663</v>
      </c>
      <c r="I2686" s="2">
        <v>44361.329479166663</v>
      </c>
      <c r="J2686" s="2" t="s">
        <v>11</v>
      </c>
      <c r="K2686" s="2" t="s">
        <v>11</v>
      </c>
      <c r="L2686" s="9">
        <f>YEAR(Table1[[#This Row],[ordered_at]])</f>
        <v>2021</v>
      </c>
      <c r="M2686" s="9" t="str">
        <f>TEXT(Table1[[#This Row],[ordered_at]],"MMM")</f>
        <v>Jun</v>
      </c>
      <c r="N2686">
        <f>VLOOKUP(D2686,[1]products!$A$2:$F$2832,6,0)</f>
        <v>58</v>
      </c>
      <c r="O2686" s="1">
        <f>Table1[[#This Row],[sale_price]]-Table1[[#This Row],[cost_price]]</f>
        <v>32.015999950000001</v>
      </c>
      <c r="P2686" s="4">
        <f>Table1[[#This Row],[PROFIT]]/Table1[[#This Row],[sale_price]]</f>
        <v>0.55199999913793107</v>
      </c>
      <c r="Q2686" t="str">
        <f>"Q"&amp;ROUNDUP(MONTH(Table1[[#This Row],[ordered_at]])/3,0)</f>
        <v>Q2</v>
      </c>
      <c r="R2686" t="s">
        <v>34</v>
      </c>
      <c r="S2686" t="s">
        <v>46</v>
      </c>
      <c r="T2686" s="8"/>
    </row>
    <row r="2687" spans="1:20" x14ac:dyDescent="0.3">
      <c r="A2687">
        <v>5538</v>
      </c>
      <c r="B2687">
        <v>3834</v>
      </c>
      <c r="C2687">
        <v>14974</v>
      </c>
      <c r="D2687">
        <v>11315</v>
      </c>
      <c r="E2687">
        <f>VLOOKUP(D2687,[1]products!$A$2:$B$2832,2,0)</f>
        <v>12.44999999</v>
      </c>
      <c r="F2687">
        <v>15022</v>
      </c>
      <c r="G2687" t="s">
        <v>12</v>
      </c>
      <c r="H2687" s="2">
        <v>44358.420543981483</v>
      </c>
      <c r="I2687" s="2">
        <v>44358.420543981483</v>
      </c>
      <c r="J2687" s="2">
        <v>44358.420543981483</v>
      </c>
      <c r="K2687" s="2" t="s">
        <v>11</v>
      </c>
      <c r="L2687" s="9">
        <f>YEAR(Table1[[#This Row],[ordered_at]])</f>
        <v>2021</v>
      </c>
      <c r="M2687" s="9" t="str">
        <f>TEXT(Table1[[#This Row],[ordered_at]],"MMM")</f>
        <v>Jun</v>
      </c>
      <c r="N2687">
        <f>VLOOKUP(D2687,[1]products!$A$2:$F$2832,6,0)</f>
        <v>25</v>
      </c>
      <c r="O2687" s="1">
        <f>Table1[[#This Row],[sale_price]]-Table1[[#This Row],[cost_price]]</f>
        <v>12.55000001</v>
      </c>
      <c r="P2687" s="4">
        <f>Table1[[#This Row],[PROFIT]]/Table1[[#This Row],[sale_price]]</f>
        <v>0.50200000040000003</v>
      </c>
      <c r="Q2687" t="str">
        <f>"Q"&amp;ROUNDUP(MONTH(Table1[[#This Row],[ordered_at]])/3,0)</f>
        <v>Q2</v>
      </c>
      <c r="R2687" t="s">
        <v>34</v>
      </c>
      <c r="S2687" t="s">
        <v>46</v>
      </c>
      <c r="T2687" s="8"/>
    </row>
    <row r="2688" spans="1:20" x14ac:dyDescent="0.3">
      <c r="A2688">
        <v>92360</v>
      </c>
      <c r="B2688">
        <v>63545</v>
      </c>
      <c r="C2688">
        <v>83232</v>
      </c>
      <c r="D2688">
        <v>24793</v>
      </c>
      <c r="E2688">
        <f>VLOOKUP(D2688,[1]products!$A$2:$B$2832,2,0)</f>
        <v>15.795000050000001</v>
      </c>
      <c r="F2688">
        <v>249283</v>
      </c>
      <c r="G2688" t="s">
        <v>13</v>
      </c>
      <c r="H2688" s="2">
        <v>44357.470081018517</v>
      </c>
      <c r="I2688" s="2">
        <v>44357.470081018517</v>
      </c>
      <c r="J2688" s="2" t="s">
        <v>11</v>
      </c>
      <c r="K2688" s="2" t="s">
        <v>11</v>
      </c>
      <c r="L2688" s="9">
        <f>YEAR(Table1[[#This Row],[ordered_at]])</f>
        <v>2021</v>
      </c>
      <c r="M2688" s="9" t="str">
        <f>TEXT(Table1[[#This Row],[ordered_at]],"MMM")</f>
        <v>Jun</v>
      </c>
      <c r="N2688">
        <f>VLOOKUP(D2688,[1]products!$A$2:$F$2832,6,0)</f>
        <v>39</v>
      </c>
      <c r="O2688" s="1">
        <f>Table1[[#This Row],[sale_price]]-Table1[[#This Row],[cost_price]]</f>
        <v>23.204999950000001</v>
      </c>
      <c r="P2688" s="4">
        <f>Table1[[#This Row],[PROFIT]]/Table1[[#This Row],[sale_price]]</f>
        <v>0.59499999871794873</v>
      </c>
      <c r="Q2688" t="str">
        <f>"Q"&amp;ROUNDUP(MONTH(Table1[[#This Row],[ordered_at]])/3,0)</f>
        <v>Q2</v>
      </c>
      <c r="R2688" t="s">
        <v>33</v>
      </c>
      <c r="S2688" t="s">
        <v>46</v>
      </c>
      <c r="T2688" s="8"/>
    </row>
    <row r="2689" spans="1:20" x14ac:dyDescent="0.3">
      <c r="A2689">
        <v>20806</v>
      </c>
      <c r="B2689">
        <v>14413</v>
      </c>
      <c r="C2689">
        <v>89073</v>
      </c>
      <c r="D2689">
        <v>28970</v>
      </c>
      <c r="E2689">
        <f>VLOOKUP(D2689,[1]products!$A$2:$B$2832,2,0)</f>
        <v>9.7950998550000001</v>
      </c>
      <c r="F2689">
        <v>56133</v>
      </c>
      <c r="G2689" t="s">
        <v>14</v>
      </c>
      <c r="H2689" s="2">
        <v>44354.920057870368</v>
      </c>
      <c r="I2689" s="2" t="s">
        <v>11</v>
      </c>
      <c r="J2689" s="2" t="s">
        <v>11</v>
      </c>
      <c r="K2689" s="2" t="s">
        <v>11</v>
      </c>
      <c r="L2689" s="9">
        <f>YEAR(Table1[[#This Row],[ordered_at]])</f>
        <v>2021</v>
      </c>
      <c r="M2689" s="9" t="str">
        <f>TEXT(Table1[[#This Row],[ordered_at]],"MMM")</f>
        <v>Jun</v>
      </c>
      <c r="N2689">
        <f>VLOOKUP(D2689,[1]products!$A$2:$F$2832,6,0)</f>
        <v>19.989999770000001</v>
      </c>
      <c r="O2689" s="1">
        <f>Table1[[#This Row],[sale_price]]-Table1[[#This Row],[cost_price]]</f>
        <v>10.194899915000001</v>
      </c>
      <c r="P2689" s="4">
        <f>Table1[[#This Row],[PROFIT]]/Table1[[#This Row],[sale_price]]</f>
        <v>0.51000000161580794</v>
      </c>
      <c r="Q2689" t="str">
        <f>"Q"&amp;ROUNDUP(MONTH(Table1[[#This Row],[ordered_at]])/3,0)</f>
        <v>Q2</v>
      </c>
      <c r="R2689" t="s">
        <v>33</v>
      </c>
      <c r="S2689" t="s">
        <v>46</v>
      </c>
      <c r="T2689" s="8"/>
    </row>
    <row r="2690" spans="1:20" x14ac:dyDescent="0.3">
      <c r="A2690">
        <v>160060</v>
      </c>
      <c r="B2690">
        <v>110240</v>
      </c>
      <c r="C2690">
        <v>50843</v>
      </c>
      <c r="D2690">
        <v>10504</v>
      </c>
      <c r="E2690">
        <f>VLOOKUP(D2690,[1]products!$A$2:$B$2832,2,0)</f>
        <v>12.88699997</v>
      </c>
      <c r="F2690">
        <v>432087</v>
      </c>
      <c r="G2690" t="s">
        <v>12</v>
      </c>
      <c r="H2690" s="2">
        <v>44347.403622685182</v>
      </c>
      <c r="I2690" s="2">
        <v>44347.403622685182</v>
      </c>
      <c r="J2690" s="2">
        <v>44347.403622685182</v>
      </c>
      <c r="K2690" s="2" t="s">
        <v>11</v>
      </c>
      <c r="L2690" s="9">
        <f>YEAR(Table1[[#This Row],[ordered_at]])</f>
        <v>2021</v>
      </c>
      <c r="M2690" s="9" t="str">
        <f>TEXT(Table1[[#This Row],[ordered_at]],"MMM")</f>
        <v>May</v>
      </c>
      <c r="N2690">
        <f>VLOOKUP(D2690,[1]products!$A$2:$F$2832,6,0)</f>
        <v>24.5</v>
      </c>
      <c r="O2690" s="1">
        <f>Table1[[#This Row],[sale_price]]-Table1[[#This Row],[cost_price]]</f>
        <v>11.61300003</v>
      </c>
      <c r="P2690" s="4">
        <f>Table1[[#This Row],[PROFIT]]/Table1[[#This Row],[sale_price]]</f>
        <v>0.47400000122448982</v>
      </c>
      <c r="Q2690" t="str">
        <f>"Q"&amp;ROUNDUP(MONTH(Table1[[#This Row],[ordered_at]])/3,0)</f>
        <v>Q2</v>
      </c>
      <c r="R2690" t="s">
        <v>33</v>
      </c>
      <c r="S2690" t="s">
        <v>46</v>
      </c>
      <c r="T2690" s="8"/>
    </row>
    <row r="2691" spans="1:20" x14ac:dyDescent="0.3">
      <c r="A2691">
        <v>71425</v>
      </c>
      <c r="B2691">
        <v>49116</v>
      </c>
      <c r="C2691">
        <v>50843</v>
      </c>
      <c r="D2691">
        <v>25151</v>
      </c>
      <c r="E2691">
        <f>VLOOKUP(D2691,[1]products!$A$2:$B$2832,2,0)</f>
        <v>18.235440740000001</v>
      </c>
      <c r="F2691">
        <v>192709</v>
      </c>
      <c r="G2691" t="s">
        <v>12</v>
      </c>
      <c r="H2691" s="2">
        <v>44347.133379629631</v>
      </c>
      <c r="I2691" s="2">
        <v>44347.133379629631</v>
      </c>
      <c r="J2691" s="2">
        <v>44347.133379629631</v>
      </c>
      <c r="K2691" s="2" t="s">
        <v>11</v>
      </c>
      <c r="L2691" s="9">
        <f>YEAR(Table1[[#This Row],[ordered_at]])</f>
        <v>2021</v>
      </c>
      <c r="M2691" s="9" t="str">
        <f>TEXT(Table1[[#This Row],[ordered_at]],"MMM")</f>
        <v>May</v>
      </c>
      <c r="N2691">
        <f>VLOOKUP(D2691,[1]products!$A$2:$F$2832,6,0)</f>
        <v>39.990001679999999</v>
      </c>
      <c r="O2691" s="1">
        <f>Table1[[#This Row],[sale_price]]-Table1[[#This Row],[cost_price]]</f>
        <v>21.754560939999998</v>
      </c>
      <c r="P2691" s="4">
        <f>Table1[[#This Row],[PROFIT]]/Table1[[#This Row],[sale_price]]</f>
        <v>0.54400000065216292</v>
      </c>
      <c r="Q2691" t="str">
        <f>"Q"&amp;ROUNDUP(MONTH(Table1[[#This Row],[ordered_at]])/3,0)</f>
        <v>Q2</v>
      </c>
      <c r="R2691" t="s">
        <v>33</v>
      </c>
      <c r="S2691" t="s">
        <v>46</v>
      </c>
      <c r="T2691" s="8"/>
    </row>
    <row r="2692" spans="1:20" x14ac:dyDescent="0.3">
      <c r="A2692">
        <v>138544</v>
      </c>
      <c r="B2692">
        <v>95376</v>
      </c>
      <c r="C2692">
        <v>50843</v>
      </c>
      <c r="D2692">
        <v>11834</v>
      </c>
      <c r="E2692">
        <f>VLOOKUP(D2692,[1]products!$A$2:$B$2832,2,0)</f>
        <v>49.679999930000001</v>
      </c>
      <c r="F2692">
        <v>373935</v>
      </c>
      <c r="G2692" t="s">
        <v>12</v>
      </c>
      <c r="H2692" s="2">
        <v>44346.468611111108</v>
      </c>
      <c r="I2692" s="2">
        <v>44346.468611111108</v>
      </c>
      <c r="J2692" s="2">
        <v>44346.468611111108</v>
      </c>
      <c r="K2692" s="2" t="s">
        <v>11</v>
      </c>
      <c r="L2692" s="9">
        <f>YEAR(Table1[[#This Row],[ordered_at]])</f>
        <v>2021</v>
      </c>
      <c r="M2692" s="9" t="str">
        <f>TEXT(Table1[[#This Row],[ordered_at]],"MMM")</f>
        <v>May</v>
      </c>
      <c r="N2692">
        <f>VLOOKUP(D2692,[1]products!$A$2:$F$2832,6,0)</f>
        <v>90</v>
      </c>
      <c r="O2692" s="1">
        <f>Table1[[#This Row],[sale_price]]-Table1[[#This Row],[cost_price]]</f>
        <v>40.320000069999999</v>
      </c>
      <c r="P2692" s="4">
        <f>Table1[[#This Row],[PROFIT]]/Table1[[#This Row],[sale_price]]</f>
        <v>0.44800000077777774</v>
      </c>
      <c r="Q2692" t="str">
        <f>"Q"&amp;ROUNDUP(MONTH(Table1[[#This Row],[ordered_at]])/3,0)</f>
        <v>Q2</v>
      </c>
      <c r="R2692" t="s">
        <v>33</v>
      </c>
      <c r="S2692" t="s">
        <v>46</v>
      </c>
      <c r="T2692" s="8"/>
    </row>
    <row r="2693" spans="1:20" x14ac:dyDescent="0.3">
      <c r="A2693">
        <v>97883</v>
      </c>
      <c r="B2693">
        <v>67368</v>
      </c>
      <c r="C2693">
        <v>50843</v>
      </c>
      <c r="D2693">
        <v>6446</v>
      </c>
      <c r="E2693">
        <f>VLOOKUP(D2693,[1]products!$A$2:$B$2832,2,0)</f>
        <v>10.54577995</v>
      </c>
      <c r="F2693">
        <v>264080</v>
      </c>
      <c r="G2693" t="s">
        <v>13</v>
      </c>
      <c r="H2693" s="2">
        <v>44345.191087962965</v>
      </c>
      <c r="I2693" s="2">
        <v>44345.191087962965</v>
      </c>
      <c r="J2693" s="2" t="s">
        <v>11</v>
      </c>
      <c r="K2693" s="2" t="s">
        <v>11</v>
      </c>
      <c r="L2693" s="9">
        <f>YEAR(Table1[[#This Row],[ordered_at]])</f>
        <v>2021</v>
      </c>
      <c r="M2693" s="9" t="str">
        <f>TEXT(Table1[[#This Row],[ordered_at]],"MMM")</f>
        <v>May</v>
      </c>
      <c r="N2693">
        <f>VLOOKUP(D2693,[1]products!$A$2:$F$2832,6,0)</f>
        <v>24.989999770000001</v>
      </c>
      <c r="O2693" s="1">
        <f>Table1[[#This Row],[sale_price]]-Table1[[#This Row],[cost_price]]</f>
        <v>14.444219820000001</v>
      </c>
      <c r="P2693" s="4">
        <f>Table1[[#This Row],[PROFIT]]/Table1[[#This Row],[sale_price]]</f>
        <v>0.57799999811684677</v>
      </c>
      <c r="Q2693" t="str">
        <f>"Q"&amp;ROUNDUP(MONTH(Table1[[#This Row],[ordered_at]])/3,0)</f>
        <v>Q2</v>
      </c>
      <c r="R2693" t="s">
        <v>33</v>
      </c>
      <c r="S2693" t="s">
        <v>46</v>
      </c>
      <c r="T2693" s="8"/>
    </row>
    <row r="2694" spans="1:20" x14ac:dyDescent="0.3">
      <c r="A2694">
        <v>63043</v>
      </c>
      <c r="B2694">
        <v>43403</v>
      </c>
      <c r="C2694">
        <v>50843</v>
      </c>
      <c r="D2694">
        <v>28411</v>
      </c>
      <c r="E2694">
        <f>VLOOKUP(D2694,[1]products!$A$2:$B$2832,2,0)</f>
        <v>14.31404962</v>
      </c>
      <c r="F2694">
        <v>170088</v>
      </c>
      <c r="G2694" t="s">
        <v>12</v>
      </c>
      <c r="H2694" s="2">
        <v>44342.203784722224</v>
      </c>
      <c r="I2694" s="2">
        <v>44342.203784722224</v>
      </c>
      <c r="J2694" s="2">
        <v>44342.203784722224</v>
      </c>
      <c r="K2694" s="2" t="s">
        <v>11</v>
      </c>
      <c r="L2694" s="9">
        <f>YEAR(Table1[[#This Row],[ordered_at]])</f>
        <v>2021</v>
      </c>
      <c r="M2694" s="9" t="str">
        <f>TEXT(Table1[[#This Row],[ordered_at]],"MMM")</f>
        <v>May</v>
      </c>
      <c r="N2694">
        <f>VLOOKUP(D2694,[1]products!$A$2:$F$2832,6,0)</f>
        <v>31.049999239999998</v>
      </c>
      <c r="O2694" s="1">
        <f>Table1[[#This Row],[sale_price]]-Table1[[#This Row],[cost_price]]</f>
        <v>16.73594962</v>
      </c>
      <c r="P2694" s="4">
        <f>Table1[[#This Row],[PROFIT]]/Table1[[#This Row],[sale_price]]</f>
        <v>0.53900000095458944</v>
      </c>
      <c r="Q2694" t="str">
        <f>"Q"&amp;ROUNDUP(MONTH(Table1[[#This Row],[ordered_at]])/3,0)</f>
        <v>Q2</v>
      </c>
      <c r="R2694" t="s">
        <v>33</v>
      </c>
      <c r="S2694" t="s">
        <v>46</v>
      </c>
      <c r="T2694" s="8"/>
    </row>
    <row r="2695" spans="1:20" x14ac:dyDescent="0.3">
      <c r="A2695">
        <v>119627</v>
      </c>
      <c r="B2695">
        <v>82391</v>
      </c>
      <c r="C2695">
        <v>50843</v>
      </c>
      <c r="D2695">
        <v>12354</v>
      </c>
      <c r="E2695">
        <f>VLOOKUP(D2695,[1]products!$A$2:$B$2832,2,0)</f>
        <v>9.5250000250000006</v>
      </c>
      <c r="F2695">
        <v>322833</v>
      </c>
      <c r="G2695" t="s">
        <v>13</v>
      </c>
      <c r="H2695" s="2">
        <v>44341.639988425923</v>
      </c>
      <c r="I2695" s="2">
        <v>44341.639988425923</v>
      </c>
      <c r="J2695" s="2" t="s">
        <v>11</v>
      </c>
      <c r="K2695" s="2" t="s">
        <v>11</v>
      </c>
      <c r="L2695" s="9">
        <f>YEAR(Table1[[#This Row],[ordered_at]])</f>
        <v>2021</v>
      </c>
      <c r="M2695" s="9" t="str">
        <f>TEXT(Table1[[#This Row],[ordered_at]],"MMM")</f>
        <v>May</v>
      </c>
      <c r="N2695">
        <f>VLOOKUP(D2695,[1]products!$A$2:$F$2832,6,0)</f>
        <v>25</v>
      </c>
      <c r="O2695" s="1">
        <f>Table1[[#This Row],[sale_price]]-Table1[[#This Row],[cost_price]]</f>
        <v>15.474999974999999</v>
      </c>
      <c r="P2695" s="4">
        <f>Table1[[#This Row],[PROFIT]]/Table1[[#This Row],[sale_price]]</f>
        <v>0.61899999900000002</v>
      </c>
      <c r="Q2695" t="str">
        <f>"Q"&amp;ROUNDUP(MONTH(Table1[[#This Row],[ordered_at]])/3,0)</f>
        <v>Q2</v>
      </c>
      <c r="R2695" t="s">
        <v>33</v>
      </c>
      <c r="S2695" t="s">
        <v>46</v>
      </c>
      <c r="T2695" s="8"/>
    </row>
    <row r="2696" spans="1:20" x14ac:dyDescent="0.3">
      <c r="A2696">
        <v>114609</v>
      </c>
      <c r="B2696">
        <v>78950</v>
      </c>
      <c r="C2696">
        <v>50843</v>
      </c>
      <c r="D2696">
        <v>9051</v>
      </c>
      <c r="E2696">
        <f>VLOOKUP(D2696,[1]products!$A$2:$B$2832,2,0)</f>
        <v>46.412099779999998</v>
      </c>
      <c r="F2696">
        <v>309308</v>
      </c>
      <c r="G2696" t="s">
        <v>14</v>
      </c>
      <c r="H2696" s="2">
        <v>44341.492511574077</v>
      </c>
      <c r="I2696" s="2" t="s">
        <v>11</v>
      </c>
      <c r="J2696" s="2" t="s">
        <v>11</v>
      </c>
      <c r="K2696" s="2" t="s">
        <v>11</v>
      </c>
      <c r="L2696" s="9">
        <f>YEAR(Table1[[#This Row],[ordered_at]])</f>
        <v>2021</v>
      </c>
      <c r="M2696" s="9" t="str">
        <f>TEXT(Table1[[#This Row],[ordered_at]],"MMM")</f>
        <v>May</v>
      </c>
      <c r="N2696">
        <f>VLOOKUP(D2696,[1]products!$A$2:$F$2832,6,0)</f>
        <v>87.569999690000003</v>
      </c>
      <c r="O2696" s="1">
        <f>Table1[[#This Row],[sale_price]]-Table1[[#This Row],[cost_price]]</f>
        <v>41.157899910000005</v>
      </c>
      <c r="P2696" s="4">
        <f>Table1[[#This Row],[PROFIT]]/Table1[[#This Row],[sale_price]]</f>
        <v>0.47000000063606262</v>
      </c>
      <c r="Q2696" t="str">
        <f>"Q"&amp;ROUNDUP(MONTH(Table1[[#This Row],[ordered_at]])/3,0)</f>
        <v>Q2</v>
      </c>
      <c r="R2696" t="s">
        <v>34</v>
      </c>
      <c r="S2696" t="s">
        <v>47</v>
      </c>
      <c r="T2696" s="8"/>
    </row>
    <row r="2697" spans="1:20" x14ac:dyDescent="0.3">
      <c r="A2697">
        <v>166064</v>
      </c>
      <c r="B2697">
        <v>114393</v>
      </c>
      <c r="C2697">
        <v>40400</v>
      </c>
      <c r="D2697">
        <v>11000</v>
      </c>
      <c r="E2697">
        <f>VLOOKUP(D2697,[1]products!$A$2:$B$2832,2,0)</f>
        <v>337.4100014</v>
      </c>
      <c r="F2697">
        <v>448305</v>
      </c>
      <c r="G2697" t="s">
        <v>13</v>
      </c>
      <c r="H2697" s="2">
        <v>44340.45385416667</v>
      </c>
      <c r="I2697" s="2">
        <v>44340.45385416667</v>
      </c>
      <c r="J2697" s="2" t="s">
        <v>11</v>
      </c>
      <c r="K2697" s="2" t="s">
        <v>11</v>
      </c>
      <c r="L2697" s="9">
        <f>YEAR(Table1[[#This Row],[ordered_at]])</f>
        <v>2021</v>
      </c>
      <c r="M2697" s="9" t="str">
        <f>TEXT(Table1[[#This Row],[ordered_at]],"MMM")</f>
        <v>May</v>
      </c>
      <c r="N2697">
        <f>VLOOKUP(D2697,[1]products!$A$2:$F$2832,6,0)</f>
        <v>815</v>
      </c>
      <c r="O2697" s="1">
        <f>Table1[[#This Row],[sale_price]]-Table1[[#This Row],[cost_price]]</f>
        <v>477.5899986</v>
      </c>
      <c r="P2697" s="4">
        <f>Table1[[#This Row],[PROFIT]]/Table1[[#This Row],[sale_price]]</f>
        <v>0.58599999828220861</v>
      </c>
      <c r="Q2697" t="str">
        <f>"Q"&amp;ROUNDUP(MONTH(Table1[[#This Row],[ordered_at]])/3,0)</f>
        <v>Q2</v>
      </c>
      <c r="R2697" t="s">
        <v>34</v>
      </c>
      <c r="S2697" t="s">
        <v>47</v>
      </c>
      <c r="T2697" s="8"/>
    </row>
    <row r="2698" spans="1:20" x14ac:dyDescent="0.3">
      <c r="A2698">
        <v>137452</v>
      </c>
      <c r="B2698">
        <v>94627</v>
      </c>
      <c r="C2698">
        <v>97429</v>
      </c>
      <c r="D2698">
        <v>13603</v>
      </c>
      <c r="E2698">
        <f>VLOOKUP(D2698,[1]products!$A$2:$B$2832,2,0)</f>
        <v>6.7158298690000002</v>
      </c>
      <c r="F2698">
        <v>371016</v>
      </c>
      <c r="G2698" t="s">
        <v>14</v>
      </c>
      <c r="H2698" s="2">
        <v>44339.37054398148</v>
      </c>
      <c r="I2698" s="2" t="s">
        <v>11</v>
      </c>
      <c r="J2698" s="2" t="s">
        <v>11</v>
      </c>
      <c r="K2698" s="2" t="s">
        <v>11</v>
      </c>
      <c r="L2698" s="9">
        <f>YEAR(Table1[[#This Row],[ordered_at]])</f>
        <v>2021</v>
      </c>
      <c r="M2698" s="9" t="str">
        <f>TEXT(Table1[[#This Row],[ordered_at]],"MMM")</f>
        <v>May</v>
      </c>
      <c r="N2698">
        <f>VLOOKUP(D2698,[1]products!$A$2:$F$2832,6,0)</f>
        <v>12.989999770000001</v>
      </c>
      <c r="O2698" s="1">
        <f>Table1[[#This Row],[sale_price]]-Table1[[#This Row],[cost_price]]</f>
        <v>6.2741699010000005</v>
      </c>
      <c r="P2698" s="4">
        <f>Table1[[#This Row],[PROFIT]]/Table1[[#This Row],[sale_price]]</f>
        <v>0.48300000093071599</v>
      </c>
      <c r="Q2698" t="str">
        <f>"Q"&amp;ROUNDUP(MONTH(Table1[[#This Row],[ordered_at]])/3,0)</f>
        <v>Q2</v>
      </c>
      <c r="R2698" t="s">
        <v>34</v>
      </c>
      <c r="S2698" t="s">
        <v>47</v>
      </c>
      <c r="T2698" s="8"/>
    </row>
    <row r="2699" spans="1:20" x14ac:dyDescent="0.3">
      <c r="A2699">
        <v>39418</v>
      </c>
      <c r="B2699">
        <v>27139</v>
      </c>
      <c r="C2699">
        <v>46398</v>
      </c>
      <c r="D2699">
        <v>13603</v>
      </c>
      <c r="E2699">
        <f>VLOOKUP(D2699,[1]products!$A$2:$B$2832,2,0)</f>
        <v>6.7158298690000002</v>
      </c>
      <c r="F2699">
        <v>106336</v>
      </c>
      <c r="G2699" t="s">
        <v>10</v>
      </c>
      <c r="H2699" s="2">
        <v>44339.302106481482</v>
      </c>
      <c r="I2699" s="2" t="s">
        <v>11</v>
      </c>
      <c r="J2699" s="2" t="s">
        <v>11</v>
      </c>
      <c r="K2699" s="2" t="s">
        <v>11</v>
      </c>
      <c r="L2699" s="9">
        <f>YEAR(Table1[[#This Row],[ordered_at]])</f>
        <v>2021</v>
      </c>
      <c r="M2699" s="9" t="str">
        <f>TEXT(Table1[[#This Row],[ordered_at]],"MMM")</f>
        <v>May</v>
      </c>
      <c r="N2699">
        <f>VLOOKUP(D2699,[1]products!$A$2:$F$2832,6,0)</f>
        <v>12.989999770000001</v>
      </c>
      <c r="O2699" s="1">
        <f>Table1[[#This Row],[sale_price]]-Table1[[#This Row],[cost_price]]</f>
        <v>6.2741699010000005</v>
      </c>
      <c r="P2699" s="4">
        <f>Table1[[#This Row],[PROFIT]]/Table1[[#This Row],[sale_price]]</f>
        <v>0.48300000093071599</v>
      </c>
      <c r="Q2699" t="str">
        <f>"Q"&amp;ROUNDUP(MONTH(Table1[[#This Row],[ordered_at]])/3,0)</f>
        <v>Q2</v>
      </c>
      <c r="R2699" t="s">
        <v>34</v>
      </c>
      <c r="S2699" t="s">
        <v>47</v>
      </c>
      <c r="T2699" s="8"/>
    </row>
    <row r="2700" spans="1:20" x14ac:dyDescent="0.3">
      <c r="A2700">
        <v>123102</v>
      </c>
      <c r="B2700">
        <v>84776</v>
      </c>
      <c r="C2700">
        <v>2904</v>
      </c>
      <c r="D2700">
        <v>28826</v>
      </c>
      <c r="E2700">
        <f>VLOOKUP(D2700,[1]products!$A$2:$B$2832,2,0)</f>
        <v>31.82549852</v>
      </c>
      <c r="F2700">
        <v>332284</v>
      </c>
      <c r="G2700" t="s">
        <v>12</v>
      </c>
      <c r="H2700" s="2">
        <v>44338.966504629629</v>
      </c>
      <c r="I2700" s="2">
        <v>44338.966504629629</v>
      </c>
      <c r="J2700" s="2">
        <v>44338.966504629629</v>
      </c>
      <c r="K2700" s="2" t="s">
        <v>11</v>
      </c>
      <c r="L2700" s="9">
        <f>YEAR(Table1[[#This Row],[ordered_at]])</f>
        <v>2021</v>
      </c>
      <c r="M2700" s="9" t="str">
        <f>TEXT(Table1[[#This Row],[ordered_at]],"MMM")</f>
        <v>May</v>
      </c>
      <c r="N2700">
        <f>VLOOKUP(D2700,[1]products!$A$2:$F$2832,6,0)</f>
        <v>64.949996949999999</v>
      </c>
      <c r="O2700" s="1">
        <f>Table1[[#This Row],[sale_price]]-Table1[[#This Row],[cost_price]]</f>
        <v>33.124498430000003</v>
      </c>
      <c r="P2700" s="4">
        <f>Table1[[#This Row],[PROFIT]]/Table1[[#This Row],[sale_price]]</f>
        <v>0.50999999977675137</v>
      </c>
      <c r="Q2700" t="str">
        <f>"Q"&amp;ROUNDUP(MONTH(Table1[[#This Row],[ordered_at]])/3,0)</f>
        <v>Q2</v>
      </c>
      <c r="R2700" t="s">
        <v>34</v>
      </c>
      <c r="S2700" t="s">
        <v>47</v>
      </c>
      <c r="T2700" s="8"/>
    </row>
    <row r="2701" spans="1:20" x14ac:dyDescent="0.3">
      <c r="A2701">
        <v>168826</v>
      </c>
      <c r="B2701">
        <v>116288</v>
      </c>
      <c r="C2701">
        <v>60466</v>
      </c>
      <c r="D2701">
        <v>12351</v>
      </c>
      <c r="E2701">
        <f>VLOOKUP(D2701,[1]products!$A$2:$B$2832,2,0)</f>
        <v>16.643999900000001</v>
      </c>
      <c r="F2701">
        <v>455797</v>
      </c>
      <c r="G2701" t="s">
        <v>10</v>
      </c>
      <c r="H2701" s="2">
        <v>44338.945381944446</v>
      </c>
      <c r="I2701" s="2" t="s">
        <v>11</v>
      </c>
      <c r="J2701" s="2" t="s">
        <v>11</v>
      </c>
      <c r="K2701" s="2" t="s">
        <v>11</v>
      </c>
      <c r="L2701" s="9">
        <f>YEAR(Table1[[#This Row],[ordered_at]])</f>
        <v>2021</v>
      </c>
      <c r="M2701" s="9" t="str">
        <f>TEXT(Table1[[#This Row],[ordered_at]],"MMM")</f>
        <v>May</v>
      </c>
      <c r="N2701">
        <f>VLOOKUP(D2701,[1]products!$A$2:$F$2832,6,0)</f>
        <v>38</v>
      </c>
      <c r="O2701" s="1">
        <f>Table1[[#This Row],[sale_price]]-Table1[[#This Row],[cost_price]]</f>
        <v>21.356000099999999</v>
      </c>
      <c r="P2701" s="4">
        <f>Table1[[#This Row],[PROFIT]]/Table1[[#This Row],[sale_price]]</f>
        <v>0.5620000026315789</v>
      </c>
      <c r="Q2701" t="str">
        <f>"Q"&amp;ROUNDUP(MONTH(Table1[[#This Row],[ordered_at]])/3,0)</f>
        <v>Q2</v>
      </c>
      <c r="R2701" t="s">
        <v>34</v>
      </c>
      <c r="S2701" t="s">
        <v>47</v>
      </c>
      <c r="T2701" s="8"/>
    </row>
    <row r="2702" spans="1:20" x14ac:dyDescent="0.3">
      <c r="A2702">
        <v>23655</v>
      </c>
      <c r="B2702">
        <v>16366</v>
      </c>
      <c r="C2702">
        <v>16158</v>
      </c>
      <c r="D2702">
        <v>5745</v>
      </c>
      <c r="E2702">
        <f>VLOOKUP(D2702,[1]products!$A$2:$B$2832,2,0)</f>
        <v>7.1817998000000003</v>
      </c>
      <c r="F2702">
        <v>63830</v>
      </c>
      <c r="G2702" t="s">
        <v>13</v>
      </c>
      <c r="H2702" s="2">
        <v>44338.074942129628</v>
      </c>
      <c r="I2702" s="2">
        <v>44338.074942129628</v>
      </c>
      <c r="J2702" s="2" t="s">
        <v>11</v>
      </c>
      <c r="K2702" s="2" t="s">
        <v>11</v>
      </c>
      <c r="L2702" s="9">
        <f>YEAR(Table1[[#This Row],[ordered_at]])</f>
        <v>2021</v>
      </c>
      <c r="M2702" s="9" t="str">
        <f>TEXT(Table1[[#This Row],[ordered_at]],"MMM")</f>
        <v>May</v>
      </c>
      <c r="N2702">
        <f>VLOOKUP(D2702,[1]products!$A$2:$F$2832,6,0)</f>
        <v>14.899999619999999</v>
      </c>
      <c r="O2702" s="1">
        <f>Table1[[#This Row],[sale_price]]-Table1[[#This Row],[cost_price]]</f>
        <v>7.7181998199999988</v>
      </c>
      <c r="P2702" s="4">
        <f>Table1[[#This Row],[PROFIT]]/Table1[[#This Row],[sale_price]]</f>
        <v>0.51800000113020128</v>
      </c>
      <c r="Q2702" t="str">
        <f>"Q"&amp;ROUNDUP(MONTH(Table1[[#This Row],[ordered_at]])/3,0)</f>
        <v>Q2</v>
      </c>
      <c r="R2702" t="s">
        <v>34</v>
      </c>
      <c r="S2702" t="s">
        <v>47</v>
      </c>
      <c r="T2702" s="8"/>
    </row>
    <row r="2703" spans="1:20" x14ac:dyDescent="0.3">
      <c r="A2703">
        <v>35977</v>
      </c>
      <c r="B2703">
        <v>24767</v>
      </c>
      <c r="C2703">
        <v>45854</v>
      </c>
      <c r="D2703">
        <v>13840</v>
      </c>
      <c r="E2703">
        <f>VLOOKUP(D2703,[1]products!$A$2:$B$2832,2,0)</f>
        <v>26.977500410000001</v>
      </c>
      <c r="F2703">
        <v>97070</v>
      </c>
      <c r="G2703" t="s">
        <v>10</v>
      </c>
      <c r="H2703" s="2">
        <v>44337.475104166668</v>
      </c>
      <c r="I2703" s="2" t="s">
        <v>11</v>
      </c>
      <c r="J2703" s="2" t="s">
        <v>11</v>
      </c>
      <c r="K2703" s="2" t="s">
        <v>11</v>
      </c>
      <c r="L2703" s="9">
        <f>YEAR(Table1[[#This Row],[ordered_at]])</f>
        <v>2021</v>
      </c>
      <c r="M2703" s="9" t="str">
        <f>TEXT(Table1[[#This Row],[ordered_at]],"MMM")</f>
        <v>May</v>
      </c>
      <c r="N2703">
        <f>VLOOKUP(D2703,[1]products!$A$2:$F$2832,6,0)</f>
        <v>59.950000760000002</v>
      </c>
      <c r="O2703" s="1">
        <f>Table1[[#This Row],[sale_price]]-Table1[[#This Row],[cost_price]]</f>
        <v>32.972500350000004</v>
      </c>
      <c r="P2703" s="4">
        <f>Table1[[#This Row],[PROFIT]]/Table1[[#This Row],[sale_price]]</f>
        <v>0.54999999886572148</v>
      </c>
      <c r="Q2703" t="str">
        <f>"Q"&amp;ROUNDUP(MONTH(Table1[[#This Row],[ordered_at]])/3,0)</f>
        <v>Q2</v>
      </c>
      <c r="R2703" t="s">
        <v>34</v>
      </c>
      <c r="S2703" t="s">
        <v>47</v>
      </c>
      <c r="T2703" s="8"/>
    </row>
    <row r="2704" spans="1:20" x14ac:dyDescent="0.3">
      <c r="A2704">
        <v>128284</v>
      </c>
      <c r="B2704">
        <v>88339</v>
      </c>
      <c r="C2704">
        <v>42665</v>
      </c>
      <c r="D2704">
        <v>28785</v>
      </c>
      <c r="E2704">
        <f>VLOOKUP(D2704,[1]products!$A$2:$B$2832,2,0)</f>
        <v>27.299999889999999</v>
      </c>
      <c r="F2704">
        <v>346284</v>
      </c>
      <c r="G2704" t="s">
        <v>14</v>
      </c>
      <c r="H2704" s="2">
        <v>44337.438263888886</v>
      </c>
      <c r="I2704" s="2" t="s">
        <v>11</v>
      </c>
      <c r="J2704" s="2" t="s">
        <v>11</v>
      </c>
      <c r="K2704" s="2" t="s">
        <v>11</v>
      </c>
      <c r="L2704" s="9">
        <f>YEAR(Table1[[#This Row],[ordered_at]])</f>
        <v>2021</v>
      </c>
      <c r="M2704" s="9" t="str">
        <f>TEXT(Table1[[#This Row],[ordered_at]],"MMM")</f>
        <v>May</v>
      </c>
      <c r="N2704">
        <f>VLOOKUP(D2704,[1]products!$A$2:$F$2832,6,0)</f>
        <v>60</v>
      </c>
      <c r="O2704" s="1">
        <f>Table1[[#This Row],[sale_price]]-Table1[[#This Row],[cost_price]]</f>
        <v>32.700000110000005</v>
      </c>
      <c r="P2704" s="4">
        <f>Table1[[#This Row],[PROFIT]]/Table1[[#This Row],[sale_price]]</f>
        <v>0.54500000183333341</v>
      </c>
      <c r="Q2704" t="str">
        <f>"Q"&amp;ROUNDUP(MONTH(Table1[[#This Row],[ordered_at]])/3,0)</f>
        <v>Q2</v>
      </c>
      <c r="R2704" t="s">
        <v>34</v>
      </c>
      <c r="S2704" t="s">
        <v>47</v>
      </c>
      <c r="T2704" s="8"/>
    </row>
    <row r="2705" spans="1:20" x14ac:dyDescent="0.3">
      <c r="A2705">
        <v>161276</v>
      </c>
      <c r="B2705">
        <v>111077</v>
      </c>
      <c r="C2705">
        <v>16943</v>
      </c>
      <c r="D2705">
        <v>28509</v>
      </c>
      <c r="E2705">
        <f>VLOOKUP(D2705,[1]products!$A$2:$B$2832,2,0)</f>
        <v>14.599999970000001</v>
      </c>
      <c r="F2705">
        <v>435355</v>
      </c>
      <c r="G2705" t="s">
        <v>12</v>
      </c>
      <c r="H2705" s="2">
        <v>44337.268263888887</v>
      </c>
      <c r="I2705" s="2">
        <v>44337.268263888887</v>
      </c>
      <c r="J2705" s="2">
        <v>44337.268263888887</v>
      </c>
      <c r="K2705" s="2" t="s">
        <v>11</v>
      </c>
      <c r="L2705" s="9">
        <f>YEAR(Table1[[#This Row],[ordered_at]])</f>
        <v>2021</v>
      </c>
      <c r="M2705" s="9" t="str">
        <f>TEXT(Table1[[#This Row],[ordered_at]],"MMM")</f>
        <v>May</v>
      </c>
      <c r="N2705">
        <f>VLOOKUP(D2705,[1]products!$A$2:$F$2832,6,0)</f>
        <v>25</v>
      </c>
      <c r="O2705" s="1">
        <f>Table1[[#This Row],[sale_price]]-Table1[[#This Row],[cost_price]]</f>
        <v>10.400000029999999</v>
      </c>
      <c r="P2705" s="4">
        <f>Table1[[#This Row],[PROFIT]]/Table1[[#This Row],[sale_price]]</f>
        <v>0.41600000119999997</v>
      </c>
      <c r="Q2705" t="str">
        <f>"Q"&amp;ROUNDUP(MONTH(Table1[[#This Row],[ordered_at]])/3,0)</f>
        <v>Q2</v>
      </c>
      <c r="R2705" t="s">
        <v>34</v>
      </c>
      <c r="S2705" t="s">
        <v>47</v>
      </c>
      <c r="T2705" s="8"/>
    </row>
    <row r="2706" spans="1:20" x14ac:dyDescent="0.3">
      <c r="A2706">
        <v>99676</v>
      </c>
      <c r="B2706">
        <v>68600</v>
      </c>
      <c r="C2706">
        <v>66871</v>
      </c>
      <c r="D2706">
        <v>6139</v>
      </c>
      <c r="E2706">
        <f>VLOOKUP(D2706,[1]products!$A$2:$B$2832,2,0)</f>
        <v>5.5844098759999996</v>
      </c>
      <c r="F2706">
        <v>268940</v>
      </c>
      <c r="G2706" t="s">
        <v>14</v>
      </c>
      <c r="H2706" s="2">
        <v>44333.531377314815</v>
      </c>
      <c r="I2706" s="2" t="s">
        <v>11</v>
      </c>
      <c r="J2706" s="2" t="s">
        <v>11</v>
      </c>
      <c r="K2706" s="2" t="s">
        <v>11</v>
      </c>
      <c r="L2706" s="9">
        <f>YEAR(Table1[[#This Row],[ordered_at]])</f>
        <v>2021</v>
      </c>
      <c r="M2706" s="9" t="str">
        <f>TEXT(Table1[[#This Row],[ordered_at]],"MMM")</f>
        <v>May</v>
      </c>
      <c r="N2706">
        <f>VLOOKUP(D2706,[1]products!$A$2:$F$2832,6,0)</f>
        <v>9.9899997710000008</v>
      </c>
      <c r="O2706" s="1">
        <f>Table1[[#This Row],[sale_price]]-Table1[[#This Row],[cost_price]]</f>
        <v>4.4055898950000012</v>
      </c>
      <c r="P2706" s="4">
        <f>Table1[[#This Row],[PROFIT]]/Table1[[#This Row],[sale_price]]</f>
        <v>0.44099999959849856</v>
      </c>
      <c r="Q2706" t="str">
        <f>"Q"&amp;ROUNDUP(MONTH(Table1[[#This Row],[ordered_at]])/3,0)</f>
        <v>Q2</v>
      </c>
      <c r="R2706" t="s">
        <v>34</v>
      </c>
      <c r="S2706" t="s">
        <v>47</v>
      </c>
      <c r="T2706" s="8"/>
    </row>
    <row r="2707" spans="1:20" x14ac:dyDescent="0.3">
      <c r="A2707">
        <v>23871</v>
      </c>
      <c r="B2707">
        <v>16517</v>
      </c>
      <c r="C2707">
        <v>110</v>
      </c>
      <c r="D2707">
        <v>15600</v>
      </c>
      <c r="E2707">
        <f>VLOOKUP(D2707,[1]products!$A$2:$B$2832,2,0)</f>
        <v>28.38240128</v>
      </c>
      <c r="F2707">
        <v>64425</v>
      </c>
      <c r="G2707" t="s">
        <v>15</v>
      </c>
      <c r="H2707" s="2">
        <v>44332.508622685185</v>
      </c>
      <c r="I2707" s="2">
        <v>44332.508622685185</v>
      </c>
      <c r="J2707" s="2">
        <v>44332.508622685185</v>
      </c>
      <c r="K2707" s="2">
        <v>44332.508622685185</v>
      </c>
      <c r="L2707" s="9">
        <f>YEAR(Table1[[#This Row],[ordered_at]])</f>
        <v>2021</v>
      </c>
      <c r="M2707" s="9" t="str">
        <f>TEXT(Table1[[#This Row],[ordered_at]],"MMM")</f>
        <v>May</v>
      </c>
      <c r="N2707">
        <f>VLOOKUP(D2707,[1]products!$A$2:$F$2832,6,0)</f>
        <v>64.800003050000001</v>
      </c>
      <c r="O2707" s="1">
        <f>Table1[[#This Row],[sale_price]]-Table1[[#This Row],[cost_price]]</f>
        <v>36.417601770000005</v>
      </c>
      <c r="P2707" s="4">
        <f>Table1[[#This Row],[PROFIT]]/Table1[[#This Row],[sale_price]]</f>
        <v>0.56200000086265434</v>
      </c>
      <c r="Q2707" t="str">
        <f>"Q"&amp;ROUNDUP(MONTH(Table1[[#This Row],[ordered_at]])/3,0)</f>
        <v>Q2</v>
      </c>
      <c r="R2707" t="s">
        <v>34</v>
      </c>
      <c r="S2707" t="s">
        <v>47</v>
      </c>
      <c r="T2707" s="8"/>
    </row>
    <row r="2708" spans="1:20" x14ac:dyDescent="0.3">
      <c r="A2708">
        <v>71698</v>
      </c>
      <c r="B2708">
        <v>49318</v>
      </c>
      <c r="C2708">
        <v>80683</v>
      </c>
      <c r="D2708">
        <v>24660</v>
      </c>
      <c r="E2708">
        <f>VLOOKUP(D2708,[1]products!$A$2:$B$2832,2,0)</f>
        <v>55.317121329999999</v>
      </c>
      <c r="F2708">
        <v>193432</v>
      </c>
      <c r="G2708" t="s">
        <v>13</v>
      </c>
      <c r="H2708" s="2">
        <v>44332.190428240741</v>
      </c>
      <c r="I2708" s="2">
        <v>44332.190428240741</v>
      </c>
      <c r="J2708" s="2" t="s">
        <v>11</v>
      </c>
      <c r="K2708" s="2" t="s">
        <v>11</v>
      </c>
      <c r="L2708" s="9">
        <f>YEAR(Table1[[#This Row],[ordered_at]])</f>
        <v>2021</v>
      </c>
      <c r="M2708" s="9" t="str">
        <f>TEXT(Table1[[#This Row],[ordered_at]],"MMM")</f>
        <v>May</v>
      </c>
      <c r="N2708">
        <f>VLOOKUP(D2708,[1]products!$A$2:$F$2832,6,0)</f>
        <v>98.08000183</v>
      </c>
      <c r="O2708" s="1">
        <f>Table1[[#This Row],[sale_price]]-Table1[[#This Row],[cost_price]]</f>
        <v>42.762880500000001</v>
      </c>
      <c r="P2708" s="4">
        <f>Table1[[#This Row],[PROFIT]]/Table1[[#This Row],[sale_price]]</f>
        <v>0.43599999696288749</v>
      </c>
      <c r="Q2708" t="str">
        <f>"Q"&amp;ROUNDUP(MONTH(Table1[[#This Row],[ordered_at]])/3,0)</f>
        <v>Q2</v>
      </c>
      <c r="R2708" t="s">
        <v>34</v>
      </c>
      <c r="S2708" t="s">
        <v>47</v>
      </c>
      <c r="T2708" s="8"/>
    </row>
    <row r="2709" spans="1:20" x14ac:dyDescent="0.3">
      <c r="A2709">
        <v>74950</v>
      </c>
      <c r="B2709">
        <v>51596</v>
      </c>
      <c r="C2709">
        <v>59562</v>
      </c>
      <c r="D2709">
        <v>28548</v>
      </c>
      <c r="E2709">
        <f>VLOOKUP(D2709,[1]products!$A$2:$B$2832,2,0)</f>
        <v>21.1680694</v>
      </c>
      <c r="F2709">
        <v>202242</v>
      </c>
      <c r="G2709" t="s">
        <v>14</v>
      </c>
      <c r="H2709" s="2">
        <v>44331.529108796298</v>
      </c>
      <c r="I2709" s="2" t="s">
        <v>11</v>
      </c>
      <c r="J2709" s="2" t="s">
        <v>11</v>
      </c>
      <c r="K2709" s="2" t="s">
        <v>11</v>
      </c>
      <c r="L2709" s="9">
        <f>YEAR(Table1[[#This Row],[ordered_at]])</f>
        <v>2021</v>
      </c>
      <c r="M2709" s="9" t="str">
        <f>TEXT(Table1[[#This Row],[ordered_at]],"MMM")</f>
        <v>May</v>
      </c>
      <c r="N2709">
        <f>VLOOKUP(D2709,[1]products!$A$2:$F$2832,6,0)</f>
        <v>52.009998320000001</v>
      </c>
      <c r="O2709" s="1">
        <f>Table1[[#This Row],[sale_price]]-Table1[[#This Row],[cost_price]]</f>
        <v>30.841928920000001</v>
      </c>
      <c r="P2709" s="4">
        <f>Table1[[#This Row],[PROFIT]]/Table1[[#This Row],[sale_price]]</f>
        <v>0.59299999838954043</v>
      </c>
      <c r="Q2709" t="str">
        <f>"Q"&amp;ROUNDUP(MONTH(Table1[[#This Row],[ordered_at]])/3,0)</f>
        <v>Q2</v>
      </c>
      <c r="R2709" t="s">
        <v>34</v>
      </c>
      <c r="S2709" t="s">
        <v>47</v>
      </c>
      <c r="T2709" s="8"/>
    </row>
    <row r="2710" spans="1:20" x14ac:dyDescent="0.3">
      <c r="A2710">
        <v>102771</v>
      </c>
      <c r="B2710">
        <v>70764</v>
      </c>
      <c r="C2710">
        <v>10943</v>
      </c>
      <c r="D2710">
        <v>6977</v>
      </c>
      <c r="E2710">
        <f>VLOOKUP(D2710,[1]products!$A$2:$B$2832,2,0)</f>
        <v>10.193999890000001</v>
      </c>
      <c r="F2710">
        <v>277246</v>
      </c>
      <c r="G2710" t="s">
        <v>12</v>
      </c>
      <c r="H2710" s="2">
        <v>44331.028668981482</v>
      </c>
      <c r="I2710" s="2">
        <v>44331.028668981482</v>
      </c>
      <c r="J2710" s="2">
        <v>44331.028668981482</v>
      </c>
      <c r="K2710" s="2" t="s">
        <v>11</v>
      </c>
      <c r="L2710" s="9">
        <f>YEAR(Table1[[#This Row],[ordered_at]])</f>
        <v>2021</v>
      </c>
      <c r="M2710" s="9" t="str">
        <f>TEXT(Table1[[#This Row],[ordered_at]],"MMM")</f>
        <v>May</v>
      </c>
      <c r="N2710">
        <f>VLOOKUP(D2710,[1]products!$A$2:$F$2832,6,0)</f>
        <v>16.989999770000001</v>
      </c>
      <c r="O2710" s="1">
        <f>Table1[[#This Row],[sale_price]]-Table1[[#This Row],[cost_price]]</f>
        <v>6.7959998800000001</v>
      </c>
      <c r="P2710" s="4">
        <f>Table1[[#This Row],[PROFIT]]/Table1[[#This Row],[sale_price]]</f>
        <v>0.3999999983519717</v>
      </c>
      <c r="Q2710" t="str">
        <f>"Q"&amp;ROUNDUP(MONTH(Table1[[#This Row],[ordered_at]])/3,0)</f>
        <v>Q2</v>
      </c>
      <c r="R2710" t="s">
        <v>34</v>
      </c>
      <c r="S2710" t="s">
        <v>47</v>
      </c>
      <c r="T2710" s="8"/>
    </row>
    <row r="2711" spans="1:20" x14ac:dyDescent="0.3">
      <c r="A2711">
        <v>126297</v>
      </c>
      <c r="B2711">
        <v>86987</v>
      </c>
      <c r="C2711">
        <v>68167</v>
      </c>
      <c r="D2711">
        <v>15884</v>
      </c>
      <c r="E2711">
        <f>VLOOKUP(D2711,[1]products!$A$2:$B$2832,2,0)</f>
        <v>29.43079973</v>
      </c>
      <c r="F2711">
        <v>340938</v>
      </c>
      <c r="G2711" t="s">
        <v>12</v>
      </c>
      <c r="H2711" s="2">
        <v>44329.704062500001</v>
      </c>
      <c r="I2711" s="2">
        <v>44329.704062500001</v>
      </c>
      <c r="J2711" s="2">
        <v>44329.704062500001</v>
      </c>
      <c r="K2711" s="2" t="s">
        <v>11</v>
      </c>
      <c r="L2711" s="9">
        <f>YEAR(Table1[[#This Row],[ordered_at]])</f>
        <v>2021</v>
      </c>
      <c r="M2711" s="9" t="str">
        <f>TEXT(Table1[[#This Row],[ordered_at]],"MMM")</f>
        <v>May</v>
      </c>
      <c r="N2711">
        <f>VLOOKUP(D2711,[1]products!$A$2:$F$2832,6,0)</f>
        <v>63.979999540000001</v>
      </c>
      <c r="O2711" s="1">
        <f>Table1[[#This Row],[sale_price]]-Table1[[#This Row],[cost_price]]</f>
        <v>34.549199810000005</v>
      </c>
      <c r="P2711" s="4">
        <f>Table1[[#This Row],[PROFIT]]/Table1[[#This Row],[sale_price]]</f>
        <v>0.54000000091278533</v>
      </c>
      <c r="Q2711" t="str">
        <f>"Q"&amp;ROUNDUP(MONTH(Table1[[#This Row],[ordered_at]])/3,0)</f>
        <v>Q2</v>
      </c>
      <c r="R2711" t="s">
        <v>34</v>
      </c>
      <c r="S2711" t="s">
        <v>47</v>
      </c>
      <c r="T2711" s="8"/>
    </row>
    <row r="2712" spans="1:20" x14ac:dyDescent="0.3">
      <c r="A2712">
        <v>64567</v>
      </c>
      <c r="B2712">
        <v>44447</v>
      </c>
      <c r="C2712">
        <v>2583</v>
      </c>
      <c r="D2712">
        <v>28848</v>
      </c>
      <c r="E2712">
        <f>VLOOKUP(D2712,[1]products!$A$2:$B$2832,2,0)</f>
        <v>19.844999919999999</v>
      </c>
      <c r="F2712">
        <v>174215</v>
      </c>
      <c r="G2712" t="s">
        <v>12</v>
      </c>
      <c r="H2712" s="2">
        <v>44329.249363425923</v>
      </c>
      <c r="I2712" s="2">
        <v>44329.249363425923</v>
      </c>
      <c r="J2712" s="2">
        <v>44329.249363425923</v>
      </c>
      <c r="K2712" s="2" t="s">
        <v>11</v>
      </c>
      <c r="L2712" s="9">
        <f>YEAR(Table1[[#This Row],[ordered_at]])</f>
        <v>2021</v>
      </c>
      <c r="M2712" s="9" t="str">
        <f>TEXT(Table1[[#This Row],[ordered_at]],"MMM")</f>
        <v>May</v>
      </c>
      <c r="N2712">
        <f>VLOOKUP(D2712,[1]products!$A$2:$F$2832,6,0)</f>
        <v>49</v>
      </c>
      <c r="O2712" s="1">
        <f>Table1[[#This Row],[sale_price]]-Table1[[#This Row],[cost_price]]</f>
        <v>29.155000080000001</v>
      </c>
      <c r="P2712" s="4">
        <f>Table1[[#This Row],[PROFIT]]/Table1[[#This Row],[sale_price]]</f>
        <v>0.5950000016326531</v>
      </c>
      <c r="Q2712" t="str">
        <f>"Q"&amp;ROUNDUP(MONTH(Table1[[#This Row],[ordered_at]])/3,0)</f>
        <v>Q2</v>
      </c>
      <c r="R2712" t="s">
        <v>34</v>
      </c>
      <c r="S2712" t="s">
        <v>47</v>
      </c>
      <c r="T2712" s="8"/>
    </row>
    <row r="2713" spans="1:20" x14ac:dyDescent="0.3">
      <c r="A2713">
        <v>156482</v>
      </c>
      <c r="B2713">
        <v>107738</v>
      </c>
      <c r="C2713">
        <v>65046</v>
      </c>
      <c r="D2713">
        <v>6110</v>
      </c>
      <c r="E2713">
        <f>VLOOKUP(D2713,[1]products!$A$2:$B$2832,2,0)</f>
        <v>12.82500001</v>
      </c>
      <c r="F2713">
        <v>422420</v>
      </c>
      <c r="G2713" t="s">
        <v>10</v>
      </c>
      <c r="H2713" s="2">
        <v>44329.142650462964</v>
      </c>
      <c r="I2713" s="2" t="s">
        <v>11</v>
      </c>
      <c r="J2713" s="2" t="s">
        <v>11</v>
      </c>
      <c r="K2713" s="2" t="s">
        <v>11</v>
      </c>
      <c r="L2713" s="9">
        <f>YEAR(Table1[[#This Row],[ordered_at]])</f>
        <v>2021</v>
      </c>
      <c r="M2713" s="9" t="str">
        <f>TEXT(Table1[[#This Row],[ordered_at]],"MMM")</f>
        <v>May</v>
      </c>
      <c r="N2713">
        <f>VLOOKUP(D2713,[1]products!$A$2:$F$2832,6,0)</f>
        <v>25</v>
      </c>
      <c r="O2713" s="1">
        <f>Table1[[#This Row],[sale_price]]-Table1[[#This Row],[cost_price]]</f>
        <v>12.17499999</v>
      </c>
      <c r="P2713" s="4">
        <f>Table1[[#This Row],[PROFIT]]/Table1[[#This Row],[sale_price]]</f>
        <v>0.48699999960000001</v>
      </c>
      <c r="Q2713" t="str">
        <f>"Q"&amp;ROUNDUP(MONTH(Table1[[#This Row],[ordered_at]])/3,0)</f>
        <v>Q2</v>
      </c>
      <c r="R2713" t="s">
        <v>34</v>
      </c>
      <c r="S2713" t="s">
        <v>47</v>
      </c>
      <c r="T2713" s="8"/>
    </row>
    <row r="2714" spans="1:20" x14ac:dyDescent="0.3">
      <c r="A2714">
        <v>88589</v>
      </c>
      <c r="B2714">
        <v>60950</v>
      </c>
      <c r="C2714">
        <v>56020</v>
      </c>
      <c r="D2714">
        <v>28972</v>
      </c>
      <c r="E2714">
        <f>VLOOKUP(D2714,[1]products!$A$2:$B$2832,2,0)</f>
        <v>11.57613991</v>
      </c>
      <c r="F2714">
        <v>239104</v>
      </c>
      <c r="G2714" t="s">
        <v>13</v>
      </c>
      <c r="H2714" s="2">
        <v>44328.552465277775</v>
      </c>
      <c r="I2714" s="2">
        <v>44328.552465277775</v>
      </c>
      <c r="J2714" s="2" t="s">
        <v>11</v>
      </c>
      <c r="K2714" s="2" t="s">
        <v>11</v>
      </c>
      <c r="L2714" s="9">
        <f>YEAR(Table1[[#This Row],[ordered_at]])</f>
        <v>2021</v>
      </c>
      <c r="M2714" s="9" t="str">
        <f>TEXT(Table1[[#This Row],[ordered_at]],"MMM")</f>
        <v>May</v>
      </c>
      <c r="N2714">
        <f>VLOOKUP(D2714,[1]products!$A$2:$F$2832,6,0)</f>
        <v>29.989999770000001</v>
      </c>
      <c r="O2714" s="1">
        <f>Table1[[#This Row],[sale_price]]-Table1[[#This Row],[cost_price]]</f>
        <v>18.413859860000002</v>
      </c>
      <c r="P2714" s="4">
        <f>Table1[[#This Row],[PROFIT]]/Table1[[#This Row],[sale_price]]</f>
        <v>0.61400000004068034</v>
      </c>
      <c r="Q2714" t="str">
        <f>"Q"&amp;ROUNDUP(MONTH(Table1[[#This Row],[ordered_at]])/3,0)</f>
        <v>Q2</v>
      </c>
      <c r="R2714" t="s">
        <v>34</v>
      </c>
      <c r="S2714" t="s">
        <v>47</v>
      </c>
      <c r="T2714" s="8"/>
    </row>
    <row r="2715" spans="1:20" x14ac:dyDescent="0.3">
      <c r="A2715">
        <v>134235</v>
      </c>
      <c r="B2715">
        <v>92389</v>
      </c>
      <c r="C2715">
        <v>86072</v>
      </c>
      <c r="D2715">
        <v>5930</v>
      </c>
      <c r="E2715">
        <f>VLOOKUP(D2715,[1]products!$A$2:$B$2832,2,0)</f>
        <v>26.617800460000002</v>
      </c>
      <c r="F2715">
        <v>362407</v>
      </c>
      <c r="G2715" t="s">
        <v>10</v>
      </c>
      <c r="H2715" s="2">
        <v>44328.172824074078</v>
      </c>
      <c r="I2715" s="2" t="s">
        <v>11</v>
      </c>
      <c r="J2715" s="2" t="s">
        <v>11</v>
      </c>
      <c r="K2715" s="2" t="s">
        <v>11</v>
      </c>
      <c r="L2715" s="9">
        <f>YEAR(Table1[[#This Row],[ordered_at]])</f>
        <v>2021</v>
      </c>
      <c r="M2715" s="9" t="str">
        <f>TEXT(Table1[[#This Row],[ordered_at]],"MMM")</f>
        <v>May</v>
      </c>
      <c r="N2715">
        <f>VLOOKUP(D2715,[1]products!$A$2:$F$2832,6,0)</f>
        <v>59.950000760000002</v>
      </c>
      <c r="O2715" s="1">
        <f>Table1[[#This Row],[sale_price]]-Table1[[#This Row],[cost_price]]</f>
        <v>33.332200299999997</v>
      </c>
      <c r="P2715" s="4">
        <f>Table1[[#This Row],[PROFIT]]/Table1[[#This Row],[sale_price]]</f>
        <v>0.5559999979556296</v>
      </c>
      <c r="Q2715" t="str">
        <f>"Q"&amp;ROUNDUP(MONTH(Table1[[#This Row],[ordered_at]])/3,0)</f>
        <v>Q2</v>
      </c>
      <c r="R2715" t="s">
        <v>34</v>
      </c>
      <c r="S2715" t="s">
        <v>47</v>
      </c>
      <c r="T2715" s="8"/>
    </row>
    <row r="2716" spans="1:20" x14ac:dyDescent="0.3">
      <c r="A2716">
        <v>134826</v>
      </c>
      <c r="B2716">
        <v>92792</v>
      </c>
      <c r="C2716">
        <v>91657</v>
      </c>
      <c r="D2716">
        <v>13745</v>
      </c>
      <c r="E2716">
        <f>VLOOKUP(D2716,[1]products!$A$2:$B$2832,2,0)</f>
        <v>19.25357988</v>
      </c>
      <c r="F2716">
        <v>363988</v>
      </c>
      <c r="G2716" t="s">
        <v>10</v>
      </c>
      <c r="H2716" s="2">
        <v>44327.682349537034</v>
      </c>
      <c r="I2716" s="2" t="s">
        <v>11</v>
      </c>
      <c r="J2716" s="2" t="s">
        <v>11</v>
      </c>
      <c r="K2716" s="2" t="s">
        <v>11</v>
      </c>
      <c r="L2716" s="9">
        <f>YEAR(Table1[[#This Row],[ordered_at]])</f>
        <v>2021</v>
      </c>
      <c r="M2716" s="9" t="str">
        <f>TEXT(Table1[[#This Row],[ordered_at]],"MMM")</f>
        <v>May</v>
      </c>
      <c r="N2716">
        <f>VLOOKUP(D2716,[1]products!$A$2:$F$2832,6,0)</f>
        <v>29.989999770000001</v>
      </c>
      <c r="O2716" s="1">
        <f>Table1[[#This Row],[sale_price]]-Table1[[#This Row],[cost_price]]</f>
        <v>10.736419890000001</v>
      </c>
      <c r="P2716" s="4">
        <f>Table1[[#This Row],[PROFIT]]/Table1[[#This Row],[sale_price]]</f>
        <v>0.35799999907769259</v>
      </c>
      <c r="Q2716" t="str">
        <f>"Q"&amp;ROUNDUP(MONTH(Table1[[#This Row],[ordered_at]])/3,0)</f>
        <v>Q2</v>
      </c>
      <c r="R2716" t="s">
        <v>34</v>
      </c>
      <c r="S2716" t="s">
        <v>47</v>
      </c>
      <c r="T2716" s="8"/>
    </row>
    <row r="2717" spans="1:20" x14ac:dyDescent="0.3">
      <c r="A2717">
        <v>166319</v>
      </c>
      <c r="B2717">
        <v>114562</v>
      </c>
      <c r="C2717">
        <v>91657</v>
      </c>
      <c r="D2717">
        <v>24922</v>
      </c>
      <c r="E2717">
        <f>VLOOKUP(D2717,[1]products!$A$2:$B$2832,2,0)</f>
        <v>11.055000189999999</v>
      </c>
      <c r="F2717">
        <v>448985</v>
      </c>
      <c r="G2717" t="s">
        <v>10</v>
      </c>
      <c r="H2717" s="2">
        <v>44327.215925925928</v>
      </c>
      <c r="I2717" s="2" t="s">
        <v>11</v>
      </c>
      <c r="J2717" s="2" t="s">
        <v>11</v>
      </c>
      <c r="K2717" s="2" t="s">
        <v>11</v>
      </c>
      <c r="L2717" s="9">
        <f>YEAR(Table1[[#This Row],[ordered_at]])</f>
        <v>2021</v>
      </c>
      <c r="M2717" s="9" t="str">
        <f>TEXT(Table1[[#This Row],[ordered_at]],"MMM")</f>
        <v>May</v>
      </c>
      <c r="N2717">
        <f>VLOOKUP(D2717,[1]products!$A$2:$F$2832,6,0)</f>
        <v>20.100000380000001</v>
      </c>
      <c r="O2717" s="1">
        <f>Table1[[#This Row],[sale_price]]-Table1[[#This Row],[cost_price]]</f>
        <v>9.0450001900000014</v>
      </c>
      <c r="P2717" s="4">
        <f>Table1[[#This Row],[PROFIT]]/Table1[[#This Row],[sale_price]]</f>
        <v>0.45000000094527365</v>
      </c>
      <c r="Q2717" t="str">
        <f>"Q"&amp;ROUNDUP(MONTH(Table1[[#This Row],[ordered_at]])/3,0)</f>
        <v>Q2</v>
      </c>
      <c r="R2717" t="s">
        <v>34</v>
      </c>
      <c r="S2717" t="s">
        <v>47</v>
      </c>
      <c r="T2717" s="8"/>
    </row>
    <row r="2718" spans="1:20" x14ac:dyDescent="0.3">
      <c r="A2718">
        <v>151927</v>
      </c>
      <c r="B2718">
        <v>104607</v>
      </c>
      <c r="C2718">
        <v>91657</v>
      </c>
      <c r="D2718">
        <v>8876</v>
      </c>
      <c r="E2718">
        <f>VLOOKUP(D2718,[1]products!$A$2:$B$2832,2,0)</f>
        <v>12.00077986</v>
      </c>
      <c r="F2718">
        <v>410135</v>
      </c>
      <c r="G2718" t="s">
        <v>12</v>
      </c>
      <c r="H2718" s="2">
        <v>44326.320520833331</v>
      </c>
      <c r="I2718" s="2">
        <v>44326.320520833331</v>
      </c>
      <c r="J2718" s="2">
        <v>44326.320520833331</v>
      </c>
      <c r="K2718" s="2" t="s">
        <v>11</v>
      </c>
      <c r="L2718" s="9">
        <f>YEAR(Table1[[#This Row],[ordered_at]])</f>
        <v>2021</v>
      </c>
      <c r="M2718" s="9" t="str">
        <f>TEXT(Table1[[#This Row],[ordered_at]],"MMM")</f>
        <v>May</v>
      </c>
      <c r="N2718">
        <f>VLOOKUP(D2718,[1]products!$A$2:$F$2832,6,0)</f>
        <v>22.989999770000001</v>
      </c>
      <c r="O2718" s="1">
        <f>Table1[[#This Row],[sale_price]]-Table1[[#This Row],[cost_price]]</f>
        <v>10.989219910000001</v>
      </c>
      <c r="P2718" s="4">
        <f>Table1[[#This Row],[PROFIT]]/Table1[[#This Row],[sale_price]]</f>
        <v>0.47800000086733369</v>
      </c>
      <c r="Q2718" t="str">
        <f>"Q"&amp;ROUNDUP(MONTH(Table1[[#This Row],[ordered_at]])/3,0)</f>
        <v>Q2</v>
      </c>
      <c r="R2718" t="s">
        <v>21</v>
      </c>
      <c r="S2718" t="s">
        <v>46</v>
      </c>
      <c r="T2718" s="8"/>
    </row>
    <row r="2719" spans="1:20" x14ac:dyDescent="0.3">
      <c r="A2719">
        <v>176373</v>
      </c>
      <c r="B2719">
        <v>121461</v>
      </c>
      <c r="C2719">
        <v>91657</v>
      </c>
      <c r="D2719">
        <v>6140</v>
      </c>
      <c r="E2719">
        <f>VLOOKUP(D2719,[1]products!$A$2:$B$2832,2,0)</f>
        <v>5.2182698839999997</v>
      </c>
      <c r="F2719">
        <v>476166</v>
      </c>
      <c r="G2719" t="s">
        <v>14</v>
      </c>
      <c r="H2719" s="2">
        <v>44326.058032407411</v>
      </c>
      <c r="I2719" s="2" t="s">
        <v>11</v>
      </c>
      <c r="J2719" s="2" t="s">
        <v>11</v>
      </c>
      <c r="K2719" s="2" t="s">
        <v>11</v>
      </c>
      <c r="L2719" s="9">
        <f>YEAR(Table1[[#This Row],[ordered_at]])</f>
        <v>2021</v>
      </c>
      <c r="M2719" s="9" t="str">
        <f>TEXT(Table1[[#This Row],[ordered_at]],"MMM")</f>
        <v>May</v>
      </c>
      <c r="N2719">
        <f>VLOOKUP(D2719,[1]products!$A$2:$F$2832,6,0)</f>
        <v>13.989999770000001</v>
      </c>
      <c r="O2719" s="1">
        <f>Table1[[#This Row],[sale_price]]-Table1[[#This Row],[cost_price]]</f>
        <v>8.771729886000001</v>
      </c>
      <c r="P2719" s="4">
        <f>Table1[[#This Row],[PROFIT]]/Table1[[#This Row],[sale_price]]</f>
        <v>0.62700000215939966</v>
      </c>
      <c r="Q2719" t="str">
        <f>"Q"&amp;ROUNDUP(MONTH(Table1[[#This Row],[ordered_at]])/3,0)</f>
        <v>Q2</v>
      </c>
      <c r="R2719" t="s">
        <v>21</v>
      </c>
      <c r="S2719" t="s">
        <v>46</v>
      </c>
      <c r="T2719" s="8"/>
    </row>
    <row r="2720" spans="1:20" x14ac:dyDescent="0.3">
      <c r="A2720">
        <v>134234</v>
      </c>
      <c r="B2720">
        <v>92389</v>
      </c>
      <c r="C2720">
        <v>91657</v>
      </c>
      <c r="D2720">
        <v>9051</v>
      </c>
      <c r="E2720">
        <f>VLOOKUP(D2720,[1]products!$A$2:$B$2832,2,0)</f>
        <v>46.412099779999998</v>
      </c>
      <c r="F2720">
        <v>362404</v>
      </c>
      <c r="G2720" t="s">
        <v>10</v>
      </c>
      <c r="H2720" s="2">
        <v>44325.164884259262</v>
      </c>
      <c r="I2720" s="2" t="s">
        <v>11</v>
      </c>
      <c r="J2720" s="2" t="s">
        <v>11</v>
      </c>
      <c r="K2720" s="2" t="s">
        <v>11</v>
      </c>
      <c r="L2720" s="9">
        <f>YEAR(Table1[[#This Row],[ordered_at]])</f>
        <v>2021</v>
      </c>
      <c r="M2720" s="9" t="str">
        <f>TEXT(Table1[[#This Row],[ordered_at]],"MMM")</f>
        <v>May</v>
      </c>
      <c r="N2720">
        <f>VLOOKUP(D2720,[1]products!$A$2:$F$2832,6,0)</f>
        <v>87.569999690000003</v>
      </c>
      <c r="O2720" s="1">
        <f>Table1[[#This Row],[sale_price]]-Table1[[#This Row],[cost_price]]</f>
        <v>41.157899910000005</v>
      </c>
      <c r="P2720" s="4">
        <f>Table1[[#This Row],[PROFIT]]/Table1[[#This Row],[sale_price]]</f>
        <v>0.47000000063606262</v>
      </c>
      <c r="Q2720" t="str">
        <f>"Q"&amp;ROUNDUP(MONTH(Table1[[#This Row],[ordered_at]])/3,0)</f>
        <v>Q2</v>
      </c>
      <c r="R2720" t="s">
        <v>36</v>
      </c>
      <c r="S2720" t="s">
        <v>46</v>
      </c>
      <c r="T2720" s="8"/>
    </row>
    <row r="2721" spans="1:20" x14ac:dyDescent="0.3">
      <c r="A2721">
        <v>120665</v>
      </c>
      <c r="B2721">
        <v>83086</v>
      </c>
      <c r="C2721">
        <v>91657</v>
      </c>
      <c r="D2721">
        <v>28613</v>
      </c>
      <c r="E2721">
        <f>VLOOKUP(D2721,[1]products!$A$2:$B$2832,2,0)</f>
        <v>14.594159879999999</v>
      </c>
      <c r="F2721">
        <v>325678</v>
      </c>
      <c r="G2721" t="s">
        <v>13</v>
      </c>
      <c r="H2721" s="2">
        <v>44323.681875000002</v>
      </c>
      <c r="I2721" s="2">
        <v>44323.681875000002</v>
      </c>
      <c r="J2721" s="2" t="s">
        <v>11</v>
      </c>
      <c r="K2721" s="2" t="s">
        <v>11</v>
      </c>
      <c r="L2721" s="9">
        <f>YEAR(Table1[[#This Row],[ordered_at]])</f>
        <v>2021</v>
      </c>
      <c r="M2721" s="9" t="str">
        <f>TEXT(Table1[[#This Row],[ordered_at]],"MMM")</f>
        <v>May</v>
      </c>
      <c r="N2721">
        <f>VLOOKUP(D2721,[1]products!$A$2:$F$2832,6,0)</f>
        <v>24.989999770000001</v>
      </c>
      <c r="O2721" s="1">
        <f>Table1[[#This Row],[sale_price]]-Table1[[#This Row],[cost_price]]</f>
        <v>10.395839890000001</v>
      </c>
      <c r="P2721" s="4">
        <f>Table1[[#This Row],[PROFIT]]/Table1[[#This Row],[sale_price]]</f>
        <v>0.4159999994269708</v>
      </c>
      <c r="Q2721" t="str">
        <f>"Q"&amp;ROUNDUP(MONTH(Table1[[#This Row],[ordered_at]])/3,0)</f>
        <v>Q2</v>
      </c>
      <c r="R2721" t="s">
        <v>36</v>
      </c>
      <c r="S2721" t="s">
        <v>46</v>
      </c>
      <c r="T2721" s="8"/>
    </row>
    <row r="2722" spans="1:20" x14ac:dyDescent="0.3">
      <c r="A2722">
        <v>76219</v>
      </c>
      <c r="B2722">
        <v>52456</v>
      </c>
      <c r="C2722">
        <v>91657</v>
      </c>
      <c r="D2722">
        <v>13603</v>
      </c>
      <c r="E2722">
        <f>VLOOKUP(D2722,[1]products!$A$2:$B$2832,2,0)</f>
        <v>6.7158298690000002</v>
      </c>
      <c r="F2722">
        <v>205665</v>
      </c>
      <c r="G2722" t="s">
        <v>12</v>
      </c>
      <c r="H2722" s="2">
        <v>44322.732210648152</v>
      </c>
      <c r="I2722" s="2">
        <v>44322.732210648152</v>
      </c>
      <c r="J2722" s="2">
        <v>44322.732210648152</v>
      </c>
      <c r="K2722" s="2" t="s">
        <v>11</v>
      </c>
      <c r="L2722" s="9">
        <f>YEAR(Table1[[#This Row],[ordered_at]])</f>
        <v>2021</v>
      </c>
      <c r="M2722" s="9" t="str">
        <f>TEXT(Table1[[#This Row],[ordered_at]],"MMM")</f>
        <v>May</v>
      </c>
      <c r="N2722">
        <f>VLOOKUP(D2722,[1]products!$A$2:$F$2832,6,0)</f>
        <v>12.989999770000001</v>
      </c>
      <c r="O2722" s="1">
        <f>Table1[[#This Row],[sale_price]]-Table1[[#This Row],[cost_price]]</f>
        <v>6.2741699010000005</v>
      </c>
      <c r="P2722" s="4">
        <f>Table1[[#This Row],[PROFIT]]/Table1[[#This Row],[sale_price]]</f>
        <v>0.48300000093071599</v>
      </c>
      <c r="Q2722" t="str">
        <f>"Q"&amp;ROUNDUP(MONTH(Table1[[#This Row],[ordered_at]])/3,0)</f>
        <v>Q2</v>
      </c>
      <c r="R2722" t="s">
        <v>36</v>
      </c>
      <c r="S2722" t="s">
        <v>46</v>
      </c>
      <c r="T2722" s="8"/>
    </row>
    <row r="2723" spans="1:20" x14ac:dyDescent="0.3">
      <c r="A2723">
        <v>171146</v>
      </c>
      <c r="B2723">
        <v>117852</v>
      </c>
      <c r="C2723">
        <v>44165</v>
      </c>
      <c r="D2723">
        <v>25558</v>
      </c>
      <c r="E2723">
        <f>VLOOKUP(D2723,[1]products!$A$2:$B$2832,2,0)</f>
        <v>21.319999970000001</v>
      </c>
      <c r="F2723">
        <v>462068</v>
      </c>
      <c r="G2723" t="s">
        <v>13</v>
      </c>
      <c r="H2723" s="2">
        <v>44322.365335648145</v>
      </c>
      <c r="I2723" s="2">
        <v>44322.365335648145</v>
      </c>
      <c r="J2723" s="2" t="s">
        <v>11</v>
      </c>
      <c r="K2723" s="2" t="s">
        <v>11</v>
      </c>
      <c r="L2723" s="9">
        <f>YEAR(Table1[[#This Row],[ordered_at]])</f>
        <v>2021</v>
      </c>
      <c r="M2723" s="9" t="str">
        <f>TEXT(Table1[[#This Row],[ordered_at]],"MMM")</f>
        <v>May</v>
      </c>
      <c r="N2723">
        <f>VLOOKUP(D2723,[1]products!$A$2:$F$2832,6,0)</f>
        <v>40</v>
      </c>
      <c r="O2723" s="1">
        <f>Table1[[#This Row],[sale_price]]-Table1[[#This Row],[cost_price]]</f>
        <v>18.680000029999999</v>
      </c>
      <c r="P2723" s="4">
        <f>Table1[[#This Row],[PROFIT]]/Table1[[#This Row],[sale_price]]</f>
        <v>0.46700000074999998</v>
      </c>
      <c r="Q2723" t="str">
        <f>"Q"&amp;ROUNDUP(MONTH(Table1[[#This Row],[ordered_at]])/3,0)</f>
        <v>Q2</v>
      </c>
      <c r="R2723" t="s">
        <v>36</v>
      </c>
      <c r="S2723" t="s">
        <v>46</v>
      </c>
      <c r="T2723" s="8"/>
    </row>
    <row r="2724" spans="1:20" x14ac:dyDescent="0.3">
      <c r="A2724">
        <v>50352</v>
      </c>
      <c r="B2724">
        <v>34640</v>
      </c>
      <c r="C2724">
        <v>87311</v>
      </c>
      <c r="D2724">
        <v>9621</v>
      </c>
      <c r="E2724">
        <f>VLOOKUP(D2724,[1]products!$A$2:$B$2832,2,0)</f>
        <v>17.099999950000001</v>
      </c>
      <c r="F2724">
        <v>135836</v>
      </c>
      <c r="G2724" t="s">
        <v>13</v>
      </c>
      <c r="H2724" s="2">
        <v>44321.523831018516</v>
      </c>
      <c r="I2724" s="2">
        <v>44321.523831018516</v>
      </c>
      <c r="J2724" s="2" t="s">
        <v>11</v>
      </c>
      <c r="K2724" s="2" t="s">
        <v>11</v>
      </c>
      <c r="L2724" s="9">
        <f>YEAR(Table1[[#This Row],[ordered_at]])</f>
        <v>2021</v>
      </c>
      <c r="M2724" s="9" t="str">
        <f>TEXT(Table1[[#This Row],[ordered_at]],"MMM")</f>
        <v>May</v>
      </c>
      <c r="N2724">
        <f>VLOOKUP(D2724,[1]products!$A$2:$F$2832,6,0)</f>
        <v>45</v>
      </c>
      <c r="O2724" s="1">
        <f>Table1[[#This Row],[sale_price]]-Table1[[#This Row],[cost_price]]</f>
        <v>27.900000049999999</v>
      </c>
      <c r="P2724" s="4">
        <f>Table1[[#This Row],[PROFIT]]/Table1[[#This Row],[sale_price]]</f>
        <v>0.62000000111111109</v>
      </c>
      <c r="Q2724" t="str">
        <f>"Q"&amp;ROUNDUP(MONTH(Table1[[#This Row],[ordered_at]])/3,0)</f>
        <v>Q2</v>
      </c>
      <c r="R2724" t="s">
        <v>36</v>
      </c>
      <c r="S2724" t="s">
        <v>46</v>
      </c>
      <c r="T2724" s="8"/>
    </row>
    <row r="2725" spans="1:20" x14ac:dyDescent="0.3">
      <c r="A2725">
        <v>66485</v>
      </c>
      <c r="B2725">
        <v>45749</v>
      </c>
      <c r="C2725">
        <v>77872</v>
      </c>
      <c r="D2725">
        <v>28446</v>
      </c>
      <c r="E2725">
        <f>VLOOKUP(D2725,[1]products!$A$2:$B$2832,2,0)</f>
        <v>18.042359909999998</v>
      </c>
      <c r="F2725">
        <v>179401</v>
      </c>
      <c r="G2725" t="s">
        <v>14</v>
      </c>
      <c r="H2725" s="2">
        <v>44321.514756944445</v>
      </c>
      <c r="I2725" s="2" t="s">
        <v>11</v>
      </c>
      <c r="J2725" s="2" t="s">
        <v>11</v>
      </c>
      <c r="K2725" s="2" t="s">
        <v>11</v>
      </c>
      <c r="L2725" s="9">
        <f>YEAR(Table1[[#This Row],[ordered_at]])</f>
        <v>2021</v>
      </c>
      <c r="M2725" s="9" t="str">
        <f>TEXT(Table1[[#This Row],[ordered_at]],"MMM")</f>
        <v>May</v>
      </c>
      <c r="N2725">
        <f>VLOOKUP(D2725,[1]products!$A$2:$F$2832,6,0)</f>
        <v>31.989999770000001</v>
      </c>
      <c r="O2725" s="1">
        <f>Table1[[#This Row],[sale_price]]-Table1[[#This Row],[cost_price]]</f>
        <v>13.947639860000002</v>
      </c>
      <c r="P2725" s="4">
        <f>Table1[[#This Row],[PROFIT]]/Table1[[#This Row],[sale_price]]</f>
        <v>0.43599999875836204</v>
      </c>
      <c r="Q2725" t="str">
        <f>"Q"&amp;ROUNDUP(MONTH(Table1[[#This Row],[ordered_at]])/3,0)</f>
        <v>Q2</v>
      </c>
      <c r="R2725" t="s">
        <v>36</v>
      </c>
      <c r="S2725" t="s">
        <v>46</v>
      </c>
      <c r="T2725" s="8"/>
    </row>
    <row r="2726" spans="1:20" x14ac:dyDescent="0.3">
      <c r="A2726">
        <v>92246</v>
      </c>
      <c r="B2726">
        <v>63466</v>
      </c>
      <c r="C2726">
        <v>39100</v>
      </c>
      <c r="D2726">
        <v>9254</v>
      </c>
      <c r="E2726">
        <f>VLOOKUP(D2726,[1]products!$A$2:$B$2832,2,0)</f>
        <v>19.383839559999998</v>
      </c>
      <c r="F2726">
        <v>248976</v>
      </c>
      <c r="G2726" t="s">
        <v>13</v>
      </c>
      <c r="H2726" s="2">
        <v>44319.130798611113</v>
      </c>
      <c r="I2726" s="2">
        <v>44319.130798611113</v>
      </c>
      <c r="J2726" s="2" t="s">
        <v>11</v>
      </c>
      <c r="K2726" s="2" t="s">
        <v>11</v>
      </c>
      <c r="L2726" s="9">
        <f>YEAR(Table1[[#This Row],[ordered_at]])</f>
        <v>2021</v>
      </c>
      <c r="M2726" s="9" t="str">
        <f>TEXT(Table1[[#This Row],[ordered_at]],"MMM")</f>
        <v>May</v>
      </c>
      <c r="N2726">
        <f>VLOOKUP(D2726,[1]products!$A$2:$F$2832,6,0)</f>
        <v>38.459999080000003</v>
      </c>
      <c r="O2726" s="1">
        <f>Table1[[#This Row],[sale_price]]-Table1[[#This Row],[cost_price]]</f>
        <v>19.076159520000004</v>
      </c>
      <c r="P2726" s="4">
        <f>Table1[[#This Row],[PROFIT]]/Table1[[#This Row],[sale_price]]</f>
        <v>0.49599999938429545</v>
      </c>
      <c r="Q2726" t="str">
        <f>"Q"&amp;ROUNDUP(MONTH(Table1[[#This Row],[ordered_at]])/3,0)</f>
        <v>Q2</v>
      </c>
      <c r="R2726" t="s">
        <v>36</v>
      </c>
      <c r="S2726" t="s">
        <v>47</v>
      </c>
      <c r="T2726" s="8"/>
    </row>
    <row r="2727" spans="1:20" x14ac:dyDescent="0.3">
      <c r="A2727">
        <v>173382</v>
      </c>
      <c r="B2727">
        <v>119373</v>
      </c>
      <c r="C2727">
        <v>67537</v>
      </c>
      <c r="D2727">
        <v>9398</v>
      </c>
      <c r="E2727">
        <f>VLOOKUP(D2727,[1]products!$A$2:$B$2832,2,0)</f>
        <v>12.23334011</v>
      </c>
      <c r="F2727">
        <v>468114</v>
      </c>
      <c r="G2727" t="s">
        <v>15</v>
      </c>
      <c r="H2727" s="2">
        <v>44319.074837962966</v>
      </c>
      <c r="I2727" s="2">
        <v>44319.074837962966</v>
      </c>
      <c r="J2727" s="2">
        <v>44319.074837962966</v>
      </c>
      <c r="K2727" s="2">
        <v>44319.074837962966</v>
      </c>
      <c r="L2727" s="9">
        <f>YEAR(Table1[[#This Row],[ordered_at]])</f>
        <v>2021</v>
      </c>
      <c r="M2727" s="9" t="str">
        <f>TEXT(Table1[[#This Row],[ordered_at]],"MMM")</f>
        <v>May</v>
      </c>
      <c r="N2727">
        <f>VLOOKUP(D2727,[1]products!$A$2:$F$2832,6,0)</f>
        <v>27.93000031</v>
      </c>
      <c r="O2727" s="1">
        <f>Table1[[#This Row],[sale_price]]-Table1[[#This Row],[cost_price]]</f>
        <v>15.6966602</v>
      </c>
      <c r="P2727" s="4">
        <f>Table1[[#This Row],[PROFIT]]/Table1[[#This Row],[sale_price]]</f>
        <v>0.56200000092302183</v>
      </c>
      <c r="Q2727" t="str">
        <f>"Q"&amp;ROUNDUP(MONTH(Table1[[#This Row],[ordered_at]])/3,0)</f>
        <v>Q2</v>
      </c>
      <c r="R2727" t="s">
        <v>36</v>
      </c>
      <c r="S2727" t="s">
        <v>47</v>
      </c>
      <c r="T2727" s="8"/>
    </row>
    <row r="2728" spans="1:20" x14ac:dyDescent="0.3">
      <c r="A2728">
        <v>33128</v>
      </c>
      <c r="B2728">
        <v>22843</v>
      </c>
      <c r="C2728">
        <v>50314</v>
      </c>
      <c r="D2728">
        <v>15843</v>
      </c>
      <c r="E2728">
        <f>VLOOKUP(D2728,[1]products!$A$2:$B$2832,2,0)</f>
        <v>19.952130960000002</v>
      </c>
      <c r="F2728">
        <v>89340</v>
      </c>
      <c r="G2728" t="s">
        <v>13</v>
      </c>
      <c r="H2728" s="2">
        <v>44318.499340277776</v>
      </c>
      <c r="I2728" s="2">
        <v>44318.499340277776</v>
      </c>
      <c r="J2728" s="2" t="s">
        <v>11</v>
      </c>
      <c r="K2728" s="2" t="s">
        <v>11</v>
      </c>
      <c r="L2728" s="9">
        <f>YEAR(Table1[[#This Row],[ordered_at]])</f>
        <v>2021</v>
      </c>
      <c r="M2728" s="9" t="str">
        <f>TEXT(Table1[[#This Row],[ordered_at]],"MMM")</f>
        <v>May</v>
      </c>
      <c r="N2728">
        <f>VLOOKUP(D2728,[1]products!$A$2:$F$2832,6,0)</f>
        <v>33.990001679999999</v>
      </c>
      <c r="O2728" s="1">
        <f>Table1[[#This Row],[sale_price]]-Table1[[#This Row],[cost_price]]</f>
        <v>14.037870719999997</v>
      </c>
      <c r="P2728" s="4">
        <f>Table1[[#This Row],[PROFIT]]/Table1[[#This Row],[sale_price]]</f>
        <v>0.413000000769638</v>
      </c>
      <c r="Q2728" t="str">
        <f>"Q"&amp;ROUNDUP(MONTH(Table1[[#This Row],[ordered_at]])/3,0)</f>
        <v>Q2</v>
      </c>
      <c r="R2728" t="s">
        <v>36</v>
      </c>
      <c r="S2728" t="s">
        <v>47</v>
      </c>
      <c r="T2728" s="8"/>
    </row>
    <row r="2729" spans="1:20" x14ac:dyDescent="0.3">
      <c r="A2729">
        <v>64385</v>
      </c>
      <c r="B2729">
        <v>44324</v>
      </c>
      <c r="C2729">
        <v>32457</v>
      </c>
      <c r="D2729">
        <v>5765</v>
      </c>
      <c r="E2729">
        <f>VLOOKUP(D2729,[1]products!$A$2:$B$2832,2,0)</f>
        <v>3.2285298509999998</v>
      </c>
      <c r="F2729">
        <v>173705</v>
      </c>
      <c r="G2729" t="s">
        <v>13</v>
      </c>
      <c r="H2729" s="2">
        <v>44316.438113425924</v>
      </c>
      <c r="I2729" s="2">
        <v>44316.438113425924</v>
      </c>
      <c r="J2729" s="2" t="s">
        <v>11</v>
      </c>
      <c r="K2729" s="2" t="s">
        <v>11</v>
      </c>
      <c r="L2729" s="9">
        <f>YEAR(Table1[[#This Row],[ordered_at]])</f>
        <v>2021</v>
      </c>
      <c r="M2729" s="9" t="str">
        <f>TEXT(Table1[[#This Row],[ordered_at]],"MMM")</f>
        <v>Apr</v>
      </c>
      <c r="N2729">
        <f>VLOOKUP(D2729,[1]products!$A$2:$F$2832,6,0)</f>
        <v>4.9899997709999999</v>
      </c>
      <c r="O2729" s="1">
        <f>Table1[[#This Row],[sale_price]]-Table1[[#This Row],[cost_price]]</f>
        <v>1.7614699200000001</v>
      </c>
      <c r="P2729" s="4">
        <f>Table1[[#This Row],[PROFIT]]/Table1[[#This Row],[sale_price]]</f>
        <v>0.35300000016773553</v>
      </c>
      <c r="Q2729" t="str">
        <f>"Q"&amp;ROUNDUP(MONTH(Table1[[#This Row],[ordered_at]])/3,0)</f>
        <v>Q2</v>
      </c>
      <c r="R2729" t="s">
        <v>36</v>
      </c>
      <c r="S2729" t="s">
        <v>47</v>
      </c>
      <c r="T2729" s="8"/>
    </row>
    <row r="2730" spans="1:20" x14ac:dyDescent="0.3">
      <c r="A2730">
        <v>4356</v>
      </c>
      <c r="B2730">
        <v>3012</v>
      </c>
      <c r="C2730">
        <v>26090</v>
      </c>
      <c r="D2730">
        <v>28815</v>
      </c>
      <c r="E2730">
        <f>VLOOKUP(D2730,[1]products!$A$2:$B$2832,2,0)</f>
        <v>8.2649999859999994</v>
      </c>
      <c r="F2730">
        <v>11782</v>
      </c>
      <c r="G2730" t="s">
        <v>12</v>
      </c>
      <c r="H2730" s="2">
        <v>44315.988877314812</v>
      </c>
      <c r="I2730" s="2">
        <v>44315.988877314812</v>
      </c>
      <c r="J2730" s="2">
        <v>44315.988877314812</v>
      </c>
      <c r="K2730" s="2" t="s">
        <v>11</v>
      </c>
      <c r="L2730" s="9">
        <f>YEAR(Table1[[#This Row],[ordered_at]])</f>
        <v>2021</v>
      </c>
      <c r="M2730" s="9" t="str">
        <f>TEXT(Table1[[#This Row],[ordered_at]],"MMM")</f>
        <v>Apr</v>
      </c>
      <c r="N2730">
        <f>VLOOKUP(D2730,[1]products!$A$2:$F$2832,6,0)</f>
        <v>15</v>
      </c>
      <c r="O2730" s="1">
        <f>Table1[[#This Row],[sale_price]]-Table1[[#This Row],[cost_price]]</f>
        <v>6.7350000140000006</v>
      </c>
      <c r="P2730" s="4">
        <f>Table1[[#This Row],[PROFIT]]/Table1[[#This Row],[sale_price]]</f>
        <v>0.44900000093333337</v>
      </c>
      <c r="Q2730" t="str">
        <f>"Q"&amp;ROUNDUP(MONTH(Table1[[#This Row],[ordered_at]])/3,0)</f>
        <v>Q2</v>
      </c>
      <c r="R2730" t="s">
        <v>36</v>
      </c>
      <c r="S2730" t="s">
        <v>47</v>
      </c>
      <c r="T2730" s="8"/>
    </row>
    <row r="2731" spans="1:20" x14ac:dyDescent="0.3">
      <c r="A2731">
        <v>120033</v>
      </c>
      <c r="B2731">
        <v>82669</v>
      </c>
      <c r="C2731">
        <v>2904</v>
      </c>
      <c r="D2731">
        <v>28826</v>
      </c>
      <c r="E2731">
        <f>VLOOKUP(D2731,[1]products!$A$2:$B$2832,2,0)</f>
        <v>31.82549852</v>
      </c>
      <c r="F2731">
        <v>323959</v>
      </c>
      <c r="G2731" t="s">
        <v>12</v>
      </c>
      <c r="H2731" s="2">
        <v>44315.369606481479</v>
      </c>
      <c r="I2731" s="2">
        <v>44315.369606481479</v>
      </c>
      <c r="J2731" s="2">
        <v>44315.369606481479</v>
      </c>
      <c r="K2731" s="2" t="s">
        <v>11</v>
      </c>
      <c r="L2731" s="9">
        <f>YEAR(Table1[[#This Row],[ordered_at]])</f>
        <v>2021</v>
      </c>
      <c r="M2731" s="9" t="str">
        <f>TEXT(Table1[[#This Row],[ordered_at]],"MMM")</f>
        <v>Apr</v>
      </c>
      <c r="N2731">
        <f>VLOOKUP(D2731,[1]products!$A$2:$F$2832,6,0)</f>
        <v>64.949996949999999</v>
      </c>
      <c r="O2731" s="1">
        <f>Table1[[#This Row],[sale_price]]-Table1[[#This Row],[cost_price]]</f>
        <v>33.124498430000003</v>
      </c>
      <c r="P2731" s="4">
        <f>Table1[[#This Row],[PROFIT]]/Table1[[#This Row],[sale_price]]</f>
        <v>0.50999999977675137</v>
      </c>
      <c r="Q2731" t="str">
        <f>"Q"&amp;ROUNDUP(MONTH(Table1[[#This Row],[ordered_at]])/3,0)</f>
        <v>Q2</v>
      </c>
      <c r="R2731" t="s">
        <v>36</v>
      </c>
      <c r="S2731" t="s">
        <v>47</v>
      </c>
      <c r="T2731" s="8"/>
    </row>
    <row r="2732" spans="1:20" x14ac:dyDescent="0.3">
      <c r="A2732">
        <v>78275</v>
      </c>
      <c r="B2732">
        <v>53833</v>
      </c>
      <c r="C2732">
        <v>65292</v>
      </c>
      <c r="D2732">
        <v>5982</v>
      </c>
      <c r="E2732">
        <f>VLOOKUP(D2732,[1]products!$A$2:$B$2832,2,0)</f>
        <v>8.0429698849999998</v>
      </c>
      <c r="F2732">
        <v>211225</v>
      </c>
      <c r="G2732" t="s">
        <v>12</v>
      </c>
      <c r="H2732" s="2">
        <v>44314.581296296295</v>
      </c>
      <c r="I2732" s="2">
        <v>44314.581296296295</v>
      </c>
      <c r="J2732" s="2">
        <v>44314.581296296295</v>
      </c>
      <c r="K2732" s="2" t="s">
        <v>11</v>
      </c>
      <c r="L2732" s="9">
        <f>YEAR(Table1[[#This Row],[ordered_at]])</f>
        <v>2021</v>
      </c>
      <c r="M2732" s="9" t="str">
        <f>TEXT(Table1[[#This Row],[ordered_at]],"MMM")</f>
        <v>Apr</v>
      </c>
      <c r="N2732">
        <f>VLOOKUP(D2732,[1]products!$A$2:$F$2832,6,0)</f>
        <v>15.989999770000001</v>
      </c>
      <c r="O2732" s="1">
        <f>Table1[[#This Row],[sale_price]]-Table1[[#This Row],[cost_price]]</f>
        <v>7.947029885000001</v>
      </c>
      <c r="P2732" s="4">
        <f>Table1[[#This Row],[PROFIT]]/Table1[[#This Row],[sale_price]]</f>
        <v>0.49699999995684807</v>
      </c>
      <c r="Q2732" t="str">
        <f>"Q"&amp;ROUNDUP(MONTH(Table1[[#This Row],[ordered_at]])/3,0)</f>
        <v>Q2</v>
      </c>
      <c r="R2732" t="s">
        <v>36</v>
      </c>
      <c r="S2732" t="s">
        <v>47</v>
      </c>
      <c r="T2732" s="8"/>
    </row>
    <row r="2733" spans="1:20" x14ac:dyDescent="0.3">
      <c r="A2733">
        <v>91051</v>
      </c>
      <c r="B2733">
        <v>62660</v>
      </c>
      <c r="C2733">
        <v>25327</v>
      </c>
      <c r="D2733">
        <v>6156</v>
      </c>
      <c r="E2733">
        <f>VLOOKUP(D2733,[1]products!$A$2:$B$2832,2,0)</f>
        <v>39.303000169999997</v>
      </c>
      <c r="F2733">
        <v>245737</v>
      </c>
      <c r="G2733" t="s">
        <v>14</v>
      </c>
      <c r="H2733" s="2">
        <v>44312.67690972222</v>
      </c>
      <c r="I2733" s="2" t="s">
        <v>11</v>
      </c>
      <c r="J2733" s="2" t="s">
        <v>11</v>
      </c>
      <c r="K2733" s="2" t="s">
        <v>11</v>
      </c>
      <c r="L2733" s="9">
        <f>YEAR(Table1[[#This Row],[ordered_at]])</f>
        <v>2021</v>
      </c>
      <c r="M2733" s="9" t="str">
        <f>TEXT(Table1[[#This Row],[ordered_at]],"MMM")</f>
        <v>Apr</v>
      </c>
      <c r="N2733">
        <f>VLOOKUP(D2733,[1]products!$A$2:$F$2832,6,0)</f>
        <v>99</v>
      </c>
      <c r="O2733" s="1">
        <f>Table1[[#This Row],[sale_price]]-Table1[[#This Row],[cost_price]]</f>
        <v>59.696999830000003</v>
      </c>
      <c r="P2733" s="4">
        <f>Table1[[#This Row],[PROFIT]]/Table1[[#This Row],[sale_price]]</f>
        <v>0.60299999828282835</v>
      </c>
      <c r="Q2733" t="str">
        <f>"Q"&amp;ROUNDUP(MONTH(Table1[[#This Row],[ordered_at]])/3,0)</f>
        <v>Q2</v>
      </c>
      <c r="R2733" t="s">
        <v>36</v>
      </c>
      <c r="S2733" t="s">
        <v>47</v>
      </c>
      <c r="T2733" s="8"/>
    </row>
    <row r="2734" spans="1:20" x14ac:dyDescent="0.3">
      <c r="A2734">
        <v>52079</v>
      </c>
      <c r="B2734">
        <v>35798</v>
      </c>
      <c r="C2734">
        <v>13902</v>
      </c>
      <c r="D2734">
        <v>11782</v>
      </c>
      <c r="E2734">
        <f>VLOOKUP(D2734,[1]products!$A$2:$B$2832,2,0)</f>
        <v>40.77899987</v>
      </c>
      <c r="F2734">
        <v>140529</v>
      </c>
      <c r="G2734" t="s">
        <v>15</v>
      </c>
      <c r="H2734" s="2">
        <v>44311.697442129633</v>
      </c>
      <c r="I2734" s="2">
        <v>44311.697442129633</v>
      </c>
      <c r="J2734" s="2">
        <v>44311.697442129633</v>
      </c>
      <c r="K2734" s="2">
        <v>44311.697442129633</v>
      </c>
      <c r="L2734" s="9">
        <f>YEAR(Table1[[#This Row],[ordered_at]])</f>
        <v>2021</v>
      </c>
      <c r="M2734" s="9" t="str">
        <f>TEXT(Table1[[#This Row],[ordered_at]],"MMM")</f>
        <v>Apr</v>
      </c>
      <c r="N2734">
        <f>VLOOKUP(D2734,[1]products!$A$2:$F$2832,6,0)</f>
        <v>69</v>
      </c>
      <c r="O2734" s="1">
        <f>Table1[[#This Row],[sale_price]]-Table1[[#This Row],[cost_price]]</f>
        <v>28.22100013</v>
      </c>
      <c r="P2734" s="4">
        <f>Table1[[#This Row],[PROFIT]]/Table1[[#This Row],[sale_price]]</f>
        <v>0.409000001884058</v>
      </c>
      <c r="Q2734" t="str">
        <f>"Q"&amp;ROUNDUP(MONTH(Table1[[#This Row],[ordered_at]])/3,0)</f>
        <v>Q2</v>
      </c>
      <c r="R2734" t="s">
        <v>36</v>
      </c>
      <c r="S2734" t="s">
        <v>47</v>
      </c>
      <c r="T2734" s="8"/>
    </row>
    <row r="2735" spans="1:20" x14ac:dyDescent="0.3">
      <c r="A2735">
        <v>128853</v>
      </c>
      <c r="B2735">
        <v>88725</v>
      </c>
      <c r="C2735">
        <v>42896</v>
      </c>
      <c r="D2735">
        <v>29028</v>
      </c>
      <c r="E2735">
        <f>VLOOKUP(D2735,[1]products!$A$2:$B$2832,2,0)</f>
        <v>18.474720850000001</v>
      </c>
      <c r="F2735">
        <v>347855</v>
      </c>
      <c r="G2735" t="s">
        <v>15</v>
      </c>
      <c r="H2735" s="2">
        <v>44311.436284722222</v>
      </c>
      <c r="I2735" s="2">
        <v>44311.436284722222</v>
      </c>
      <c r="J2735" s="2">
        <v>44311.436284722222</v>
      </c>
      <c r="K2735" s="2">
        <v>44311.436284722222</v>
      </c>
      <c r="L2735" s="9">
        <f>YEAR(Table1[[#This Row],[ordered_at]])</f>
        <v>2021</v>
      </c>
      <c r="M2735" s="9" t="str">
        <f>TEXT(Table1[[#This Row],[ordered_at]],"MMM")</f>
        <v>Apr</v>
      </c>
      <c r="N2735">
        <f>VLOOKUP(D2735,[1]products!$A$2:$F$2832,6,0)</f>
        <v>34.990001679999999</v>
      </c>
      <c r="O2735" s="1">
        <f>Table1[[#This Row],[sale_price]]-Table1[[#This Row],[cost_price]]</f>
        <v>16.515280829999998</v>
      </c>
      <c r="P2735" s="4">
        <f>Table1[[#This Row],[PROFIT]]/Table1[[#This Row],[sale_price]]</f>
        <v>0.47200000105858808</v>
      </c>
      <c r="Q2735" t="str">
        <f>"Q"&amp;ROUNDUP(MONTH(Table1[[#This Row],[ordered_at]])/3,0)</f>
        <v>Q2</v>
      </c>
      <c r="R2735" t="s">
        <v>36</v>
      </c>
      <c r="S2735" t="s">
        <v>47</v>
      </c>
      <c r="T2735" s="8"/>
    </row>
    <row r="2736" spans="1:20" x14ac:dyDescent="0.3">
      <c r="A2736">
        <v>173833</v>
      </c>
      <c r="B2736">
        <v>119690</v>
      </c>
      <c r="C2736">
        <v>40135</v>
      </c>
      <c r="D2736">
        <v>25276</v>
      </c>
      <c r="E2736">
        <f>VLOOKUP(D2736,[1]products!$A$2:$B$2832,2,0)</f>
        <v>11.78606986</v>
      </c>
      <c r="F2736">
        <v>469318</v>
      </c>
      <c r="G2736" t="s">
        <v>10</v>
      </c>
      <c r="H2736" s="2">
        <v>44309.040509259263</v>
      </c>
      <c r="I2736" s="2" t="s">
        <v>11</v>
      </c>
      <c r="J2736" s="2" t="s">
        <v>11</v>
      </c>
      <c r="K2736" s="2" t="s">
        <v>11</v>
      </c>
      <c r="L2736" s="9">
        <f>YEAR(Table1[[#This Row],[ordered_at]])</f>
        <v>2021</v>
      </c>
      <c r="M2736" s="9" t="str">
        <f>TEXT(Table1[[#This Row],[ordered_at]],"MMM")</f>
        <v>Apr</v>
      </c>
      <c r="N2736">
        <f>VLOOKUP(D2736,[1]products!$A$2:$F$2832,6,0)</f>
        <v>29.989999770000001</v>
      </c>
      <c r="O2736" s="1">
        <f>Table1[[#This Row],[sale_price]]-Table1[[#This Row],[cost_price]]</f>
        <v>18.203929909999999</v>
      </c>
      <c r="P2736" s="4">
        <f>Table1[[#This Row],[PROFIT]]/Table1[[#This Row],[sale_price]]</f>
        <v>0.60700000165421808</v>
      </c>
      <c r="Q2736" t="str">
        <f>"Q"&amp;ROUNDUP(MONTH(Table1[[#This Row],[ordered_at]])/3,0)</f>
        <v>Q2</v>
      </c>
      <c r="R2736" t="s">
        <v>36</v>
      </c>
      <c r="S2736" t="s">
        <v>47</v>
      </c>
      <c r="T2736" s="8"/>
    </row>
    <row r="2737" spans="1:20" x14ac:dyDescent="0.3">
      <c r="A2737">
        <v>1932</v>
      </c>
      <c r="B2737">
        <v>1317</v>
      </c>
      <c r="C2737">
        <v>30642</v>
      </c>
      <c r="D2737">
        <v>6115</v>
      </c>
      <c r="E2737">
        <f>VLOOKUP(D2737,[1]products!$A$2:$B$2832,2,0)</f>
        <v>29.370000099999999</v>
      </c>
      <c r="F2737">
        <v>5253</v>
      </c>
      <c r="G2737" t="s">
        <v>12</v>
      </c>
      <c r="H2737" s="2">
        <v>44307.520752314813</v>
      </c>
      <c r="I2737" s="2">
        <v>44307.520752314813</v>
      </c>
      <c r="J2737" s="2">
        <v>44307.520752314813</v>
      </c>
      <c r="K2737" s="2" t="s">
        <v>11</v>
      </c>
      <c r="L2737" s="9">
        <f>YEAR(Table1[[#This Row],[ordered_at]])</f>
        <v>2021</v>
      </c>
      <c r="M2737" s="9" t="str">
        <f>TEXT(Table1[[#This Row],[ordered_at]],"MMM")</f>
        <v>Apr</v>
      </c>
      <c r="N2737">
        <f>VLOOKUP(D2737,[1]products!$A$2:$F$2832,6,0)</f>
        <v>55</v>
      </c>
      <c r="O2737" s="1">
        <f>Table1[[#This Row],[sale_price]]-Table1[[#This Row],[cost_price]]</f>
        <v>25.629999900000001</v>
      </c>
      <c r="P2737" s="4">
        <f>Table1[[#This Row],[PROFIT]]/Table1[[#This Row],[sale_price]]</f>
        <v>0.4659999981818182</v>
      </c>
      <c r="Q2737" t="str">
        <f>"Q"&amp;ROUNDUP(MONTH(Table1[[#This Row],[ordered_at]])/3,0)</f>
        <v>Q2</v>
      </c>
      <c r="R2737" t="s">
        <v>36</v>
      </c>
      <c r="S2737" t="s">
        <v>47</v>
      </c>
      <c r="T2737" s="8"/>
    </row>
    <row r="2738" spans="1:20" x14ac:dyDescent="0.3">
      <c r="A2738">
        <v>130689</v>
      </c>
      <c r="B2738">
        <v>89988</v>
      </c>
      <c r="C2738">
        <v>675</v>
      </c>
      <c r="D2738">
        <v>28481</v>
      </c>
      <c r="E2738">
        <f>VLOOKUP(D2738,[1]products!$A$2:$B$2832,2,0)</f>
        <v>49.52619198</v>
      </c>
      <c r="F2738">
        <v>352806</v>
      </c>
      <c r="G2738" t="s">
        <v>15</v>
      </c>
      <c r="H2738" s="2">
        <v>44304.632824074077</v>
      </c>
      <c r="I2738" s="2">
        <v>44304.632824074077</v>
      </c>
      <c r="J2738" s="2">
        <v>44304.632824074077</v>
      </c>
      <c r="K2738" s="2">
        <v>44304.632824074077</v>
      </c>
      <c r="L2738" s="9">
        <f>YEAR(Table1[[#This Row],[ordered_at]])</f>
        <v>2021</v>
      </c>
      <c r="M2738" s="9" t="str">
        <f>TEXT(Table1[[#This Row],[ordered_at]],"MMM")</f>
        <v>Apr</v>
      </c>
      <c r="N2738">
        <f>VLOOKUP(D2738,[1]products!$A$2:$F$2832,6,0)</f>
        <v>129.9900055</v>
      </c>
      <c r="O2738" s="1">
        <f>Table1[[#This Row],[sale_price]]-Table1[[#This Row],[cost_price]]</f>
        <v>80.463813520000002</v>
      </c>
      <c r="P2738" s="4">
        <f>Table1[[#This Row],[PROFIT]]/Table1[[#This Row],[sale_price]]</f>
        <v>0.61900000088852991</v>
      </c>
      <c r="Q2738" t="str">
        <f>"Q"&amp;ROUNDUP(MONTH(Table1[[#This Row],[ordered_at]])/3,0)</f>
        <v>Q2</v>
      </c>
      <c r="R2738" t="s">
        <v>36</v>
      </c>
      <c r="S2738" t="s">
        <v>47</v>
      </c>
      <c r="T2738" s="8"/>
    </row>
    <row r="2739" spans="1:20" x14ac:dyDescent="0.3">
      <c r="A2739">
        <v>100254</v>
      </c>
      <c r="B2739">
        <v>69008</v>
      </c>
      <c r="C2739">
        <v>675</v>
      </c>
      <c r="D2739">
        <v>15367</v>
      </c>
      <c r="E2739">
        <f>VLOOKUP(D2739,[1]products!$A$2:$B$2832,2,0)</f>
        <v>7.305450295</v>
      </c>
      <c r="F2739">
        <v>270495</v>
      </c>
      <c r="G2739" t="s">
        <v>12</v>
      </c>
      <c r="H2739" s="2">
        <v>44304.322905092595</v>
      </c>
      <c r="I2739" s="2">
        <v>44304.322905092595</v>
      </c>
      <c r="J2739" s="2">
        <v>44304.322905092595</v>
      </c>
      <c r="K2739" s="2" t="s">
        <v>11</v>
      </c>
      <c r="L2739" s="9">
        <f>YEAR(Table1[[#This Row],[ordered_at]])</f>
        <v>2021</v>
      </c>
      <c r="M2739" s="9" t="str">
        <f>TEXT(Table1[[#This Row],[ordered_at]],"MMM")</f>
        <v>Apr</v>
      </c>
      <c r="N2739">
        <f>VLOOKUP(D2739,[1]products!$A$2:$F$2832,6,0)</f>
        <v>16.950000760000002</v>
      </c>
      <c r="O2739" s="1">
        <f>Table1[[#This Row],[sale_price]]-Table1[[#This Row],[cost_price]]</f>
        <v>9.6445504650000018</v>
      </c>
      <c r="P2739" s="4">
        <f>Table1[[#This Row],[PROFIT]]/Table1[[#This Row],[sale_price]]</f>
        <v>0.56900000192094391</v>
      </c>
      <c r="Q2739" t="str">
        <f>"Q"&amp;ROUNDUP(MONTH(Table1[[#This Row],[ordered_at]])/3,0)</f>
        <v>Q2</v>
      </c>
      <c r="R2739" t="s">
        <v>36</v>
      </c>
      <c r="S2739" t="s">
        <v>47</v>
      </c>
      <c r="T2739" s="8"/>
    </row>
    <row r="2740" spans="1:20" x14ac:dyDescent="0.3">
      <c r="A2740">
        <v>102058</v>
      </c>
      <c r="B2740">
        <v>70268</v>
      </c>
      <c r="C2740">
        <v>675</v>
      </c>
      <c r="D2740">
        <v>6271</v>
      </c>
      <c r="E2740">
        <f>VLOOKUP(D2740,[1]products!$A$2:$B$2832,2,0)</f>
        <v>8.3249999960000007</v>
      </c>
      <c r="F2740">
        <v>275299</v>
      </c>
      <c r="G2740" t="s">
        <v>12</v>
      </c>
      <c r="H2740" s="2">
        <v>44303.992106481484</v>
      </c>
      <c r="I2740" s="2">
        <v>44303.992106481484</v>
      </c>
      <c r="J2740" s="2">
        <v>44303.992106481484</v>
      </c>
      <c r="K2740" s="2" t="s">
        <v>11</v>
      </c>
      <c r="L2740" s="9">
        <f>YEAR(Table1[[#This Row],[ordered_at]])</f>
        <v>2021</v>
      </c>
      <c r="M2740" s="9" t="str">
        <f>TEXT(Table1[[#This Row],[ordered_at]],"MMM")</f>
        <v>Apr</v>
      </c>
      <c r="N2740">
        <f>VLOOKUP(D2740,[1]products!$A$2:$F$2832,6,0)</f>
        <v>15</v>
      </c>
      <c r="O2740" s="1">
        <f>Table1[[#This Row],[sale_price]]-Table1[[#This Row],[cost_price]]</f>
        <v>6.6750000039999993</v>
      </c>
      <c r="P2740" s="4">
        <f>Table1[[#This Row],[PROFIT]]/Table1[[#This Row],[sale_price]]</f>
        <v>0.44500000026666664</v>
      </c>
      <c r="Q2740" t="str">
        <f>"Q"&amp;ROUNDUP(MONTH(Table1[[#This Row],[ordered_at]])/3,0)</f>
        <v>Q2</v>
      </c>
      <c r="R2740" t="s">
        <v>36</v>
      </c>
      <c r="S2740" t="s">
        <v>47</v>
      </c>
      <c r="T2740" s="8"/>
    </row>
    <row r="2741" spans="1:20" x14ac:dyDescent="0.3">
      <c r="A2741">
        <v>135780</v>
      </c>
      <c r="B2741">
        <v>93455</v>
      </c>
      <c r="C2741">
        <v>675</v>
      </c>
      <c r="D2741">
        <v>14225</v>
      </c>
      <c r="E2741">
        <f>VLOOKUP(D2741,[1]products!$A$2:$B$2832,2,0)</f>
        <v>5.9540398769999996</v>
      </c>
      <c r="F2741">
        <v>366549</v>
      </c>
      <c r="G2741" t="s">
        <v>10</v>
      </c>
      <c r="H2741" s="2">
        <v>44302.563437500001</v>
      </c>
      <c r="I2741" s="2" t="s">
        <v>11</v>
      </c>
      <c r="J2741" s="2" t="s">
        <v>11</v>
      </c>
      <c r="K2741" s="2" t="s">
        <v>11</v>
      </c>
      <c r="L2741" s="9">
        <f>YEAR(Table1[[#This Row],[ordered_at]])</f>
        <v>2021</v>
      </c>
      <c r="M2741" s="9" t="str">
        <f>TEXT(Table1[[#This Row],[ordered_at]],"MMM")</f>
        <v>Apr</v>
      </c>
      <c r="N2741">
        <f>VLOOKUP(D2741,[1]products!$A$2:$F$2832,6,0)</f>
        <v>9.9899997710000008</v>
      </c>
      <c r="O2741" s="1">
        <f>Table1[[#This Row],[sale_price]]-Table1[[#This Row],[cost_price]]</f>
        <v>4.0359598940000012</v>
      </c>
      <c r="P2741" s="4">
        <f>Table1[[#This Row],[PROFIT]]/Table1[[#This Row],[sale_price]]</f>
        <v>0.40399999865025032</v>
      </c>
      <c r="Q2741" t="str">
        <f>"Q"&amp;ROUNDUP(MONTH(Table1[[#This Row],[ordered_at]])/3,0)</f>
        <v>Q2</v>
      </c>
      <c r="R2741" t="s">
        <v>36</v>
      </c>
      <c r="S2741" t="s">
        <v>47</v>
      </c>
      <c r="T2741" s="8"/>
    </row>
    <row r="2742" spans="1:20" x14ac:dyDescent="0.3">
      <c r="A2742">
        <v>126991</v>
      </c>
      <c r="B2742">
        <v>87450</v>
      </c>
      <c r="C2742">
        <v>675</v>
      </c>
      <c r="D2742">
        <v>11005</v>
      </c>
      <c r="E2742">
        <f>VLOOKUP(D2742,[1]products!$A$2:$B$2832,2,0)</f>
        <v>18.281600730000001</v>
      </c>
      <c r="F2742">
        <v>342803</v>
      </c>
      <c r="G2742" t="s">
        <v>15</v>
      </c>
      <c r="H2742" s="2">
        <v>44299.289942129632</v>
      </c>
      <c r="I2742" s="2">
        <v>44299.289942129632</v>
      </c>
      <c r="J2742" s="2">
        <v>44299.289942129632</v>
      </c>
      <c r="K2742" s="2">
        <v>44299.289942129632</v>
      </c>
      <c r="L2742" s="9">
        <f>YEAR(Table1[[#This Row],[ordered_at]])</f>
        <v>2021</v>
      </c>
      <c r="M2742" s="9" t="str">
        <f>TEXT(Table1[[#This Row],[ordered_at]],"MMM")</f>
        <v>Apr</v>
      </c>
      <c r="N2742">
        <f>VLOOKUP(D2742,[1]products!$A$2:$F$2832,6,0)</f>
        <v>39.400001529999997</v>
      </c>
      <c r="O2742" s="1">
        <f>Table1[[#This Row],[sale_price]]-Table1[[#This Row],[cost_price]]</f>
        <v>21.118400799999996</v>
      </c>
      <c r="P2742" s="4">
        <f>Table1[[#This Row],[PROFIT]]/Table1[[#This Row],[sale_price]]</f>
        <v>0.53599999949035526</v>
      </c>
      <c r="Q2742" t="str">
        <f>"Q"&amp;ROUNDUP(MONTH(Table1[[#This Row],[ordered_at]])/3,0)</f>
        <v>Q2</v>
      </c>
      <c r="R2742" t="s">
        <v>36</v>
      </c>
      <c r="S2742" t="s">
        <v>47</v>
      </c>
      <c r="T2742" s="8"/>
    </row>
    <row r="2743" spans="1:20" x14ac:dyDescent="0.3">
      <c r="A2743">
        <v>84311</v>
      </c>
      <c r="B2743">
        <v>58002</v>
      </c>
      <c r="C2743">
        <v>675</v>
      </c>
      <c r="D2743">
        <v>24994</v>
      </c>
      <c r="E2743">
        <f>VLOOKUP(D2743,[1]products!$A$2:$B$2832,2,0)</f>
        <v>27.344530840000001</v>
      </c>
      <c r="F2743">
        <v>227534</v>
      </c>
      <c r="G2743" t="s">
        <v>10</v>
      </c>
      <c r="H2743" s="2">
        <v>44297.583240740743</v>
      </c>
      <c r="I2743" s="2" t="s">
        <v>11</v>
      </c>
      <c r="J2743" s="2" t="s">
        <v>11</v>
      </c>
      <c r="K2743" s="2" t="s">
        <v>11</v>
      </c>
      <c r="L2743" s="9">
        <f>YEAR(Table1[[#This Row],[ordered_at]])</f>
        <v>2021</v>
      </c>
      <c r="M2743" s="9" t="str">
        <f>TEXT(Table1[[#This Row],[ordered_at]],"MMM")</f>
        <v>Apr</v>
      </c>
      <c r="N2743">
        <f>VLOOKUP(D2743,[1]products!$A$2:$F$2832,6,0)</f>
        <v>49.990001679999999</v>
      </c>
      <c r="O2743" s="1">
        <f>Table1[[#This Row],[sale_price]]-Table1[[#This Row],[cost_price]]</f>
        <v>22.645470839999998</v>
      </c>
      <c r="P2743" s="4">
        <f>Table1[[#This Row],[PROFIT]]/Table1[[#This Row],[sale_price]]</f>
        <v>0.45300000157951581</v>
      </c>
      <c r="Q2743" t="str">
        <f>"Q"&amp;ROUNDUP(MONTH(Table1[[#This Row],[ordered_at]])/3,0)</f>
        <v>Q2</v>
      </c>
      <c r="R2743" t="s">
        <v>36</v>
      </c>
      <c r="S2743" t="s">
        <v>47</v>
      </c>
      <c r="T2743" s="8"/>
    </row>
    <row r="2744" spans="1:20" x14ac:dyDescent="0.3">
      <c r="A2744">
        <v>53217</v>
      </c>
      <c r="B2744">
        <v>36583</v>
      </c>
      <c r="C2744">
        <v>74904</v>
      </c>
      <c r="D2744">
        <v>29008</v>
      </c>
      <c r="E2744">
        <f>VLOOKUP(D2744,[1]products!$A$2:$B$2832,2,0)</f>
        <v>31.13142925</v>
      </c>
      <c r="F2744">
        <v>143559</v>
      </c>
      <c r="G2744" t="s">
        <v>10</v>
      </c>
      <c r="H2744" s="2">
        <v>44296.596250000002</v>
      </c>
      <c r="I2744" s="2" t="s">
        <v>11</v>
      </c>
      <c r="J2744" s="2" t="s">
        <v>11</v>
      </c>
      <c r="K2744" s="2" t="s">
        <v>11</v>
      </c>
      <c r="L2744" s="9">
        <f>YEAR(Table1[[#This Row],[ordered_at]])</f>
        <v>2021</v>
      </c>
      <c r="M2744" s="9" t="str">
        <f>TEXT(Table1[[#This Row],[ordered_at]],"MMM")</f>
        <v>Apr</v>
      </c>
      <c r="N2744">
        <f>VLOOKUP(D2744,[1]products!$A$2:$F$2832,6,0)</f>
        <v>76.489997860000003</v>
      </c>
      <c r="O2744" s="1">
        <f>Table1[[#This Row],[sale_price]]-Table1[[#This Row],[cost_price]]</f>
        <v>45.358568610000006</v>
      </c>
      <c r="P2744" s="4">
        <f>Table1[[#This Row],[PROFIT]]/Table1[[#This Row],[sale_price]]</f>
        <v>0.59299999841835538</v>
      </c>
      <c r="Q2744" t="str">
        <f>"Q"&amp;ROUNDUP(MONTH(Table1[[#This Row],[ordered_at]])/3,0)</f>
        <v>Q2</v>
      </c>
      <c r="R2744" t="s">
        <v>36</v>
      </c>
      <c r="S2744" t="s">
        <v>47</v>
      </c>
      <c r="T2744" s="8"/>
    </row>
    <row r="2745" spans="1:20" x14ac:dyDescent="0.3">
      <c r="A2745">
        <v>94101</v>
      </c>
      <c r="B2745">
        <v>64731</v>
      </c>
      <c r="C2745">
        <v>26395</v>
      </c>
      <c r="D2745">
        <v>28384</v>
      </c>
      <c r="E2745">
        <f>VLOOKUP(D2745,[1]products!$A$2:$B$2832,2,0)</f>
        <v>20.1845</v>
      </c>
      <c r="F2745">
        <v>253992</v>
      </c>
      <c r="G2745" t="s">
        <v>14</v>
      </c>
      <c r="H2745" s="2">
        <v>44292.474930555552</v>
      </c>
      <c r="I2745" s="2" t="s">
        <v>11</v>
      </c>
      <c r="J2745" s="2" t="s">
        <v>11</v>
      </c>
      <c r="K2745" s="2" t="s">
        <v>11</v>
      </c>
      <c r="L2745" s="9">
        <f>YEAR(Table1[[#This Row],[ordered_at]])</f>
        <v>2021</v>
      </c>
      <c r="M2745" s="9" t="str">
        <f>TEXT(Table1[[#This Row],[ordered_at]],"MMM")</f>
        <v>Apr</v>
      </c>
      <c r="N2745">
        <f>VLOOKUP(D2745,[1]products!$A$2:$F$2832,6,0)</f>
        <v>39.5</v>
      </c>
      <c r="O2745" s="1">
        <f>Table1[[#This Row],[sale_price]]-Table1[[#This Row],[cost_price]]</f>
        <v>19.3155</v>
      </c>
      <c r="P2745" s="4">
        <f>Table1[[#This Row],[PROFIT]]/Table1[[#This Row],[sale_price]]</f>
        <v>0.48899999999999999</v>
      </c>
      <c r="Q2745" t="str">
        <f>"Q"&amp;ROUNDUP(MONTH(Table1[[#This Row],[ordered_at]])/3,0)</f>
        <v>Q2</v>
      </c>
      <c r="R2745" t="s">
        <v>36</v>
      </c>
      <c r="S2745" t="s">
        <v>47</v>
      </c>
      <c r="T2745" s="8"/>
    </row>
    <row r="2746" spans="1:20" x14ac:dyDescent="0.3">
      <c r="A2746">
        <v>138536</v>
      </c>
      <c r="B2746">
        <v>95368</v>
      </c>
      <c r="C2746">
        <v>66480</v>
      </c>
      <c r="D2746">
        <v>14118</v>
      </c>
      <c r="E2746">
        <f>VLOOKUP(D2746,[1]products!$A$2:$B$2832,2,0)</f>
        <v>16.824900849999999</v>
      </c>
      <c r="F2746">
        <v>373911</v>
      </c>
      <c r="G2746" t="s">
        <v>13</v>
      </c>
      <c r="H2746" s="2">
        <v>44291.482025462959</v>
      </c>
      <c r="I2746" s="2">
        <v>44291.482025462959</v>
      </c>
      <c r="J2746" s="2" t="s">
        <v>11</v>
      </c>
      <c r="K2746" s="2" t="s">
        <v>11</v>
      </c>
      <c r="L2746" s="9">
        <f>YEAR(Table1[[#This Row],[ordered_at]])</f>
        <v>2021</v>
      </c>
      <c r="M2746" s="9" t="str">
        <f>TEXT(Table1[[#This Row],[ordered_at]],"MMM")</f>
        <v>Apr</v>
      </c>
      <c r="N2746">
        <f>VLOOKUP(D2746,[1]products!$A$2:$F$2832,6,0)</f>
        <v>32.990001679999999</v>
      </c>
      <c r="O2746" s="1">
        <f>Table1[[#This Row],[sale_price]]-Table1[[#This Row],[cost_price]]</f>
        <v>16.16510083</v>
      </c>
      <c r="P2746" s="4">
        <f>Table1[[#This Row],[PROFIT]]/Table1[[#This Row],[sale_price]]</f>
        <v>0.49000000020612305</v>
      </c>
      <c r="Q2746" t="str">
        <f>"Q"&amp;ROUNDUP(MONTH(Table1[[#This Row],[ordered_at]])/3,0)</f>
        <v>Q2</v>
      </c>
      <c r="R2746" t="s">
        <v>36</v>
      </c>
      <c r="S2746" t="s">
        <v>47</v>
      </c>
      <c r="T2746" s="8"/>
    </row>
    <row r="2747" spans="1:20" x14ac:dyDescent="0.3">
      <c r="A2747">
        <v>68321</v>
      </c>
      <c r="B2747">
        <v>47006</v>
      </c>
      <c r="C2747">
        <v>5415</v>
      </c>
      <c r="D2747">
        <v>14274</v>
      </c>
      <c r="E2747">
        <f>VLOOKUP(D2747,[1]products!$A$2:$B$2832,2,0)</f>
        <v>17.453940660000001</v>
      </c>
      <c r="F2747">
        <v>184362</v>
      </c>
      <c r="G2747" t="s">
        <v>14</v>
      </c>
      <c r="H2747" s="2">
        <v>44291.044664351852</v>
      </c>
      <c r="I2747" s="2" t="s">
        <v>11</v>
      </c>
      <c r="J2747" s="2" t="s">
        <v>11</v>
      </c>
      <c r="K2747" s="2" t="s">
        <v>11</v>
      </c>
      <c r="L2747" s="9">
        <f>YEAR(Table1[[#This Row],[ordered_at]])</f>
        <v>2021</v>
      </c>
      <c r="M2747" s="9" t="str">
        <f>TEXT(Table1[[#This Row],[ordered_at]],"MMM")</f>
        <v>Apr</v>
      </c>
      <c r="N2747">
        <f>VLOOKUP(D2747,[1]products!$A$2:$F$2832,6,0)</f>
        <v>42.990001679999999</v>
      </c>
      <c r="O2747" s="1">
        <f>Table1[[#This Row],[sale_price]]-Table1[[#This Row],[cost_price]]</f>
        <v>25.536061019999998</v>
      </c>
      <c r="P2747" s="4">
        <f>Table1[[#This Row],[PROFIT]]/Table1[[#This Row],[sale_price]]</f>
        <v>0.5940000005136078</v>
      </c>
      <c r="Q2747" t="str">
        <f>"Q"&amp;ROUNDUP(MONTH(Table1[[#This Row],[ordered_at]])/3,0)</f>
        <v>Q2</v>
      </c>
      <c r="R2747" t="s">
        <v>36</v>
      </c>
      <c r="S2747" t="s">
        <v>47</v>
      </c>
      <c r="T2747" s="8"/>
    </row>
    <row r="2748" spans="1:20" x14ac:dyDescent="0.3">
      <c r="A2748">
        <v>101451</v>
      </c>
      <c r="B2748">
        <v>69853</v>
      </c>
      <c r="C2748">
        <v>15663</v>
      </c>
      <c r="D2748">
        <v>5775</v>
      </c>
      <c r="E2748">
        <f>VLOOKUP(D2748,[1]products!$A$2:$B$2832,2,0)</f>
        <v>56.325702569999997</v>
      </c>
      <c r="F2748">
        <v>273683</v>
      </c>
      <c r="G2748" t="s">
        <v>13</v>
      </c>
      <c r="H2748" s="2">
        <v>44290.651655092595</v>
      </c>
      <c r="I2748" s="2">
        <v>44290.651655092595</v>
      </c>
      <c r="J2748" s="2" t="s">
        <v>11</v>
      </c>
      <c r="K2748" s="2" t="s">
        <v>11</v>
      </c>
      <c r="L2748" s="9">
        <f>YEAR(Table1[[#This Row],[ordered_at]])</f>
        <v>2021</v>
      </c>
      <c r="M2748" s="9" t="str">
        <f>TEXT(Table1[[#This Row],[ordered_at]],"MMM")</f>
        <v>Apr</v>
      </c>
      <c r="N2748">
        <f>VLOOKUP(D2748,[1]products!$A$2:$F$2832,6,0)</f>
        <v>130.9900055</v>
      </c>
      <c r="O2748" s="1">
        <f>Table1[[#This Row],[sale_price]]-Table1[[#This Row],[cost_price]]</f>
        <v>74.664302929999991</v>
      </c>
      <c r="P2748" s="4">
        <f>Table1[[#This Row],[PROFIT]]/Table1[[#This Row],[sale_price]]</f>
        <v>0.56999999843499505</v>
      </c>
      <c r="Q2748" t="str">
        <f>"Q"&amp;ROUNDUP(MONTH(Table1[[#This Row],[ordered_at]])/3,0)</f>
        <v>Q2</v>
      </c>
      <c r="R2748" t="s">
        <v>36</v>
      </c>
      <c r="S2748" t="s">
        <v>47</v>
      </c>
      <c r="T2748" s="8"/>
    </row>
    <row r="2749" spans="1:20" x14ac:dyDescent="0.3">
      <c r="A2749">
        <v>135022</v>
      </c>
      <c r="B2749">
        <v>92924</v>
      </c>
      <c r="C2749">
        <v>88335</v>
      </c>
      <c r="D2749">
        <v>9204</v>
      </c>
      <c r="E2749">
        <f>VLOOKUP(D2749,[1]products!$A$2:$B$2832,2,0)</f>
        <v>11.640959459999999</v>
      </c>
      <c r="F2749">
        <v>364502</v>
      </c>
      <c r="G2749" t="s">
        <v>13</v>
      </c>
      <c r="H2749" s="2">
        <v>44289.395752314813</v>
      </c>
      <c r="I2749" s="2">
        <v>44289.395752314813</v>
      </c>
      <c r="J2749" s="2" t="s">
        <v>11</v>
      </c>
      <c r="K2749" s="2" t="s">
        <v>11</v>
      </c>
      <c r="L2749" s="9">
        <f>YEAR(Table1[[#This Row],[ordered_at]])</f>
        <v>2021</v>
      </c>
      <c r="M2749" s="9" t="str">
        <f>TEXT(Table1[[#This Row],[ordered_at]],"MMM")</f>
        <v>Apr</v>
      </c>
      <c r="N2749">
        <f>VLOOKUP(D2749,[1]products!$A$2:$F$2832,6,0)</f>
        <v>20.209999079999999</v>
      </c>
      <c r="O2749" s="1">
        <f>Table1[[#This Row],[sale_price]]-Table1[[#This Row],[cost_price]]</f>
        <v>8.5690396199999999</v>
      </c>
      <c r="P2749" s="4">
        <f>Table1[[#This Row],[PROFIT]]/Table1[[#This Row],[sale_price]]</f>
        <v>0.42400000049876302</v>
      </c>
      <c r="Q2749" t="str">
        <f>"Q"&amp;ROUNDUP(MONTH(Table1[[#This Row],[ordered_at]])/3,0)</f>
        <v>Q2</v>
      </c>
      <c r="R2749" t="s">
        <v>42</v>
      </c>
      <c r="S2749" t="s">
        <v>46</v>
      </c>
      <c r="T2749" s="8"/>
    </row>
    <row r="2750" spans="1:20" x14ac:dyDescent="0.3">
      <c r="A2750">
        <v>37219</v>
      </c>
      <c r="B2750">
        <v>25632</v>
      </c>
      <c r="C2750">
        <v>78094</v>
      </c>
      <c r="D2750">
        <v>26020</v>
      </c>
      <c r="E2750">
        <f>VLOOKUP(D2750,[1]products!$A$2:$B$2832,2,0)</f>
        <v>7.8680000379999999</v>
      </c>
      <c r="F2750">
        <v>100411</v>
      </c>
      <c r="G2750" t="s">
        <v>12</v>
      </c>
      <c r="H2750" s="2">
        <v>44286.980891203704</v>
      </c>
      <c r="I2750" s="2">
        <v>44286.980891203704</v>
      </c>
      <c r="J2750" s="2">
        <v>44286.980891203704</v>
      </c>
      <c r="K2750" s="2" t="s">
        <v>11</v>
      </c>
      <c r="L2750" s="9">
        <f>YEAR(Table1[[#This Row],[ordered_at]])</f>
        <v>2021</v>
      </c>
      <c r="M2750" s="9" t="str">
        <f>TEXT(Table1[[#This Row],[ordered_at]],"MMM")</f>
        <v>Mar</v>
      </c>
      <c r="N2750">
        <f>VLOOKUP(D2750,[1]products!$A$2:$F$2832,6,0)</f>
        <v>14</v>
      </c>
      <c r="O2750" s="1">
        <f>Table1[[#This Row],[sale_price]]-Table1[[#This Row],[cost_price]]</f>
        <v>6.1319999620000001</v>
      </c>
      <c r="P2750" s="4">
        <f>Table1[[#This Row],[PROFIT]]/Table1[[#This Row],[sale_price]]</f>
        <v>0.43799999728571432</v>
      </c>
      <c r="Q2750" t="str">
        <f>"Q"&amp;ROUNDUP(MONTH(Table1[[#This Row],[ordered_at]])/3,0)</f>
        <v>Q1</v>
      </c>
      <c r="R2750" t="s">
        <v>42</v>
      </c>
      <c r="S2750" t="s">
        <v>46</v>
      </c>
      <c r="T2750" s="8"/>
    </row>
    <row r="2751" spans="1:20" x14ac:dyDescent="0.3">
      <c r="A2751">
        <v>137026</v>
      </c>
      <c r="B2751">
        <v>94339</v>
      </c>
      <c r="C2751">
        <v>97167</v>
      </c>
      <c r="D2751">
        <v>11837</v>
      </c>
      <c r="E2751">
        <f>VLOOKUP(D2751,[1]products!$A$2:$B$2832,2,0)</f>
        <v>34.339229109999998</v>
      </c>
      <c r="F2751">
        <v>369892</v>
      </c>
      <c r="G2751" t="s">
        <v>13</v>
      </c>
      <c r="H2751" s="2">
        <v>44282.129907407405</v>
      </c>
      <c r="I2751" s="2">
        <v>44282.129907407405</v>
      </c>
      <c r="J2751" s="2" t="s">
        <v>11</v>
      </c>
      <c r="K2751" s="2" t="s">
        <v>11</v>
      </c>
      <c r="L2751" s="9">
        <f>YEAR(Table1[[#This Row],[ordered_at]])</f>
        <v>2021</v>
      </c>
      <c r="M2751" s="9" t="str">
        <f>TEXT(Table1[[#This Row],[ordered_at]],"MMM")</f>
        <v>Mar</v>
      </c>
      <c r="N2751">
        <f>VLOOKUP(D2753,[1]products!$A$2:$F$2832,6,0)</f>
        <v>39.990001679999999</v>
      </c>
      <c r="O2751" s="1">
        <f>Table1[[#This Row],[sale_price]]-Table1[[#This Row],[cost_price]]</f>
        <v>5.6507725700000009</v>
      </c>
      <c r="P2751" s="4">
        <f>Table1[[#This Row],[PROFIT]]/Table1[[#This Row],[sale_price]]</f>
        <v>0.14130463447382383</v>
      </c>
      <c r="Q2751" t="str">
        <f>"Q"&amp;ROUNDUP(MONTH(Table1[[#This Row],[ordered_at]])/3,0)</f>
        <v>Q1</v>
      </c>
      <c r="R2751" t="s">
        <v>42</v>
      </c>
      <c r="S2751" t="s">
        <v>46</v>
      </c>
      <c r="T2751" s="8"/>
    </row>
    <row r="2752" spans="1:20" x14ac:dyDescent="0.3">
      <c r="A2752">
        <v>5386</v>
      </c>
      <c r="B2752">
        <v>3728</v>
      </c>
      <c r="C2752">
        <v>72939</v>
      </c>
      <c r="D2752">
        <v>28378</v>
      </c>
      <c r="E2752">
        <f>VLOOKUP(D2752,[1]products!$A$2:$B$2832,2,0)</f>
        <v>22.70240046</v>
      </c>
      <c r="F2752">
        <v>14602</v>
      </c>
      <c r="G2752" t="s">
        <v>15</v>
      </c>
      <c r="H2752" s="2">
        <v>44282.01054398148</v>
      </c>
      <c r="I2752" s="2">
        <v>44282.01054398148</v>
      </c>
      <c r="J2752" s="2">
        <v>44282.01054398148</v>
      </c>
      <c r="K2752" s="2">
        <v>44282.01054398148</v>
      </c>
      <c r="L2752" s="9">
        <f>YEAR(Table1[[#This Row],[ordered_at]])</f>
        <v>2021</v>
      </c>
      <c r="M2752" s="9" t="str">
        <f>TEXT(Table1[[#This Row],[ordered_at]],"MMM")</f>
        <v>Mar</v>
      </c>
      <c r="N2752">
        <f>VLOOKUP(D2752,[1]products!$A$2:$F$2832,6,0)</f>
        <v>40.540000919999997</v>
      </c>
      <c r="O2752" s="1">
        <f>Table1[[#This Row],[sale_price]]-Table1[[#This Row],[cost_price]]</f>
        <v>17.837600459999997</v>
      </c>
      <c r="P2752" s="4">
        <f>Table1[[#This Row],[PROFIT]]/Table1[[#This Row],[sale_price]]</f>
        <v>0.4400000013616181</v>
      </c>
      <c r="Q2752" t="str">
        <f>"Q"&amp;ROUNDUP(MONTH(Table1[[#This Row],[ordered_at]])/3,0)</f>
        <v>Q1</v>
      </c>
      <c r="R2752" t="s">
        <v>42</v>
      </c>
      <c r="S2752" t="s">
        <v>46</v>
      </c>
      <c r="T2752" s="8"/>
    </row>
    <row r="2753" spans="1:20" x14ac:dyDescent="0.3">
      <c r="A2753">
        <v>142556</v>
      </c>
      <c r="B2753">
        <v>98145</v>
      </c>
      <c r="C2753">
        <v>95289</v>
      </c>
      <c r="D2753">
        <v>6130</v>
      </c>
      <c r="E2753">
        <f>VLOOKUP(D2753,[1]products!$A$2:$B$2832,2,0)</f>
        <v>18.51537076</v>
      </c>
      <c r="F2753">
        <v>384845</v>
      </c>
      <c r="G2753" t="s">
        <v>13</v>
      </c>
      <c r="H2753" s="2">
        <v>44281.264074074075</v>
      </c>
      <c r="I2753" s="2">
        <v>44281.264074074075</v>
      </c>
      <c r="J2753" s="2" t="s">
        <v>11</v>
      </c>
      <c r="K2753" s="2" t="s">
        <v>11</v>
      </c>
      <c r="L2753" s="9">
        <f>YEAR(Table1[[#This Row],[ordered_at]])</f>
        <v>2021</v>
      </c>
      <c r="M2753" s="9" t="str">
        <f>TEXT(Table1[[#This Row],[ordered_at]],"MMM")</f>
        <v>Mar</v>
      </c>
      <c r="N2753">
        <f>VLOOKUP(D2753,[1]products!$A$2:$F$2832,6,0)</f>
        <v>39.990001679999999</v>
      </c>
      <c r="O2753" s="1">
        <f>Table1[[#This Row],[sale_price]]-Table1[[#This Row],[cost_price]]</f>
        <v>21.474630919999999</v>
      </c>
      <c r="P2753" s="4">
        <f>Table1[[#This Row],[PROFIT]]/Table1[[#This Row],[sale_price]]</f>
        <v>0.53700000044611151</v>
      </c>
      <c r="Q2753" t="str">
        <f>"Q"&amp;ROUNDUP(MONTH(Table1[[#This Row],[ordered_at]])/3,0)</f>
        <v>Q1</v>
      </c>
      <c r="R2753" t="s">
        <v>42</v>
      </c>
      <c r="S2753" t="s">
        <v>46</v>
      </c>
      <c r="T2753" s="8"/>
    </row>
    <row r="2754" spans="1:20" x14ac:dyDescent="0.3">
      <c r="A2754">
        <v>2749</v>
      </c>
      <c r="B2754">
        <v>1878</v>
      </c>
      <c r="C2754">
        <v>75389</v>
      </c>
      <c r="D2754">
        <v>24572</v>
      </c>
      <c r="E2754">
        <f>VLOOKUP(D2754,[1]products!$A$2:$B$2832,2,0)</f>
        <v>42.829288290000001</v>
      </c>
      <c r="F2754">
        <v>7406</v>
      </c>
      <c r="G2754" t="s">
        <v>12</v>
      </c>
      <c r="H2754" s="2">
        <v>44279.253287037034</v>
      </c>
      <c r="I2754" s="2">
        <v>44279.253287037034</v>
      </c>
      <c r="J2754" s="2">
        <v>44279.253287037034</v>
      </c>
      <c r="K2754" s="2" t="s">
        <v>11</v>
      </c>
      <c r="L2754" s="9">
        <f>YEAR(Table1[[#This Row],[ordered_at]])</f>
        <v>2021</v>
      </c>
      <c r="M2754" s="9" t="str">
        <f>TEXT(Table1[[#This Row],[ordered_at]],"MMM")</f>
        <v>Mar</v>
      </c>
      <c r="N2754">
        <f>VLOOKUP(D2754,[1]products!$A$2:$F$2832,6,0)</f>
        <v>81.269996640000002</v>
      </c>
      <c r="O2754" s="1">
        <f>Table1[[#This Row],[sale_price]]-Table1[[#This Row],[cost_price]]</f>
        <v>38.440708350000001</v>
      </c>
      <c r="P2754" s="4">
        <f>Table1[[#This Row],[PROFIT]]/Table1[[#This Row],[sale_price]]</f>
        <v>0.47299999925286079</v>
      </c>
      <c r="Q2754" t="str">
        <f>"Q"&amp;ROUNDUP(MONTH(Table1[[#This Row],[ordered_at]])/3,0)</f>
        <v>Q1</v>
      </c>
      <c r="R2754" t="s">
        <v>42</v>
      </c>
      <c r="S2754" t="s">
        <v>46</v>
      </c>
      <c r="T2754" s="8"/>
    </row>
    <row r="2755" spans="1:20" x14ac:dyDescent="0.3">
      <c r="A2755">
        <v>144373</v>
      </c>
      <c r="B2755">
        <v>99408</v>
      </c>
      <c r="C2755">
        <v>8744</v>
      </c>
      <c r="D2755">
        <v>29065</v>
      </c>
      <c r="E2755">
        <f>VLOOKUP(D2755,[1]products!$A$2:$B$2832,2,0)</f>
        <v>17.105219779999999</v>
      </c>
      <c r="F2755">
        <v>389784</v>
      </c>
      <c r="G2755" t="s">
        <v>13</v>
      </c>
      <c r="H2755" s="2">
        <v>44279.086956018517</v>
      </c>
      <c r="I2755" s="2">
        <v>44279.086956018517</v>
      </c>
      <c r="J2755" s="2" t="s">
        <v>11</v>
      </c>
      <c r="K2755" s="2" t="s">
        <v>11</v>
      </c>
      <c r="L2755" s="9">
        <f>YEAR(Table1[[#This Row],[ordered_at]])</f>
        <v>2021</v>
      </c>
      <c r="M2755" s="9" t="str">
        <f>TEXT(Table1[[#This Row],[ordered_at]],"MMM")</f>
        <v>Mar</v>
      </c>
      <c r="N2755">
        <f>VLOOKUP(D2755,[1]products!$A$2:$F$2832,6,0)</f>
        <v>34.979999540000001</v>
      </c>
      <c r="O2755" s="1">
        <f>Table1[[#This Row],[sale_price]]-Table1[[#This Row],[cost_price]]</f>
        <v>17.874779760000003</v>
      </c>
      <c r="P2755" s="4">
        <f>Table1[[#This Row],[PROFIT]]/Table1[[#This Row],[sale_price]]</f>
        <v>0.51099999985877653</v>
      </c>
      <c r="Q2755" t="str">
        <f>"Q"&amp;ROUNDUP(MONTH(Table1[[#This Row],[ordered_at]])/3,0)</f>
        <v>Q1</v>
      </c>
      <c r="R2755" t="s">
        <v>42</v>
      </c>
      <c r="S2755" t="s">
        <v>46</v>
      </c>
      <c r="T2755" s="8"/>
    </row>
    <row r="2756" spans="1:20" x14ac:dyDescent="0.3">
      <c r="A2756">
        <v>70941</v>
      </c>
      <c r="B2756">
        <v>48782</v>
      </c>
      <c r="C2756">
        <v>88302</v>
      </c>
      <c r="D2756">
        <v>5984</v>
      </c>
      <c r="E2756">
        <f>VLOOKUP(D2756,[1]products!$A$2:$B$2832,2,0)</f>
        <v>10.51600002</v>
      </c>
      <c r="F2756">
        <v>191431</v>
      </c>
      <c r="G2756" t="s">
        <v>15</v>
      </c>
      <c r="H2756" s="2">
        <v>44278.058946759258</v>
      </c>
      <c r="I2756" s="2">
        <v>44278.058946759258</v>
      </c>
      <c r="J2756" s="2">
        <v>44278.058946759258</v>
      </c>
      <c r="K2756" s="2">
        <v>44278.058946759258</v>
      </c>
      <c r="L2756" s="9">
        <f>YEAR(Table1[[#This Row],[ordered_at]])</f>
        <v>2021</v>
      </c>
      <c r="M2756" s="9" t="str">
        <f>TEXT(Table1[[#This Row],[ordered_at]],"MMM")</f>
        <v>Mar</v>
      </c>
      <c r="N2756">
        <f>VLOOKUP(D2756,[1]products!$A$2:$F$2832,6,0)</f>
        <v>22</v>
      </c>
      <c r="O2756" s="1">
        <f>Table1[[#This Row],[sale_price]]-Table1[[#This Row],[cost_price]]</f>
        <v>11.48399998</v>
      </c>
      <c r="P2756" s="4">
        <f>Table1[[#This Row],[PROFIT]]/Table1[[#This Row],[sale_price]]</f>
        <v>0.52199999909090911</v>
      </c>
      <c r="Q2756" t="str">
        <f>"Q"&amp;ROUNDUP(MONTH(Table1[[#This Row],[ordered_at]])/3,0)</f>
        <v>Q1</v>
      </c>
      <c r="R2756" t="s">
        <v>42</v>
      </c>
      <c r="S2756" t="s">
        <v>46</v>
      </c>
      <c r="T2756" s="8"/>
    </row>
    <row r="2757" spans="1:20" x14ac:dyDescent="0.3">
      <c r="A2757">
        <v>41161</v>
      </c>
      <c r="B2757">
        <v>28313</v>
      </c>
      <c r="C2757">
        <v>32200</v>
      </c>
      <c r="D2757">
        <v>13791</v>
      </c>
      <c r="E2757">
        <f>VLOOKUP(D2757,[1]products!$A$2:$B$2832,2,0)</f>
        <v>30.87750003</v>
      </c>
      <c r="F2757">
        <v>111056</v>
      </c>
      <c r="G2757" t="s">
        <v>13</v>
      </c>
      <c r="H2757" s="2">
        <v>44277.281747685185</v>
      </c>
      <c r="I2757" s="2">
        <v>44277.281747685185</v>
      </c>
      <c r="J2757" s="2" t="s">
        <v>11</v>
      </c>
      <c r="K2757" s="2" t="s">
        <v>11</v>
      </c>
      <c r="L2757" s="9">
        <f>YEAR(Table1[[#This Row],[ordered_at]])</f>
        <v>2021</v>
      </c>
      <c r="M2757" s="9" t="str">
        <f>TEXT(Table1[[#This Row],[ordered_at]],"MMM")</f>
        <v>Mar</v>
      </c>
      <c r="N2757">
        <f>VLOOKUP(D2757,[1]products!$A$2:$F$2832,6,0)</f>
        <v>57.5</v>
      </c>
      <c r="O2757" s="1">
        <f>Table1[[#This Row],[sale_price]]-Table1[[#This Row],[cost_price]]</f>
        <v>26.62249997</v>
      </c>
      <c r="P2757" s="4">
        <f>Table1[[#This Row],[PROFIT]]/Table1[[#This Row],[sale_price]]</f>
        <v>0.46299999947826087</v>
      </c>
      <c r="Q2757" t="str">
        <f>"Q"&amp;ROUNDUP(MONTH(Table1[[#This Row],[ordered_at]])/3,0)</f>
        <v>Q1</v>
      </c>
      <c r="R2757" t="s">
        <v>42</v>
      </c>
      <c r="S2757" t="s">
        <v>46</v>
      </c>
      <c r="T2757" s="8"/>
    </row>
    <row r="2758" spans="1:20" x14ac:dyDescent="0.3">
      <c r="A2758">
        <v>3918</v>
      </c>
      <c r="B2758">
        <v>2711</v>
      </c>
      <c r="C2758">
        <v>94086</v>
      </c>
      <c r="D2758">
        <v>15829</v>
      </c>
      <c r="E2758">
        <f>VLOOKUP(D2758,[1]products!$A$2:$B$2832,2,0)</f>
        <v>19.77139979</v>
      </c>
      <c r="F2758">
        <v>10578</v>
      </c>
      <c r="G2758" t="s">
        <v>12</v>
      </c>
      <c r="H2758" s="2">
        <v>44277.188923611109</v>
      </c>
      <c r="I2758" s="2">
        <v>44277.188923611109</v>
      </c>
      <c r="J2758" s="2">
        <v>44277.188923611109</v>
      </c>
      <c r="K2758" s="2" t="s">
        <v>11</v>
      </c>
      <c r="L2758" s="9">
        <f>YEAR(Table1[[#This Row],[ordered_at]])</f>
        <v>2021</v>
      </c>
      <c r="M2758" s="9" t="str">
        <f>TEXT(Table1[[#This Row],[ordered_at]],"MMM")</f>
        <v>Mar</v>
      </c>
      <c r="N2758">
        <f>VLOOKUP(D2758,[1]products!$A$2:$F$2832,6,0)</f>
        <v>45.979999540000001</v>
      </c>
      <c r="O2758" s="1">
        <f>Table1[[#This Row],[sale_price]]-Table1[[#This Row],[cost_price]]</f>
        <v>26.208599750000001</v>
      </c>
      <c r="P2758" s="4">
        <f>Table1[[#This Row],[PROFIT]]/Table1[[#This Row],[sale_price]]</f>
        <v>0.57000000026533282</v>
      </c>
      <c r="Q2758" t="str">
        <f>"Q"&amp;ROUNDUP(MONTH(Table1[[#This Row],[ordered_at]])/3,0)</f>
        <v>Q1</v>
      </c>
      <c r="R2758" t="s">
        <v>42</v>
      </c>
      <c r="S2758" t="s">
        <v>46</v>
      </c>
      <c r="T2758" s="8"/>
    </row>
    <row r="2759" spans="1:20" x14ac:dyDescent="0.3">
      <c r="A2759">
        <v>180365</v>
      </c>
      <c r="B2759">
        <v>124249</v>
      </c>
      <c r="C2759">
        <v>12946</v>
      </c>
      <c r="D2759">
        <v>6250</v>
      </c>
      <c r="E2759">
        <f>VLOOKUP(D2759,[1]products!$A$2:$B$2832,2,0)</f>
        <v>50.24999983</v>
      </c>
      <c r="F2759">
        <v>486983</v>
      </c>
      <c r="G2759" t="s">
        <v>15</v>
      </c>
      <c r="H2759" s="2">
        <v>44276.632986111108</v>
      </c>
      <c r="I2759" s="2">
        <v>44276.632986111108</v>
      </c>
      <c r="J2759" s="2">
        <v>44276.632986111108</v>
      </c>
      <c r="K2759" s="2">
        <v>44276.632986111108</v>
      </c>
      <c r="L2759" s="9">
        <f>YEAR(Table1[[#This Row],[ordered_at]])</f>
        <v>2021</v>
      </c>
      <c r="M2759" s="9" t="str">
        <f>TEXT(Table1[[#This Row],[ordered_at]],"MMM")</f>
        <v>Mar</v>
      </c>
      <c r="N2759">
        <f>VLOOKUP(D2759,[1]products!$A$2:$F$2832,6,0)</f>
        <v>125</v>
      </c>
      <c r="O2759" s="1">
        <f>Table1[[#This Row],[sale_price]]-Table1[[#This Row],[cost_price]]</f>
        <v>74.750000169999993</v>
      </c>
      <c r="P2759" s="4">
        <f>Table1[[#This Row],[PROFIT]]/Table1[[#This Row],[sale_price]]</f>
        <v>0.59800000135999998</v>
      </c>
      <c r="Q2759" t="str">
        <f>"Q"&amp;ROUNDUP(MONTH(Table1[[#This Row],[ordered_at]])/3,0)</f>
        <v>Q1</v>
      </c>
      <c r="R2759" t="s">
        <v>42</v>
      </c>
      <c r="S2759" t="s">
        <v>46</v>
      </c>
      <c r="T2759" s="8"/>
    </row>
    <row r="2760" spans="1:20" x14ac:dyDescent="0.3">
      <c r="A2760">
        <v>94606</v>
      </c>
      <c r="B2760">
        <v>65064</v>
      </c>
      <c r="C2760">
        <v>12711</v>
      </c>
      <c r="D2760">
        <v>28970</v>
      </c>
      <c r="E2760">
        <f>VLOOKUP(D2760,[1]products!$A$2:$B$2832,2,0)</f>
        <v>9.7950998550000001</v>
      </c>
      <c r="F2760">
        <v>255353</v>
      </c>
      <c r="G2760" t="s">
        <v>15</v>
      </c>
      <c r="H2760" s="2">
        <v>44274.931666666664</v>
      </c>
      <c r="I2760" s="2">
        <v>44274.931666666664</v>
      </c>
      <c r="J2760" s="2">
        <v>44274.931666666664</v>
      </c>
      <c r="K2760" s="2">
        <v>44274.931666666664</v>
      </c>
      <c r="L2760" s="9">
        <f>YEAR(Table1[[#This Row],[ordered_at]])</f>
        <v>2021</v>
      </c>
      <c r="M2760" s="9" t="str">
        <f>TEXT(Table1[[#This Row],[ordered_at]],"MMM")</f>
        <v>Mar</v>
      </c>
      <c r="N2760">
        <f>VLOOKUP(D2760,[1]products!$A$2:$F$2832,6,0)</f>
        <v>19.989999770000001</v>
      </c>
      <c r="O2760" s="1">
        <f>Table1[[#This Row],[sale_price]]-Table1[[#This Row],[cost_price]]</f>
        <v>10.194899915000001</v>
      </c>
      <c r="P2760" s="4">
        <f>Table1[[#This Row],[PROFIT]]/Table1[[#This Row],[sale_price]]</f>
        <v>0.51000000161580794</v>
      </c>
      <c r="Q2760" t="str">
        <f>"Q"&amp;ROUNDUP(MONTH(Table1[[#This Row],[ordered_at]])/3,0)</f>
        <v>Q1</v>
      </c>
      <c r="R2760" t="s">
        <v>42</v>
      </c>
      <c r="S2760" t="s">
        <v>46</v>
      </c>
      <c r="T2760" s="8"/>
    </row>
    <row r="2761" spans="1:20" x14ac:dyDescent="0.3">
      <c r="A2761">
        <v>197</v>
      </c>
      <c r="B2761">
        <v>130</v>
      </c>
      <c r="C2761">
        <v>21675</v>
      </c>
      <c r="D2761">
        <v>141</v>
      </c>
      <c r="E2761">
        <f>VLOOKUP(D2761,[1]products!$A$2:$B$2832,2,0)</f>
        <v>10.13858989</v>
      </c>
      <c r="F2761">
        <v>558</v>
      </c>
      <c r="G2761" t="s">
        <v>15</v>
      </c>
      <c r="H2761" s="2">
        <v>44273.918807870374</v>
      </c>
      <c r="I2761" s="2">
        <v>44273.918807870374</v>
      </c>
      <c r="J2761" s="2">
        <v>44273.918807870374</v>
      </c>
      <c r="K2761" s="2">
        <v>44273.918807870374</v>
      </c>
      <c r="L2761" s="9">
        <f>YEAR(Table1[[#This Row],[ordered_at]])</f>
        <v>2021</v>
      </c>
      <c r="M2761" s="9" t="str">
        <f>TEXT(Table1[[#This Row],[ordered_at]],"MMM")</f>
        <v>Mar</v>
      </c>
      <c r="N2761">
        <f>VLOOKUP(D2761,[1]products!$A$2:$F$2832,6,0)</f>
        <v>22.989999770000001</v>
      </c>
      <c r="O2761" s="1">
        <f>Table1[[#This Row],[sale_price]]-Table1[[#This Row],[cost_price]]</f>
        <v>12.85140988</v>
      </c>
      <c r="P2761" s="4">
        <f>Table1[[#This Row],[PROFIT]]/Table1[[#This Row],[sale_price]]</f>
        <v>0.55900000037277076</v>
      </c>
      <c r="Q2761" t="str">
        <f>"Q"&amp;ROUNDUP(MONTH(Table1[[#This Row],[ordered_at]])/3,0)</f>
        <v>Q1</v>
      </c>
      <c r="R2761" t="s">
        <v>42</v>
      </c>
      <c r="S2761" t="s">
        <v>46</v>
      </c>
      <c r="T2761" s="8"/>
    </row>
    <row r="2762" spans="1:20" x14ac:dyDescent="0.3">
      <c r="A2762">
        <v>108123</v>
      </c>
      <c r="B2762">
        <v>74502</v>
      </c>
      <c r="C2762">
        <v>95654</v>
      </c>
      <c r="D2762">
        <v>24833</v>
      </c>
      <c r="E2762">
        <f>VLOOKUP(D2762,[1]products!$A$2:$B$2832,2,0)</f>
        <v>20.126230549999999</v>
      </c>
      <c r="F2762">
        <v>291720</v>
      </c>
      <c r="G2762" t="s">
        <v>15</v>
      </c>
      <c r="H2762" s="2">
        <v>44272.700416666667</v>
      </c>
      <c r="I2762" s="2">
        <v>44272.700416666667</v>
      </c>
      <c r="J2762" s="2">
        <v>44272.700416666667</v>
      </c>
      <c r="K2762" s="2">
        <v>44272.700416666667</v>
      </c>
      <c r="L2762" s="9">
        <f>YEAR(Table1[[#This Row],[ordered_at]])</f>
        <v>2021</v>
      </c>
      <c r="M2762" s="9" t="str">
        <f>TEXT(Table1[[#This Row],[ordered_at]],"MMM")</f>
        <v>Mar</v>
      </c>
      <c r="N2762">
        <f>VLOOKUP(D2762,[1]products!$A$2:$F$2832,6,0)</f>
        <v>38.630001069999999</v>
      </c>
      <c r="O2762" s="1">
        <f>Table1[[#This Row],[sale_price]]-Table1[[#This Row],[cost_price]]</f>
        <v>18.50377052</v>
      </c>
      <c r="P2762" s="4">
        <f>Table1[[#This Row],[PROFIT]]/Table1[[#This Row],[sale_price]]</f>
        <v>0.47900000019337302</v>
      </c>
      <c r="Q2762" t="str">
        <f>"Q"&amp;ROUNDUP(MONTH(Table1[[#This Row],[ordered_at]])/3,0)</f>
        <v>Q1</v>
      </c>
      <c r="R2762" t="s">
        <v>42</v>
      </c>
      <c r="S2762" t="s">
        <v>46</v>
      </c>
      <c r="T2762" s="8"/>
    </row>
    <row r="2763" spans="1:20" x14ac:dyDescent="0.3">
      <c r="A2763">
        <v>93592</v>
      </c>
      <c r="B2763">
        <v>64390</v>
      </c>
      <c r="C2763">
        <v>95654</v>
      </c>
      <c r="D2763">
        <v>24832</v>
      </c>
      <c r="E2763">
        <f>VLOOKUP(D2763,[1]products!$A$2:$B$2832,2,0)</f>
        <v>33.329350920000003</v>
      </c>
      <c r="F2763">
        <v>252610</v>
      </c>
      <c r="G2763" t="s">
        <v>12</v>
      </c>
      <c r="H2763" s="2">
        <v>44271.473935185182</v>
      </c>
      <c r="I2763" s="2">
        <v>44271.473935185182</v>
      </c>
      <c r="J2763" s="2">
        <v>44271.473935185182</v>
      </c>
      <c r="K2763" s="2" t="s">
        <v>11</v>
      </c>
      <c r="L2763" s="9">
        <f>YEAR(Table1[[#This Row],[ordered_at]])</f>
        <v>2021</v>
      </c>
      <c r="M2763" s="9" t="str">
        <f>TEXT(Table1[[#This Row],[ordered_at]],"MMM")</f>
        <v>Mar</v>
      </c>
      <c r="N2763">
        <f>VLOOKUP(D2763,[1]products!$A$2:$F$2832,6,0)</f>
        <v>58.990001679999999</v>
      </c>
      <c r="O2763" s="1">
        <f>Table1[[#This Row],[sale_price]]-Table1[[#This Row],[cost_price]]</f>
        <v>25.660650759999996</v>
      </c>
      <c r="P2763" s="4">
        <f>Table1[[#This Row],[PROFIT]]/Table1[[#This Row],[sale_price]]</f>
        <v>0.4350000004949991</v>
      </c>
      <c r="Q2763" t="str">
        <f>"Q"&amp;ROUNDUP(MONTH(Table1[[#This Row],[ordered_at]])/3,0)</f>
        <v>Q1</v>
      </c>
      <c r="R2763" t="s">
        <v>42</v>
      </c>
      <c r="S2763" t="s">
        <v>46</v>
      </c>
      <c r="T2763" s="8"/>
    </row>
    <row r="2764" spans="1:20" x14ac:dyDescent="0.3">
      <c r="A2764">
        <v>104116</v>
      </c>
      <c r="B2764">
        <v>71720</v>
      </c>
      <c r="C2764">
        <v>95654</v>
      </c>
      <c r="D2764">
        <v>13870</v>
      </c>
      <c r="E2764">
        <f>VLOOKUP(D2764,[1]products!$A$2:$B$2832,2,0)</f>
        <v>28.271999820000001</v>
      </c>
      <c r="F2764">
        <v>280902</v>
      </c>
      <c r="G2764" t="s">
        <v>14</v>
      </c>
      <c r="H2764" s="2">
        <v>44269.976423611108</v>
      </c>
      <c r="I2764" s="2" t="s">
        <v>11</v>
      </c>
      <c r="J2764" s="2" t="s">
        <v>11</v>
      </c>
      <c r="K2764" s="2" t="s">
        <v>11</v>
      </c>
      <c r="L2764" s="9">
        <f>YEAR(Table1[[#This Row],[ordered_at]])</f>
        <v>2021</v>
      </c>
      <c r="M2764" s="9" t="str">
        <f>TEXT(Table1[[#This Row],[ordered_at]],"MMM")</f>
        <v>Mar</v>
      </c>
      <c r="N2764">
        <f>VLOOKUP(D2764,[1]products!$A$2:$F$2832,6,0)</f>
        <v>76</v>
      </c>
      <c r="O2764" s="1">
        <f>Table1[[#This Row],[sale_price]]-Table1[[#This Row],[cost_price]]</f>
        <v>47.728000179999995</v>
      </c>
      <c r="P2764" s="4">
        <f>Table1[[#This Row],[PROFIT]]/Table1[[#This Row],[sale_price]]</f>
        <v>0.62800000236842102</v>
      </c>
      <c r="Q2764" t="str">
        <f>"Q"&amp;ROUNDUP(MONTH(Table1[[#This Row],[ordered_at]])/3,0)</f>
        <v>Q1</v>
      </c>
      <c r="R2764" t="s">
        <v>42</v>
      </c>
      <c r="S2764" t="s">
        <v>46</v>
      </c>
      <c r="T2764" s="8"/>
    </row>
    <row r="2765" spans="1:20" x14ac:dyDescent="0.3">
      <c r="A2765">
        <v>79653</v>
      </c>
      <c r="B2765">
        <v>54819</v>
      </c>
      <c r="C2765">
        <v>95654</v>
      </c>
      <c r="D2765">
        <v>6096</v>
      </c>
      <c r="E2765">
        <f>VLOOKUP(D2765,[1]products!$A$2:$B$2832,2,0)</f>
        <v>15.54800004</v>
      </c>
      <c r="F2765">
        <v>214975</v>
      </c>
      <c r="G2765" t="s">
        <v>10</v>
      </c>
      <c r="H2765" s="2">
        <v>44269.274178240739</v>
      </c>
      <c r="I2765" s="2" t="s">
        <v>11</v>
      </c>
      <c r="J2765" s="2" t="s">
        <v>11</v>
      </c>
      <c r="K2765" s="2" t="s">
        <v>11</v>
      </c>
      <c r="L2765" s="9">
        <f>YEAR(Table1[[#This Row],[ordered_at]])</f>
        <v>2021</v>
      </c>
      <c r="M2765" s="9" t="str">
        <f>TEXT(Table1[[#This Row],[ordered_at]],"MMM")</f>
        <v>Mar</v>
      </c>
      <c r="N2765">
        <f>VLOOKUP(D2765,[1]products!$A$2:$F$2832,6,0)</f>
        <v>26</v>
      </c>
      <c r="O2765" s="1">
        <f>Table1[[#This Row],[sale_price]]-Table1[[#This Row],[cost_price]]</f>
        <v>10.45199996</v>
      </c>
      <c r="P2765" s="4">
        <f>Table1[[#This Row],[PROFIT]]/Table1[[#This Row],[sale_price]]</f>
        <v>0.40199999846153844</v>
      </c>
      <c r="Q2765" t="str">
        <f>"Q"&amp;ROUNDUP(MONTH(Table1[[#This Row],[ordered_at]])/3,0)</f>
        <v>Q1</v>
      </c>
      <c r="R2765" t="s">
        <v>42</v>
      </c>
      <c r="S2765" t="s">
        <v>46</v>
      </c>
      <c r="T2765" s="8"/>
    </row>
    <row r="2766" spans="1:20" x14ac:dyDescent="0.3">
      <c r="A2766">
        <v>113740</v>
      </c>
      <c r="B2766">
        <v>78366</v>
      </c>
      <c r="C2766">
        <v>95654</v>
      </c>
      <c r="D2766">
        <v>12603</v>
      </c>
      <c r="E2766">
        <f>VLOOKUP(D2766,[1]products!$A$2:$B$2832,2,0)</f>
        <v>5.7261799580000003</v>
      </c>
      <c r="F2766">
        <v>306921</v>
      </c>
      <c r="G2766" t="s">
        <v>12</v>
      </c>
      <c r="H2766" s="2">
        <v>44268.511608796296</v>
      </c>
      <c r="I2766" s="2">
        <v>44268.511608796296</v>
      </c>
      <c r="J2766" s="2">
        <v>44268.511608796296</v>
      </c>
      <c r="K2766" s="2" t="s">
        <v>11</v>
      </c>
      <c r="L2766" s="9">
        <f>YEAR(Table1[[#This Row],[ordered_at]])</f>
        <v>2021</v>
      </c>
      <c r="M2766" s="9" t="str">
        <f>TEXT(Table1[[#This Row],[ordered_at]],"MMM")</f>
        <v>Mar</v>
      </c>
      <c r="N2766">
        <f>VLOOKUP(D2766,[1]products!$A$2:$F$2832,6,0)</f>
        <v>14.989999770000001</v>
      </c>
      <c r="O2766" s="1">
        <f>Table1[[#This Row],[sale_price]]-Table1[[#This Row],[cost_price]]</f>
        <v>9.2638198120000013</v>
      </c>
      <c r="P2766" s="4">
        <f>Table1[[#This Row],[PROFIT]]/Table1[[#This Row],[sale_price]]</f>
        <v>0.61799999694062713</v>
      </c>
      <c r="Q2766" t="str">
        <f>"Q"&amp;ROUNDUP(MONTH(Table1[[#This Row],[ordered_at]])/3,0)</f>
        <v>Q1</v>
      </c>
      <c r="R2766" t="s">
        <v>42</v>
      </c>
      <c r="S2766" t="s">
        <v>46</v>
      </c>
      <c r="T2766" s="8"/>
    </row>
    <row r="2767" spans="1:20" x14ac:dyDescent="0.3">
      <c r="A2767">
        <v>94957</v>
      </c>
      <c r="B2767">
        <v>65313</v>
      </c>
      <c r="C2767">
        <v>95654</v>
      </c>
      <c r="D2767">
        <v>13662</v>
      </c>
      <c r="E2767">
        <f>VLOOKUP(D2767,[1]products!$A$2:$B$2832,2,0)</f>
        <v>30.312000130000001</v>
      </c>
      <c r="F2767">
        <v>256311</v>
      </c>
      <c r="G2767" t="s">
        <v>12</v>
      </c>
      <c r="H2767" s="2">
        <v>44267.501493055555</v>
      </c>
      <c r="I2767" s="2">
        <v>44267.501493055555</v>
      </c>
      <c r="J2767" s="2">
        <v>44267.501493055555</v>
      </c>
      <c r="K2767" s="2" t="s">
        <v>11</v>
      </c>
      <c r="L2767" s="9">
        <f>YEAR(Table1[[#This Row],[ordered_at]])</f>
        <v>2021</v>
      </c>
      <c r="M2767" s="9" t="str">
        <f>TEXT(Table1[[#This Row],[ordered_at]],"MMM")</f>
        <v>Mar</v>
      </c>
      <c r="N2767">
        <f>VLOOKUP(D2767,[1]products!$A$2:$F$2832,6,0)</f>
        <v>72</v>
      </c>
      <c r="O2767" s="1">
        <f>Table1[[#This Row],[sale_price]]-Table1[[#This Row],[cost_price]]</f>
        <v>41.687999869999999</v>
      </c>
      <c r="P2767" s="4">
        <f>Table1[[#This Row],[PROFIT]]/Table1[[#This Row],[sale_price]]</f>
        <v>0.57899999819444448</v>
      </c>
      <c r="Q2767" t="str">
        <f>"Q"&amp;ROUNDUP(MONTH(Table1[[#This Row],[ordered_at]])/3,0)</f>
        <v>Q1</v>
      </c>
      <c r="R2767" t="s">
        <v>42</v>
      </c>
      <c r="S2767" t="s">
        <v>46</v>
      </c>
      <c r="T2767" s="8"/>
    </row>
    <row r="2768" spans="1:20" x14ac:dyDescent="0.3">
      <c r="A2768">
        <v>38091</v>
      </c>
      <c r="B2768">
        <v>26228</v>
      </c>
      <c r="C2768">
        <v>23288</v>
      </c>
      <c r="D2768">
        <v>13607</v>
      </c>
      <c r="E2768">
        <f>VLOOKUP(D2768,[1]products!$A$2:$B$2832,2,0)</f>
        <v>19.683720820000001</v>
      </c>
      <c r="F2768">
        <v>102762</v>
      </c>
      <c r="G2768" t="s">
        <v>13</v>
      </c>
      <c r="H2768" s="2">
        <v>44266.52</v>
      </c>
      <c r="I2768" s="2">
        <v>44266.52</v>
      </c>
      <c r="J2768" s="2" t="s">
        <v>11</v>
      </c>
      <c r="K2768" s="2" t="s">
        <v>11</v>
      </c>
      <c r="L2768" s="9">
        <f>YEAR(Table1[[#This Row],[ordered_at]])</f>
        <v>2021</v>
      </c>
      <c r="M2768" s="9" t="str">
        <f>TEXT(Table1[[#This Row],[ordered_at]],"MMM")</f>
        <v>Mar</v>
      </c>
      <c r="N2768">
        <f>VLOOKUP(D2768,[1]products!$A$2:$F$2832,6,0)</f>
        <v>45.990001679999999</v>
      </c>
      <c r="O2768" s="1">
        <f>Table1[[#This Row],[sale_price]]-Table1[[#This Row],[cost_price]]</f>
        <v>26.306280859999998</v>
      </c>
      <c r="P2768" s="4">
        <f>Table1[[#This Row],[PROFIT]]/Table1[[#This Row],[sale_price]]</f>
        <v>0.5719999978047402</v>
      </c>
      <c r="Q2768" t="str">
        <f>"Q"&amp;ROUNDUP(MONTH(Table1[[#This Row],[ordered_at]])/3,0)</f>
        <v>Q1</v>
      </c>
      <c r="R2768" t="s">
        <v>42</v>
      </c>
      <c r="S2768" t="s">
        <v>46</v>
      </c>
      <c r="T2768" s="8"/>
    </row>
    <row r="2769" spans="1:20" x14ac:dyDescent="0.3">
      <c r="A2769">
        <v>169259</v>
      </c>
      <c r="B2769">
        <v>116589</v>
      </c>
      <c r="C2769">
        <v>23769</v>
      </c>
      <c r="D2769">
        <v>18719</v>
      </c>
      <c r="E2769">
        <f>VLOOKUP(D2769,[1]products!$A$2:$B$2832,2,0)</f>
        <v>8.0400000509999998</v>
      </c>
      <c r="F2769">
        <v>456982</v>
      </c>
      <c r="G2769" t="s">
        <v>15</v>
      </c>
      <c r="H2769" s="2">
        <v>44266.461770833332</v>
      </c>
      <c r="I2769" s="2">
        <v>44266.461770833332</v>
      </c>
      <c r="J2769" s="2">
        <v>44266.461770833332</v>
      </c>
      <c r="K2769" s="2">
        <v>44266.461770833332</v>
      </c>
      <c r="L2769" s="9">
        <f>YEAR(Table1[[#This Row],[ordered_at]])</f>
        <v>2021</v>
      </c>
      <c r="M2769" s="9" t="str">
        <f>TEXT(Table1[[#This Row],[ordered_at]],"MMM")</f>
        <v>Mar</v>
      </c>
      <c r="N2769">
        <f>VLOOKUP(D2769,[1]products!$A$2:$F$2832,6,0)</f>
        <v>20</v>
      </c>
      <c r="O2769" s="1">
        <f>Table1[[#This Row],[sale_price]]-Table1[[#This Row],[cost_price]]</f>
        <v>11.959999949</v>
      </c>
      <c r="P2769" s="4">
        <f>Table1[[#This Row],[PROFIT]]/Table1[[#This Row],[sale_price]]</f>
        <v>0.59799999744999999</v>
      </c>
      <c r="Q2769" t="str">
        <f>"Q"&amp;ROUNDUP(MONTH(Table1[[#This Row],[ordered_at]])/3,0)</f>
        <v>Q1</v>
      </c>
      <c r="R2769" t="s">
        <v>42</v>
      </c>
      <c r="S2769" t="s">
        <v>46</v>
      </c>
      <c r="T2769" s="8"/>
    </row>
    <row r="2770" spans="1:20" x14ac:dyDescent="0.3">
      <c r="A2770">
        <v>38090</v>
      </c>
      <c r="B2770">
        <v>26228</v>
      </c>
      <c r="C2770">
        <v>3415</v>
      </c>
      <c r="D2770">
        <v>6148</v>
      </c>
      <c r="E2770">
        <f>VLOOKUP(D2770,[1]products!$A$2:$B$2832,2,0)</f>
        <v>6.1758799130000002</v>
      </c>
      <c r="F2770">
        <v>102759</v>
      </c>
      <c r="G2770" t="s">
        <v>13</v>
      </c>
      <c r="H2770" s="2">
        <v>44265.450532407405</v>
      </c>
      <c r="I2770" s="2">
        <v>44265.450532407405</v>
      </c>
      <c r="J2770" s="2" t="s">
        <v>11</v>
      </c>
      <c r="K2770" s="2" t="s">
        <v>11</v>
      </c>
      <c r="L2770" s="9">
        <f>YEAR(Table1[[#This Row],[ordered_at]])</f>
        <v>2021</v>
      </c>
      <c r="M2770" s="9" t="str">
        <f>TEXT(Table1[[#This Row],[ordered_at]],"MMM")</f>
        <v>Mar</v>
      </c>
      <c r="N2770">
        <f>VLOOKUP(D2770,[1]products!$A$2:$F$2832,6,0)</f>
        <v>14.989999770000001</v>
      </c>
      <c r="O2770" s="1">
        <f>Table1[[#This Row],[sale_price]]-Table1[[#This Row],[cost_price]]</f>
        <v>8.8141198570000014</v>
      </c>
      <c r="P2770" s="4">
        <f>Table1[[#This Row],[PROFIT]]/Table1[[#This Row],[sale_price]]</f>
        <v>0.58799999948232162</v>
      </c>
      <c r="Q2770" t="str">
        <f>"Q"&amp;ROUNDUP(MONTH(Table1[[#This Row],[ordered_at]])/3,0)</f>
        <v>Q1</v>
      </c>
      <c r="R2770" t="s">
        <v>23</v>
      </c>
      <c r="S2770" t="s">
        <v>46</v>
      </c>
      <c r="T2770" s="8"/>
    </row>
    <row r="2771" spans="1:20" x14ac:dyDescent="0.3">
      <c r="A2771">
        <v>156933</v>
      </c>
      <c r="B2771">
        <v>108043</v>
      </c>
      <c r="C2771">
        <v>53272</v>
      </c>
      <c r="D2771">
        <v>24833</v>
      </c>
      <c r="E2771">
        <f>VLOOKUP(D2771,[1]products!$A$2:$B$2832,2,0)</f>
        <v>20.126230549999999</v>
      </c>
      <c r="F2771">
        <v>423648</v>
      </c>
      <c r="G2771" t="s">
        <v>15</v>
      </c>
      <c r="H2771" s="2">
        <v>44262.357430555552</v>
      </c>
      <c r="I2771" s="2">
        <v>44262.357430555552</v>
      </c>
      <c r="J2771" s="2">
        <v>44262.357430555552</v>
      </c>
      <c r="K2771" s="2">
        <v>44262.357430555552</v>
      </c>
      <c r="L2771" s="9">
        <f>YEAR(Table1[[#This Row],[ordered_at]])</f>
        <v>2021</v>
      </c>
      <c r="M2771" s="9" t="str">
        <f>TEXT(Table1[[#This Row],[ordered_at]],"MMM")</f>
        <v>Mar</v>
      </c>
      <c r="N2771">
        <f>VLOOKUP(D2771,[1]products!$A$2:$F$2832,6,0)</f>
        <v>38.630001069999999</v>
      </c>
      <c r="O2771" s="1">
        <f>Table1[[#This Row],[sale_price]]-Table1[[#This Row],[cost_price]]</f>
        <v>18.50377052</v>
      </c>
      <c r="P2771" s="4">
        <f>Table1[[#This Row],[PROFIT]]/Table1[[#This Row],[sale_price]]</f>
        <v>0.47900000019337302</v>
      </c>
      <c r="Q2771" t="str">
        <f>"Q"&amp;ROUNDUP(MONTH(Table1[[#This Row],[ordered_at]])/3,0)</f>
        <v>Q1</v>
      </c>
      <c r="R2771" t="s">
        <v>23</v>
      </c>
      <c r="S2771" t="s">
        <v>46</v>
      </c>
      <c r="T2771" s="8"/>
    </row>
    <row r="2772" spans="1:20" x14ac:dyDescent="0.3">
      <c r="A2772">
        <v>78941</v>
      </c>
      <c r="B2772">
        <v>54322</v>
      </c>
      <c r="C2772">
        <v>13304</v>
      </c>
      <c r="D2772">
        <v>5934</v>
      </c>
      <c r="E2772">
        <f>VLOOKUP(D2772,[1]products!$A$2:$B$2832,2,0)</f>
        <v>19.403999970000001</v>
      </c>
      <c r="F2772">
        <v>213018</v>
      </c>
      <c r="G2772" t="s">
        <v>13</v>
      </c>
      <c r="H2772" s="2">
        <v>44259.486608796295</v>
      </c>
      <c r="I2772" s="2">
        <v>44259.486608796295</v>
      </c>
      <c r="J2772" s="2" t="s">
        <v>11</v>
      </c>
      <c r="K2772" s="2" t="s">
        <v>11</v>
      </c>
      <c r="L2772" s="9">
        <f>YEAR(Table1[[#This Row],[ordered_at]])</f>
        <v>2021</v>
      </c>
      <c r="M2772" s="9" t="str">
        <f>TEXT(Table1[[#This Row],[ordered_at]],"MMM")</f>
        <v>Mar</v>
      </c>
      <c r="N2772">
        <f>VLOOKUP(D2772,[1]products!$A$2:$F$2832,6,0)</f>
        <v>42</v>
      </c>
      <c r="O2772" s="1">
        <f>Table1[[#This Row],[sale_price]]-Table1[[#This Row],[cost_price]]</f>
        <v>22.596000029999999</v>
      </c>
      <c r="P2772" s="4">
        <f>Table1[[#This Row],[PROFIT]]/Table1[[#This Row],[sale_price]]</f>
        <v>0.53800000071428566</v>
      </c>
      <c r="Q2772" t="str">
        <f>"Q"&amp;ROUNDUP(MONTH(Table1[[#This Row],[ordered_at]])/3,0)</f>
        <v>Q1</v>
      </c>
      <c r="R2772" t="s">
        <v>23</v>
      </c>
      <c r="S2772" t="s">
        <v>46</v>
      </c>
      <c r="T2772" s="8"/>
    </row>
    <row r="2773" spans="1:20" x14ac:dyDescent="0.3">
      <c r="A2773">
        <v>56394</v>
      </c>
      <c r="B2773">
        <v>38818</v>
      </c>
      <c r="C2773">
        <v>25594</v>
      </c>
      <c r="D2773">
        <v>14252</v>
      </c>
      <c r="E2773">
        <f>VLOOKUP(D2773,[1]products!$A$2:$B$2832,2,0)</f>
        <v>16.718000079999999</v>
      </c>
      <c r="F2773">
        <v>152174</v>
      </c>
      <c r="G2773" t="s">
        <v>13</v>
      </c>
      <c r="H2773" s="2">
        <v>44259.117905092593</v>
      </c>
      <c r="I2773" s="2">
        <v>44259.117905092593</v>
      </c>
      <c r="J2773" s="2" t="s">
        <v>11</v>
      </c>
      <c r="K2773" s="2" t="s">
        <v>11</v>
      </c>
      <c r="L2773" s="9">
        <f>YEAR(Table1[[#This Row],[ordered_at]])</f>
        <v>2021</v>
      </c>
      <c r="M2773" s="9" t="str">
        <f>TEXT(Table1[[#This Row],[ordered_at]],"MMM")</f>
        <v>Mar</v>
      </c>
      <c r="N2773">
        <f>VLOOKUP(D2773,[1]products!$A$2:$F$2832,6,0)</f>
        <v>26</v>
      </c>
      <c r="O2773" s="1">
        <f>Table1[[#This Row],[sale_price]]-Table1[[#This Row],[cost_price]]</f>
        <v>9.2819999200000005</v>
      </c>
      <c r="P2773" s="4">
        <f>Table1[[#This Row],[PROFIT]]/Table1[[#This Row],[sale_price]]</f>
        <v>0.35699999692307693</v>
      </c>
      <c r="Q2773" t="str">
        <f>"Q"&amp;ROUNDUP(MONTH(Table1[[#This Row],[ordered_at]])/3,0)</f>
        <v>Q1</v>
      </c>
      <c r="R2773" t="s">
        <v>23</v>
      </c>
      <c r="S2773" t="s">
        <v>46</v>
      </c>
      <c r="T2773" s="8"/>
    </row>
    <row r="2774" spans="1:20" x14ac:dyDescent="0.3">
      <c r="A2774">
        <v>45813</v>
      </c>
      <c r="B2774">
        <v>31527</v>
      </c>
      <c r="C2774">
        <v>93992</v>
      </c>
      <c r="D2774">
        <v>9227</v>
      </c>
      <c r="E2774">
        <f>VLOOKUP(D2774,[1]products!$A$2:$B$2832,2,0)</f>
        <v>17.670000030000001</v>
      </c>
      <c r="F2774">
        <v>123573</v>
      </c>
      <c r="G2774" t="s">
        <v>10</v>
      </c>
      <c r="H2774" s="2">
        <v>44257.6171412037</v>
      </c>
      <c r="I2774" s="2" t="s">
        <v>11</v>
      </c>
      <c r="J2774" s="2" t="s">
        <v>11</v>
      </c>
      <c r="K2774" s="2" t="s">
        <v>11</v>
      </c>
      <c r="L2774" s="9">
        <f>YEAR(Table1[[#This Row],[ordered_at]])</f>
        <v>2021</v>
      </c>
      <c r="M2774" s="9" t="str">
        <f>TEXT(Table1[[#This Row],[ordered_at]],"MMM")</f>
        <v>Mar</v>
      </c>
      <c r="N2774">
        <f>VLOOKUP(D2774,[1]products!$A$2:$F$2832,6,0)</f>
        <v>38</v>
      </c>
      <c r="O2774" s="1">
        <f>Table1[[#This Row],[sale_price]]-Table1[[#This Row],[cost_price]]</f>
        <v>20.329999969999999</v>
      </c>
      <c r="P2774" s="4">
        <f>Table1[[#This Row],[PROFIT]]/Table1[[#This Row],[sale_price]]</f>
        <v>0.53499999921052632</v>
      </c>
      <c r="Q2774" t="str">
        <f>"Q"&amp;ROUNDUP(MONTH(Table1[[#This Row],[ordered_at]])/3,0)</f>
        <v>Q1</v>
      </c>
      <c r="R2774" t="s">
        <v>23</v>
      </c>
      <c r="S2774" t="s">
        <v>46</v>
      </c>
      <c r="T2774" s="8"/>
    </row>
    <row r="2775" spans="1:20" x14ac:dyDescent="0.3">
      <c r="A2775">
        <v>38898</v>
      </c>
      <c r="B2775">
        <v>26797</v>
      </c>
      <c r="C2775">
        <v>53644</v>
      </c>
      <c r="D2775">
        <v>9254</v>
      </c>
      <c r="E2775">
        <f>VLOOKUP(D2775,[1]products!$A$2:$B$2832,2,0)</f>
        <v>19.383839559999998</v>
      </c>
      <c r="F2775">
        <v>104927</v>
      </c>
      <c r="G2775" t="s">
        <v>14</v>
      </c>
      <c r="H2775" s="2">
        <v>44257.49181712963</v>
      </c>
      <c r="I2775" s="2" t="s">
        <v>11</v>
      </c>
      <c r="J2775" s="2" t="s">
        <v>11</v>
      </c>
      <c r="K2775" s="2" t="s">
        <v>11</v>
      </c>
      <c r="L2775" s="9">
        <f>YEAR(Table1[[#This Row],[ordered_at]])</f>
        <v>2021</v>
      </c>
      <c r="M2775" s="9" t="str">
        <f>TEXT(Table1[[#This Row],[ordered_at]],"MMM")</f>
        <v>Mar</v>
      </c>
      <c r="N2775">
        <f>VLOOKUP(D2775,[1]products!$A$2:$F$2832,6,0)</f>
        <v>38.459999080000003</v>
      </c>
      <c r="O2775" s="1">
        <f>Table1[[#This Row],[sale_price]]-Table1[[#This Row],[cost_price]]</f>
        <v>19.076159520000004</v>
      </c>
      <c r="P2775" s="4">
        <f>Table1[[#This Row],[PROFIT]]/Table1[[#This Row],[sale_price]]</f>
        <v>0.49599999938429545</v>
      </c>
      <c r="Q2775" t="str">
        <f>"Q"&amp;ROUNDUP(MONTH(Table1[[#This Row],[ordered_at]])/3,0)</f>
        <v>Q1</v>
      </c>
      <c r="R2775" t="s">
        <v>31</v>
      </c>
      <c r="S2775" t="s">
        <v>46</v>
      </c>
      <c r="T2775" s="8"/>
    </row>
    <row r="2776" spans="1:20" x14ac:dyDescent="0.3">
      <c r="A2776">
        <v>136883</v>
      </c>
      <c r="B2776">
        <v>94240</v>
      </c>
      <c r="C2776">
        <v>37095</v>
      </c>
      <c r="D2776">
        <v>13929</v>
      </c>
      <c r="E2776">
        <f>VLOOKUP(D2776,[1]products!$A$2:$B$2832,2,0)</f>
        <v>30.927499959999999</v>
      </c>
      <c r="F2776">
        <v>369511</v>
      </c>
      <c r="G2776" t="s">
        <v>13</v>
      </c>
      <c r="H2776" s="2">
        <v>44257.088020833333</v>
      </c>
      <c r="I2776" s="2">
        <v>44257.088020833333</v>
      </c>
      <c r="J2776" s="2" t="s">
        <v>11</v>
      </c>
      <c r="K2776" s="2" t="s">
        <v>11</v>
      </c>
      <c r="L2776" s="9">
        <f>YEAR(Table1[[#This Row],[ordered_at]])</f>
        <v>2021</v>
      </c>
      <c r="M2776" s="9" t="str">
        <f>TEXT(Table1[[#This Row],[ordered_at]],"MMM")</f>
        <v>Mar</v>
      </c>
      <c r="N2776">
        <f>VLOOKUP(D2776,[1]products!$A$2:$F$2832,6,0)</f>
        <v>69.5</v>
      </c>
      <c r="O2776" s="1">
        <f>Table1[[#This Row],[sale_price]]-Table1[[#This Row],[cost_price]]</f>
        <v>38.572500040000001</v>
      </c>
      <c r="P2776" s="4">
        <f>Table1[[#This Row],[PROFIT]]/Table1[[#This Row],[sale_price]]</f>
        <v>0.55500000057553955</v>
      </c>
      <c r="Q2776" t="str">
        <f>"Q"&amp;ROUNDUP(MONTH(Table1[[#This Row],[ordered_at]])/3,0)</f>
        <v>Q1</v>
      </c>
      <c r="R2776" t="s">
        <v>31</v>
      </c>
      <c r="S2776" t="s">
        <v>46</v>
      </c>
      <c r="T2776" s="8"/>
    </row>
    <row r="2777" spans="1:20" x14ac:dyDescent="0.3">
      <c r="A2777">
        <v>121008</v>
      </c>
      <c r="B2777">
        <v>83322</v>
      </c>
      <c r="C2777">
        <v>37095</v>
      </c>
      <c r="D2777">
        <v>6795</v>
      </c>
      <c r="E2777">
        <f>VLOOKUP(D2777,[1]products!$A$2:$B$2832,2,0)</f>
        <v>33.067759279999997</v>
      </c>
      <c r="F2777">
        <v>326613</v>
      </c>
      <c r="G2777" t="s">
        <v>15</v>
      </c>
      <c r="H2777" s="2">
        <v>44255.039270833331</v>
      </c>
      <c r="I2777" s="2">
        <v>44255.039270833331</v>
      </c>
      <c r="J2777" s="2">
        <v>44255.039270833331</v>
      </c>
      <c r="K2777" s="2">
        <v>44255.039270833331</v>
      </c>
      <c r="L2777" s="9">
        <f>YEAR(Table1[[#This Row],[ordered_at]])</f>
        <v>2021</v>
      </c>
      <c r="M2777" s="9" t="str">
        <f>TEXT(Table1[[#This Row],[ordered_at]],"MMM")</f>
        <v>Feb</v>
      </c>
      <c r="N2777">
        <f>VLOOKUP(D2777,[1]products!$A$2:$F$2832,6,0)</f>
        <v>77.989997860000003</v>
      </c>
      <c r="O2777" s="1">
        <f>Table1[[#This Row],[sale_price]]-Table1[[#This Row],[cost_price]]</f>
        <v>44.922238580000005</v>
      </c>
      <c r="P2777" s="4">
        <f>Table1[[#This Row],[PROFIT]]/Table1[[#This Row],[sale_price]]</f>
        <v>0.57599999759764076</v>
      </c>
      <c r="Q2777" t="str">
        <f>"Q"&amp;ROUNDUP(MONTH(Table1[[#This Row],[ordered_at]])/3,0)</f>
        <v>Q1</v>
      </c>
      <c r="R2777" t="s">
        <v>31</v>
      </c>
      <c r="S2777" t="s">
        <v>46</v>
      </c>
      <c r="T2777" s="8"/>
    </row>
    <row r="2778" spans="1:20" x14ac:dyDescent="0.3">
      <c r="A2778">
        <v>28951</v>
      </c>
      <c r="B2778">
        <v>20008</v>
      </c>
      <c r="C2778">
        <v>37095</v>
      </c>
      <c r="D2778">
        <v>28700</v>
      </c>
      <c r="E2778">
        <f>VLOOKUP(D2778,[1]products!$A$2:$B$2832,2,0)</f>
        <v>6.7957498850000002</v>
      </c>
      <c r="F2778">
        <v>78056</v>
      </c>
      <c r="G2778" t="s">
        <v>13</v>
      </c>
      <c r="H2778" s="2">
        <v>44254.136620370373</v>
      </c>
      <c r="I2778" s="2">
        <v>44254.136620370373</v>
      </c>
      <c r="J2778" s="2" t="s">
        <v>11</v>
      </c>
      <c r="K2778" s="2" t="s">
        <v>11</v>
      </c>
      <c r="L2778" s="9">
        <f>YEAR(Table1[[#This Row],[ordered_at]])</f>
        <v>2021</v>
      </c>
      <c r="M2778" s="9" t="str">
        <f>TEXT(Table1[[#This Row],[ordered_at]],"MMM")</f>
        <v>Feb</v>
      </c>
      <c r="N2778">
        <f>VLOOKUP(D2778,[1]products!$A$2:$F$2832,6,0)</f>
        <v>15.989999770000001</v>
      </c>
      <c r="O2778" s="1">
        <f>Table1[[#This Row],[sale_price]]-Table1[[#This Row],[cost_price]]</f>
        <v>9.1942498850000014</v>
      </c>
      <c r="P2778" s="4">
        <f>Table1[[#This Row],[PROFIT]]/Table1[[#This Row],[sale_price]]</f>
        <v>0.57500000107879934</v>
      </c>
      <c r="Q2778" t="str">
        <f>"Q"&amp;ROUNDUP(MONTH(Table1[[#This Row],[ordered_at]])/3,0)</f>
        <v>Q1</v>
      </c>
      <c r="R2778" t="s">
        <v>32</v>
      </c>
      <c r="S2778" t="s">
        <v>46</v>
      </c>
      <c r="T2778" s="8"/>
    </row>
    <row r="2779" spans="1:20" x14ac:dyDescent="0.3">
      <c r="A2779">
        <v>126487</v>
      </c>
      <c r="B2779">
        <v>87122</v>
      </c>
      <c r="C2779">
        <v>37095</v>
      </c>
      <c r="D2779">
        <v>28774</v>
      </c>
      <c r="E2779">
        <f>VLOOKUP(D2779,[1]products!$A$2:$B$2832,2,0)</f>
        <v>38.472000049999998</v>
      </c>
      <c r="F2779">
        <v>341448</v>
      </c>
      <c r="G2779" t="s">
        <v>13</v>
      </c>
      <c r="H2779" s="2">
        <v>44253.553831018522</v>
      </c>
      <c r="I2779" s="2">
        <v>44253.553831018522</v>
      </c>
      <c r="J2779" s="2" t="s">
        <v>11</v>
      </c>
      <c r="K2779" s="2" t="s">
        <v>11</v>
      </c>
      <c r="L2779" s="9">
        <f>YEAR(Table1[[#This Row],[ordered_at]])</f>
        <v>2021</v>
      </c>
      <c r="M2779" s="9" t="str">
        <f>TEXT(Table1[[#This Row],[ordered_at]],"MMM")</f>
        <v>Feb</v>
      </c>
      <c r="N2779">
        <f>VLOOKUP(D2779,[1]products!$A$2:$F$2832,6,0)</f>
        <v>84</v>
      </c>
      <c r="O2779" s="1">
        <f>Table1[[#This Row],[sale_price]]-Table1[[#This Row],[cost_price]]</f>
        <v>45.527999950000002</v>
      </c>
      <c r="P2779" s="4">
        <f>Table1[[#This Row],[PROFIT]]/Table1[[#This Row],[sale_price]]</f>
        <v>0.54199999940476196</v>
      </c>
      <c r="Q2779" t="str">
        <f>"Q"&amp;ROUNDUP(MONTH(Table1[[#This Row],[ordered_at]])/3,0)</f>
        <v>Q1</v>
      </c>
      <c r="R2779" t="s">
        <v>32</v>
      </c>
      <c r="S2779" t="s">
        <v>46</v>
      </c>
      <c r="T2779" s="8"/>
    </row>
    <row r="2780" spans="1:20" x14ac:dyDescent="0.3">
      <c r="A2780">
        <v>103697</v>
      </c>
      <c r="B2780">
        <v>71401</v>
      </c>
      <c r="C2780">
        <v>37095</v>
      </c>
      <c r="D2780">
        <v>15260</v>
      </c>
      <c r="E2780">
        <f>VLOOKUP(D2780,[1]products!$A$2:$B$2832,2,0)</f>
        <v>19.650000009999999</v>
      </c>
      <c r="F2780">
        <v>279779</v>
      </c>
      <c r="G2780" t="s">
        <v>13</v>
      </c>
      <c r="H2780" s="2">
        <v>44253.030277777776</v>
      </c>
      <c r="I2780" s="2">
        <v>44253.030277777776</v>
      </c>
      <c r="J2780" s="2" t="s">
        <v>11</v>
      </c>
      <c r="K2780" s="2" t="s">
        <v>11</v>
      </c>
      <c r="L2780" s="9">
        <f>YEAR(Table1[[#This Row],[ordered_at]])</f>
        <v>2021</v>
      </c>
      <c r="M2780" s="9" t="str">
        <f>TEXT(Table1[[#This Row],[ordered_at]],"MMM")</f>
        <v>Feb</v>
      </c>
      <c r="N2780">
        <f>VLOOKUP(D2780,[1]products!$A$2:$F$2832,6,0)</f>
        <v>37.5</v>
      </c>
      <c r="O2780" s="1">
        <f>Table1[[#This Row],[sale_price]]-Table1[[#This Row],[cost_price]]</f>
        <v>17.849999990000001</v>
      </c>
      <c r="P2780" s="4">
        <f>Table1[[#This Row],[PROFIT]]/Table1[[#This Row],[sale_price]]</f>
        <v>0.47599999973333335</v>
      </c>
      <c r="Q2780" t="str">
        <f>"Q"&amp;ROUNDUP(MONTH(Table1[[#This Row],[ordered_at]])/3,0)</f>
        <v>Q1</v>
      </c>
      <c r="R2780" t="s">
        <v>32</v>
      </c>
      <c r="S2780" t="s">
        <v>46</v>
      </c>
      <c r="T2780" s="8"/>
    </row>
    <row r="2781" spans="1:20" x14ac:dyDescent="0.3">
      <c r="A2781">
        <v>72340</v>
      </c>
      <c r="B2781">
        <v>49757</v>
      </c>
      <c r="C2781">
        <v>37095</v>
      </c>
      <c r="D2781">
        <v>26142</v>
      </c>
      <c r="E2781">
        <f>VLOOKUP(D2781,[1]products!$A$2:$B$2832,2,0)</f>
        <v>124.7999999</v>
      </c>
      <c r="F2781">
        <v>195184</v>
      </c>
      <c r="G2781" t="s">
        <v>13</v>
      </c>
      <c r="H2781" s="2">
        <v>44252.68954861111</v>
      </c>
      <c r="I2781" s="2">
        <v>44252.68954861111</v>
      </c>
      <c r="J2781" s="2" t="s">
        <v>11</v>
      </c>
      <c r="K2781" s="2" t="s">
        <v>11</v>
      </c>
      <c r="L2781" s="9">
        <f>YEAR(Table1[[#This Row],[ordered_at]])</f>
        <v>2021</v>
      </c>
      <c r="M2781" s="9" t="str">
        <f>TEXT(Table1[[#This Row],[ordered_at]],"MMM")</f>
        <v>Feb</v>
      </c>
      <c r="N2781">
        <f>VLOOKUP(D2781,[1]products!$A$2:$F$2832,6,0)</f>
        <v>240</v>
      </c>
      <c r="O2781" s="1">
        <f>Table1[[#This Row],[sale_price]]-Table1[[#This Row],[cost_price]]</f>
        <v>115.2000001</v>
      </c>
      <c r="P2781" s="4">
        <f>Table1[[#This Row],[PROFIT]]/Table1[[#This Row],[sale_price]]</f>
        <v>0.48000000041666663</v>
      </c>
      <c r="Q2781" t="str">
        <f>"Q"&amp;ROUNDUP(MONTH(Table1[[#This Row],[ordered_at]])/3,0)</f>
        <v>Q1</v>
      </c>
      <c r="R2781" t="s">
        <v>27</v>
      </c>
      <c r="S2781" t="s">
        <v>46</v>
      </c>
      <c r="T2781" s="8"/>
    </row>
    <row r="2782" spans="1:20" x14ac:dyDescent="0.3">
      <c r="A2782">
        <v>24290</v>
      </c>
      <c r="B2782">
        <v>16803</v>
      </c>
      <c r="C2782">
        <v>51149</v>
      </c>
      <c r="D2782">
        <v>25006</v>
      </c>
      <c r="E2782">
        <f>VLOOKUP(D2782,[1]products!$A$2:$B$2832,2,0)</f>
        <v>43.34999998</v>
      </c>
      <c r="F2782">
        <v>65545</v>
      </c>
      <c r="G2782" t="s">
        <v>10</v>
      </c>
      <c r="H2782" s="2">
        <v>44252.162280092591</v>
      </c>
      <c r="I2782" s="2" t="s">
        <v>11</v>
      </c>
      <c r="J2782" s="2" t="s">
        <v>11</v>
      </c>
      <c r="K2782" s="2" t="s">
        <v>11</v>
      </c>
      <c r="L2782" s="9">
        <f>YEAR(Table1[[#This Row],[ordered_at]])</f>
        <v>2021</v>
      </c>
      <c r="M2782" s="9" t="str">
        <f>TEXT(Table1[[#This Row],[ordered_at]],"MMM")</f>
        <v>Feb</v>
      </c>
      <c r="N2782">
        <f>VLOOKUP(D2782,[1]products!$A$2:$F$2832,6,0)</f>
        <v>75</v>
      </c>
      <c r="O2782" s="1">
        <f>Table1[[#This Row],[sale_price]]-Table1[[#This Row],[cost_price]]</f>
        <v>31.65000002</v>
      </c>
      <c r="P2782" s="4">
        <f>Table1[[#This Row],[PROFIT]]/Table1[[#This Row],[sale_price]]</f>
        <v>0.42200000026666667</v>
      </c>
      <c r="Q2782" t="str">
        <f>"Q"&amp;ROUNDUP(MONTH(Table1[[#This Row],[ordered_at]])/3,0)</f>
        <v>Q1</v>
      </c>
      <c r="R2782" t="s">
        <v>27</v>
      </c>
      <c r="S2782" t="s">
        <v>46</v>
      </c>
      <c r="T2782" s="8"/>
    </row>
    <row r="2783" spans="1:20" x14ac:dyDescent="0.3">
      <c r="A2783">
        <v>109765</v>
      </c>
      <c r="B2783">
        <v>75634</v>
      </c>
      <c r="C2783">
        <v>59995</v>
      </c>
      <c r="D2783">
        <v>12265</v>
      </c>
      <c r="E2783">
        <f>VLOOKUP(D2783,[1]products!$A$2:$B$2832,2,0)</f>
        <v>27.085500190000001</v>
      </c>
      <c r="F2783">
        <v>296177</v>
      </c>
      <c r="G2783" t="s">
        <v>12</v>
      </c>
      <c r="H2783" s="2">
        <v>44251.058113425926</v>
      </c>
      <c r="I2783" s="2">
        <v>44251.058113425926</v>
      </c>
      <c r="J2783" s="2">
        <v>44251.058113425926</v>
      </c>
      <c r="K2783" s="2" t="s">
        <v>11</v>
      </c>
      <c r="L2783" s="9">
        <f>YEAR(Table1[[#This Row],[ordered_at]])</f>
        <v>2021</v>
      </c>
      <c r="M2783" s="9" t="str">
        <f>TEXT(Table1[[#This Row],[ordered_at]],"MMM")</f>
        <v>Feb</v>
      </c>
      <c r="N2783">
        <f>VLOOKUP(D2783,[1]products!$A$2:$F$2832,6,0)</f>
        <v>58.5</v>
      </c>
      <c r="O2783" s="1">
        <f>Table1[[#This Row],[sale_price]]-Table1[[#This Row],[cost_price]]</f>
        <v>31.414499809999999</v>
      </c>
      <c r="P2783" s="4">
        <f>Table1[[#This Row],[PROFIT]]/Table1[[#This Row],[sale_price]]</f>
        <v>0.53699999675213672</v>
      </c>
      <c r="Q2783" t="str">
        <f>"Q"&amp;ROUNDUP(MONTH(Table1[[#This Row],[ordered_at]])/3,0)</f>
        <v>Q1</v>
      </c>
      <c r="R2783" t="s">
        <v>27</v>
      </c>
      <c r="S2783" t="s">
        <v>46</v>
      </c>
      <c r="T2783" s="8"/>
    </row>
    <row r="2784" spans="1:20" x14ac:dyDescent="0.3">
      <c r="A2784">
        <v>111778</v>
      </c>
      <c r="B2784">
        <v>77031</v>
      </c>
      <c r="C2784">
        <v>40151</v>
      </c>
      <c r="D2784">
        <v>6096</v>
      </c>
      <c r="E2784">
        <f>VLOOKUP(D2784,[1]products!$A$2:$B$2832,2,0)</f>
        <v>15.54800004</v>
      </c>
      <c r="F2784">
        <v>301597</v>
      </c>
      <c r="G2784" t="s">
        <v>15</v>
      </c>
      <c r="H2784" s="2">
        <v>44250.888518518521</v>
      </c>
      <c r="I2784" s="2">
        <v>44250.888518518521</v>
      </c>
      <c r="J2784" s="2">
        <v>44250.888518518521</v>
      </c>
      <c r="K2784" s="2">
        <v>44250.888518518521</v>
      </c>
      <c r="L2784" s="9">
        <f>YEAR(Table1[[#This Row],[ordered_at]])</f>
        <v>2021</v>
      </c>
      <c r="M2784" s="9" t="str">
        <f>TEXT(Table1[[#This Row],[ordered_at]],"MMM")</f>
        <v>Feb</v>
      </c>
      <c r="N2784">
        <f>VLOOKUP(D2784,[1]products!$A$2:$F$2832,6,0)</f>
        <v>26</v>
      </c>
      <c r="O2784" s="1">
        <f>Table1[[#This Row],[sale_price]]-Table1[[#This Row],[cost_price]]</f>
        <v>10.45199996</v>
      </c>
      <c r="P2784" s="4">
        <f>Table1[[#This Row],[PROFIT]]/Table1[[#This Row],[sale_price]]</f>
        <v>0.40199999846153844</v>
      </c>
      <c r="Q2784" t="str">
        <f>"Q"&amp;ROUNDUP(MONTH(Table1[[#This Row],[ordered_at]])/3,0)</f>
        <v>Q1</v>
      </c>
      <c r="R2784" t="s">
        <v>27</v>
      </c>
      <c r="S2784" t="s">
        <v>46</v>
      </c>
      <c r="T2784" s="8"/>
    </row>
    <row r="2785" spans="1:20" x14ac:dyDescent="0.3">
      <c r="A2785">
        <v>18603</v>
      </c>
      <c r="B2785">
        <v>12859</v>
      </c>
      <c r="C2785">
        <v>49237</v>
      </c>
      <c r="D2785">
        <v>14327</v>
      </c>
      <c r="E2785">
        <f>VLOOKUP(D2785,[1]products!$A$2:$B$2832,2,0)</f>
        <v>20.492999099999999</v>
      </c>
      <c r="F2785">
        <v>50220</v>
      </c>
      <c r="G2785" t="s">
        <v>12</v>
      </c>
      <c r="H2785" s="2">
        <v>44250.661527777775</v>
      </c>
      <c r="I2785" s="2">
        <v>44250.661527777775</v>
      </c>
      <c r="J2785" s="2">
        <v>44250.661527777775</v>
      </c>
      <c r="K2785" s="2" t="s">
        <v>11</v>
      </c>
      <c r="L2785" s="9">
        <f>YEAR(Table1[[#This Row],[ordered_at]])</f>
        <v>2021</v>
      </c>
      <c r="M2785" s="9" t="str">
        <f>TEXT(Table1[[#This Row],[ordered_at]],"MMM")</f>
        <v>Feb</v>
      </c>
      <c r="N2785">
        <f>VLOOKUP(D2785,[1]products!$A$2:$F$2832,6,0)</f>
        <v>37.259998320000001</v>
      </c>
      <c r="O2785" s="1">
        <f>Table1[[#This Row],[sale_price]]-Table1[[#This Row],[cost_price]]</f>
        <v>16.766999220000002</v>
      </c>
      <c r="P2785" s="4">
        <f>Table1[[#This Row],[PROFIT]]/Table1[[#This Row],[sale_price]]</f>
        <v>0.44999999935587764</v>
      </c>
      <c r="Q2785" t="str">
        <f>"Q"&amp;ROUNDUP(MONTH(Table1[[#This Row],[ordered_at]])/3,0)</f>
        <v>Q1</v>
      </c>
      <c r="R2785" t="s">
        <v>22</v>
      </c>
      <c r="S2785" t="s">
        <v>46</v>
      </c>
      <c r="T2785" s="8"/>
    </row>
    <row r="2786" spans="1:20" x14ac:dyDescent="0.3">
      <c r="A2786">
        <v>65814</v>
      </c>
      <c r="B2786">
        <v>45278</v>
      </c>
      <c r="C2786">
        <v>81064</v>
      </c>
      <c r="D2786">
        <v>12659</v>
      </c>
      <c r="E2786">
        <f>VLOOKUP(D2786,[1]products!$A$2:$B$2832,2,0)</f>
        <v>23.16</v>
      </c>
      <c r="F2786">
        <v>177611</v>
      </c>
      <c r="G2786" t="s">
        <v>12</v>
      </c>
      <c r="H2786" s="2">
        <v>44249.217106481483</v>
      </c>
      <c r="I2786" s="2">
        <v>44249.217106481483</v>
      </c>
      <c r="J2786" s="2">
        <v>44249.217106481483</v>
      </c>
      <c r="K2786" s="2" t="s">
        <v>11</v>
      </c>
      <c r="L2786" s="9">
        <f>YEAR(Table1[[#This Row],[ordered_at]])</f>
        <v>2021</v>
      </c>
      <c r="M2786" s="9" t="str">
        <f>TEXT(Table1[[#This Row],[ordered_at]],"MMM")</f>
        <v>Feb</v>
      </c>
      <c r="N2786">
        <f>VLOOKUP(D2786,[1]products!$A$2:$F$2832,6,0)</f>
        <v>60</v>
      </c>
      <c r="O2786" s="1">
        <f>Table1[[#This Row],[sale_price]]-Table1[[#This Row],[cost_price]]</f>
        <v>36.840000000000003</v>
      </c>
      <c r="P2786" s="4">
        <f>Table1[[#This Row],[PROFIT]]/Table1[[#This Row],[sale_price]]</f>
        <v>0.6140000000000001</v>
      </c>
      <c r="Q2786" t="str">
        <f>"Q"&amp;ROUNDUP(MONTH(Table1[[#This Row],[ordered_at]])/3,0)</f>
        <v>Q1</v>
      </c>
      <c r="R2786" t="s">
        <v>22</v>
      </c>
      <c r="S2786" t="s">
        <v>46</v>
      </c>
      <c r="T2786" s="8"/>
    </row>
    <row r="2787" spans="1:20" x14ac:dyDescent="0.3">
      <c r="A2787">
        <v>95087</v>
      </c>
      <c r="B2787">
        <v>65403</v>
      </c>
      <c r="C2787">
        <v>48446</v>
      </c>
      <c r="D2787">
        <v>5991</v>
      </c>
      <c r="E2787">
        <f>VLOOKUP(D2787,[1]products!$A$2:$B$2832,2,0)</f>
        <v>49.549201140000001</v>
      </c>
      <c r="F2787">
        <v>256682</v>
      </c>
      <c r="G2787" t="s">
        <v>14</v>
      </c>
      <c r="H2787" s="2">
        <v>44244.358993055554</v>
      </c>
      <c r="I2787" s="2" t="s">
        <v>11</v>
      </c>
      <c r="J2787" s="2" t="s">
        <v>11</v>
      </c>
      <c r="K2787" s="2" t="s">
        <v>11</v>
      </c>
      <c r="L2787" s="9">
        <f>YEAR(Table1[[#This Row],[ordered_at]])</f>
        <v>2021</v>
      </c>
      <c r="M2787" s="9" t="str">
        <f>TEXT(Table1[[#This Row],[ordered_at]],"MMM")</f>
        <v>Feb</v>
      </c>
      <c r="N2787">
        <f>VLOOKUP(D2787,[1]products!$A$2:$F$2832,6,0)</f>
        <v>78.900001529999997</v>
      </c>
      <c r="O2787" s="1">
        <f>Table1[[#This Row],[sale_price]]-Table1[[#This Row],[cost_price]]</f>
        <v>29.350800389999996</v>
      </c>
      <c r="P2787" s="4">
        <f>Table1[[#This Row],[PROFIT]]/Table1[[#This Row],[sale_price]]</f>
        <v>0.37199999772927755</v>
      </c>
      <c r="Q2787" t="str">
        <f>"Q"&amp;ROUNDUP(MONTH(Table1[[#This Row],[ordered_at]])/3,0)</f>
        <v>Q1</v>
      </c>
      <c r="R2787" t="s">
        <v>22</v>
      </c>
      <c r="S2787" t="s">
        <v>46</v>
      </c>
      <c r="T2787" s="8"/>
    </row>
    <row r="2788" spans="1:20" x14ac:dyDescent="0.3">
      <c r="A2788">
        <v>165200</v>
      </c>
      <c r="B2788">
        <v>113794</v>
      </c>
      <c r="C2788">
        <v>4141</v>
      </c>
      <c r="D2788">
        <v>18570</v>
      </c>
      <c r="E2788">
        <f>VLOOKUP(D2788,[1]products!$A$2:$B$2832,2,0)</f>
        <v>53.63819831</v>
      </c>
      <c r="F2788">
        <v>445960</v>
      </c>
      <c r="G2788" t="s">
        <v>14</v>
      </c>
      <c r="H2788" s="2">
        <v>44243.286481481482</v>
      </c>
      <c r="I2788" s="2" t="s">
        <v>11</v>
      </c>
      <c r="J2788" s="2" t="s">
        <v>11</v>
      </c>
      <c r="K2788" s="2" t="s">
        <v>11</v>
      </c>
      <c r="L2788" s="9">
        <f>YEAR(Table1[[#This Row],[ordered_at]])</f>
        <v>2021</v>
      </c>
      <c r="M2788" s="9" t="str">
        <f>TEXT(Table1[[#This Row],[ordered_at]],"MMM")</f>
        <v>Feb</v>
      </c>
      <c r="N2788">
        <f>VLOOKUP(D2788,[1]products!$A$2:$F$2832,6,0)</f>
        <v>103.9499969</v>
      </c>
      <c r="O2788" s="1">
        <f>Table1[[#This Row],[sale_price]]-Table1[[#This Row],[cost_price]]</f>
        <v>50.311798590000002</v>
      </c>
      <c r="P2788" s="4">
        <f>Table1[[#This Row],[PROFIT]]/Table1[[#This Row],[sale_price]]</f>
        <v>0.48400000086964889</v>
      </c>
      <c r="Q2788" t="str">
        <f>"Q"&amp;ROUNDUP(MONTH(Table1[[#This Row],[ordered_at]])/3,0)</f>
        <v>Q1</v>
      </c>
      <c r="R2788" t="s">
        <v>40</v>
      </c>
      <c r="S2788" t="s">
        <v>46</v>
      </c>
      <c r="T2788" s="8"/>
    </row>
    <row r="2789" spans="1:20" x14ac:dyDescent="0.3">
      <c r="A2789">
        <v>138776</v>
      </c>
      <c r="B2789">
        <v>95532</v>
      </c>
      <c r="C2789">
        <v>59643</v>
      </c>
      <c r="D2789">
        <v>5984</v>
      </c>
      <c r="E2789">
        <f>VLOOKUP(D2789,[1]products!$A$2:$B$2832,2,0)</f>
        <v>10.51600002</v>
      </c>
      <c r="F2789">
        <v>374556</v>
      </c>
      <c r="G2789" t="s">
        <v>12</v>
      </c>
      <c r="H2789" s="2">
        <v>44243.17863425926</v>
      </c>
      <c r="I2789" s="2">
        <v>44243.17863425926</v>
      </c>
      <c r="J2789" s="2">
        <v>44243.17863425926</v>
      </c>
      <c r="K2789" s="2" t="s">
        <v>11</v>
      </c>
      <c r="L2789" s="9">
        <f>YEAR(Table1[[#This Row],[ordered_at]])</f>
        <v>2021</v>
      </c>
      <c r="M2789" s="9" t="str">
        <f>TEXT(Table1[[#This Row],[ordered_at]],"MMM")</f>
        <v>Feb</v>
      </c>
      <c r="N2789">
        <f>VLOOKUP(D2789,[1]products!$A$2:$F$2832,6,0)</f>
        <v>22</v>
      </c>
      <c r="O2789" s="1">
        <f>Table1[[#This Row],[sale_price]]-Table1[[#This Row],[cost_price]]</f>
        <v>11.48399998</v>
      </c>
      <c r="P2789" s="4">
        <f>Table1[[#This Row],[PROFIT]]/Table1[[#This Row],[sale_price]]</f>
        <v>0.52199999909090911</v>
      </c>
      <c r="Q2789" t="str">
        <f>"Q"&amp;ROUNDUP(MONTH(Table1[[#This Row],[ordered_at]])/3,0)</f>
        <v>Q1</v>
      </c>
      <c r="R2789" t="s">
        <v>40</v>
      </c>
      <c r="S2789" t="s">
        <v>46</v>
      </c>
      <c r="T2789" s="8"/>
    </row>
    <row r="2790" spans="1:20" x14ac:dyDescent="0.3">
      <c r="A2790">
        <v>62338</v>
      </c>
      <c r="B2790">
        <v>42917</v>
      </c>
      <c r="C2790">
        <v>26808</v>
      </c>
      <c r="D2790">
        <v>9118</v>
      </c>
      <c r="E2790">
        <f>VLOOKUP(D2790,[1]products!$A$2:$B$2832,2,0)</f>
        <v>19.114000019999999</v>
      </c>
      <c r="F2790">
        <v>168205</v>
      </c>
      <c r="G2790" t="s">
        <v>13</v>
      </c>
      <c r="H2790" s="2">
        <v>44238.346331018518</v>
      </c>
      <c r="I2790" s="2">
        <v>44238.346331018518</v>
      </c>
      <c r="J2790" s="2" t="s">
        <v>11</v>
      </c>
      <c r="K2790" s="2" t="s">
        <v>11</v>
      </c>
      <c r="L2790" s="9">
        <f>YEAR(Table1[[#This Row],[ordered_at]])</f>
        <v>2021</v>
      </c>
      <c r="M2790" s="9" t="str">
        <f>TEXT(Table1[[#This Row],[ordered_at]],"MMM")</f>
        <v>Feb</v>
      </c>
      <c r="N2790">
        <f>VLOOKUP(D2790,[1]products!$A$2:$F$2832,6,0)</f>
        <v>38</v>
      </c>
      <c r="O2790" s="1">
        <f>Table1[[#This Row],[sale_price]]-Table1[[#This Row],[cost_price]]</f>
        <v>18.885999980000001</v>
      </c>
      <c r="P2790" s="4">
        <f>Table1[[#This Row],[PROFIT]]/Table1[[#This Row],[sale_price]]</f>
        <v>0.49699999947368423</v>
      </c>
      <c r="Q2790" t="str">
        <f>"Q"&amp;ROUNDUP(MONTH(Table1[[#This Row],[ordered_at]])/3,0)</f>
        <v>Q1</v>
      </c>
      <c r="R2790" t="s">
        <v>40</v>
      </c>
      <c r="S2790" t="s">
        <v>46</v>
      </c>
      <c r="T2790" s="8"/>
    </row>
    <row r="2791" spans="1:20" x14ac:dyDescent="0.3">
      <c r="A2791">
        <v>19098</v>
      </c>
      <c r="B2791">
        <v>13211</v>
      </c>
      <c r="C2791">
        <v>84697</v>
      </c>
      <c r="D2791">
        <v>28690</v>
      </c>
      <c r="E2791">
        <f>VLOOKUP(D2791,[1]products!$A$2:$B$2832,2,0)</f>
        <v>50.50799988</v>
      </c>
      <c r="F2791">
        <v>51568</v>
      </c>
      <c r="G2791" t="s">
        <v>12</v>
      </c>
      <c r="H2791" s="2">
        <v>44237.54891203704</v>
      </c>
      <c r="I2791" s="2">
        <v>44237.54891203704</v>
      </c>
      <c r="J2791" s="2">
        <v>44237.54891203704</v>
      </c>
      <c r="K2791" s="2" t="s">
        <v>11</v>
      </c>
      <c r="L2791" s="9">
        <f>YEAR(Table1[[#This Row],[ordered_at]])</f>
        <v>2021</v>
      </c>
      <c r="M2791" s="9" t="str">
        <f>TEXT(Table1[[#This Row],[ordered_at]],"MMM")</f>
        <v>Feb</v>
      </c>
      <c r="N2791">
        <f>VLOOKUP(D2791,[1]products!$A$2:$F$2832,6,0)</f>
        <v>92</v>
      </c>
      <c r="O2791" s="1">
        <f>Table1[[#This Row],[sale_price]]-Table1[[#This Row],[cost_price]]</f>
        <v>41.49200012</v>
      </c>
      <c r="P2791" s="4">
        <f>Table1[[#This Row],[PROFIT]]/Table1[[#This Row],[sale_price]]</f>
        <v>0.45100000130434781</v>
      </c>
      <c r="Q2791" t="str">
        <f>"Q"&amp;ROUNDUP(MONTH(Table1[[#This Row],[ordered_at]])/3,0)</f>
        <v>Q1</v>
      </c>
      <c r="R2791" t="s">
        <v>40</v>
      </c>
      <c r="S2791" t="s">
        <v>46</v>
      </c>
      <c r="T2791" s="8"/>
    </row>
    <row r="2792" spans="1:20" x14ac:dyDescent="0.3">
      <c r="A2792">
        <v>167852</v>
      </c>
      <c r="B2792">
        <v>115606</v>
      </c>
      <c r="C2792">
        <v>73255</v>
      </c>
      <c r="D2792">
        <v>5934</v>
      </c>
      <c r="E2792">
        <f>VLOOKUP(D2792,[1]products!$A$2:$B$2832,2,0)</f>
        <v>19.403999970000001</v>
      </c>
      <c r="F2792">
        <v>453168</v>
      </c>
      <c r="G2792" t="s">
        <v>10</v>
      </c>
      <c r="H2792" s="2">
        <v>44237.243414351855</v>
      </c>
      <c r="I2792" s="2" t="s">
        <v>11</v>
      </c>
      <c r="J2792" s="2" t="s">
        <v>11</v>
      </c>
      <c r="K2792" s="2" t="s">
        <v>11</v>
      </c>
      <c r="L2792" s="9">
        <f>YEAR(Table1[[#This Row],[ordered_at]])</f>
        <v>2021</v>
      </c>
      <c r="M2792" s="9" t="str">
        <f>TEXT(Table1[[#This Row],[ordered_at]],"MMM")</f>
        <v>Feb</v>
      </c>
      <c r="N2792">
        <f>VLOOKUP(D2792,[1]products!$A$2:$F$2832,6,0)</f>
        <v>42</v>
      </c>
      <c r="O2792" s="1">
        <f>Table1[[#This Row],[sale_price]]-Table1[[#This Row],[cost_price]]</f>
        <v>22.596000029999999</v>
      </c>
      <c r="P2792" s="4">
        <f>Table1[[#This Row],[PROFIT]]/Table1[[#This Row],[sale_price]]</f>
        <v>0.53800000071428566</v>
      </c>
      <c r="Q2792" t="str">
        <f>"Q"&amp;ROUNDUP(MONTH(Table1[[#This Row],[ordered_at]])/3,0)</f>
        <v>Q1</v>
      </c>
      <c r="R2792" t="s">
        <v>40</v>
      </c>
      <c r="S2792" t="s">
        <v>46</v>
      </c>
      <c r="T2792" s="8"/>
    </row>
    <row r="2793" spans="1:20" x14ac:dyDescent="0.3">
      <c r="A2793">
        <v>180194</v>
      </c>
      <c r="B2793">
        <v>124128</v>
      </c>
      <c r="C2793">
        <v>50663</v>
      </c>
      <c r="D2793">
        <v>15395</v>
      </c>
      <c r="E2793">
        <f>VLOOKUP(D2793,[1]products!$A$2:$B$2832,2,0)</f>
        <v>39.658078809999999</v>
      </c>
      <c r="F2793">
        <v>486514</v>
      </c>
      <c r="G2793" t="s">
        <v>14</v>
      </c>
      <c r="H2793" s="2">
        <v>44237.051817129628</v>
      </c>
      <c r="I2793" s="2" t="s">
        <v>11</v>
      </c>
      <c r="J2793" s="2" t="s">
        <v>11</v>
      </c>
      <c r="K2793" s="2" t="s">
        <v>11</v>
      </c>
      <c r="L2793" s="9">
        <f>YEAR(Table1[[#This Row],[ordered_at]])</f>
        <v>2021</v>
      </c>
      <c r="M2793" s="9" t="str">
        <f>TEXT(Table1[[#This Row],[ordered_at]],"MMM")</f>
        <v>Feb</v>
      </c>
      <c r="N2793">
        <f>VLOOKUP(D2793,[1]products!$A$2:$F$2832,6,0)</f>
        <v>66.989997860000003</v>
      </c>
      <c r="O2793" s="1">
        <f>Table1[[#This Row],[sale_price]]-Table1[[#This Row],[cost_price]]</f>
        <v>27.331919050000003</v>
      </c>
      <c r="P2793" s="4">
        <f>Table1[[#This Row],[PROFIT]]/Table1[[#This Row],[sale_price]]</f>
        <v>0.40799999885236604</v>
      </c>
      <c r="Q2793" t="str">
        <f>"Q"&amp;ROUNDUP(MONTH(Table1[[#This Row],[ordered_at]])/3,0)</f>
        <v>Q1</v>
      </c>
      <c r="R2793" t="s">
        <v>40</v>
      </c>
      <c r="S2793" t="s">
        <v>46</v>
      </c>
      <c r="T2793" s="8"/>
    </row>
    <row r="2794" spans="1:20" x14ac:dyDescent="0.3">
      <c r="A2794">
        <v>23232</v>
      </c>
      <c r="B2794">
        <v>16067</v>
      </c>
      <c r="C2794">
        <v>1083</v>
      </c>
      <c r="D2794">
        <v>369</v>
      </c>
      <c r="E2794">
        <f>VLOOKUP(D2794,[1]products!$A$2:$B$2832,2,0)</f>
        <v>26.35799995</v>
      </c>
      <c r="F2794">
        <v>62694</v>
      </c>
      <c r="G2794" t="s">
        <v>12</v>
      </c>
      <c r="H2794" s="2">
        <v>44236.943622685183</v>
      </c>
      <c r="I2794" s="2">
        <v>44236.943622685183</v>
      </c>
      <c r="J2794" s="2">
        <v>44236.943622685183</v>
      </c>
      <c r="K2794" s="2" t="s">
        <v>11</v>
      </c>
      <c r="L2794" s="9">
        <f>YEAR(Table1[[#This Row],[ordered_at]])</f>
        <v>2021</v>
      </c>
      <c r="M2794" s="9" t="str">
        <f>TEXT(Table1[[#This Row],[ordered_at]],"MMM")</f>
        <v>Feb</v>
      </c>
      <c r="N2794">
        <f>VLOOKUP(D2794,[1]products!$A$2:$F$2832,6,0)</f>
        <v>46</v>
      </c>
      <c r="O2794" s="1">
        <f>Table1[[#This Row],[sale_price]]-Table1[[#This Row],[cost_price]]</f>
        <v>19.64200005</v>
      </c>
      <c r="P2794" s="4">
        <f>Table1[[#This Row],[PROFIT]]/Table1[[#This Row],[sale_price]]</f>
        <v>0.42700000108695652</v>
      </c>
      <c r="Q2794" t="str">
        <f>"Q"&amp;ROUNDUP(MONTH(Table1[[#This Row],[ordered_at]])/3,0)</f>
        <v>Q1</v>
      </c>
      <c r="R2794" t="s">
        <v>40</v>
      </c>
      <c r="S2794" t="s">
        <v>46</v>
      </c>
      <c r="T2794" s="8"/>
    </row>
    <row r="2795" spans="1:20" x14ac:dyDescent="0.3">
      <c r="A2795">
        <v>52025</v>
      </c>
      <c r="B2795">
        <v>35763</v>
      </c>
      <c r="C2795">
        <v>1297</v>
      </c>
      <c r="D2795">
        <v>13797</v>
      </c>
      <c r="E2795">
        <f>VLOOKUP(D2795,[1]products!$A$2:$B$2832,2,0)</f>
        <v>27.540001220000001</v>
      </c>
      <c r="F2795">
        <v>140376</v>
      </c>
      <c r="G2795" t="s">
        <v>15</v>
      </c>
      <c r="H2795" s="2">
        <v>44236.675833333335</v>
      </c>
      <c r="I2795" s="2">
        <v>44236.675833333335</v>
      </c>
      <c r="J2795" s="2">
        <v>44236.675833333335</v>
      </c>
      <c r="K2795" s="2">
        <v>44236.675833333335</v>
      </c>
      <c r="L2795" s="9">
        <f>YEAR(Table1[[#This Row],[ordered_at]])</f>
        <v>2021</v>
      </c>
      <c r="M2795" s="9" t="str">
        <f>TEXT(Table1[[#This Row],[ordered_at]],"MMM")</f>
        <v>Feb</v>
      </c>
      <c r="N2795">
        <f>VLOOKUP(D2795,[1]products!$A$2:$F$2832,6,0)</f>
        <v>64.800003050000001</v>
      </c>
      <c r="O2795" s="1">
        <f>Table1[[#This Row],[sale_price]]-Table1[[#This Row],[cost_price]]</f>
        <v>37.26000183</v>
      </c>
      <c r="P2795" s="4">
        <f>Table1[[#This Row],[PROFIT]]/Table1[[#This Row],[sale_price]]</f>
        <v>0.57500000117669747</v>
      </c>
      <c r="Q2795" t="str">
        <f>"Q"&amp;ROUNDUP(MONTH(Table1[[#This Row],[ordered_at]])/3,0)</f>
        <v>Q1</v>
      </c>
      <c r="R2795" t="s">
        <v>20</v>
      </c>
      <c r="S2795" t="s">
        <v>46</v>
      </c>
      <c r="T2795" s="8"/>
    </row>
    <row r="2796" spans="1:20" x14ac:dyDescent="0.3">
      <c r="A2796">
        <v>117811</v>
      </c>
      <c r="B2796">
        <v>81134</v>
      </c>
      <c r="C2796">
        <v>15430</v>
      </c>
      <c r="D2796">
        <v>13923</v>
      </c>
      <c r="E2796">
        <f>VLOOKUP(D2796,[1]products!$A$2:$B$2832,2,0)</f>
        <v>23.1617107</v>
      </c>
      <c r="F2796">
        <v>317927</v>
      </c>
      <c r="G2796" t="s">
        <v>14</v>
      </c>
      <c r="H2796" s="2">
        <v>44236.527060185188</v>
      </c>
      <c r="I2796" s="2" t="s">
        <v>11</v>
      </c>
      <c r="J2796" s="2" t="s">
        <v>11</v>
      </c>
      <c r="K2796" s="2" t="s">
        <v>11</v>
      </c>
      <c r="L2796" s="9">
        <f>YEAR(Table1[[#This Row],[ordered_at]])</f>
        <v>2021</v>
      </c>
      <c r="M2796" s="9" t="str">
        <f>TEXT(Table1[[#This Row],[ordered_at]],"MMM")</f>
        <v>Feb</v>
      </c>
      <c r="N2796">
        <f>VLOOKUP(D2796,[1]products!$A$2:$F$2832,6,0)</f>
        <v>53.990001679999999</v>
      </c>
      <c r="O2796" s="1">
        <f>Table1[[#This Row],[sale_price]]-Table1[[#This Row],[cost_price]]</f>
        <v>30.828290979999998</v>
      </c>
      <c r="P2796" s="4">
        <f>Table1[[#This Row],[PROFIT]]/Table1[[#This Row],[sale_price]]</f>
        <v>0.57100000038377474</v>
      </c>
      <c r="Q2796" t="str">
        <f>"Q"&amp;ROUNDUP(MONTH(Table1[[#This Row],[ordered_at]])/3,0)</f>
        <v>Q1</v>
      </c>
      <c r="R2796" t="s">
        <v>31</v>
      </c>
      <c r="S2796" t="s">
        <v>47</v>
      </c>
      <c r="T2796" s="8"/>
    </row>
    <row r="2797" spans="1:20" x14ac:dyDescent="0.3">
      <c r="A2797">
        <v>68635</v>
      </c>
      <c r="B2797">
        <v>47209</v>
      </c>
      <c r="C2797">
        <v>15430</v>
      </c>
      <c r="D2797">
        <v>15784</v>
      </c>
      <c r="E2797">
        <f>VLOOKUP(D2797,[1]products!$A$2:$B$2832,2,0)</f>
        <v>30.772000120000001</v>
      </c>
      <c r="F2797">
        <v>185187</v>
      </c>
      <c r="G2797" t="s">
        <v>10</v>
      </c>
      <c r="H2797" s="2">
        <v>44232.491365740738</v>
      </c>
      <c r="I2797" s="2" t="s">
        <v>11</v>
      </c>
      <c r="J2797" s="2" t="s">
        <v>11</v>
      </c>
      <c r="K2797" s="2" t="s">
        <v>11</v>
      </c>
      <c r="L2797" s="9">
        <f>YEAR(Table1[[#This Row],[ordered_at]])</f>
        <v>2021</v>
      </c>
      <c r="M2797" s="9" t="str">
        <f>TEXT(Table1[[#This Row],[ordered_at]],"MMM")</f>
        <v>Feb</v>
      </c>
      <c r="N2797">
        <f>VLOOKUP(D2797,[1]products!$A$2:$F$2832,6,0)</f>
        <v>49</v>
      </c>
      <c r="O2797" s="1">
        <f>Table1[[#This Row],[sale_price]]-Table1[[#This Row],[cost_price]]</f>
        <v>18.227999879999999</v>
      </c>
      <c r="P2797" s="4">
        <f>Table1[[#This Row],[PROFIT]]/Table1[[#This Row],[sale_price]]</f>
        <v>0.37199999755102037</v>
      </c>
      <c r="Q2797" t="str">
        <f>"Q"&amp;ROUNDUP(MONTH(Table1[[#This Row],[ordered_at]])/3,0)</f>
        <v>Q1</v>
      </c>
      <c r="R2797" t="s">
        <v>31</v>
      </c>
      <c r="S2797" t="s">
        <v>47</v>
      </c>
      <c r="T2797" s="8"/>
    </row>
    <row r="2798" spans="1:20" x14ac:dyDescent="0.3">
      <c r="A2798">
        <v>3978</v>
      </c>
      <c r="B2798">
        <v>2753</v>
      </c>
      <c r="C2798">
        <v>15430</v>
      </c>
      <c r="D2798">
        <v>28983</v>
      </c>
      <c r="E2798">
        <f>VLOOKUP(D2798,[1]products!$A$2:$B$2832,2,0)</f>
        <v>32.886000099999997</v>
      </c>
      <c r="F2798">
        <v>10741</v>
      </c>
      <c r="G2798" t="s">
        <v>13</v>
      </c>
      <c r="H2798" s="2">
        <v>44232.222569444442</v>
      </c>
      <c r="I2798" s="2">
        <v>44232.222569444442</v>
      </c>
      <c r="J2798" s="2" t="s">
        <v>11</v>
      </c>
      <c r="K2798" s="2" t="s">
        <v>11</v>
      </c>
      <c r="L2798" s="9">
        <f>YEAR(Table1[[#This Row],[ordered_at]])</f>
        <v>2021</v>
      </c>
      <c r="M2798" s="9" t="str">
        <f>TEXT(Table1[[#This Row],[ordered_at]],"MMM")</f>
        <v>Feb</v>
      </c>
      <c r="N2798">
        <f>VLOOKUP(D2798,[1]products!$A$2:$F$2832,6,0)</f>
        <v>58</v>
      </c>
      <c r="O2798" s="1">
        <f>Table1[[#This Row],[sale_price]]-Table1[[#This Row],[cost_price]]</f>
        <v>25.113999900000003</v>
      </c>
      <c r="P2798" s="4">
        <f>Table1[[#This Row],[PROFIT]]/Table1[[#This Row],[sale_price]]</f>
        <v>0.43299999827586211</v>
      </c>
      <c r="Q2798" t="str">
        <f>"Q"&amp;ROUNDUP(MONTH(Table1[[#This Row],[ordered_at]])/3,0)</f>
        <v>Q1</v>
      </c>
      <c r="R2798" t="s">
        <v>31</v>
      </c>
      <c r="S2798" t="s">
        <v>47</v>
      </c>
      <c r="T2798" s="8"/>
    </row>
    <row r="2799" spans="1:20" x14ac:dyDescent="0.3">
      <c r="A2799">
        <v>146561</v>
      </c>
      <c r="B2799">
        <v>100924</v>
      </c>
      <c r="C2799">
        <v>15430</v>
      </c>
      <c r="D2799">
        <v>10822</v>
      </c>
      <c r="E2799">
        <f>VLOOKUP(D2799,[1]products!$A$2:$B$2832,2,0)</f>
        <v>3.7745998699999999</v>
      </c>
      <c r="F2799">
        <v>395695</v>
      </c>
      <c r="G2799" t="s">
        <v>10</v>
      </c>
      <c r="H2799" s="2">
        <v>44232.019467592596</v>
      </c>
      <c r="I2799" s="2" t="s">
        <v>11</v>
      </c>
      <c r="J2799" s="2" t="s">
        <v>11</v>
      </c>
      <c r="K2799" s="2" t="s">
        <v>11</v>
      </c>
      <c r="L2799" s="9">
        <f>YEAR(Table1[[#This Row],[ordered_at]])</f>
        <v>2021</v>
      </c>
      <c r="M2799" s="9" t="str">
        <f>TEXT(Table1[[#This Row],[ordered_at]],"MMM")</f>
        <v>Feb</v>
      </c>
      <c r="N2799">
        <f>VLOOKUP(D2799,[1]products!$A$2:$F$2832,6,0)</f>
        <v>6.9899997709999999</v>
      </c>
      <c r="O2799" s="1">
        <f>Table1[[#This Row],[sale_price]]-Table1[[#This Row],[cost_price]]</f>
        <v>3.2153999010000001</v>
      </c>
      <c r="P2799" s="4">
        <f>Table1[[#This Row],[PROFIT]]/Table1[[#This Row],[sale_price]]</f>
        <v>0.46000000090701004</v>
      </c>
      <c r="Q2799" t="str">
        <f>"Q"&amp;ROUNDUP(MONTH(Table1[[#This Row],[ordered_at]])/3,0)</f>
        <v>Q1</v>
      </c>
      <c r="R2799" t="s">
        <v>31</v>
      </c>
      <c r="S2799" t="s">
        <v>47</v>
      </c>
      <c r="T2799" s="8"/>
    </row>
    <row r="2800" spans="1:20" x14ac:dyDescent="0.3">
      <c r="A2800">
        <v>58557</v>
      </c>
      <c r="B2800">
        <v>40322</v>
      </c>
      <c r="C2800">
        <v>52440</v>
      </c>
      <c r="D2800">
        <v>13827</v>
      </c>
      <c r="E2800">
        <f>VLOOKUP(D2800,[1]products!$A$2:$B$2832,2,0)</f>
        <v>21.77516078</v>
      </c>
      <c r="F2800">
        <v>158055</v>
      </c>
      <c r="G2800" t="s">
        <v>13</v>
      </c>
      <c r="H2800" s="2">
        <v>44230.182442129626</v>
      </c>
      <c r="I2800" s="2">
        <v>44230.182442129626</v>
      </c>
      <c r="J2800" s="2" t="s">
        <v>11</v>
      </c>
      <c r="K2800" s="2" t="s">
        <v>11</v>
      </c>
      <c r="L2800" s="9">
        <f>YEAR(Table1[[#This Row],[ordered_at]])</f>
        <v>2021</v>
      </c>
      <c r="M2800" s="9" t="str">
        <f>TEXT(Table1[[#This Row],[ordered_at]],"MMM")</f>
        <v>Feb</v>
      </c>
      <c r="N2800">
        <f>VLOOKUP(D2800,[1]products!$A$2:$F$2832,6,0)</f>
        <v>44.990001679999999</v>
      </c>
      <c r="O2800" s="1">
        <f>Table1[[#This Row],[sale_price]]-Table1[[#This Row],[cost_price]]</f>
        <v>23.214840899999999</v>
      </c>
      <c r="P2800" s="4">
        <f>Table1[[#This Row],[PROFIT]]/Table1[[#This Row],[sale_price]]</f>
        <v>0.51600000073616359</v>
      </c>
      <c r="Q2800" t="str">
        <f>"Q"&amp;ROUNDUP(MONTH(Table1[[#This Row],[ordered_at]])/3,0)</f>
        <v>Q1</v>
      </c>
      <c r="R2800" t="s">
        <v>31</v>
      </c>
      <c r="S2800" t="s">
        <v>47</v>
      </c>
      <c r="T2800" s="8"/>
    </row>
    <row r="2801" spans="1:20" x14ac:dyDescent="0.3">
      <c r="A2801">
        <v>104141</v>
      </c>
      <c r="B2801">
        <v>71735</v>
      </c>
      <c r="C2801">
        <v>79457</v>
      </c>
      <c r="D2801">
        <v>15667</v>
      </c>
      <c r="E2801">
        <f>VLOOKUP(D2801,[1]products!$A$2:$B$2832,2,0)</f>
        <v>30.834000020000001</v>
      </c>
      <c r="F2801">
        <v>280968</v>
      </c>
      <c r="G2801" t="s">
        <v>13</v>
      </c>
      <c r="H2801" s="2">
        <v>44229.126342592594</v>
      </c>
      <c r="I2801" s="2">
        <v>44229.126342592594</v>
      </c>
      <c r="J2801" s="2" t="s">
        <v>11</v>
      </c>
      <c r="K2801" s="2" t="s">
        <v>11</v>
      </c>
      <c r="L2801" s="9">
        <f>YEAR(Table1[[#This Row],[ordered_at]])</f>
        <v>2021</v>
      </c>
      <c r="M2801" s="9" t="str">
        <f>TEXT(Table1[[#This Row],[ordered_at]],"MMM")</f>
        <v>Feb</v>
      </c>
      <c r="N2801">
        <f>VLOOKUP(D2801,[1]products!$A$2:$F$2832,6,0)</f>
        <v>54</v>
      </c>
      <c r="O2801" s="1">
        <f>Table1[[#This Row],[sale_price]]-Table1[[#This Row],[cost_price]]</f>
        <v>23.165999979999999</v>
      </c>
      <c r="P2801" s="4">
        <f>Table1[[#This Row],[PROFIT]]/Table1[[#This Row],[sale_price]]</f>
        <v>0.42899999962962959</v>
      </c>
      <c r="Q2801" t="str">
        <f>"Q"&amp;ROUNDUP(MONTH(Table1[[#This Row],[ordered_at]])/3,0)</f>
        <v>Q1</v>
      </c>
      <c r="R2801" t="s">
        <v>31</v>
      </c>
      <c r="S2801" t="s">
        <v>47</v>
      </c>
      <c r="T2801" s="8"/>
    </row>
    <row r="2802" spans="1:20" x14ac:dyDescent="0.3">
      <c r="A2802">
        <v>165217</v>
      </c>
      <c r="B2802">
        <v>113806</v>
      </c>
      <c r="C2802">
        <v>81971</v>
      </c>
      <c r="D2802">
        <v>9252</v>
      </c>
      <c r="E2802">
        <f>VLOOKUP(D2802,[1]products!$A$2:$B$2832,2,0)</f>
        <v>27.4021005</v>
      </c>
      <c r="F2802">
        <v>446009</v>
      </c>
      <c r="G2802" t="s">
        <v>14</v>
      </c>
      <c r="H2802" s="2">
        <v>44228.490231481483</v>
      </c>
      <c r="I2802" s="2" t="s">
        <v>11</v>
      </c>
      <c r="J2802" s="2" t="s">
        <v>11</v>
      </c>
      <c r="K2802" s="2" t="s">
        <v>11</v>
      </c>
      <c r="L2802" s="9">
        <f>YEAR(Table1[[#This Row],[ordered_at]])</f>
        <v>2021</v>
      </c>
      <c r="M2802" s="9" t="str">
        <f>TEXT(Table1[[#This Row],[ordered_at]],"MMM")</f>
        <v>Feb</v>
      </c>
      <c r="N2802">
        <f>VLOOKUP(D2802,[1]products!$A$2:$F$2832,6,0)</f>
        <v>42.950000760000002</v>
      </c>
      <c r="O2802" s="1">
        <f>Table1[[#This Row],[sale_price]]-Table1[[#This Row],[cost_price]]</f>
        <v>15.547900260000002</v>
      </c>
      <c r="P2802" s="4">
        <f>Table1[[#This Row],[PROFIT]]/Table1[[#This Row],[sale_price]]</f>
        <v>0.36199999964796281</v>
      </c>
      <c r="Q2802" t="str">
        <f>"Q"&amp;ROUNDUP(MONTH(Table1[[#This Row],[ordered_at]])/3,0)</f>
        <v>Q1</v>
      </c>
      <c r="R2802" t="s">
        <v>31</v>
      </c>
      <c r="S2802" t="s">
        <v>47</v>
      </c>
      <c r="T2802" s="8"/>
    </row>
    <row r="2803" spans="1:20" x14ac:dyDescent="0.3">
      <c r="A2803">
        <v>90774</v>
      </c>
      <c r="B2803">
        <v>62452</v>
      </c>
      <c r="C2803">
        <v>91630</v>
      </c>
      <c r="D2803">
        <v>12659</v>
      </c>
      <c r="E2803">
        <f>VLOOKUP(D2803,[1]products!$A$2:$B$2832,2,0)</f>
        <v>23.16</v>
      </c>
      <c r="F2803">
        <v>244979</v>
      </c>
      <c r="G2803" t="s">
        <v>14</v>
      </c>
      <c r="H2803" s="2">
        <v>44225.973090277781</v>
      </c>
      <c r="I2803" s="2" t="s">
        <v>11</v>
      </c>
      <c r="J2803" s="2" t="s">
        <v>11</v>
      </c>
      <c r="K2803" s="2" t="s">
        <v>11</v>
      </c>
      <c r="L2803" s="9">
        <f>YEAR(Table1[[#This Row],[ordered_at]])</f>
        <v>2021</v>
      </c>
      <c r="M2803" s="9" t="str">
        <f>TEXT(Table1[[#This Row],[ordered_at]],"MMM")</f>
        <v>Jan</v>
      </c>
      <c r="N2803">
        <f>VLOOKUP(D2803,[1]products!$A$2:$F$2832,6,0)</f>
        <v>60</v>
      </c>
      <c r="O2803" s="1">
        <f>Table1[[#This Row],[sale_price]]-Table1[[#This Row],[cost_price]]</f>
        <v>36.840000000000003</v>
      </c>
      <c r="P2803" s="4">
        <f>Table1[[#This Row],[PROFIT]]/Table1[[#This Row],[sale_price]]</f>
        <v>0.6140000000000001</v>
      </c>
      <c r="Q2803" t="str">
        <f>"Q"&amp;ROUNDUP(MONTH(Table1[[#This Row],[ordered_at]])/3,0)</f>
        <v>Q1</v>
      </c>
      <c r="R2803" t="s">
        <v>31</v>
      </c>
      <c r="S2803" t="s">
        <v>47</v>
      </c>
      <c r="T2803" s="8"/>
    </row>
    <row r="2804" spans="1:20" x14ac:dyDescent="0.3">
      <c r="A2804">
        <v>62167</v>
      </c>
      <c r="B2804">
        <v>42812</v>
      </c>
      <c r="C2804">
        <v>2959</v>
      </c>
      <c r="D2804">
        <v>14549</v>
      </c>
      <c r="E2804">
        <f>VLOOKUP(D2804,[1]products!$A$2:$B$2832,2,0)</f>
        <v>38.117308919999999</v>
      </c>
      <c r="F2804">
        <v>167755</v>
      </c>
      <c r="G2804" t="s">
        <v>13</v>
      </c>
      <c r="H2804" s="2">
        <v>44220.760439814818</v>
      </c>
      <c r="I2804" s="2">
        <v>44220.760439814818</v>
      </c>
      <c r="J2804" s="2" t="s">
        <v>11</v>
      </c>
      <c r="K2804" s="2" t="s">
        <v>11</v>
      </c>
      <c r="L2804" s="9">
        <f>YEAR(Table1[[#This Row],[ordered_at]])</f>
        <v>2021</v>
      </c>
      <c r="M2804" s="9" t="str">
        <f>TEXT(Table1[[#This Row],[ordered_at]],"MMM")</f>
        <v>Jan</v>
      </c>
      <c r="N2804">
        <f>VLOOKUP(D2804,[1]products!$A$2:$F$2832,6,0)</f>
        <v>66.989997860000003</v>
      </c>
      <c r="O2804" s="1">
        <f>Table1[[#This Row],[sale_price]]-Table1[[#This Row],[cost_price]]</f>
        <v>28.872688940000003</v>
      </c>
      <c r="P2804" s="4">
        <f>Table1[[#This Row],[PROFIT]]/Table1[[#This Row],[sale_price]]</f>
        <v>0.43099999794506638</v>
      </c>
      <c r="Q2804" t="str">
        <f>"Q"&amp;ROUNDUP(MONTH(Table1[[#This Row],[ordered_at]])/3,0)</f>
        <v>Q1</v>
      </c>
      <c r="R2804" t="s">
        <v>31</v>
      </c>
      <c r="S2804" t="s">
        <v>47</v>
      </c>
      <c r="T2804" s="8"/>
    </row>
    <row r="2805" spans="1:20" x14ac:dyDescent="0.3">
      <c r="A2805">
        <v>37014</v>
      </c>
      <c r="B2805">
        <v>25488</v>
      </c>
      <c r="C2805">
        <v>65485</v>
      </c>
      <c r="D2805">
        <v>28411</v>
      </c>
      <c r="E2805">
        <f>VLOOKUP(D2805,[1]products!$A$2:$B$2832,2,0)</f>
        <v>14.31404962</v>
      </c>
      <c r="F2805">
        <v>99868</v>
      </c>
      <c r="G2805" t="s">
        <v>14</v>
      </c>
      <c r="H2805" s="2">
        <v>44220.459583333337</v>
      </c>
      <c r="I2805" s="2" t="s">
        <v>11</v>
      </c>
      <c r="J2805" s="2" t="s">
        <v>11</v>
      </c>
      <c r="K2805" s="2" t="s">
        <v>11</v>
      </c>
      <c r="L2805" s="9">
        <f>YEAR(Table1[[#This Row],[ordered_at]])</f>
        <v>2021</v>
      </c>
      <c r="M2805" s="9" t="str">
        <f>TEXT(Table1[[#This Row],[ordered_at]],"MMM")</f>
        <v>Jan</v>
      </c>
      <c r="N2805">
        <f>VLOOKUP(D2805,[1]products!$A$2:$F$2832,6,0)</f>
        <v>31.049999239999998</v>
      </c>
      <c r="O2805" s="1">
        <f>Table1[[#This Row],[sale_price]]-Table1[[#This Row],[cost_price]]</f>
        <v>16.73594962</v>
      </c>
      <c r="P2805" s="4">
        <f>Table1[[#This Row],[PROFIT]]/Table1[[#This Row],[sale_price]]</f>
        <v>0.53900000095458944</v>
      </c>
      <c r="Q2805" t="str">
        <f>"Q"&amp;ROUNDUP(MONTH(Table1[[#This Row],[ordered_at]])/3,0)</f>
        <v>Q1</v>
      </c>
      <c r="R2805" t="s">
        <v>31</v>
      </c>
      <c r="S2805" t="s">
        <v>47</v>
      </c>
      <c r="T2805" s="8"/>
    </row>
    <row r="2806" spans="1:20" x14ac:dyDescent="0.3">
      <c r="A2806">
        <v>142617</v>
      </c>
      <c r="B2806">
        <v>98188</v>
      </c>
      <c r="C2806">
        <v>41333</v>
      </c>
      <c r="D2806">
        <v>7012</v>
      </c>
      <c r="E2806">
        <f>VLOOKUP(D2806,[1]products!$A$2:$B$2832,2,0)</f>
        <v>13.37553986</v>
      </c>
      <c r="F2806">
        <v>385005</v>
      </c>
      <c r="G2806" t="s">
        <v>13</v>
      </c>
      <c r="H2806" s="2">
        <v>44218.525416666664</v>
      </c>
      <c r="I2806" s="2">
        <v>44218.525416666664</v>
      </c>
      <c r="J2806" s="2" t="s">
        <v>11</v>
      </c>
      <c r="K2806" s="2" t="s">
        <v>11</v>
      </c>
      <c r="L2806" s="9">
        <f>YEAR(Table1[[#This Row],[ordered_at]])</f>
        <v>2021</v>
      </c>
      <c r="M2806" s="9" t="str">
        <f>TEXT(Table1[[#This Row],[ordered_at]],"MMM")</f>
        <v>Jan</v>
      </c>
      <c r="N2806">
        <f>VLOOKUP(D2806,[1]products!$A$2:$F$2832,6,0)</f>
        <v>29.989999770000001</v>
      </c>
      <c r="O2806" s="1">
        <f>Table1[[#This Row],[sale_price]]-Table1[[#This Row],[cost_price]]</f>
        <v>16.614459910000001</v>
      </c>
      <c r="P2806" s="4">
        <f>Table1[[#This Row],[PROFIT]]/Table1[[#This Row],[sale_price]]</f>
        <v>0.55400000124774929</v>
      </c>
      <c r="Q2806" t="str">
        <f>"Q"&amp;ROUNDUP(MONTH(Table1[[#This Row],[ordered_at]])/3,0)</f>
        <v>Q1</v>
      </c>
      <c r="R2806" t="s">
        <v>31</v>
      </c>
      <c r="S2806" t="s">
        <v>47</v>
      </c>
      <c r="T2806" s="8"/>
    </row>
    <row r="2807" spans="1:20" x14ac:dyDescent="0.3">
      <c r="A2807">
        <v>134378</v>
      </c>
      <c r="B2807">
        <v>92489</v>
      </c>
      <c r="C2807">
        <v>10854</v>
      </c>
      <c r="D2807">
        <v>18229</v>
      </c>
      <c r="E2807">
        <f>VLOOKUP(D2807,[1]products!$A$2:$B$2832,2,0)</f>
        <v>97.415999920000004</v>
      </c>
      <c r="F2807">
        <v>362794</v>
      </c>
      <c r="G2807" t="s">
        <v>15</v>
      </c>
      <c r="H2807" s="2">
        <v>44217.475057870368</v>
      </c>
      <c r="I2807" s="2">
        <v>44217.475057870368</v>
      </c>
      <c r="J2807" s="2">
        <v>44217.475057870368</v>
      </c>
      <c r="K2807" s="2">
        <v>44217.475057870368</v>
      </c>
      <c r="L2807" s="9">
        <f>YEAR(Table1[[#This Row],[ordered_at]])</f>
        <v>2021</v>
      </c>
      <c r="M2807" s="9" t="str">
        <f>TEXT(Table1[[#This Row],[ordered_at]],"MMM")</f>
        <v>Jan</v>
      </c>
      <c r="N2807">
        <f>VLOOKUP(D2807,[1]products!$A$2:$F$2832,6,0)</f>
        <v>198</v>
      </c>
      <c r="O2807" s="1">
        <f>Table1[[#This Row],[sale_price]]-Table1[[#This Row],[cost_price]]</f>
        <v>100.58400008</v>
      </c>
      <c r="P2807" s="4">
        <f>Table1[[#This Row],[PROFIT]]/Table1[[#This Row],[sale_price]]</f>
        <v>0.50800000040404036</v>
      </c>
      <c r="Q2807" t="str">
        <f>"Q"&amp;ROUNDUP(MONTH(Table1[[#This Row],[ordered_at]])/3,0)</f>
        <v>Q1</v>
      </c>
      <c r="R2807" t="s">
        <v>31</v>
      </c>
      <c r="S2807" t="s">
        <v>47</v>
      </c>
      <c r="T2807" s="8"/>
    </row>
    <row r="2808" spans="1:20" x14ac:dyDescent="0.3">
      <c r="A2808">
        <v>100058</v>
      </c>
      <c r="B2808">
        <v>68883</v>
      </c>
      <c r="C2808">
        <v>23468</v>
      </c>
      <c r="D2808">
        <v>29025</v>
      </c>
      <c r="E2808">
        <f>VLOOKUP(D2808,[1]products!$A$2:$B$2832,2,0)</f>
        <v>25.550000090000001</v>
      </c>
      <c r="F2808">
        <v>269985</v>
      </c>
      <c r="G2808" t="s">
        <v>14</v>
      </c>
      <c r="H2808" s="2">
        <v>44216.025717592594</v>
      </c>
      <c r="I2808" s="2" t="s">
        <v>11</v>
      </c>
      <c r="J2808" s="2" t="s">
        <v>11</v>
      </c>
      <c r="K2808" s="2" t="s">
        <v>11</v>
      </c>
      <c r="L2808" s="9">
        <f>YEAR(Table1[[#This Row],[ordered_at]])</f>
        <v>2021</v>
      </c>
      <c r="M2808" s="9" t="str">
        <f>TEXT(Table1[[#This Row],[ordered_at]],"MMM")</f>
        <v>Jan</v>
      </c>
      <c r="N2808">
        <f>VLOOKUP(D2808,[1]products!$A$2:$F$2832,6,0)</f>
        <v>50</v>
      </c>
      <c r="O2808" s="1">
        <f>Table1[[#This Row],[sale_price]]-Table1[[#This Row],[cost_price]]</f>
        <v>24.449999909999999</v>
      </c>
      <c r="P2808" s="4">
        <f>Table1[[#This Row],[PROFIT]]/Table1[[#This Row],[sale_price]]</f>
        <v>0.48899999819999995</v>
      </c>
      <c r="Q2808" t="str">
        <f>"Q"&amp;ROUNDUP(MONTH(Table1[[#This Row],[ordered_at]])/3,0)</f>
        <v>Q1</v>
      </c>
      <c r="R2808" t="s">
        <v>27</v>
      </c>
      <c r="S2808" t="s">
        <v>47</v>
      </c>
      <c r="T2808" s="8"/>
    </row>
    <row r="2809" spans="1:20" x14ac:dyDescent="0.3">
      <c r="A2809">
        <v>124463</v>
      </c>
      <c r="B2809">
        <v>85706</v>
      </c>
      <c r="C2809">
        <v>32448</v>
      </c>
      <c r="D2809">
        <v>25923</v>
      </c>
      <c r="E2809">
        <f>VLOOKUP(D2809,[1]products!$A$2:$B$2832,2,0)</f>
        <v>13.161600050000001</v>
      </c>
      <c r="F2809">
        <v>335980</v>
      </c>
      <c r="G2809" t="s">
        <v>15</v>
      </c>
      <c r="H2809" s="2">
        <v>44215.249756944446</v>
      </c>
      <c r="I2809" s="2">
        <v>44215.249756944446</v>
      </c>
      <c r="J2809" s="2">
        <v>44215.249756944446</v>
      </c>
      <c r="K2809" s="2">
        <v>44215.249756944446</v>
      </c>
      <c r="L2809" s="9">
        <f>YEAR(Table1[[#This Row],[ordered_at]])</f>
        <v>2021</v>
      </c>
      <c r="M2809" s="9" t="str">
        <f>TEXT(Table1[[#This Row],[ordered_at]],"MMM")</f>
        <v>Jan</v>
      </c>
      <c r="N2809">
        <f>VLOOKUP(D2809,[1]products!$A$2:$F$2832,6,0)</f>
        <v>27.420000080000001</v>
      </c>
      <c r="O2809" s="1">
        <f>Table1[[#This Row],[sale_price]]-Table1[[#This Row],[cost_price]]</f>
        <v>14.258400030000001</v>
      </c>
      <c r="P2809" s="4">
        <f>Table1[[#This Row],[PROFIT]]/Table1[[#This Row],[sale_price]]</f>
        <v>0.51999999957695109</v>
      </c>
      <c r="Q2809" t="str">
        <f>"Q"&amp;ROUNDUP(MONTH(Table1[[#This Row],[ordered_at]])/3,0)</f>
        <v>Q1</v>
      </c>
      <c r="R2809" t="s">
        <v>27</v>
      </c>
      <c r="S2809" t="s">
        <v>47</v>
      </c>
      <c r="T2809" s="8"/>
    </row>
    <row r="2810" spans="1:20" x14ac:dyDescent="0.3">
      <c r="A2810">
        <v>152461</v>
      </c>
      <c r="B2810">
        <v>104972</v>
      </c>
      <c r="C2810">
        <v>45685</v>
      </c>
      <c r="D2810">
        <v>28747</v>
      </c>
      <c r="E2810">
        <f>VLOOKUP(D2810,[1]products!$A$2:$B$2832,2,0)</f>
        <v>55.36999995</v>
      </c>
      <c r="F2810">
        <v>411578</v>
      </c>
      <c r="G2810" t="s">
        <v>14</v>
      </c>
      <c r="H2810" s="2">
        <v>44215.149537037039</v>
      </c>
      <c r="I2810" s="2" t="s">
        <v>11</v>
      </c>
      <c r="J2810" s="2" t="s">
        <v>11</v>
      </c>
      <c r="K2810" s="2" t="s">
        <v>11</v>
      </c>
      <c r="L2810" s="9">
        <f>YEAR(Table1[[#This Row],[ordered_at]])</f>
        <v>2021</v>
      </c>
      <c r="M2810" s="9" t="str">
        <f>TEXT(Table1[[#This Row],[ordered_at]],"MMM")</f>
        <v>Jan</v>
      </c>
      <c r="N2810">
        <f>VLOOKUP(D2810,[1]products!$A$2:$F$2832,6,0)</f>
        <v>98</v>
      </c>
      <c r="O2810" s="1">
        <f>Table1[[#This Row],[sale_price]]-Table1[[#This Row],[cost_price]]</f>
        <v>42.63000005</v>
      </c>
      <c r="P2810" s="4">
        <f>Table1[[#This Row],[PROFIT]]/Table1[[#This Row],[sale_price]]</f>
        <v>0.4350000005102041</v>
      </c>
      <c r="Q2810" t="str">
        <f>"Q"&amp;ROUNDUP(MONTH(Table1[[#This Row],[ordered_at]])/3,0)</f>
        <v>Q1</v>
      </c>
      <c r="R2810" t="s">
        <v>27</v>
      </c>
      <c r="S2810" t="s">
        <v>47</v>
      </c>
      <c r="T2810" s="8"/>
    </row>
    <row r="2811" spans="1:20" x14ac:dyDescent="0.3">
      <c r="A2811">
        <v>2399</v>
      </c>
      <c r="B2811">
        <v>1631</v>
      </c>
      <c r="C2811">
        <v>17775</v>
      </c>
      <c r="D2811">
        <v>13979</v>
      </c>
      <c r="E2811">
        <f>VLOOKUP(D2811,[1]products!$A$2:$B$2832,2,0)</f>
        <v>15.73273977</v>
      </c>
      <c r="F2811">
        <v>6483</v>
      </c>
      <c r="G2811" t="s">
        <v>13</v>
      </c>
      <c r="H2811" s="2">
        <v>44215.133599537039</v>
      </c>
      <c r="I2811" s="2">
        <v>44215.133599537039</v>
      </c>
      <c r="J2811" s="2" t="s">
        <v>11</v>
      </c>
      <c r="K2811" s="2" t="s">
        <v>11</v>
      </c>
      <c r="L2811" s="9">
        <f>YEAR(Table1[[#This Row],[ordered_at]])</f>
        <v>2021</v>
      </c>
      <c r="M2811" s="9" t="str">
        <f>TEXT(Table1[[#This Row],[ordered_at]],"MMM")</f>
        <v>Jan</v>
      </c>
      <c r="N2811">
        <f>VLOOKUP(D2811,[1]products!$A$2:$F$2832,6,0)</f>
        <v>33.979999540000001</v>
      </c>
      <c r="O2811" s="1">
        <f>Table1[[#This Row],[sale_price]]-Table1[[#This Row],[cost_price]]</f>
        <v>18.247259769999999</v>
      </c>
      <c r="P2811" s="4">
        <f>Table1[[#This Row],[PROFIT]]/Table1[[#This Row],[sale_price]]</f>
        <v>0.53700000050088281</v>
      </c>
      <c r="Q2811" t="str">
        <f>"Q"&amp;ROUNDUP(MONTH(Table1[[#This Row],[ordered_at]])/3,0)</f>
        <v>Q1</v>
      </c>
      <c r="R2811" t="s">
        <v>27</v>
      </c>
      <c r="S2811" t="s">
        <v>47</v>
      </c>
      <c r="T2811" s="8"/>
    </row>
    <row r="2812" spans="1:20" x14ac:dyDescent="0.3">
      <c r="A2812">
        <v>13145</v>
      </c>
      <c r="B2812">
        <v>9118</v>
      </c>
      <c r="C2812">
        <v>17775</v>
      </c>
      <c r="D2812">
        <v>28446</v>
      </c>
      <c r="E2812">
        <f>VLOOKUP(D2812,[1]products!$A$2:$B$2832,2,0)</f>
        <v>18.042359909999998</v>
      </c>
      <c r="F2812">
        <v>35466</v>
      </c>
      <c r="G2812" t="s">
        <v>15</v>
      </c>
      <c r="H2812" s="2">
        <v>44215.051423611112</v>
      </c>
      <c r="I2812" s="2">
        <v>44215.051423611112</v>
      </c>
      <c r="J2812" s="2">
        <v>44215.051423611112</v>
      </c>
      <c r="K2812" s="2">
        <v>44215.051423611112</v>
      </c>
      <c r="L2812" s="9">
        <f>YEAR(Table1[[#This Row],[ordered_at]])</f>
        <v>2021</v>
      </c>
      <c r="M2812" s="9" t="str">
        <f>TEXT(Table1[[#This Row],[ordered_at]],"MMM")</f>
        <v>Jan</v>
      </c>
      <c r="N2812">
        <f>VLOOKUP(D2812,[1]products!$A$2:$F$2832,6,0)</f>
        <v>31.989999770000001</v>
      </c>
      <c r="O2812" s="1">
        <f>Table1[[#This Row],[sale_price]]-Table1[[#This Row],[cost_price]]</f>
        <v>13.947639860000002</v>
      </c>
      <c r="P2812" s="4">
        <f>Table1[[#This Row],[PROFIT]]/Table1[[#This Row],[sale_price]]</f>
        <v>0.43599999875836204</v>
      </c>
      <c r="Q2812" t="str">
        <f>"Q"&amp;ROUNDUP(MONTH(Table1[[#This Row],[ordered_at]])/3,0)</f>
        <v>Q1</v>
      </c>
      <c r="R2812" t="s">
        <v>27</v>
      </c>
      <c r="S2812" t="s">
        <v>47</v>
      </c>
      <c r="T2812" s="8"/>
    </row>
    <row r="2813" spans="1:20" x14ac:dyDescent="0.3">
      <c r="A2813">
        <v>133188</v>
      </c>
      <c r="B2813">
        <v>91670</v>
      </c>
      <c r="C2813">
        <v>17775</v>
      </c>
      <c r="D2813">
        <v>25323</v>
      </c>
      <c r="E2813">
        <f>VLOOKUP(D2813,[1]products!$A$2:$B$2832,2,0)</f>
        <v>69.361999890000007</v>
      </c>
      <c r="F2813">
        <v>359575</v>
      </c>
      <c r="G2813" t="s">
        <v>14</v>
      </c>
      <c r="H2813" s="2">
        <v>44212.98878472222</v>
      </c>
      <c r="I2813" s="2" t="s">
        <v>11</v>
      </c>
      <c r="J2813" s="2" t="s">
        <v>11</v>
      </c>
      <c r="K2813" s="2" t="s">
        <v>11</v>
      </c>
      <c r="L2813" s="9">
        <f>YEAR(Table1[[#This Row],[ordered_at]])</f>
        <v>2021</v>
      </c>
      <c r="M2813" s="9" t="str">
        <f>TEXT(Table1[[#This Row],[ordered_at]],"MMM")</f>
        <v>Jan</v>
      </c>
      <c r="N2813">
        <f>VLOOKUP(D2813,[1]products!$A$2:$F$2832,6,0)</f>
        <v>158</v>
      </c>
      <c r="O2813" s="1">
        <f>Table1[[#This Row],[sale_price]]-Table1[[#This Row],[cost_price]]</f>
        <v>88.638000109999993</v>
      </c>
      <c r="P2813" s="4">
        <f>Table1[[#This Row],[PROFIT]]/Table1[[#This Row],[sale_price]]</f>
        <v>0.56100000069620248</v>
      </c>
      <c r="Q2813" t="str">
        <f>"Q"&amp;ROUNDUP(MONTH(Table1[[#This Row],[ordered_at]])/3,0)</f>
        <v>Q1</v>
      </c>
      <c r="R2813" t="s">
        <v>27</v>
      </c>
      <c r="S2813" t="s">
        <v>47</v>
      </c>
      <c r="T2813" s="8"/>
    </row>
    <row r="2814" spans="1:20" x14ac:dyDescent="0.3">
      <c r="A2814">
        <v>24174</v>
      </c>
      <c r="B2814">
        <v>16720</v>
      </c>
      <c r="C2814">
        <v>17775</v>
      </c>
      <c r="D2814">
        <v>28712</v>
      </c>
      <c r="E2814">
        <f>VLOOKUP(D2814,[1]products!$A$2:$B$2832,2,0)</f>
        <v>9.2249999749999994</v>
      </c>
      <c r="F2814">
        <v>65226</v>
      </c>
      <c r="G2814" t="s">
        <v>12</v>
      </c>
      <c r="H2814" s="2">
        <v>44212.65415509259</v>
      </c>
      <c r="I2814" s="2">
        <v>44212.65415509259</v>
      </c>
      <c r="J2814" s="2">
        <v>44212.65415509259</v>
      </c>
      <c r="K2814" s="2" t="s">
        <v>11</v>
      </c>
      <c r="L2814" s="9">
        <f>YEAR(Table1[[#This Row],[ordered_at]])</f>
        <v>2021</v>
      </c>
      <c r="M2814" s="9" t="str">
        <f>TEXT(Table1[[#This Row],[ordered_at]],"MMM")</f>
        <v>Jan</v>
      </c>
      <c r="N2814">
        <f>VLOOKUP(D2814,[1]products!$A$2:$F$2832,6,0)</f>
        <v>25</v>
      </c>
      <c r="O2814" s="1">
        <f>Table1[[#This Row],[sale_price]]-Table1[[#This Row],[cost_price]]</f>
        <v>15.775000025000001</v>
      </c>
      <c r="P2814" s="4">
        <f>Table1[[#This Row],[PROFIT]]/Table1[[#This Row],[sale_price]]</f>
        <v>0.63100000099999998</v>
      </c>
      <c r="Q2814" t="str">
        <f>"Q"&amp;ROUNDUP(MONTH(Table1[[#This Row],[ordered_at]])/3,0)</f>
        <v>Q1</v>
      </c>
      <c r="R2814" t="s">
        <v>22</v>
      </c>
      <c r="S2814" t="s">
        <v>47</v>
      </c>
      <c r="T2814" s="8"/>
    </row>
    <row r="2815" spans="1:20" x14ac:dyDescent="0.3">
      <c r="A2815">
        <v>177296</v>
      </c>
      <c r="B2815">
        <v>122125</v>
      </c>
      <c r="C2815">
        <v>17775</v>
      </c>
      <c r="D2815">
        <v>14326</v>
      </c>
      <c r="E2815">
        <f>VLOOKUP(D2815,[1]products!$A$2:$B$2832,2,0)</f>
        <v>31.69366123</v>
      </c>
      <c r="F2815">
        <v>478703</v>
      </c>
      <c r="G2815" t="s">
        <v>12</v>
      </c>
      <c r="H2815" s="2">
        <v>44212.606909722221</v>
      </c>
      <c r="I2815" s="2">
        <v>44212.606909722221</v>
      </c>
      <c r="J2815" s="2">
        <v>44212.606909722221</v>
      </c>
      <c r="K2815" s="2" t="s">
        <v>11</v>
      </c>
      <c r="L2815" s="9">
        <f>YEAR(Table1[[#This Row],[ordered_at]])</f>
        <v>2021</v>
      </c>
      <c r="M2815" s="9" t="str">
        <f>TEXT(Table1[[#This Row],[ordered_at]],"MMM")</f>
        <v>Jan</v>
      </c>
      <c r="N2815">
        <f>VLOOKUP(D2815,[1]products!$A$2:$F$2832,6,0)</f>
        <v>49.990001679999999</v>
      </c>
      <c r="O2815" s="1">
        <f>Table1[[#This Row],[sale_price]]-Table1[[#This Row],[cost_price]]</f>
        <v>18.296340449999999</v>
      </c>
      <c r="P2815" s="4">
        <f>Table1[[#This Row],[PROFIT]]/Table1[[#This Row],[sale_price]]</f>
        <v>0.36599999670174044</v>
      </c>
      <c r="Q2815" t="str">
        <f>"Q"&amp;ROUNDUP(MONTH(Table1[[#This Row],[ordered_at]])/3,0)</f>
        <v>Q1</v>
      </c>
      <c r="R2815" t="s">
        <v>22</v>
      </c>
      <c r="S2815" t="s">
        <v>47</v>
      </c>
      <c r="T2815" s="8"/>
    </row>
    <row r="2816" spans="1:20" x14ac:dyDescent="0.3">
      <c r="A2816">
        <v>14652</v>
      </c>
      <c r="B2816">
        <v>10152</v>
      </c>
      <c r="C2816">
        <v>17775</v>
      </c>
      <c r="D2816">
        <v>14008</v>
      </c>
      <c r="E2816">
        <f>VLOOKUP(D2816,[1]products!$A$2:$B$2832,2,0)</f>
        <v>23.857999939999999</v>
      </c>
      <c r="F2816">
        <v>39566</v>
      </c>
      <c r="G2816" t="s">
        <v>10</v>
      </c>
      <c r="H2816" s="2">
        <v>44211.315555555557</v>
      </c>
      <c r="I2816" s="2" t="s">
        <v>11</v>
      </c>
      <c r="J2816" s="2" t="s">
        <v>11</v>
      </c>
      <c r="K2816" s="2" t="s">
        <v>11</v>
      </c>
      <c r="L2816" s="9">
        <f>YEAR(Table1[[#This Row],[ordered_at]])</f>
        <v>2021</v>
      </c>
      <c r="M2816" s="9" t="str">
        <f>TEXT(Table1[[#This Row],[ordered_at]],"MMM")</f>
        <v>Jan</v>
      </c>
      <c r="N2816">
        <f>VLOOKUP(D2816,[1]products!$A$2:$F$2832,6,0)</f>
        <v>39.5</v>
      </c>
      <c r="O2816" s="1">
        <f>Table1[[#This Row],[sale_price]]-Table1[[#This Row],[cost_price]]</f>
        <v>15.642000060000001</v>
      </c>
      <c r="P2816" s="4">
        <f>Table1[[#This Row],[PROFIT]]/Table1[[#This Row],[sale_price]]</f>
        <v>0.39600000151898734</v>
      </c>
      <c r="Q2816" t="str">
        <f>"Q"&amp;ROUNDUP(MONTH(Table1[[#This Row],[ordered_at]])/3,0)</f>
        <v>Q1</v>
      </c>
      <c r="R2816" t="s">
        <v>22</v>
      </c>
      <c r="S2816" t="s">
        <v>47</v>
      </c>
      <c r="T2816" s="8"/>
    </row>
    <row r="2817" spans="1:20" x14ac:dyDescent="0.3">
      <c r="A2817">
        <v>133938</v>
      </c>
      <c r="B2817">
        <v>92195</v>
      </c>
      <c r="C2817">
        <v>17775</v>
      </c>
      <c r="D2817">
        <v>15248</v>
      </c>
      <c r="E2817">
        <f>VLOOKUP(D2817,[1]products!$A$2:$B$2832,2,0)</f>
        <v>8.5573401120000003</v>
      </c>
      <c r="F2817">
        <v>361585</v>
      </c>
      <c r="G2817" t="s">
        <v>13</v>
      </c>
      <c r="H2817" s="2">
        <v>44210.070740740739</v>
      </c>
      <c r="I2817" s="2">
        <v>44210.070740740739</v>
      </c>
      <c r="J2817" s="2" t="s">
        <v>11</v>
      </c>
      <c r="K2817" s="2" t="s">
        <v>11</v>
      </c>
      <c r="L2817" s="9">
        <f>YEAR(Table1[[#This Row],[ordered_at]])</f>
        <v>2021</v>
      </c>
      <c r="M2817" s="9" t="str">
        <f>TEXT(Table1[[#This Row],[ordered_at]],"MMM")</f>
        <v>Jan</v>
      </c>
      <c r="N2817">
        <f>VLOOKUP(D2817,[1]products!$A$2:$F$2832,6,0)</f>
        <v>21.340000150000002</v>
      </c>
      <c r="O2817" s="1">
        <f>Table1[[#This Row],[sale_price]]-Table1[[#This Row],[cost_price]]</f>
        <v>12.782660038000001</v>
      </c>
      <c r="P2817" s="4">
        <f>Table1[[#This Row],[PROFIT]]/Table1[[#This Row],[sale_price]]</f>
        <v>0.59899999757029054</v>
      </c>
      <c r="Q2817" t="str">
        <f>"Q"&amp;ROUNDUP(MONTH(Table1[[#This Row],[ordered_at]])/3,0)</f>
        <v>Q1</v>
      </c>
      <c r="R2817" t="s">
        <v>22</v>
      </c>
      <c r="S2817" t="s">
        <v>47</v>
      </c>
      <c r="T2817" s="8"/>
    </row>
    <row r="2818" spans="1:20" x14ac:dyDescent="0.3">
      <c r="A2818">
        <v>64095</v>
      </c>
      <c r="B2818">
        <v>44127</v>
      </c>
      <c r="C2818">
        <v>42405</v>
      </c>
      <c r="D2818">
        <v>25636</v>
      </c>
      <c r="E2818">
        <f>VLOOKUP(D2818,[1]products!$A$2:$B$2832,2,0)</f>
        <v>10.40000004</v>
      </c>
      <c r="F2818">
        <v>172940</v>
      </c>
      <c r="G2818" t="s">
        <v>14</v>
      </c>
      <c r="H2818" s="2">
        <v>44209.583182870374</v>
      </c>
      <c r="I2818" s="2" t="s">
        <v>11</v>
      </c>
      <c r="J2818" s="2" t="s">
        <v>11</v>
      </c>
      <c r="K2818" s="2" t="s">
        <v>11</v>
      </c>
      <c r="L2818" s="9">
        <f>YEAR(Table1[[#This Row],[ordered_at]])</f>
        <v>2021</v>
      </c>
      <c r="M2818" s="9" t="str">
        <f>TEXT(Table1[[#This Row],[ordered_at]],"MMM")</f>
        <v>Jan</v>
      </c>
      <c r="N2818">
        <f>VLOOKUP(D2818,[1]products!$A$2:$F$2832,6,0)</f>
        <v>25</v>
      </c>
      <c r="O2818" s="1">
        <f>Table1[[#This Row],[sale_price]]-Table1[[#This Row],[cost_price]]</f>
        <v>14.59999996</v>
      </c>
      <c r="P2818" s="4">
        <f>Table1[[#This Row],[PROFIT]]/Table1[[#This Row],[sale_price]]</f>
        <v>0.58399999839999994</v>
      </c>
      <c r="Q2818" t="str">
        <f>"Q"&amp;ROUNDUP(MONTH(Table1[[#This Row],[ordered_at]])/3,0)</f>
        <v>Q1</v>
      </c>
      <c r="R2818" t="s">
        <v>40</v>
      </c>
      <c r="S2818" t="s">
        <v>47</v>
      </c>
      <c r="T2818" s="8"/>
    </row>
    <row r="2819" spans="1:20" x14ac:dyDescent="0.3">
      <c r="A2819">
        <v>177415</v>
      </c>
      <c r="B2819">
        <v>122212</v>
      </c>
      <c r="C2819">
        <v>78756</v>
      </c>
      <c r="D2819">
        <v>3084</v>
      </c>
      <c r="E2819">
        <f>VLOOKUP(D2819,[1]products!$A$2:$B$2832,2,0)</f>
        <v>12.874999989999999</v>
      </c>
      <c r="F2819">
        <v>479020</v>
      </c>
      <c r="G2819" t="s">
        <v>12</v>
      </c>
      <c r="H2819" s="2">
        <v>44209.555208333331</v>
      </c>
      <c r="I2819" s="2">
        <v>44209.555208333331</v>
      </c>
      <c r="J2819" s="2">
        <v>44209.555208333331</v>
      </c>
      <c r="K2819" s="2" t="s">
        <v>11</v>
      </c>
      <c r="L2819" s="9">
        <f>YEAR(Table1[[#This Row],[ordered_at]])</f>
        <v>2021</v>
      </c>
      <c r="M2819" s="9" t="str">
        <f>TEXT(Table1[[#This Row],[ordered_at]],"MMM")</f>
        <v>Jan</v>
      </c>
      <c r="N2819">
        <f>VLOOKUP(D2819,[1]products!$A$2:$F$2832,6,0)</f>
        <v>25</v>
      </c>
      <c r="O2819" s="1">
        <f>Table1[[#This Row],[sale_price]]-Table1[[#This Row],[cost_price]]</f>
        <v>12.125000010000001</v>
      </c>
      <c r="P2819" s="4">
        <f>Table1[[#This Row],[PROFIT]]/Table1[[#This Row],[sale_price]]</f>
        <v>0.48500000040000002</v>
      </c>
      <c r="Q2819" t="str">
        <f>"Q"&amp;ROUNDUP(MONTH(Table1[[#This Row],[ordered_at]])/3,0)</f>
        <v>Q1</v>
      </c>
      <c r="R2819" t="s">
        <v>40</v>
      </c>
      <c r="S2819" t="s">
        <v>47</v>
      </c>
      <c r="T2819" s="8"/>
    </row>
    <row r="2820" spans="1:20" x14ac:dyDescent="0.3">
      <c r="A2820">
        <v>55751</v>
      </c>
      <c r="B2820">
        <v>38348</v>
      </c>
      <c r="C2820">
        <v>79923</v>
      </c>
      <c r="D2820">
        <v>24994</v>
      </c>
      <c r="E2820">
        <f>VLOOKUP(D2820,[1]products!$A$2:$B$2832,2,0)</f>
        <v>27.344530840000001</v>
      </c>
      <c r="F2820">
        <v>150449</v>
      </c>
      <c r="G2820" t="s">
        <v>14</v>
      </c>
      <c r="H2820" s="2">
        <v>44209.372997685183</v>
      </c>
      <c r="I2820" s="2" t="s">
        <v>11</v>
      </c>
      <c r="J2820" s="2" t="s">
        <v>11</v>
      </c>
      <c r="K2820" s="2" t="s">
        <v>11</v>
      </c>
      <c r="L2820" s="9">
        <f>YEAR(Table1[[#This Row],[ordered_at]])</f>
        <v>2021</v>
      </c>
      <c r="M2820" s="9" t="str">
        <f>TEXT(Table1[[#This Row],[ordered_at]],"MMM")</f>
        <v>Jan</v>
      </c>
      <c r="N2820">
        <f>VLOOKUP(D2820,[1]products!$A$2:$F$2832,6,0)</f>
        <v>49.990001679999999</v>
      </c>
      <c r="O2820" s="1">
        <f>Table1[[#This Row],[sale_price]]-Table1[[#This Row],[cost_price]]</f>
        <v>22.645470839999998</v>
      </c>
      <c r="P2820" s="4">
        <f>Table1[[#This Row],[PROFIT]]/Table1[[#This Row],[sale_price]]</f>
        <v>0.45300000157951581</v>
      </c>
      <c r="Q2820" t="str">
        <f>"Q"&amp;ROUNDUP(MONTH(Table1[[#This Row],[ordered_at]])/3,0)</f>
        <v>Q1</v>
      </c>
      <c r="R2820" t="s">
        <v>40</v>
      </c>
      <c r="S2820" t="s">
        <v>47</v>
      </c>
      <c r="T2820" s="8"/>
    </row>
    <row r="2821" spans="1:20" x14ac:dyDescent="0.3">
      <c r="A2821">
        <v>94539</v>
      </c>
      <c r="B2821">
        <v>65024</v>
      </c>
      <c r="C2821">
        <v>13122</v>
      </c>
      <c r="D2821">
        <v>28357</v>
      </c>
      <c r="E2821">
        <f>VLOOKUP(D2821,[1]products!$A$2:$B$2832,2,0)</f>
        <v>88.130873140000006</v>
      </c>
      <c r="F2821">
        <v>255174</v>
      </c>
      <c r="G2821" t="s">
        <v>13</v>
      </c>
      <c r="H2821" s="2">
        <v>44207.581817129627</v>
      </c>
      <c r="I2821" s="2">
        <v>44207.581817129627</v>
      </c>
      <c r="J2821" s="2" t="s">
        <v>11</v>
      </c>
      <c r="K2821" s="2" t="s">
        <v>11</v>
      </c>
      <c r="L2821" s="9">
        <f>YEAR(Table1[[#This Row],[ordered_at]])</f>
        <v>2021</v>
      </c>
      <c r="M2821" s="9" t="str">
        <f>TEXT(Table1[[#This Row],[ordered_at]],"MMM")</f>
        <v>Jan</v>
      </c>
      <c r="N2821">
        <f>VLOOKUP(D2821,[1]products!$A$2:$F$2832,6,0)</f>
        <v>147.13000489999999</v>
      </c>
      <c r="O2821" s="1">
        <f>Table1[[#This Row],[sale_price]]-Table1[[#This Row],[cost_price]]</f>
        <v>58.999131759999983</v>
      </c>
      <c r="P2821" s="4">
        <f>Table1[[#This Row],[PROFIT]]/Table1[[#This Row],[sale_price]]</f>
        <v>0.40099999860735402</v>
      </c>
      <c r="Q2821" t="str">
        <f>"Q"&amp;ROUNDUP(MONTH(Table1[[#This Row],[ordered_at]])/3,0)</f>
        <v>Q1</v>
      </c>
      <c r="R2821" t="s">
        <v>40</v>
      </c>
      <c r="S2821" t="s">
        <v>47</v>
      </c>
      <c r="T2821" s="8"/>
    </row>
    <row r="2822" spans="1:20" x14ac:dyDescent="0.3">
      <c r="A2822">
        <v>16743</v>
      </c>
      <c r="B2822">
        <v>11580</v>
      </c>
      <c r="C2822">
        <v>79090</v>
      </c>
      <c r="D2822">
        <v>28457</v>
      </c>
      <c r="E2822">
        <f>VLOOKUP(D2822,[1]products!$A$2:$B$2832,2,0)</f>
        <v>33.617500020000001</v>
      </c>
      <c r="F2822">
        <v>45223</v>
      </c>
      <c r="G2822" t="s">
        <v>12</v>
      </c>
      <c r="H2822" s="2">
        <v>44206.658368055556</v>
      </c>
      <c r="I2822" s="2">
        <v>44206.658368055556</v>
      </c>
      <c r="J2822" s="2">
        <v>44206.658368055556</v>
      </c>
      <c r="K2822" s="2" t="s">
        <v>11</v>
      </c>
      <c r="L2822" s="9">
        <f>YEAR(Table1[[#This Row],[ordered_at]])</f>
        <v>2021</v>
      </c>
      <c r="M2822" s="9" t="str">
        <f>TEXT(Table1[[#This Row],[ordered_at]],"MMM")</f>
        <v>Jan</v>
      </c>
      <c r="N2822">
        <f>VLOOKUP(D2822,[1]products!$A$2:$F$2832,6,0)</f>
        <v>59.5</v>
      </c>
      <c r="O2822" s="1">
        <f>Table1[[#This Row],[sale_price]]-Table1[[#This Row],[cost_price]]</f>
        <v>25.882499979999999</v>
      </c>
      <c r="P2822" s="4">
        <f>Table1[[#This Row],[PROFIT]]/Table1[[#This Row],[sale_price]]</f>
        <v>0.43499999966386554</v>
      </c>
      <c r="Q2822" t="str">
        <f>"Q"&amp;ROUNDUP(MONTH(Table1[[#This Row],[ordered_at]])/3,0)</f>
        <v>Q1</v>
      </c>
      <c r="R2822" t="s">
        <v>40</v>
      </c>
      <c r="S2822" t="s">
        <v>47</v>
      </c>
      <c r="T2822" s="8"/>
    </row>
    <row r="2823" spans="1:20" x14ac:dyDescent="0.3">
      <c r="A2823">
        <v>143620</v>
      </c>
      <c r="B2823">
        <v>98884</v>
      </c>
      <c r="C2823">
        <v>77759</v>
      </c>
      <c r="D2823">
        <v>25558</v>
      </c>
      <c r="E2823">
        <f>VLOOKUP(D2823,[1]products!$A$2:$B$2832,2,0)</f>
        <v>21.319999970000001</v>
      </c>
      <c r="F2823">
        <v>387709</v>
      </c>
      <c r="G2823" t="s">
        <v>14</v>
      </c>
      <c r="H2823" s="2">
        <v>44205.899305555555</v>
      </c>
      <c r="I2823" s="2" t="s">
        <v>11</v>
      </c>
      <c r="J2823" s="2" t="s">
        <v>11</v>
      </c>
      <c r="K2823" s="2" t="s">
        <v>11</v>
      </c>
      <c r="L2823" s="9">
        <f>YEAR(Table1[[#This Row],[ordered_at]])</f>
        <v>2021</v>
      </c>
      <c r="M2823" s="9" t="str">
        <f>TEXT(Table1[[#This Row],[ordered_at]],"MMM")</f>
        <v>Jan</v>
      </c>
      <c r="N2823">
        <f>VLOOKUP(D2823,[1]products!$A$2:$F$2832,6,0)</f>
        <v>40</v>
      </c>
      <c r="O2823" s="1">
        <f>Table1[[#This Row],[sale_price]]-Table1[[#This Row],[cost_price]]</f>
        <v>18.680000029999999</v>
      </c>
      <c r="P2823" s="4">
        <f>Table1[[#This Row],[PROFIT]]/Table1[[#This Row],[sale_price]]</f>
        <v>0.46700000074999998</v>
      </c>
      <c r="Q2823" t="str">
        <f>"Q"&amp;ROUNDUP(MONTH(Table1[[#This Row],[ordered_at]])/3,0)</f>
        <v>Q1</v>
      </c>
      <c r="R2823" t="s">
        <v>40</v>
      </c>
      <c r="S2823" t="s">
        <v>47</v>
      </c>
      <c r="T2823" s="8"/>
    </row>
    <row r="2824" spans="1:20" x14ac:dyDescent="0.3">
      <c r="A2824">
        <v>2461</v>
      </c>
      <c r="B2824">
        <v>1676</v>
      </c>
      <c r="C2824">
        <v>29291</v>
      </c>
      <c r="D2824">
        <v>15863</v>
      </c>
      <c r="E2824">
        <f>VLOOKUP(D2824,[1]products!$A$2:$B$2832,2,0)</f>
        <v>28.969000019999999</v>
      </c>
      <c r="F2824">
        <v>6643</v>
      </c>
      <c r="G2824" t="s">
        <v>13</v>
      </c>
      <c r="H2824" s="2">
        <v>44205.855520833335</v>
      </c>
      <c r="I2824" s="2">
        <v>44205.855520833335</v>
      </c>
      <c r="J2824" s="2" t="s">
        <v>11</v>
      </c>
      <c r="K2824" s="2" t="s">
        <v>11</v>
      </c>
      <c r="L2824" s="9">
        <f>YEAR(Table1[[#This Row],[ordered_at]])</f>
        <v>2021</v>
      </c>
      <c r="M2824" s="9" t="str">
        <f>TEXT(Table1[[#This Row],[ordered_at]],"MMM")</f>
        <v>Jan</v>
      </c>
      <c r="N2824">
        <f>VLOOKUP(D2824,[1]products!$A$2:$F$2832,6,0)</f>
        <v>59</v>
      </c>
      <c r="O2824" s="1">
        <f>Table1[[#This Row],[sale_price]]-Table1[[#This Row],[cost_price]]</f>
        <v>30.030999980000001</v>
      </c>
      <c r="P2824" s="4">
        <f>Table1[[#This Row],[PROFIT]]/Table1[[#This Row],[sale_price]]</f>
        <v>0.50899999966101694</v>
      </c>
      <c r="Q2824" t="str">
        <f>"Q"&amp;ROUNDUP(MONTH(Table1[[#This Row],[ordered_at]])/3,0)</f>
        <v>Q1</v>
      </c>
      <c r="R2824" t="s">
        <v>40</v>
      </c>
      <c r="S2824" t="s">
        <v>47</v>
      </c>
      <c r="T2824" s="8"/>
    </row>
    <row r="2825" spans="1:20" x14ac:dyDescent="0.3">
      <c r="A2825">
        <v>164179</v>
      </c>
      <c r="B2825">
        <v>113091</v>
      </c>
      <c r="C2825">
        <v>29291</v>
      </c>
      <c r="D2825">
        <v>28457</v>
      </c>
      <c r="E2825">
        <f>VLOOKUP(D2825,[1]products!$A$2:$B$2832,2,0)</f>
        <v>33.617500020000001</v>
      </c>
      <c r="F2825">
        <v>443226</v>
      </c>
      <c r="G2825" t="s">
        <v>14</v>
      </c>
      <c r="H2825" s="2">
        <v>44204.526446759257</v>
      </c>
      <c r="I2825" s="2" t="s">
        <v>11</v>
      </c>
      <c r="J2825" s="2" t="s">
        <v>11</v>
      </c>
      <c r="K2825" s="2" t="s">
        <v>11</v>
      </c>
      <c r="L2825" s="9">
        <f>YEAR(Table1[[#This Row],[ordered_at]])</f>
        <v>2021</v>
      </c>
      <c r="M2825" s="9" t="str">
        <f>TEXT(Table1[[#This Row],[ordered_at]],"MMM")</f>
        <v>Jan</v>
      </c>
      <c r="N2825">
        <f>VLOOKUP(D2825,[1]products!$A$2:$F$2832,6,0)</f>
        <v>59.5</v>
      </c>
      <c r="O2825" s="1">
        <f>Table1[[#This Row],[sale_price]]-Table1[[#This Row],[cost_price]]</f>
        <v>25.882499979999999</v>
      </c>
      <c r="P2825" s="4">
        <f>Table1[[#This Row],[PROFIT]]/Table1[[#This Row],[sale_price]]</f>
        <v>0.43499999966386554</v>
      </c>
      <c r="Q2825" t="str">
        <f>"Q"&amp;ROUNDUP(MONTH(Table1[[#This Row],[ordered_at]])/3,0)</f>
        <v>Q1</v>
      </c>
      <c r="R2825" t="s">
        <v>40</v>
      </c>
      <c r="S2825" t="s">
        <v>47</v>
      </c>
      <c r="T2825" s="8"/>
    </row>
    <row r="2826" spans="1:20" x14ac:dyDescent="0.3">
      <c r="A2826">
        <v>31933</v>
      </c>
      <c r="B2826">
        <v>22037</v>
      </c>
      <c r="C2826">
        <v>29291</v>
      </c>
      <c r="D2826">
        <v>369</v>
      </c>
      <c r="E2826">
        <f>VLOOKUP(D2826,[1]products!$A$2:$B$2832,2,0)</f>
        <v>26.35799995</v>
      </c>
      <c r="F2826">
        <v>86102</v>
      </c>
      <c r="G2826" t="s">
        <v>14</v>
      </c>
      <c r="H2826" s="2">
        <v>44201.221886574072</v>
      </c>
      <c r="I2826" s="2" t="s">
        <v>11</v>
      </c>
      <c r="J2826" s="2" t="s">
        <v>11</v>
      </c>
      <c r="K2826" s="2" t="s">
        <v>11</v>
      </c>
      <c r="L2826" s="9">
        <f>YEAR(Table1[[#This Row],[ordered_at]])</f>
        <v>2021</v>
      </c>
      <c r="M2826" s="9" t="str">
        <f>TEXT(Table1[[#This Row],[ordered_at]],"MMM")</f>
        <v>Jan</v>
      </c>
      <c r="N2826">
        <f>VLOOKUP(D2826,[1]products!$A$2:$F$2832,6,0)</f>
        <v>46</v>
      </c>
      <c r="O2826" s="1">
        <f>Table1[[#This Row],[sale_price]]-Table1[[#This Row],[cost_price]]</f>
        <v>19.64200005</v>
      </c>
      <c r="P2826" s="4">
        <f>Table1[[#This Row],[PROFIT]]/Table1[[#This Row],[sale_price]]</f>
        <v>0.42700000108695652</v>
      </c>
      <c r="Q2826" t="str">
        <f>"Q"&amp;ROUNDUP(MONTH(Table1[[#This Row],[ordered_at]])/3,0)</f>
        <v>Q1</v>
      </c>
      <c r="R2826" t="s">
        <v>40</v>
      </c>
      <c r="S2826" t="s">
        <v>47</v>
      </c>
      <c r="T2826" s="8"/>
    </row>
    <row r="2827" spans="1:20" x14ac:dyDescent="0.3">
      <c r="A2827">
        <v>82327</v>
      </c>
      <c r="B2827">
        <v>56627</v>
      </c>
      <c r="C2827">
        <v>29291</v>
      </c>
      <c r="D2827">
        <v>14197</v>
      </c>
      <c r="E2827">
        <f>VLOOKUP(D2827,[1]products!$A$2:$B$2832,2,0)</f>
        <v>11.2943499</v>
      </c>
      <c r="F2827">
        <v>222150</v>
      </c>
      <c r="G2827" t="s">
        <v>12</v>
      </c>
      <c r="H2827" s="2">
        <v>44201.137476851851</v>
      </c>
      <c r="I2827" s="2">
        <v>44201.137476851851</v>
      </c>
      <c r="J2827" s="2">
        <v>44201.137476851851</v>
      </c>
      <c r="K2827" s="2" t="s">
        <v>11</v>
      </c>
      <c r="L2827" s="9">
        <f>YEAR(Table1[[#This Row],[ordered_at]])</f>
        <v>2021</v>
      </c>
      <c r="M2827" s="9" t="str">
        <f>TEXT(Table1[[#This Row],[ordered_at]],"MMM")</f>
        <v>Jan</v>
      </c>
      <c r="N2827">
        <f>VLOOKUP(D2827,[1]products!$A$2:$F$2832,6,0)</f>
        <v>19.989999770000001</v>
      </c>
      <c r="O2827" s="1">
        <f>Table1[[#This Row],[sale_price]]-Table1[[#This Row],[cost_price]]</f>
        <v>8.6956498700000004</v>
      </c>
      <c r="P2827" s="4">
        <f>Table1[[#This Row],[PROFIT]]/Table1[[#This Row],[sale_price]]</f>
        <v>0.43499999850175086</v>
      </c>
      <c r="Q2827" t="str">
        <f>"Q"&amp;ROUNDUP(MONTH(Table1[[#This Row],[ordered_at]])/3,0)</f>
        <v>Q1</v>
      </c>
      <c r="R2827" t="s">
        <v>40</v>
      </c>
      <c r="S2827" t="s">
        <v>47</v>
      </c>
      <c r="T2827" s="8"/>
    </row>
    <row r="2828" spans="1:20" x14ac:dyDescent="0.3">
      <c r="A2828">
        <v>57184</v>
      </c>
      <c r="B2828">
        <v>39373</v>
      </c>
      <c r="C2828">
        <v>29291</v>
      </c>
      <c r="D2828">
        <v>6271</v>
      </c>
      <c r="E2828">
        <f>VLOOKUP(D2828,[1]products!$A$2:$B$2832,2,0)</f>
        <v>8.3249999960000007</v>
      </c>
      <c r="F2828">
        <v>154301</v>
      </c>
      <c r="G2828" t="s">
        <v>12</v>
      </c>
      <c r="H2828" s="2">
        <v>44200.951736111114</v>
      </c>
      <c r="I2828" s="2">
        <v>44200.951736111114</v>
      </c>
      <c r="J2828" s="2">
        <v>44200.951736111114</v>
      </c>
      <c r="K2828" s="2" t="s">
        <v>11</v>
      </c>
      <c r="L2828" s="9">
        <f>YEAR(Table1[[#This Row],[ordered_at]])</f>
        <v>2021</v>
      </c>
      <c r="M2828" s="9" t="str">
        <f>TEXT(Table1[[#This Row],[ordered_at]],"MMM")</f>
        <v>Jan</v>
      </c>
      <c r="N2828">
        <f>VLOOKUP(D2828,[1]products!$A$2:$F$2832,6,0)</f>
        <v>15</v>
      </c>
      <c r="O2828" s="1">
        <f>Table1[[#This Row],[sale_price]]-Table1[[#This Row],[cost_price]]</f>
        <v>6.6750000039999993</v>
      </c>
      <c r="P2828" s="4">
        <f>Table1[[#This Row],[PROFIT]]/Table1[[#This Row],[sale_price]]</f>
        <v>0.44500000026666664</v>
      </c>
      <c r="Q2828" t="str">
        <f>"Q"&amp;ROUNDUP(MONTH(Table1[[#This Row],[ordered_at]])/3,0)</f>
        <v>Q1</v>
      </c>
      <c r="R2828" t="s">
        <v>40</v>
      </c>
      <c r="S2828" t="s">
        <v>47</v>
      </c>
      <c r="T2828" s="8"/>
    </row>
    <row r="2829" spans="1:20" x14ac:dyDescent="0.3">
      <c r="A2829">
        <v>4283</v>
      </c>
      <c r="B2829">
        <v>2955</v>
      </c>
      <c r="C2829">
        <v>29291</v>
      </c>
      <c r="D2829">
        <v>13604</v>
      </c>
      <c r="E2829">
        <f>VLOOKUP(D2829,[1]products!$A$2:$B$2832,2,0)</f>
        <v>86.400000079999998</v>
      </c>
      <c r="F2829">
        <v>11582</v>
      </c>
      <c r="G2829" t="s">
        <v>12</v>
      </c>
      <c r="H2829" s="2">
        <v>44200.569687499999</v>
      </c>
      <c r="I2829" s="2">
        <v>44200.569687499999</v>
      </c>
      <c r="J2829" s="2">
        <v>44200.569687499999</v>
      </c>
      <c r="K2829" s="2" t="s">
        <v>11</v>
      </c>
      <c r="L2829" s="9">
        <f>YEAR(Table1[[#This Row],[ordered_at]])</f>
        <v>2021</v>
      </c>
      <c r="M2829" s="9" t="str">
        <f>TEXT(Table1[[#This Row],[ordered_at]],"MMM")</f>
        <v>Jan</v>
      </c>
      <c r="N2829">
        <f>VLOOKUP(D2829,[1]products!$A$2:$F$2832,6,0)</f>
        <v>180</v>
      </c>
      <c r="O2829" s="1">
        <f>Table1[[#This Row],[sale_price]]-Table1[[#This Row],[cost_price]]</f>
        <v>93.599999920000002</v>
      </c>
      <c r="P2829" s="4">
        <f>Table1[[#This Row],[PROFIT]]/Table1[[#This Row],[sale_price]]</f>
        <v>0.51999999955555554</v>
      </c>
      <c r="Q2829" t="str">
        <f>"Q"&amp;ROUNDUP(MONTH(Table1[[#This Row],[ordered_at]])/3,0)</f>
        <v>Q1</v>
      </c>
      <c r="R2829" t="s">
        <v>40</v>
      </c>
      <c r="S2829" t="s">
        <v>47</v>
      </c>
      <c r="T2829" s="8"/>
    </row>
    <row r="2830" spans="1:20" x14ac:dyDescent="0.3">
      <c r="A2830">
        <v>52420</v>
      </c>
      <c r="B2830">
        <v>36024</v>
      </c>
      <c r="C2830">
        <v>29291</v>
      </c>
      <c r="D2830">
        <v>9220</v>
      </c>
      <c r="E2830">
        <f>VLOOKUP(D2830,[1]products!$A$2:$B$2832,2,0)</f>
        <v>17.14163963</v>
      </c>
      <c r="F2830">
        <v>141422</v>
      </c>
      <c r="G2830" t="s">
        <v>13</v>
      </c>
      <c r="H2830" s="2">
        <v>44200.406319444446</v>
      </c>
      <c r="I2830" s="2">
        <v>44200.406319444446</v>
      </c>
      <c r="J2830" s="2" t="s">
        <v>11</v>
      </c>
      <c r="K2830" s="2" t="s">
        <v>11</v>
      </c>
      <c r="L2830" s="9">
        <f>YEAR(Table1[[#This Row],[ordered_at]])</f>
        <v>2021</v>
      </c>
      <c r="M2830" s="9" t="str">
        <f>TEXT(Table1[[#This Row],[ordered_at]],"MMM")</f>
        <v>Jan</v>
      </c>
      <c r="N2830">
        <f>VLOOKUP(D2830,[1]products!$A$2:$F$2832,6,0)</f>
        <v>40.619998930000001</v>
      </c>
      <c r="O2830" s="1">
        <f>Table1[[#This Row],[sale_price]]-Table1[[#This Row],[cost_price]]</f>
        <v>23.478359300000001</v>
      </c>
      <c r="P2830" s="4">
        <f>Table1[[#This Row],[PROFIT]]/Table1[[#This Row],[sale_price]]</f>
        <v>0.57799999799261448</v>
      </c>
      <c r="Q2830" t="str">
        <f>"Q"&amp;ROUNDUP(MONTH(Table1[[#This Row],[ordered_at]])/3,0)</f>
        <v>Q1</v>
      </c>
      <c r="R2830" t="s">
        <v>31</v>
      </c>
      <c r="S2830" t="s">
        <v>46</v>
      </c>
      <c r="T2830" s="8"/>
    </row>
    <row r="2831" spans="1:20" x14ac:dyDescent="0.3">
      <c r="A2831">
        <v>80687</v>
      </c>
      <c r="B2831">
        <v>55518</v>
      </c>
      <c r="C2831">
        <v>47299</v>
      </c>
      <c r="D2831">
        <v>25288</v>
      </c>
      <c r="E2831">
        <f>VLOOKUP(D2831,[1]products!$A$2:$B$2832,2,0)</f>
        <v>18.536160460000001</v>
      </c>
      <c r="F2831">
        <v>217757</v>
      </c>
      <c r="G2831" t="s">
        <v>12</v>
      </c>
      <c r="H2831" s="2">
        <v>44199.127372685187</v>
      </c>
      <c r="I2831" s="2">
        <v>44199.127372685187</v>
      </c>
      <c r="J2831" s="2">
        <v>44199.127372685187</v>
      </c>
      <c r="K2831" s="2" t="s">
        <v>11</v>
      </c>
      <c r="L2831" s="9">
        <f>YEAR(Table1[[#This Row],[ordered_at]])</f>
        <v>2021</v>
      </c>
      <c r="M2831" s="9" t="str">
        <f>TEXT(Table1[[#This Row],[ordered_at]],"MMM")</f>
        <v>Jan</v>
      </c>
      <c r="N2831">
        <f>VLOOKUP(D2831,[1]products!$A$2:$F$2832,6,0)</f>
        <v>35.040000919999997</v>
      </c>
      <c r="O2831" s="1">
        <f>Table1[[#This Row],[sale_price]]-Table1[[#This Row],[cost_price]]</f>
        <v>16.503840459999996</v>
      </c>
      <c r="P2831" s="4">
        <f>Table1[[#This Row],[PROFIT]]/Table1[[#This Row],[sale_price]]</f>
        <v>0.4710000007614154</v>
      </c>
      <c r="Q2831" t="str">
        <f>"Q"&amp;ROUNDUP(MONTH(Table1[[#This Row],[ordered_at]])/3,0)</f>
        <v>Q1</v>
      </c>
      <c r="R2831" t="s">
        <v>31</v>
      </c>
      <c r="S2831" t="s">
        <v>46</v>
      </c>
      <c r="T2831" s="8"/>
    </row>
    <row r="2832" spans="1:20" x14ac:dyDescent="0.3">
      <c r="A2832">
        <v>37326</v>
      </c>
      <c r="B2832">
        <v>25705</v>
      </c>
      <c r="C2832">
        <v>81873</v>
      </c>
      <c r="D2832">
        <v>28815</v>
      </c>
      <c r="E2832">
        <f>VLOOKUP(D2832,[1]products!$A$2:$B$2832,2,0)</f>
        <v>8.2649999859999994</v>
      </c>
      <c r="F2832">
        <v>100701</v>
      </c>
      <c r="G2832" t="s">
        <v>10</v>
      </c>
      <c r="H2832" s="2">
        <v>44198.37358796296</v>
      </c>
      <c r="I2832" s="2" t="s">
        <v>11</v>
      </c>
      <c r="J2832" s="2" t="s">
        <v>11</v>
      </c>
      <c r="K2832" s="2" t="s">
        <v>11</v>
      </c>
      <c r="L2832" s="9">
        <f>YEAR(Table1[[#This Row],[ordered_at]])</f>
        <v>2021</v>
      </c>
      <c r="M2832" s="9" t="str">
        <f>TEXT(Table1[[#This Row],[ordered_at]],"MMM")</f>
        <v>Jan</v>
      </c>
      <c r="N2832">
        <f>VLOOKUP(D2832,[1]products!$A$2:$F$2832,6,0)</f>
        <v>15</v>
      </c>
      <c r="O2832" s="1">
        <f>Table1[[#This Row],[sale_price]]-Table1[[#This Row],[cost_price]]</f>
        <v>6.7350000140000006</v>
      </c>
      <c r="P2832" s="4">
        <f>Table1[[#This Row],[PROFIT]]/Table1[[#This Row],[sale_price]]</f>
        <v>0.44900000093333337</v>
      </c>
      <c r="Q2832" t="str">
        <f>"Q"&amp;ROUNDUP(MONTH(Table1[[#This Row],[ordered_at]])/3,0)</f>
        <v>Q1</v>
      </c>
      <c r="R2832" t="s">
        <v>31</v>
      </c>
      <c r="S2832" t="s">
        <v>46</v>
      </c>
      <c r="T2832" s="8"/>
    </row>
    <row r="2833" spans="12:16" x14ac:dyDescent="0.3">
      <c r="L2833" s="9"/>
      <c r="M2833" s="9" t="str">
        <f>TEXT(Table1[[#This Row],[ordered_at]],"MMM")</f>
        <v>Jan</v>
      </c>
      <c r="O2833" s="1"/>
      <c r="P2833" s="3"/>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ANALYSIS</vt:lpstr>
      <vt:lpstr>DASHBOARD</vt:lpstr>
      <vt:lpstr> sales_orders table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2024-09-17T13:50:04Z</dcterms:created>
  <dcterms:modified xsi:type="dcterms:W3CDTF">2024-09-20T07:38:05Z</dcterms:modified>
</cp:coreProperties>
</file>