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peschka001\Desktop\Business Analytics\Learn Data Insights\Project - Predicting Catalog Demand\"/>
    </mc:Choice>
  </mc:AlternateContent>
  <xr:revisionPtr revIDLastSave="0" documentId="13_ncr:1_{56011918-BFD8-4EF4-AFF0-8E44F5C2DB65}" xr6:coauthVersionLast="41" xr6:coauthVersionMax="41" xr10:uidLastSave="{00000000-0000-0000-0000-000000000000}"/>
  <bookViews>
    <workbookView xWindow="-90" yWindow="-16320" windowWidth="29040" windowHeight="15840" xr2:uid="{00000000-000D-0000-FFFF-FFFF00000000}"/>
  </bookViews>
  <sheets>
    <sheet name="p1-mailinglist" sheetId="1" r:id="rId1"/>
  </sheets>
  <definedNames>
    <definedName name="_xlnm._FilterDatabase" localSheetId="0" hidden="1">'p1-mailinglist'!$A$2:$Y$2</definedName>
  </definedNames>
  <calcPr calcId="0"/>
</workbook>
</file>

<file path=xl/calcChain.xml><?xml version="1.0" encoding="utf-8"?>
<calcChain xmlns="http://schemas.openxmlformats.org/spreadsheetml/2006/main">
  <c r="Y253" i="1" l="1"/>
  <c r="W3" i="1"/>
  <c r="U3" i="1"/>
  <c r="Y3" i="1" l="1"/>
  <c r="W4" i="1"/>
  <c r="W5" i="1"/>
  <c r="W6" i="1"/>
  <c r="W7" i="1"/>
  <c r="Y7" i="1" s="1"/>
  <c r="W8" i="1"/>
  <c r="W9" i="1"/>
  <c r="W10" i="1"/>
  <c r="W11" i="1"/>
  <c r="W12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6" i="1"/>
  <c r="Y5" i="1"/>
  <c r="Y4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3" i="1"/>
  <c r="S249" i="1"/>
  <c r="U249" i="1" s="1"/>
  <c r="W249" i="1" s="1"/>
  <c r="S241" i="1"/>
  <c r="U241" i="1" s="1"/>
  <c r="W241" i="1" s="1"/>
  <c r="S233" i="1"/>
  <c r="U233" i="1" s="1"/>
  <c r="W233" i="1" s="1"/>
  <c r="S225" i="1"/>
  <c r="U225" i="1" s="1"/>
  <c r="W225" i="1" s="1"/>
  <c r="S209" i="1"/>
  <c r="U209" i="1" s="1"/>
  <c r="W209" i="1" s="1"/>
  <c r="S201" i="1"/>
  <c r="U201" i="1" s="1"/>
  <c r="W201" i="1" s="1"/>
  <c r="S177" i="1"/>
  <c r="U177" i="1" s="1"/>
  <c r="W177" i="1" s="1"/>
  <c r="S170" i="1"/>
  <c r="U170" i="1" s="1"/>
  <c r="W170" i="1" s="1"/>
  <c r="S162" i="1"/>
  <c r="U162" i="1" s="1"/>
  <c r="W162" i="1" s="1"/>
  <c r="S146" i="1"/>
  <c r="U146" i="1" s="1"/>
  <c r="W146" i="1" s="1"/>
  <c r="S138" i="1"/>
  <c r="U138" i="1" s="1"/>
  <c r="W138" i="1" s="1"/>
  <c r="S130" i="1"/>
  <c r="U130" i="1" s="1"/>
  <c r="W130" i="1" s="1"/>
  <c r="S122" i="1"/>
  <c r="U122" i="1" s="1"/>
  <c r="W122" i="1" s="1"/>
  <c r="S106" i="1"/>
  <c r="U106" i="1" s="1"/>
  <c r="W106" i="1" s="1"/>
  <c r="S98" i="1"/>
  <c r="U98" i="1" s="1"/>
  <c r="W98" i="1" s="1"/>
  <c r="S74" i="1"/>
  <c r="U74" i="1" s="1"/>
  <c r="W74" i="1" s="1"/>
  <c r="S66" i="1"/>
  <c r="U66" i="1" s="1"/>
  <c r="W66" i="1" s="1"/>
  <c r="S58" i="1"/>
  <c r="U58" i="1" s="1"/>
  <c r="W58" i="1" s="1"/>
  <c r="S50" i="1"/>
  <c r="U50" i="1" s="1"/>
  <c r="W50" i="1" s="1"/>
  <c r="S42" i="1"/>
  <c r="U42" i="1" s="1"/>
  <c r="W42" i="1" s="1"/>
  <c r="S34" i="1"/>
  <c r="U34" i="1" s="1"/>
  <c r="W34" i="1" s="1"/>
  <c r="S26" i="1"/>
  <c r="U26" i="1" s="1"/>
  <c r="W26" i="1" s="1"/>
  <c r="S10" i="1"/>
  <c r="U10" i="1" s="1"/>
  <c r="R252" i="1"/>
  <c r="R251" i="1"/>
  <c r="R248" i="1"/>
  <c r="R246" i="1"/>
  <c r="R245" i="1"/>
  <c r="R244" i="1"/>
  <c r="R242" i="1"/>
  <c r="R241" i="1"/>
  <c r="R240" i="1"/>
  <c r="R238" i="1"/>
  <c r="R237" i="1"/>
  <c r="R233" i="1"/>
  <c r="R229" i="1"/>
  <c r="R220" i="1"/>
  <c r="R219" i="1"/>
  <c r="R212" i="1"/>
  <c r="R211" i="1"/>
  <c r="R204" i="1"/>
  <c r="R198" i="1"/>
  <c r="R195" i="1"/>
  <c r="R193" i="1"/>
  <c r="S193" i="1" s="1"/>
  <c r="U193" i="1" s="1"/>
  <c r="W193" i="1" s="1"/>
  <c r="R191" i="1"/>
  <c r="R188" i="1"/>
  <c r="R186" i="1"/>
  <c r="R185" i="1"/>
  <c r="S185" i="1" s="1"/>
  <c r="U185" i="1" s="1"/>
  <c r="W185" i="1" s="1"/>
  <c r="R184" i="1"/>
  <c r="R180" i="1"/>
  <c r="R179" i="1"/>
  <c r="R174" i="1"/>
  <c r="R172" i="1"/>
  <c r="R168" i="1"/>
  <c r="R167" i="1"/>
  <c r="R164" i="1"/>
  <c r="R159" i="1"/>
  <c r="R155" i="1"/>
  <c r="R153" i="1"/>
  <c r="R147" i="1"/>
  <c r="R145" i="1"/>
  <c r="R141" i="1"/>
  <c r="R140" i="1"/>
  <c r="R139" i="1"/>
  <c r="R137" i="1"/>
  <c r="R136" i="1"/>
  <c r="R134" i="1"/>
  <c r="R132" i="1"/>
  <c r="R130" i="1"/>
  <c r="R128" i="1"/>
  <c r="R126" i="1"/>
  <c r="R125" i="1"/>
  <c r="R121" i="1"/>
  <c r="R119" i="1"/>
  <c r="R117" i="1"/>
  <c r="R115" i="1"/>
  <c r="R113" i="1"/>
  <c r="R109" i="1"/>
  <c r="R107" i="1"/>
  <c r="R105" i="1"/>
  <c r="R94" i="1"/>
  <c r="R92" i="1"/>
  <c r="R89" i="1"/>
  <c r="R87" i="1"/>
  <c r="R75" i="1"/>
  <c r="R74" i="1"/>
  <c r="R69" i="1"/>
  <c r="R68" i="1"/>
  <c r="R64" i="1"/>
  <c r="R61" i="1"/>
  <c r="R59" i="1"/>
  <c r="R55" i="1"/>
  <c r="R49" i="1"/>
  <c r="R48" i="1"/>
  <c r="R40" i="1"/>
  <c r="R37" i="1"/>
  <c r="R35" i="1"/>
  <c r="R34" i="1"/>
  <c r="R30" i="1"/>
  <c r="R22" i="1"/>
  <c r="R17" i="1"/>
  <c r="R16" i="1"/>
  <c r="R11" i="1"/>
  <c r="R10" i="1"/>
  <c r="R8" i="1"/>
  <c r="Q247" i="1"/>
  <c r="Q218" i="1"/>
  <c r="Q215" i="1"/>
  <c r="Q201" i="1"/>
  <c r="Q200" i="1"/>
  <c r="Q187" i="1"/>
  <c r="Q183" i="1"/>
  <c r="Q177" i="1"/>
  <c r="Q170" i="1"/>
  <c r="Q162" i="1"/>
  <c r="Q120" i="1"/>
  <c r="Q102" i="1"/>
  <c r="Q98" i="1"/>
  <c r="Q91" i="1"/>
  <c r="Q82" i="1"/>
  <c r="S82" i="1" s="1"/>
  <c r="U82" i="1" s="1"/>
  <c r="W82" i="1" s="1"/>
  <c r="Q73" i="1"/>
  <c r="Q70" i="1"/>
  <c r="Q50" i="1"/>
  <c r="Q36" i="1"/>
  <c r="Q13" i="1"/>
  <c r="P250" i="1"/>
  <c r="P249" i="1"/>
  <c r="P243" i="1"/>
  <c r="P239" i="1"/>
  <c r="P236" i="1"/>
  <c r="P234" i="1"/>
  <c r="P232" i="1"/>
  <c r="P231" i="1"/>
  <c r="P228" i="1"/>
  <c r="P227" i="1"/>
  <c r="P226" i="1"/>
  <c r="P224" i="1"/>
  <c r="P223" i="1"/>
  <c r="P222" i="1"/>
  <c r="P217" i="1"/>
  <c r="S217" i="1" s="1"/>
  <c r="U217" i="1" s="1"/>
  <c r="W217" i="1" s="1"/>
  <c r="P216" i="1"/>
  <c r="P214" i="1"/>
  <c r="P213" i="1"/>
  <c r="P210" i="1"/>
  <c r="P209" i="1"/>
  <c r="P207" i="1"/>
  <c r="P206" i="1"/>
  <c r="P205" i="1"/>
  <c r="P199" i="1"/>
  <c r="P197" i="1"/>
  <c r="P196" i="1"/>
  <c r="P192" i="1"/>
  <c r="P190" i="1"/>
  <c r="P189" i="1"/>
  <c r="P182" i="1"/>
  <c r="P181" i="1"/>
  <c r="P176" i="1"/>
  <c r="P175" i="1"/>
  <c r="P173" i="1"/>
  <c r="P169" i="1"/>
  <c r="P165" i="1"/>
  <c r="P163" i="1"/>
  <c r="P161" i="1"/>
  <c r="P160" i="1"/>
  <c r="P158" i="1"/>
  <c r="P157" i="1"/>
  <c r="P156" i="1"/>
  <c r="P154" i="1"/>
  <c r="S154" i="1" s="1"/>
  <c r="U154" i="1" s="1"/>
  <c r="W154" i="1" s="1"/>
  <c r="P152" i="1"/>
  <c r="P151" i="1"/>
  <c r="P150" i="1"/>
  <c r="P148" i="1"/>
  <c r="P146" i="1"/>
  <c r="P144" i="1"/>
  <c r="P143" i="1"/>
  <c r="P142" i="1"/>
  <c r="P138" i="1"/>
  <c r="P135" i="1"/>
  <c r="P133" i="1"/>
  <c r="P131" i="1"/>
  <c r="P129" i="1"/>
  <c r="P127" i="1"/>
  <c r="P124" i="1"/>
  <c r="P123" i="1"/>
  <c r="P122" i="1"/>
  <c r="P118" i="1"/>
  <c r="P116" i="1"/>
  <c r="P112" i="1"/>
  <c r="P111" i="1"/>
  <c r="P108" i="1"/>
  <c r="P104" i="1"/>
  <c r="P103" i="1"/>
  <c r="P101" i="1"/>
  <c r="P100" i="1"/>
  <c r="P99" i="1"/>
  <c r="P97" i="1"/>
  <c r="P96" i="1"/>
  <c r="P95" i="1"/>
  <c r="P93" i="1"/>
  <c r="P90" i="1"/>
  <c r="S90" i="1" s="1"/>
  <c r="U90" i="1" s="1"/>
  <c r="W90" i="1" s="1"/>
  <c r="P86" i="1"/>
  <c r="P85" i="1"/>
  <c r="P84" i="1"/>
  <c r="P83" i="1"/>
  <c r="P81" i="1"/>
  <c r="P79" i="1"/>
  <c r="P78" i="1"/>
  <c r="P77" i="1"/>
  <c r="P76" i="1"/>
  <c r="P72" i="1"/>
  <c r="P71" i="1"/>
  <c r="P67" i="1"/>
  <c r="P66" i="1"/>
  <c r="P65" i="1"/>
  <c r="P63" i="1"/>
  <c r="P62" i="1"/>
  <c r="P60" i="1"/>
  <c r="P58" i="1"/>
  <c r="P57" i="1"/>
  <c r="P56" i="1"/>
  <c r="P54" i="1"/>
  <c r="P53" i="1"/>
  <c r="P52" i="1"/>
  <c r="P51" i="1"/>
  <c r="P46" i="1"/>
  <c r="P45" i="1"/>
  <c r="P42" i="1"/>
  <c r="P41" i="1"/>
  <c r="P39" i="1"/>
  <c r="P33" i="1"/>
  <c r="P32" i="1"/>
  <c r="P28" i="1"/>
  <c r="P27" i="1"/>
  <c r="P26" i="1"/>
  <c r="P25" i="1"/>
  <c r="P24" i="1"/>
  <c r="P23" i="1"/>
  <c r="P20" i="1"/>
  <c r="P19" i="1"/>
  <c r="P18" i="1"/>
  <c r="S18" i="1" s="1"/>
  <c r="U18" i="1" s="1"/>
  <c r="W18" i="1" s="1"/>
  <c r="P15" i="1"/>
  <c r="P14" i="1"/>
  <c r="P12" i="1"/>
  <c r="P7" i="1"/>
  <c r="P6" i="1"/>
  <c r="P5" i="1"/>
  <c r="P3" i="1"/>
  <c r="O235" i="1"/>
  <c r="O230" i="1"/>
  <c r="O225" i="1"/>
  <c r="O221" i="1"/>
  <c r="O208" i="1"/>
  <c r="O203" i="1"/>
  <c r="O202" i="1"/>
  <c r="O194" i="1"/>
  <c r="O178" i="1"/>
  <c r="O171" i="1"/>
  <c r="O166" i="1"/>
  <c r="O149" i="1"/>
  <c r="O114" i="1"/>
  <c r="S114" i="1" s="1"/>
  <c r="U114" i="1" s="1"/>
  <c r="W114" i="1" s="1"/>
  <c r="O110" i="1"/>
  <c r="O106" i="1"/>
  <c r="O88" i="1"/>
  <c r="O80" i="1"/>
  <c r="O47" i="1"/>
  <c r="O44" i="1"/>
  <c r="O43" i="1"/>
  <c r="O38" i="1"/>
  <c r="O31" i="1"/>
  <c r="O29" i="1"/>
  <c r="O21" i="1"/>
  <c r="O9" i="1"/>
  <c r="O4" i="1"/>
  <c r="N3" i="1"/>
  <c r="N252" i="1"/>
  <c r="N251" i="1"/>
  <c r="S251" i="1" s="1"/>
  <c r="U251" i="1" s="1"/>
  <c r="W251" i="1" s="1"/>
  <c r="N250" i="1"/>
  <c r="S250" i="1" s="1"/>
  <c r="U250" i="1" s="1"/>
  <c r="W250" i="1" s="1"/>
  <c r="N249" i="1"/>
  <c r="N248" i="1"/>
  <c r="S248" i="1" s="1"/>
  <c r="U248" i="1" s="1"/>
  <c r="W248" i="1" s="1"/>
  <c r="N247" i="1"/>
  <c r="S247" i="1" s="1"/>
  <c r="U247" i="1" s="1"/>
  <c r="W247" i="1" s="1"/>
  <c r="N246" i="1"/>
  <c r="S246" i="1" s="1"/>
  <c r="U246" i="1" s="1"/>
  <c r="W246" i="1" s="1"/>
  <c r="N245" i="1"/>
  <c r="N244" i="1"/>
  <c r="N243" i="1"/>
  <c r="S243" i="1" s="1"/>
  <c r="U243" i="1" s="1"/>
  <c r="W243" i="1" s="1"/>
  <c r="N242" i="1"/>
  <c r="S242" i="1" s="1"/>
  <c r="U242" i="1" s="1"/>
  <c r="W242" i="1" s="1"/>
  <c r="N241" i="1"/>
  <c r="N240" i="1"/>
  <c r="N239" i="1"/>
  <c r="S239" i="1" s="1"/>
  <c r="U239" i="1" s="1"/>
  <c r="W239" i="1" s="1"/>
  <c r="N238" i="1"/>
  <c r="S238" i="1" s="1"/>
  <c r="U238" i="1" s="1"/>
  <c r="W238" i="1" s="1"/>
  <c r="N237" i="1"/>
  <c r="S237" i="1" s="1"/>
  <c r="U237" i="1" s="1"/>
  <c r="W237" i="1" s="1"/>
  <c r="N236" i="1"/>
  <c r="S236" i="1" s="1"/>
  <c r="U236" i="1" s="1"/>
  <c r="W236" i="1" s="1"/>
  <c r="N235" i="1"/>
  <c r="S235" i="1" s="1"/>
  <c r="U235" i="1" s="1"/>
  <c r="W235" i="1" s="1"/>
  <c r="N234" i="1"/>
  <c r="S234" i="1" s="1"/>
  <c r="U234" i="1" s="1"/>
  <c r="W234" i="1" s="1"/>
  <c r="N233" i="1"/>
  <c r="N232" i="1"/>
  <c r="N231" i="1"/>
  <c r="S231" i="1" s="1"/>
  <c r="U231" i="1" s="1"/>
  <c r="W231" i="1" s="1"/>
  <c r="N230" i="1"/>
  <c r="S230" i="1" s="1"/>
  <c r="U230" i="1" s="1"/>
  <c r="W230" i="1" s="1"/>
  <c r="N229" i="1"/>
  <c r="N228" i="1"/>
  <c r="S228" i="1" s="1"/>
  <c r="U228" i="1" s="1"/>
  <c r="W228" i="1" s="1"/>
  <c r="N227" i="1"/>
  <c r="S227" i="1" s="1"/>
  <c r="U227" i="1" s="1"/>
  <c r="W227" i="1" s="1"/>
  <c r="N226" i="1"/>
  <c r="N225" i="1"/>
  <c r="N224" i="1"/>
  <c r="N223" i="1"/>
  <c r="S223" i="1" s="1"/>
  <c r="U223" i="1" s="1"/>
  <c r="W223" i="1" s="1"/>
  <c r="N222" i="1"/>
  <c r="S222" i="1" s="1"/>
  <c r="U222" i="1" s="1"/>
  <c r="W222" i="1" s="1"/>
  <c r="N221" i="1"/>
  <c r="S221" i="1" s="1"/>
  <c r="U221" i="1" s="1"/>
  <c r="W221" i="1" s="1"/>
  <c r="N220" i="1"/>
  <c r="N219" i="1"/>
  <c r="S219" i="1" s="1"/>
  <c r="U219" i="1" s="1"/>
  <c r="W219" i="1" s="1"/>
  <c r="N218" i="1"/>
  <c r="S218" i="1" s="1"/>
  <c r="U218" i="1" s="1"/>
  <c r="W218" i="1" s="1"/>
  <c r="N217" i="1"/>
  <c r="N216" i="1"/>
  <c r="N215" i="1"/>
  <c r="S215" i="1" s="1"/>
  <c r="U215" i="1" s="1"/>
  <c r="W215" i="1" s="1"/>
  <c r="N214" i="1"/>
  <c r="S214" i="1" s="1"/>
  <c r="U214" i="1" s="1"/>
  <c r="W214" i="1" s="1"/>
  <c r="N213" i="1"/>
  <c r="S213" i="1" s="1"/>
  <c r="U213" i="1" s="1"/>
  <c r="W213" i="1" s="1"/>
  <c r="N212" i="1"/>
  <c r="S212" i="1" s="1"/>
  <c r="U212" i="1" s="1"/>
  <c r="W212" i="1" s="1"/>
  <c r="N211" i="1"/>
  <c r="S211" i="1" s="1"/>
  <c r="U211" i="1" s="1"/>
  <c r="W211" i="1" s="1"/>
  <c r="N210" i="1"/>
  <c r="N209" i="1"/>
  <c r="N208" i="1"/>
  <c r="N207" i="1"/>
  <c r="S207" i="1" s="1"/>
  <c r="U207" i="1" s="1"/>
  <c r="W207" i="1" s="1"/>
  <c r="N206" i="1"/>
  <c r="S206" i="1" s="1"/>
  <c r="U206" i="1" s="1"/>
  <c r="W206" i="1" s="1"/>
  <c r="N205" i="1"/>
  <c r="N204" i="1"/>
  <c r="N203" i="1"/>
  <c r="S203" i="1" s="1"/>
  <c r="U203" i="1" s="1"/>
  <c r="W203" i="1" s="1"/>
  <c r="N202" i="1"/>
  <c r="S202" i="1" s="1"/>
  <c r="U202" i="1" s="1"/>
  <c r="W202" i="1" s="1"/>
  <c r="N201" i="1"/>
  <c r="N200" i="1"/>
  <c r="S200" i="1" s="1"/>
  <c r="U200" i="1" s="1"/>
  <c r="W200" i="1" s="1"/>
  <c r="N199" i="1"/>
  <c r="S199" i="1" s="1"/>
  <c r="U199" i="1" s="1"/>
  <c r="W199" i="1" s="1"/>
  <c r="N198" i="1"/>
  <c r="S198" i="1" s="1"/>
  <c r="U198" i="1" s="1"/>
  <c r="W198" i="1" s="1"/>
  <c r="N197" i="1"/>
  <c r="S197" i="1" s="1"/>
  <c r="U197" i="1" s="1"/>
  <c r="W197" i="1" s="1"/>
  <c r="N196" i="1"/>
  <c r="S196" i="1" s="1"/>
  <c r="U196" i="1" s="1"/>
  <c r="W196" i="1" s="1"/>
  <c r="N195" i="1"/>
  <c r="S195" i="1" s="1"/>
  <c r="U195" i="1" s="1"/>
  <c r="W195" i="1" s="1"/>
  <c r="N194" i="1"/>
  <c r="S194" i="1" s="1"/>
  <c r="U194" i="1" s="1"/>
  <c r="W194" i="1" s="1"/>
  <c r="N193" i="1"/>
  <c r="N192" i="1"/>
  <c r="N191" i="1"/>
  <c r="S191" i="1" s="1"/>
  <c r="U191" i="1" s="1"/>
  <c r="W191" i="1" s="1"/>
  <c r="N190" i="1"/>
  <c r="S190" i="1" s="1"/>
  <c r="U190" i="1" s="1"/>
  <c r="W190" i="1" s="1"/>
  <c r="N189" i="1"/>
  <c r="S189" i="1" s="1"/>
  <c r="U189" i="1" s="1"/>
  <c r="W189" i="1" s="1"/>
  <c r="N188" i="1"/>
  <c r="S188" i="1" s="1"/>
  <c r="U188" i="1" s="1"/>
  <c r="W188" i="1" s="1"/>
  <c r="N187" i="1"/>
  <c r="S187" i="1" s="1"/>
  <c r="U187" i="1" s="1"/>
  <c r="W187" i="1" s="1"/>
  <c r="N186" i="1"/>
  <c r="S186" i="1" s="1"/>
  <c r="U186" i="1" s="1"/>
  <c r="W186" i="1" s="1"/>
  <c r="N185" i="1"/>
  <c r="N184" i="1"/>
  <c r="N183" i="1"/>
  <c r="S183" i="1" s="1"/>
  <c r="U183" i="1" s="1"/>
  <c r="W183" i="1" s="1"/>
  <c r="N182" i="1"/>
  <c r="S182" i="1" s="1"/>
  <c r="U182" i="1" s="1"/>
  <c r="W182" i="1" s="1"/>
  <c r="N181" i="1"/>
  <c r="N180" i="1"/>
  <c r="S180" i="1" s="1"/>
  <c r="U180" i="1" s="1"/>
  <c r="W180" i="1" s="1"/>
  <c r="N179" i="1"/>
  <c r="S179" i="1" s="1"/>
  <c r="U179" i="1" s="1"/>
  <c r="W179" i="1" s="1"/>
  <c r="N178" i="1"/>
  <c r="N177" i="1"/>
  <c r="N176" i="1"/>
  <c r="N175" i="1"/>
  <c r="S175" i="1" s="1"/>
  <c r="U175" i="1" s="1"/>
  <c r="W175" i="1" s="1"/>
  <c r="N174" i="1"/>
  <c r="N173" i="1"/>
  <c r="S173" i="1" s="1"/>
  <c r="U173" i="1" s="1"/>
  <c r="W173" i="1" s="1"/>
  <c r="N172" i="1"/>
  <c r="S172" i="1" s="1"/>
  <c r="U172" i="1" s="1"/>
  <c r="W172" i="1" s="1"/>
  <c r="N171" i="1"/>
  <c r="S171" i="1" s="1"/>
  <c r="U171" i="1" s="1"/>
  <c r="W171" i="1" s="1"/>
  <c r="N170" i="1"/>
  <c r="N169" i="1"/>
  <c r="N168" i="1"/>
  <c r="S168" i="1" s="1"/>
  <c r="U168" i="1" s="1"/>
  <c r="W168" i="1" s="1"/>
  <c r="N167" i="1"/>
  <c r="S167" i="1" s="1"/>
  <c r="U167" i="1" s="1"/>
  <c r="W167" i="1" s="1"/>
  <c r="N166" i="1"/>
  <c r="S166" i="1" s="1"/>
  <c r="U166" i="1" s="1"/>
  <c r="W166" i="1" s="1"/>
  <c r="N165" i="1"/>
  <c r="S165" i="1" s="1"/>
  <c r="U165" i="1" s="1"/>
  <c r="W165" i="1" s="1"/>
  <c r="N164" i="1"/>
  <c r="S164" i="1" s="1"/>
  <c r="U164" i="1" s="1"/>
  <c r="W164" i="1" s="1"/>
  <c r="N163" i="1"/>
  <c r="S163" i="1" s="1"/>
  <c r="U163" i="1" s="1"/>
  <c r="W163" i="1" s="1"/>
  <c r="N162" i="1"/>
  <c r="N161" i="1"/>
  <c r="S161" i="1" s="1"/>
  <c r="U161" i="1" s="1"/>
  <c r="W161" i="1" s="1"/>
  <c r="N160" i="1"/>
  <c r="S160" i="1" s="1"/>
  <c r="U160" i="1" s="1"/>
  <c r="W160" i="1" s="1"/>
  <c r="N159" i="1"/>
  <c r="S159" i="1" s="1"/>
  <c r="U159" i="1" s="1"/>
  <c r="W159" i="1" s="1"/>
  <c r="N158" i="1"/>
  <c r="S158" i="1" s="1"/>
  <c r="U158" i="1" s="1"/>
  <c r="W158" i="1" s="1"/>
  <c r="N157" i="1"/>
  <c r="S157" i="1" s="1"/>
  <c r="U157" i="1" s="1"/>
  <c r="W157" i="1" s="1"/>
  <c r="N156" i="1"/>
  <c r="S156" i="1" s="1"/>
  <c r="U156" i="1" s="1"/>
  <c r="W156" i="1" s="1"/>
  <c r="N155" i="1"/>
  <c r="S155" i="1" s="1"/>
  <c r="U155" i="1" s="1"/>
  <c r="W155" i="1" s="1"/>
  <c r="N154" i="1"/>
  <c r="N153" i="1"/>
  <c r="S153" i="1" s="1"/>
  <c r="U153" i="1" s="1"/>
  <c r="W153" i="1" s="1"/>
  <c r="N152" i="1"/>
  <c r="S152" i="1" s="1"/>
  <c r="U152" i="1" s="1"/>
  <c r="W152" i="1" s="1"/>
  <c r="N151" i="1"/>
  <c r="S151" i="1" s="1"/>
  <c r="U151" i="1" s="1"/>
  <c r="W151" i="1" s="1"/>
  <c r="N150" i="1"/>
  <c r="S150" i="1" s="1"/>
  <c r="U150" i="1" s="1"/>
  <c r="W150" i="1" s="1"/>
  <c r="N149" i="1"/>
  <c r="S149" i="1" s="1"/>
  <c r="U149" i="1" s="1"/>
  <c r="W149" i="1" s="1"/>
  <c r="N148" i="1"/>
  <c r="S148" i="1" s="1"/>
  <c r="U148" i="1" s="1"/>
  <c r="W148" i="1" s="1"/>
  <c r="N147" i="1"/>
  <c r="S147" i="1" s="1"/>
  <c r="U147" i="1" s="1"/>
  <c r="W147" i="1" s="1"/>
  <c r="N146" i="1"/>
  <c r="N145" i="1"/>
  <c r="S145" i="1" s="1"/>
  <c r="U145" i="1" s="1"/>
  <c r="W145" i="1" s="1"/>
  <c r="N144" i="1"/>
  <c r="S144" i="1" s="1"/>
  <c r="U144" i="1" s="1"/>
  <c r="W144" i="1" s="1"/>
  <c r="N143" i="1"/>
  <c r="S143" i="1" s="1"/>
  <c r="U143" i="1" s="1"/>
  <c r="W143" i="1" s="1"/>
  <c r="N142" i="1"/>
  <c r="S142" i="1" s="1"/>
  <c r="U142" i="1" s="1"/>
  <c r="W142" i="1" s="1"/>
  <c r="N141" i="1"/>
  <c r="S141" i="1" s="1"/>
  <c r="U141" i="1" s="1"/>
  <c r="W141" i="1" s="1"/>
  <c r="N140" i="1"/>
  <c r="S140" i="1" s="1"/>
  <c r="U140" i="1" s="1"/>
  <c r="W140" i="1" s="1"/>
  <c r="N139" i="1"/>
  <c r="S139" i="1" s="1"/>
  <c r="U139" i="1" s="1"/>
  <c r="W139" i="1" s="1"/>
  <c r="N138" i="1"/>
  <c r="N137" i="1"/>
  <c r="S137" i="1" s="1"/>
  <c r="U137" i="1" s="1"/>
  <c r="W137" i="1" s="1"/>
  <c r="N136" i="1"/>
  <c r="S136" i="1" s="1"/>
  <c r="U136" i="1" s="1"/>
  <c r="W136" i="1" s="1"/>
  <c r="N135" i="1"/>
  <c r="S135" i="1" s="1"/>
  <c r="U135" i="1" s="1"/>
  <c r="W135" i="1" s="1"/>
  <c r="N134" i="1"/>
  <c r="S134" i="1" s="1"/>
  <c r="U134" i="1" s="1"/>
  <c r="W134" i="1" s="1"/>
  <c r="N133" i="1"/>
  <c r="S133" i="1" s="1"/>
  <c r="U133" i="1" s="1"/>
  <c r="W133" i="1" s="1"/>
  <c r="N132" i="1"/>
  <c r="S132" i="1" s="1"/>
  <c r="U132" i="1" s="1"/>
  <c r="W132" i="1" s="1"/>
  <c r="N131" i="1"/>
  <c r="S131" i="1" s="1"/>
  <c r="U131" i="1" s="1"/>
  <c r="W131" i="1" s="1"/>
  <c r="N130" i="1"/>
  <c r="N129" i="1"/>
  <c r="S129" i="1" s="1"/>
  <c r="U129" i="1" s="1"/>
  <c r="W129" i="1" s="1"/>
  <c r="N128" i="1"/>
  <c r="S128" i="1" s="1"/>
  <c r="U128" i="1" s="1"/>
  <c r="W128" i="1" s="1"/>
  <c r="N127" i="1"/>
  <c r="S127" i="1" s="1"/>
  <c r="U127" i="1" s="1"/>
  <c r="W127" i="1" s="1"/>
  <c r="N126" i="1"/>
  <c r="S126" i="1" s="1"/>
  <c r="U126" i="1" s="1"/>
  <c r="W126" i="1" s="1"/>
  <c r="N125" i="1"/>
  <c r="S125" i="1" s="1"/>
  <c r="U125" i="1" s="1"/>
  <c r="W125" i="1" s="1"/>
  <c r="N124" i="1"/>
  <c r="S124" i="1" s="1"/>
  <c r="U124" i="1" s="1"/>
  <c r="W124" i="1" s="1"/>
  <c r="N123" i="1"/>
  <c r="S123" i="1" s="1"/>
  <c r="U123" i="1" s="1"/>
  <c r="W123" i="1" s="1"/>
  <c r="N122" i="1"/>
  <c r="N121" i="1"/>
  <c r="S121" i="1" s="1"/>
  <c r="U121" i="1" s="1"/>
  <c r="W121" i="1" s="1"/>
  <c r="N120" i="1"/>
  <c r="S120" i="1" s="1"/>
  <c r="U120" i="1" s="1"/>
  <c r="W120" i="1" s="1"/>
  <c r="N119" i="1"/>
  <c r="S119" i="1" s="1"/>
  <c r="U119" i="1" s="1"/>
  <c r="W119" i="1" s="1"/>
  <c r="N118" i="1"/>
  <c r="S118" i="1" s="1"/>
  <c r="U118" i="1" s="1"/>
  <c r="W118" i="1" s="1"/>
  <c r="N117" i="1"/>
  <c r="S117" i="1" s="1"/>
  <c r="U117" i="1" s="1"/>
  <c r="W117" i="1" s="1"/>
  <c r="N116" i="1"/>
  <c r="S116" i="1" s="1"/>
  <c r="U116" i="1" s="1"/>
  <c r="W116" i="1" s="1"/>
  <c r="N115" i="1"/>
  <c r="S115" i="1" s="1"/>
  <c r="U115" i="1" s="1"/>
  <c r="W115" i="1" s="1"/>
  <c r="N114" i="1"/>
  <c r="N113" i="1"/>
  <c r="S113" i="1" s="1"/>
  <c r="U113" i="1" s="1"/>
  <c r="W113" i="1" s="1"/>
  <c r="N112" i="1"/>
  <c r="S112" i="1" s="1"/>
  <c r="U112" i="1" s="1"/>
  <c r="W112" i="1" s="1"/>
  <c r="N111" i="1"/>
  <c r="S111" i="1" s="1"/>
  <c r="U111" i="1" s="1"/>
  <c r="W111" i="1" s="1"/>
  <c r="N110" i="1"/>
  <c r="S110" i="1" s="1"/>
  <c r="U110" i="1" s="1"/>
  <c r="W110" i="1" s="1"/>
  <c r="N109" i="1"/>
  <c r="S109" i="1" s="1"/>
  <c r="U109" i="1" s="1"/>
  <c r="W109" i="1" s="1"/>
  <c r="N108" i="1"/>
  <c r="S108" i="1" s="1"/>
  <c r="U108" i="1" s="1"/>
  <c r="W108" i="1" s="1"/>
  <c r="N107" i="1"/>
  <c r="S107" i="1" s="1"/>
  <c r="U107" i="1" s="1"/>
  <c r="W107" i="1" s="1"/>
  <c r="N106" i="1"/>
  <c r="N105" i="1"/>
  <c r="S105" i="1" s="1"/>
  <c r="U105" i="1" s="1"/>
  <c r="W105" i="1" s="1"/>
  <c r="N104" i="1"/>
  <c r="S104" i="1" s="1"/>
  <c r="U104" i="1" s="1"/>
  <c r="W104" i="1" s="1"/>
  <c r="N103" i="1"/>
  <c r="S103" i="1" s="1"/>
  <c r="U103" i="1" s="1"/>
  <c r="W103" i="1" s="1"/>
  <c r="N102" i="1"/>
  <c r="S102" i="1" s="1"/>
  <c r="U102" i="1" s="1"/>
  <c r="W102" i="1" s="1"/>
  <c r="N101" i="1"/>
  <c r="S101" i="1" s="1"/>
  <c r="U101" i="1" s="1"/>
  <c r="W101" i="1" s="1"/>
  <c r="N100" i="1"/>
  <c r="S100" i="1" s="1"/>
  <c r="U100" i="1" s="1"/>
  <c r="W100" i="1" s="1"/>
  <c r="N99" i="1"/>
  <c r="S99" i="1" s="1"/>
  <c r="U99" i="1" s="1"/>
  <c r="W99" i="1" s="1"/>
  <c r="N98" i="1"/>
  <c r="N97" i="1"/>
  <c r="S97" i="1" s="1"/>
  <c r="U97" i="1" s="1"/>
  <c r="W97" i="1" s="1"/>
  <c r="N96" i="1"/>
  <c r="S96" i="1" s="1"/>
  <c r="U96" i="1" s="1"/>
  <c r="W96" i="1" s="1"/>
  <c r="N95" i="1"/>
  <c r="S95" i="1" s="1"/>
  <c r="U95" i="1" s="1"/>
  <c r="W95" i="1" s="1"/>
  <c r="N94" i="1"/>
  <c r="S94" i="1" s="1"/>
  <c r="U94" i="1" s="1"/>
  <c r="W94" i="1" s="1"/>
  <c r="N93" i="1"/>
  <c r="S93" i="1" s="1"/>
  <c r="U93" i="1" s="1"/>
  <c r="W93" i="1" s="1"/>
  <c r="N92" i="1"/>
  <c r="S92" i="1" s="1"/>
  <c r="U92" i="1" s="1"/>
  <c r="W92" i="1" s="1"/>
  <c r="N91" i="1"/>
  <c r="S91" i="1" s="1"/>
  <c r="U91" i="1" s="1"/>
  <c r="W91" i="1" s="1"/>
  <c r="N90" i="1"/>
  <c r="N89" i="1"/>
  <c r="S89" i="1" s="1"/>
  <c r="U89" i="1" s="1"/>
  <c r="W89" i="1" s="1"/>
  <c r="N88" i="1"/>
  <c r="S88" i="1" s="1"/>
  <c r="U88" i="1" s="1"/>
  <c r="W88" i="1" s="1"/>
  <c r="N87" i="1"/>
  <c r="S87" i="1" s="1"/>
  <c r="U87" i="1" s="1"/>
  <c r="W87" i="1" s="1"/>
  <c r="N86" i="1"/>
  <c r="S86" i="1" s="1"/>
  <c r="U86" i="1" s="1"/>
  <c r="W86" i="1" s="1"/>
  <c r="N85" i="1"/>
  <c r="S85" i="1" s="1"/>
  <c r="U85" i="1" s="1"/>
  <c r="W85" i="1" s="1"/>
  <c r="N84" i="1"/>
  <c r="S84" i="1" s="1"/>
  <c r="U84" i="1" s="1"/>
  <c r="W84" i="1" s="1"/>
  <c r="N83" i="1"/>
  <c r="S83" i="1" s="1"/>
  <c r="U83" i="1" s="1"/>
  <c r="W83" i="1" s="1"/>
  <c r="N82" i="1"/>
  <c r="N81" i="1"/>
  <c r="S81" i="1" s="1"/>
  <c r="U81" i="1" s="1"/>
  <c r="W81" i="1" s="1"/>
  <c r="N80" i="1"/>
  <c r="S80" i="1" s="1"/>
  <c r="U80" i="1" s="1"/>
  <c r="W80" i="1" s="1"/>
  <c r="N79" i="1"/>
  <c r="S79" i="1" s="1"/>
  <c r="U79" i="1" s="1"/>
  <c r="W79" i="1" s="1"/>
  <c r="N78" i="1"/>
  <c r="S78" i="1" s="1"/>
  <c r="U78" i="1" s="1"/>
  <c r="W78" i="1" s="1"/>
  <c r="N77" i="1"/>
  <c r="S77" i="1" s="1"/>
  <c r="U77" i="1" s="1"/>
  <c r="W77" i="1" s="1"/>
  <c r="N76" i="1"/>
  <c r="S76" i="1" s="1"/>
  <c r="U76" i="1" s="1"/>
  <c r="W76" i="1" s="1"/>
  <c r="N75" i="1"/>
  <c r="S75" i="1" s="1"/>
  <c r="U75" i="1" s="1"/>
  <c r="W75" i="1" s="1"/>
  <c r="N74" i="1"/>
  <c r="N73" i="1"/>
  <c r="S73" i="1" s="1"/>
  <c r="U73" i="1" s="1"/>
  <c r="W73" i="1" s="1"/>
  <c r="N72" i="1"/>
  <c r="S72" i="1" s="1"/>
  <c r="U72" i="1" s="1"/>
  <c r="W72" i="1" s="1"/>
  <c r="N71" i="1"/>
  <c r="S71" i="1" s="1"/>
  <c r="U71" i="1" s="1"/>
  <c r="W71" i="1" s="1"/>
  <c r="N70" i="1"/>
  <c r="S70" i="1" s="1"/>
  <c r="U70" i="1" s="1"/>
  <c r="W70" i="1" s="1"/>
  <c r="N69" i="1"/>
  <c r="S69" i="1" s="1"/>
  <c r="U69" i="1" s="1"/>
  <c r="W69" i="1" s="1"/>
  <c r="N68" i="1"/>
  <c r="S68" i="1" s="1"/>
  <c r="U68" i="1" s="1"/>
  <c r="W68" i="1" s="1"/>
  <c r="N67" i="1"/>
  <c r="S67" i="1" s="1"/>
  <c r="U67" i="1" s="1"/>
  <c r="W67" i="1" s="1"/>
  <c r="N66" i="1"/>
  <c r="N65" i="1"/>
  <c r="S65" i="1" s="1"/>
  <c r="U65" i="1" s="1"/>
  <c r="W65" i="1" s="1"/>
  <c r="N64" i="1"/>
  <c r="S64" i="1" s="1"/>
  <c r="U64" i="1" s="1"/>
  <c r="W64" i="1" s="1"/>
  <c r="N63" i="1"/>
  <c r="S63" i="1" s="1"/>
  <c r="U63" i="1" s="1"/>
  <c r="W63" i="1" s="1"/>
  <c r="N62" i="1"/>
  <c r="S62" i="1" s="1"/>
  <c r="U62" i="1" s="1"/>
  <c r="W62" i="1" s="1"/>
  <c r="N61" i="1"/>
  <c r="S61" i="1" s="1"/>
  <c r="U61" i="1" s="1"/>
  <c r="W61" i="1" s="1"/>
  <c r="N60" i="1"/>
  <c r="S60" i="1" s="1"/>
  <c r="U60" i="1" s="1"/>
  <c r="W60" i="1" s="1"/>
  <c r="N59" i="1"/>
  <c r="S59" i="1" s="1"/>
  <c r="U59" i="1" s="1"/>
  <c r="W59" i="1" s="1"/>
  <c r="N58" i="1"/>
  <c r="N57" i="1"/>
  <c r="S57" i="1" s="1"/>
  <c r="U57" i="1" s="1"/>
  <c r="W57" i="1" s="1"/>
  <c r="N56" i="1"/>
  <c r="S56" i="1" s="1"/>
  <c r="U56" i="1" s="1"/>
  <c r="W56" i="1" s="1"/>
  <c r="N55" i="1"/>
  <c r="S55" i="1" s="1"/>
  <c r="U55" i="1" s="1"/>
  <c r="W55" i="1" s="1"/>
  <c r="N54" i="1"/>
  <c r="S54" i="1" s="1"/>
  <c r="U54" i="1" s="1"/>
  <c r="W54" i="1" s="1"/>
  <c r="N53" i="1"/>
  <c r="S53" i="1" s="1"/>
  <c r="U53" i="1" s="1"/>
  <c r="W53" i="1" s="1"/>
  <c r="N52" i="1"/>
  <c r="S52" i="1" s="1"/>
  <c r="U52" i="1" s="1"/>
  <c r="W52" i="1" s="1"/>
  <c r="N51" i="1"/>
  <c r="S51" i="1" s="1"/>
  <c r="U51" i="1" s="1"/>
  <c r="W51" i="1" s="1"/>
  <c r="N50" i="1"/>
  <c r="N49" i="1"/>
  <c r="S49" i="1" s="1"/>
  <c r="U49" i="1" s="1"/>
  <c r="W49" i="1" s="1"/>
  <c r="N48" i="1"/>
  <c r="S48" i="1" s="1"/>
  <c r="U48" i="1" s="1"/>
  <c r="W48" i="1" s="1"/>
  <c r="N47" i="1"/>
  <c r="S47" i="1" s="1"/>
  <c r="U47" i="1" s="1"/>
  <c r="W47" i="1" s="1"/>
  <c r="N46" i="1"/>
  <c r="S46" i="1" s="1"/>
  <c r="U46" i="1" s="1"/>
  <c r="W46" i="1" s="1"/>
  <c r="N45" i="1"/>
  <c r="S45" i="1" s="1"/>
  <c r="U45" i="1" s="1"/>
  <c r="W45" i="1" s="1"/>
  <c r="N44" i="1"/>
  <c r="S44" i="1" s="1"/>
  <c r="U44" i="1" s="1"/>
  <c r="W44" i="1" s="1"/>
  <c r="N43" i="1"/>
  <c r="S43" i="1" s="1"/>
  <c r="U43" i="1" s="1"/>
  <c r="W43" i="1" s="1"/>
  <c r="N42" i="1"/>
  <c r="N41" i="1"/>
  <c r="S41" i="1" s="1"/>
  <c r="U41" i="1" s="1"/>
  <c r="W41" i="1" s="1"/>
  <c r="N40" i="1"/>
  <c r="S40" i="1" s="1"/>
  <c r="U40" i="1" s="1"/>
  <c r="W40" i="1" s="1"/>
  <c r="N39" i="1"/>
  <c r="S39" i="1" s="1"/>
  <c r="U39" i="1" s="1"/>
  <c r="W39" i="1" s="1"/>
  <c r="N38" i="1"/>
  <c r="S38" i="1" s="1"/>
  <c r="U38" i="1" s="1"/>
  <c r="W38" i="1" s="1"/>
  <c r="N37" i="1"/>
  <c r="S37" i="1" s="1"/>
  <c r="U37" i="1" s="1"/>
  <c r="W37" i="1" s="1"/>
  <c r="N36" i="1"/>
  <c r="S36" i="1" s="1"/>
  <c r="U36" i="1" s="1"/>
  <c r="W36" i="1" s="1"/>
  <c r="N35" i="1"/>
  <c r="S35" i="1" s="1"/>
  <c r="U35" i="1" s="1"/>
  <c r="W35" i="1" s="1"/>
  <c r="N34" i="1"/>
  <c r="N33" i="1"/>
  <c r="S33" i="1" s="1"/>
  <c r="U33" i="1" s="1"/>
  <c r="W33" i="1" s="1"/>
  <c r="N32" i="1"/>
  <c r="S32" i="1" s="1"/>
  <c r="U32" i="1" s="1"/>
  <c r="W32" i="1" s="1"/>
  <c r="N31" i="1"/>
  <c r="S31" i="1" s="1"/>
  <c r="U31" i="1" s="1"/>
  <c r="W31" i="1" s="1"/>
  <c r="N30" i="1"/>
  <c r="S30" i="1" s="1"/>
  <c r="U30" i="1" s="1"/>
  <c r="W30" i="1" s="1"/>
  <c r="N29" i="1"/>
  <c r="S29" i="1" s="1"/>
  <c r="U29" i="1" s="1"/>
  <c r="W29" i="1" s="1"/>
  <c r="N28" i="1"/>
  <c r="S28" i="1" s="1"/>
  <c r="U28" i="1" s="1"/>
  <c r="W28" i="1" s="1"/>
  <c r="N27" i="1"/>
  <c r="S27" i="1" s="1"/>
  <c r="U27" i="1" s="1"/>
  <c r="W27" i="1" s="1"/>
  <c r="N26" i="1"/>
  <c r="N25" i="1"/>
  <c r="S25" i="1" s="1"/>
  <c r="U25" i="1" s="1"/>
  <c r="W25" i="1" s="1"/>
  <c r="N24" i="1"/>
  <c r="S24" i="1" s="1"/>
  <c r="U24" i="1" s="1"/>
  <c r="W24" i="1" s="1"/>
  <c r="N23" i="1"/>
  <c r="S23" i="1" s="1"/>
  <c r="U23" i="1" s="1"/>
  <c r="W23" i="1" s="1"/>
  <c r="N22" i="1"/>
  <c r="S22" i="1" s="1"/>
  <c r="U22" i="1" s="1"/>
  <c r="W22" i="1" s="1"/>
  <c r="N21" i="1"/>
  <c r="S21" i="1" s="1"/>
  <c r="U21" i="1" s="1"/>
  <c r="W21" i="1" s="1"/>
  <c r="N20" i="1"/>
  <c r="S20" i="1" s="1"/>
  <c r="U20" i="1" s="1"/>
  <c r="W20" i="1" s="1"/>
  <c r="N19" i="1"/>
  <c r="S19" i="1" s="1"/>
  <c r="U19" i="1" s="1"/>
  <c r="W19" i="1" s="1"/>
  <c r="N18" i="1"/>
  <c r="N17" i="1"/>
  <c r="S17" i="1" s="1"/>
  <c r="U17" i="1" s="1"/>
  <c r="W17" i="1" s="1"/>
  <c r="N16" i="1"/>
  <c r="S16" i="1" s="1"/>
  <c r="U16" i="1" s="1"/>
  <c r="W16" i="1" s="1"/>
  <c r="N15" i="1"/>
  <c r="S15" i="1" s="1"/>
  <c r="U15" i="1" s="1"/>
  <c r="W15" i="1" s="1"/>
  <c r="N14" i="1"/>
  <c r="S14" i="1" s="1"/>
  <c r="U14" i="1" s="1"/>
  <c r="W14" i="1" s="1"/>
  <c r="N13" i="1"/>
  <c r="S13" i="1" s="1"/>
  <c r="U13" i="1" s="1"/>
  <c r="W13" i="1" s="1"/>
  <c r="N12" i="1"/>
  <c r="S12" i="1" s="1"/>
  <c r="U12" i="1" s="1"/>
  <c r="N11" i="1"/>
  <c r="S11" i="1" s="1"/>
  <c r="U11" i="1" s="1"/>
  <c r="N10" i="1"/>
  <c r="N9" i="1"/>
  <c r="S9" i="1" s="1"/>
  <c r="U9" i="1" s="1"/>
  <c r="N8" i="1"/>
  <c r="S8" i="1" s="1"/>
  <c r="U8" i="1" s="1"/>
  <c r="N7" i="1"/>
  <c r="S7" i="1" s="1"/>
  <c r="U7" i="1" s="1"/>
  <c r="N6" i="1"/>
  <c r="S6" i="1" s="1"/>
  <c r="U6" i="1" s="1"/>
  <c r="N5" i="1"/>
  <c r="S5" i="1" s="1"/>
  <c r="U5" i="1" s="1"/>
  <c r="N4" i="1"/>
  <c r="S4" i="1" s="1"/>
  <c r="U4" i="1" s="1"/>
  <c r="S169" i="1" l="1"/>
  <c r="U169" i="1" s="1"/>
  <c r="W169" i="1" s="1"/>
  <c r="S181" i="1"/>
  <c r="U181" i="1" s="1"/>
  <c r="W181" i="1" s="1"/>
  <c r="S205" i="1"/>
  <c r="U205" i="1" s="1"/>
  <c r="W205" i="1" s="1"/>
  <c r="S229" i="1"/>
  <c r="U229" i="1" s="1"/>
  <c r="W229" i="1" s="1"/>
  <c r="S245" i="1"/>
  <c r="U245" i="1" s="1"/>
  <c r="W245" i="1" s="1"/>
  <c r="S174" i="1"/>
  <c r="U174" i="1" s="1"/>
  <c r="W174" i="1" s="1"/>
  <c r="S178" i="1"/>
  <c r="U178" i="1" s="1"/>
  <c r="W178" i="1" s="1"/>
  <c r="S210" i="1"/>
  <c r="U210" i="1" s="1"/>
  <c r="W210" i="1" s="1"/>
  <c r="S226" i="1"/>
  <c r="U226" i="1" s="1"/>
  <c r="W226" i="1" s="1"/>
  <c r="S176" i="1"/>
  <c r="U176" i="1" s="1"/>
  <c r="W176" i="1" s="1"/>
  <c r="S184" i="1"/>
  <c r="U184" i="1" s="1"/>
  <c r="W184" i="1" s="1"/>
  <c r="S192" i="1"/>
  <c r="U192" i="1" s="1"/>
  <c r="W192" i="1" s="1"/>
  <c r="S204" i="1"/>
  <c r="U204" i="1" s="1"/>
  <c r="W204" i="1" s="1"/>
  <c r="S208" i="1"/>
  <c r="U208" i="1" s="1"/>
  <c r="W208" i="1" s="1"/>
  <c r="S216" i="1"/>
  <c r="U216" i="1" s="1"/>
  <c r="W216" i="1" s="1"/>
  <c r="S220" i="1"/>
  <c r="U220" i="1" s="1"/>
  <c r="W220" i="1" s="1"/>
  <c r="S224" i="1"/>
  <c r="U224" i="1" s="1"/>
  <c r="W224" i="1" s="1"/>
  <c r="S232" i="1"/>
  <c r="U232" i="1" s="1"/>
  <c r="W232" i="1" s="1"/>
  <c r="S240" i="1"/>
  <c r="U240" i="1" s="1"/>
  <c r="W240" i="1" s="1"/>
  <c r="S244" i="1"/>
  <c r="U244" i="1" s="1"/>
  <c r="W244" i="1" s="1"/>
  <c r="S252" i="1"/>
  <c r="U252" i="1" s="1"/>
  <c r="W252" i="1" s="1"/>
</calcChain>
</file>

<file path=xl/sharedStrings.xml><?xml version="1.0" encoding="utf-8"?>
<sst xmlns="http://schemas.openxmlformats.org/spreadsheetml/2006/main" count="1277" uniqueCount="545">
  <si>
    <t>Name</t>
  </si>
  <si>
    <t>Address</t>
  </si>
  <si>
    <t>City</t>
  </si>
  <si>
    <t>State</t>
  </si>
  <si>
    <t>ZIP</t>
  </si>
  <si>
    <t>Score_No</t>
  </si>
  <si>
    <t>Score_Yes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</si>
  <si>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</si>
  <si>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</si>
  <si>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</si>
  <si>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</si>
  <si>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</si>
  <si>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</si>
  <si>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</si>
  <si>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</si>
  <si>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</si>
  <si>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</si>
  <si>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</si>
  <si>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</si>
  <si>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</si>
  <si>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</si>
  <si>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</si>
  <si>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</si>
  <si>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</si>
  <si>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</si>
  <si>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</si>
  <si>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</si>
  <si>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</si>
  <si>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</si>
  <si>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</si>
  <si>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</si>
  <si>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</si>
  <si>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</si>
  <si>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</si>
  <si>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</si>
  <si>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</si>
  <si>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</si>
  <si>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</si>
  <si>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</si>
  <si>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</si>
  <si>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</si>
  <si>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</si>
  <si>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</si>
  <si>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</si>
  <si>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</si>
  <si>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</si>
  <si>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</si>
  <si>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</si>
  <si>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</si>
  <si>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</si>
  <si>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</si>
  <si>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</si>
  <si>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</si>
  <si>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</si>
  <si>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</si>
  <si>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</si>
  <si>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</si>
  <si>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</si>
  <si>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</si>
  <si>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</si>
  <si>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</si>
  <si>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</si>
  <si>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</si>
  <si>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</si>
  <si>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</si>
  <si>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</si>
  <si>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</si>
  <si>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</si>
  <si>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</si>
  <si>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</si>
  <si>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</si>
  <si>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</si>
  <si>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</si>
  <si>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</si>
  <si>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</si>
  <si>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</si>
  <si>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</si>
  <si>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</si>
  <si>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</si>
  <si>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</si>
  <si>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</si>
  <si>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</si>
  <si>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</si>
  <si>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</si>
  <si>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</si>
  <si>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</si>
  <si>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</si>
  <si>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</si>
  <si>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</si>
  <si>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</si>
  <si>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</si>
  <si>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</si>
  <si>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</si>
  <si>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</si>
  <si>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</si>
  <si>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</si>
  <si>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</si>
  <si>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</si>
  <si>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</si>
  <si>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</si>
  <si>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</si>
  <si>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</si>
  <si>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</si>
  <si>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</si>
  <si>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</si>
  <si>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</si>
  <si>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</si>
  <si>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</si>
  <si>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</si>
  <si>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</si>
  <si>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</si>
  <si>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</si>
  <si>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</si>
  <si>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</si>
  <si>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</si>
  <si>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</si>
  <si>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</si>
  <si>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</si>
  <si>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</si>
  <si>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</si>
  <si>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</si>
  <si>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</si>
  <si>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</si>
  <si>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</si>
  <si>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</si>
  <si>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</si>
  <si>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</si>
  <si>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</si>
  <si>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</si>
  <si>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</si>
  <si>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</si>
  <si>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</si>
  <si>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</si>
  <si>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</si>
  <si>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</si>
  <si>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</si>
  <si>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</si>
  <si>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</si>
  <si>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</si>
  <si>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</si>
  <si>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</si>
  <si>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</si>
  <si>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</si>
  <si>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</si>
  <si>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</si>
  <si>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</si>
  <si>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</si>
  <si>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</si>
  <si>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</si>
  <si>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</si>
  <si>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</si>
  <si>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</si>
  <si>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</si>
  <si>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</si>
  <si>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</si>
  <si>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</si>
  <si>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</si>
  <si>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</si>
  <si>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</si>
  <si>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</si>
  <si>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</si>
  <si>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</si>
  <si>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</si>
  <si>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</si>
  <si>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</si>
  <si>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</si>
  <si>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</si>
  <si>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</si>
  <si>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</si>
  <si>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</si>
  <si>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</si>
  <si>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</si>
  <si>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</si>
  <si>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</si>
  <si>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</si>
  <si>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</si>
  <si>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</si>
  <si>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</si>
  <si>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</si>
  <si>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</si>
  <si>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</si>
  <si>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</si>
  <si>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</si>
  <si>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</si>
  <si>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</si>
  <si>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</si>
  <si>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</si>
  <si>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</si>
  <si>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</si>
  <si>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</si>
  <si>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</si>
  <si>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</si>
  <si>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</si>
  <si>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</si>
  <si>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</si>
  <si>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</si>
  <si>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</si>
  <si>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</si>
  <si>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</si>
  <si>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</si>
  <si>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</si>
  <si>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</si>
  <si>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</si>
  <si>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</si>
  <si>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</si>
  <si>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</si>
  <si>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</si>
  <si>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</si>
  <si>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</si>
  <si>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</si>
  <si>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</si>
  <si>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</si>
  <si>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</si>
  <si>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</si>
  <si>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</si>
  <si>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</si>
  <si>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</si>
  <si>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</si>
  <si>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</si>
  <si>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</si>
  <si>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</si>
  <si>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</si>
  <si>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</si>
  <si>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</si>
  <si>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</si>
  <si>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</si>
  <si>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</si>
  <si>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</si>
  <si>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</si>
  <si>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</si>
  <si>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</si>
  <si>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</si>
  <si>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</si>
  <si>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</si>
  <si>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</si>
  <si>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</si>
  <si>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</si>
  <si>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</si>
  <si>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</si>
  <si>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</si>
  <si>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</si>
  <si>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</si>
  <si>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</si>
  <si>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</si>
  <si>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</si>
  <si>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</si>
  <si>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</si>
  <si>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</si>
  <si>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</si>
  <si>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</si>
  <si>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</si>
  <si>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</si>
  <si>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</si>
  <si>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</si>
  <si>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</si>
  <si>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</si>
  <si>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</si>
  <si>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</si>
  <si>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</si>
  <si>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</si>
  <si>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</si>
  <si>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</si>
  <si>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</si>
  <si>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</si>
  <si>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</si>
  <si>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</si>
  <si>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</si>
  <si>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</si>
  <si>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</si>
  <si>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</si>
  <si>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</si>
  <si>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</si>
  <si>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</si>
  <si>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</si>
  <si>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</si>
  <si>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</si>
  <si>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</si>
  <si>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</si>
  <si>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</si>
  <si>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</si>
  <si>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</si>
  <si>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</si>
  <si>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</si>
  <si>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</si>
  <si>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</si>
  <si>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</si>
  <si>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</si>
  <si>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</si>
  <si>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</si>
  <si>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</si>
  <si>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</si>
  <si>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</si>
  <si>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</si>
  <si>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</si>
  <si>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</si>
  <si>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</si>
  <si>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</si>
  <si>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</si>
  <si>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</si>
  <si>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</si>
  <si>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</si>
  <si>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</si>
  <si>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</si>
  <si>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</si>
  <si>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</si>
  <si>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</si>
  <si>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</si>
  <si>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</si>
  <si>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</si>
  <si>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</si>
  <si>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</si>
  <si>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</si>
  <si>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</si>
  <si>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</si>
  <si>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</si>
  <si>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</si>
  <si>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</si>
  <si>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</si>
  <si>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</si>
  <si>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</si>
  <si>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</si>
  <si>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</si>
  <si>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</si>
  <si>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</si>
  <si>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</si>
  <si>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</si>
  <si>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</si>
  <si>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</si>
  <si>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</si>
  <si>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</si>
  <si>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</si>
  <si>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</si>
  <si>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</si>
  <si>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</si>
  <si>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</si>
  <si>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</si>
  <si>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</si>
  <si>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</si>
  <si>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</si>
  <si>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</si>
  <si>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</si>
  <si>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</si>
  <si>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</si>
  <si>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</si>
  <si>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</si>
  <si>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</si>
  <si>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</si>
  <si>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</si>
  <si>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</si>
  <si>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</si>
  <si>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</si>
  <si>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</si>
  <si>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</si>
  <si>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</si>
  <si>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</si>
  <si>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</si>
  <si>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</si>
  <si>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</si>
  <si>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</si>
  <si>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</si>
  <si>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</si>
  <si>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</si>
  <si>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</si>
  <si>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</si>
  <si>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</si>
  <si>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</si>
  <si>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</si>
  <si>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</si>
  <si>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</si>
  <si>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</si>
  <si>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</si>
  <si>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</si>
  <si>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</si>
  <si>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</si>
  <si>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</si>
  <si>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</si>
  <si>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</si>
  <si>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</si>
  <si>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</si>
  <si>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</si>
  <si>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</si>
  <si>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</si>
  <si>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</si>
  <si>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</si>
  <si>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</si>
  <si>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</si>
  <si>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</si>
  <si>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</si>
  <si>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</si>
  <si>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</si>
  <si>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</si>
  <si>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</si>
  <si>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</si>
  <si>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</si>
  <si>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</si>
  <si>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</si>
  <si>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</si>
  <si>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</si>
  <si>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</si>
  <si>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</si>
  <si>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</si>
  <si>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</si>
  <si>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</si>
  <si>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</si>
  <si>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</si>
  <si>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</si>
  <si>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</si>
  <si>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</si>
  <si>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</si>
  <si>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</si>
  <si>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</si>
  <si>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</si>
  <si>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</si>
  <si>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</si>
  <si>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</si>
  <si>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</si>
  <si>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</si>
  <si>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</si>
  <si>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</si>
  <si>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</si>
  <si>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</si>
  <si>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</si>
  <si>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</si>
  <si>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</si>
  <si>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</si>
  <si>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</si>
  <si>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</si>
  <si>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</si>
  <si>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</si>
  <si>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</si>
  <si>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</si>
  <si>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</si>
  <si>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</si>
  <si>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</si>
  <si>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</si>
  <si>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</si>
  <si>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</si>
  <si>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</si>
  <si>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</si>
  <si>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</si>
  <si>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</si>
  <si>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</si>
  <si>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</si>
  <si>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</si>
  <si>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</si>
  <si>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</si>
  <si>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</si>
  <si>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</si>
  <si>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</si>
  <si>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</si>
  <si>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</si>
  <si>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</si>
  <si>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</si>
  <si>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</si>
  <si>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</si>
  <si>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</si>
  <si>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</si>
  <si>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</si>
  <si>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</si>
  <si>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</si>
  <si>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</si>
  <si>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</si>
  <si>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</si>
  <si>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</si>
  <si>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</si>
  <si>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</si>
  <si>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</si>
  <si>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</si>
  <si>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</si>
  <si>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</si>
  <si>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</si>
  <si>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</si>
  <si>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</si>
  <si>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</si>
  <si>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</si>
  <si>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</si>
  <si>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</si>
  <si>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</si>
  <si>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</si>
  <si>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</si>
  <si>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</si>
  <si>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</si>
  <si>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</si>
  <si>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</si>
  <si>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</si>
  <si>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</si>
  <si>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</si>
  <si>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</si>
  <si>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</si>
  <si>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</si>
  <si>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</si>
  <si>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</si>
  <si>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</si>
  <si>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</si>
  <si>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</si>
  <si>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</si>
  <si>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</si>
  <si>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</si>
  <si>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</si>
  <si>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</si>
  <si>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</si>
  <si>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</si>
  <si>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</si>
  <si>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</si>
  <si>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</si>
  <si>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</si>
  <si>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</si>
  <si>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</si>
  <si>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</si>
  <si>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</si>
  <si>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</si>
  <si>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</si>
  <si>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</si>
  <si>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</si>
  <si>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</si>
  <si>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</si>
  <si>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</si>
  <si>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</si>
  <si>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</si>
  <si>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</si>
  <si>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</si>
  <si>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</si>
  <si>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</si>
  <si>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</si>
  <si>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</si>
  <si>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</si>
  <si>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</si>
  <si>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</si>
  <si>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</si>
  <si>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</si>
  <si>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</si>
  <si>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</si>
  <si>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Customer_Segment</t>
  </si>
  <si>
    <t>Customer_ID</t>
  </si>
  <si>
    <t>Store_Number</t>
  </si>
  <si>
    <t>Avg_Num_Products_Purchased</t>
  </si>
  <si>
    <t>#_Years_as_Customer</t>
  </si>
  <si>
    <t>Average Sales</t>
  </si>
  <si>
    <t>Y Intercept</t>
  </si>
  <si>
    <t>Loyalt Club Only</t>
  </si>
  <si>
    <t>Expected Sale</t>
  </si>
  <si>
    <t>Sales Margin</t>
  </si>
  <si>
    <t>Cost of Sending Catalogs</t>
  </si>
  <si>
    <t>Final Profit</t>
  </si>
  <si>
    <t>Ending 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</si>
</sst>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43" fontId="16" fillId="0" borderId="11" xfId="42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3"/>
  <sheetViews>
    <sheetView tabSelected="1" topLeftCell="M218" workbookViewId="0">
      <selection activeCell="Y253" sqref="Y253"/>
    </sheetView>
  </sheetViews>
  <sheetFormatPr defaultRowHeight="15" x14ac:dyDescent="0.25"/>
  <cols>
    <col min="1" max="1" width="20.42578125" bestFit="1" customWidth="1"/>
    <col min="2" max="2" width="26.28515625" bestFit="1" customWidth="1"/>
    <col min="3" max="3" width="12.42578125" bestFit="1" customWidth="1"/>
    <col min="4" max="4" width="26.140625" bestFit="1" customWidth="1"/>
    <col min="5" max="5" width="18.28515625" bestFit="1" customWidth="1"/>
    <col min="6" max="6" width="5.5703125" bestFit="1" customWidth="1"/>
    <col min="7" max="7" width="6" bestFit="1" customWidth="1"/>
    <col min="8" max="8" width="14.140625" bestFit="1" customWidth="1"/>
    <col min="9" max="9" width="29" bestFit="1" customWidth="1"/>
    <col min="10" max="10" width="20.42578125" bestFit="1" customWidth="1"/>
    <col min="11" max="12" width="12" bestFit="1" customWidth="1"/>
    <col min="13" max="13" width="12.85546875" customWidth="1"/>
    <col min="14" max="14" width="29" bestFit="1" customWidth="1"/>
    <col min="15" max="15" width="26.28515625" bestFit="1" customWidth="1"/>
    <col min="16" max="16" width="28" customWidth="1"/>
    <col min="17" max="17" width="16.42578125" customWidth="1"/>
    <col min="18" max="18" width="15.5703125" bestFit="1" customWidth="1"/>
    <col min="19" max="19" width="25.28515625" customWidth="1"/>
    <col min="20" max="20" width="13" customWidth="1"/>
    <col min="21" max="21" width="15.7109375" customWidth="1"/>
    <col min="22" max="22" width="12.140625" bestFit="1" customWidth="1"/>
    <col min="23" max="23" width="19.85546875" customWidth="1"/>
    <col min="24" max="24" width="23" bestFit="1" customWidth="1"/>
    <col min="25" max="25" width="14.7109375" customWidth="1"/>
  </cols>
  <sheetData>
    <row r="1" spans="1:25" x14ac:dyDescent="0.25">
      <c r="M1" s="23" t="s">
        <v>537</v>
      </c>
      <c r="N1" s="24"/>
      <c r="O1" s="24"/>
      <c r="P1" s="24"/>
      <c r="Q1" s="24"/>
      <c r="R1" s="24"/>
      <c r="S1" s="25"/>
      <c r="T1" s="23" t="s">
        <v>543</v>
      </c>
      <c r="U1" s="24"/>
      <c r="V1" s="24"/>
      <c r="W1" s="24"/>
      <c r="X1" s="24"/>
      <c r="Y1" s="25"/>
    </row>
    <row r="2" spans="1:25" x14ac:dyDescent="0.25">
      <c r="A2" t="s">
        <v>0</v>
      </c>
      <c r="B2" t="s">
        <v>532</v>
      </c>
      <c r="C2" t="s">
        <v>533</v>
      </c>
      <c r="D2" t="s">
        <v>1</v>
      </c>
      <c r="E2" t="s">
        <v>2</v>
      </c>
      <c r="F2" t="s">
        <v>3</v>
      </c>
      <c r="G2" t="s">
        <v>4</v>
      </c>
      <c r="H2" t="s">
        <v>534</v>
      </c>
      <c r="I2" t="s">
        <v>535</v>
      </c>
      <c r="J2" t="s">
        <v>536</v>
      </c>
      <c r="K2" t="s">
        <v>5</v>
      </c>
      <c r="L2" t="s">
        <v>6</v>
      </c>
      <c r="M2" s="9" t="s">
        <v>538</v>
      </c>
      <c r="N2" s="6" t="s">
        <v>535</v>
      </c>
      <c r="O2" s="5" t="s">
        <v>13</v>
      </c>
      <c r="P2" s="5" t="s">
        <v>539</v>
      </c>
      <c r="Q2" s="5" t="s">
        <v>37</v>
      </c>
      <c r="R2" s="5" t="s">
        <v>24</v>
      </c>
      <c r="S2" s="10" t="s">
        <v>537</v>
      </c>
      <c r="T2" s="9" t="s">
        <v>6</v>
      </c>
      <c r="U2" s="5" t="s">
        <v>540</v>
      </c>
      <c r="V2" s="5" t="s">
        <v>541</v>
      </c>
      <c r="W2" s="5" t="s">
        <v>544</v>
      </c>
      <c r="X2" s="5" t="s">
        <v>542</v>
      </c>
      <c r="Y2" s="10" t="s">
        <v>543</v>
      </c>
    </row>
    <row r="3" spans="1:25" x14ac:dyDescent="0.25">
      <c r="A3" t="s">
        <v>7</v>
      </c>
      <c r="B3" t="s">
        <v>8</v>
      </c>
      <c r="C3">
        <v>2213</v>
      </c>
      <c r="D3" t="s">
        <v>9</v>
      </c>
      <c r="E3" t="s">
        <v>10</v>
      </c>
      <c r="F3" t="s">
        <v>11</v>
      </c>
      <c r="G3">
        <v>80015</v>
      </c>
      <c r="H3">
        <v>105</v>
      </c>
      <c r="I3">
        <v>3</v>
      </c>
      <c r="J3">
        <v>0.2</v>
      </c>
      <c r="K3">
        <v>0.69496419300000001</v>
      </c>
      <c r="L3">
        <v>0.30503580699999999</v>
      </c>
      <c r="M3" s="11">
        <v>303.45999999999998</v>
      </c>
      <c r="N3" s="3">
        <f t="shared" ref="N3:N66" si="0">66.98*I3</f>
        <v>200.94</v>
      </c>
      <c r="O3" s="7"/>
      <c r="P3" s="3">
        <f>1*149.36</f>
        <v>149.36000000000001</v>
      </c>
      <c r="Q3" s="7"/>
      <c r="R3" s="7"/>
      <c r="S3" s="12">
        <f>M3+N3+O3-P3-Q3+R3</f>
        <v>355.03999999999996</v>
      </c>
      <c r="T3" s="17">
        <f>L3</f>
        <v>0.30503580699999999</v>
      </c>
      <c r="U3" s="4">
        <f>S3*T3</f>
        <v>108.29991291727998</v>
      </c>
      <c r="V3" s="3">
        <v>0.5</v>
      </c>
      <c r="W3" s="4">
        <f>U3*V3</f>
        <v>54.149956458639991</v>
      </c>
      <c r="X3" s="4">
        <v>6.5</v>
      </c>
      <c r="Y3" s="18">
        <f>W3-X3</f>
        <v>47.649956458639991</v>
      </c>
    </row>
    <row r="4" spans="1:25" x14ac:dyDescent="0.25">
      <c r="A4" t="s">
        <v>12</v>
      </c>
      <c r="B4" t="s">
        <v>13</v>
      </c>
      <c r="C4">
        <v>2785</v>
      </c>
      <c r="D4" t="s">
        <v>14</v>
      </c>
      <c r="E4" t="s">
        <v>15</v>
      </c>
      <c r="F4" t="s">
        <v>11</v>
      </c>
      <c r="G4">
        <v>80236</v>
      </c>
      <c r="H4">
        <v>101</v>
      </c>
      <c r="I4">
        <v>6</v>
      </c>
      <c r="J4">
        <v>0.6</v>
      </c>
      <c r="K4">
        <v>0.52727546300000006</v>
      </c>
      <c r="L4">
        <v>0.472724537</v>
      </c>
      <c r="M4" s="11">
        <v>303.45999999999998</v>
      </c>
      <c r="N4" s="3">
        <f t="shared" si="0"/>
        <v>401.88</v>
      </c>
      <c r="O4" s="8">
        <f>1*281.84</f>
        <v>281.83999999999997</v>
      </c>
      <c r="P4" s="7"/>
      <c r="Q4" s="7"/>
      <c r="R4" s="7"/>
      <c r="S4" s="12">
        <f>M4+N4+O4-P4-Q4+R4</f>
        <v>987.17999999999984</v>
      </c>
      <c r="T4" s="17">
        <f t="shared" ref="T4:T67" si="1">L4</f>
        <v>0.472724537</v>
      </c>
      <c r="U4" s="4">
        <f t="shared" ref="U4:U67" si="2">S4*T4</f>
        <v>466.66420843565993</v>
      </c>
      <c r="V4" s="3">
        <v>0.5</v>
      </c>
      <c r="W4" s="4">
        <f t="shared" ref="W4:W12" si="3">U4*V4</f>
        <v>233.33210421782996</v>
      </c>
      <c r="X4" s="4">
        <v>6.5</v>
      </c>
      <c r="Y4" s="18">
        <f t="shared" ref="Y4:Y67" si="4">W4-X4</f>
        <v>226.83210421782996</v>
      </c>
    </row>
    <row r="5" spans="1:25" x14ac:dyDescent="0.25">
      <c r="A5" t="s">
        <v>16</v>
      </c>
      <c r="B5" t="s">
        <v>8</v>
      </c>
      <c r="C5">
        <v>2931</v>
      </c>
      <c r="D5" t="s">
        <v>17</v>
      </c>
      <c r="E5" t="s">
        <v>18</v>
      </c>
      <c r="F5" t="s">
        <v>11</v>
      </c>
      <c r="G5">
        <v>80110</v>
      </c>
      <c r="H5">
        <v>101</v>
      </c>
      <c r="I5">
        <v>7</v>
      </c>
      <c r="J5">
        <v>0.9</v>
      </c>
      <c r="K5">
        <v>0.42111815000000002</v>
      </c>
      <c r="L5">
        <v>0.57888185000000003</v>
      </c>
      <c r="M5" s="11">
        <v>303.45999999999998</v>
      </c>
      <c r="N5" s="3">
        <f t="shared" si="0"/>
        <v>468.86</v>
      </c>
      <c r="O5" s="7"/>
      <c r="P5" s="3">
        <f t="shared" ref="P5:P7" si="5">1*149.36</f>
        <v>149.36000000000001</v>
      </c>
      <c r="Q5" s="7"/>
      <c r="R5" s="7"/>
      <c r="S5" s="12">
        <f>M5+N5+O5-P5-Q5+R5</f>
        <v>622.95999999999992</v>
      </c>
      <c r="T5" s="17">
        <f t="shared" si="1"/>
        <v>0.57888185000000003</v>
      </c>
      <c r="U5" s="4">
        <f t="shared" si="2"/>
        <v>360.62023727599995</v>
      </c>
      <c r="V5" s="3">
        <v>0.5</v>
      </c>
      <c r="W5" s="4">
        <f t="shared" si="3"/>
        <v>180.31011863799998</v>
      </c>
      <c r="X5" s="4">
        <v>6.5</v>
      </c>
      <c r="Y5" s="18">
        <f t="shared" si="4"/>
        <v>173.81011863799998</v>
      </c>
    </row>
    <row r="6" spans="1:25" x14ac:dyDescent="0.25">
      <c r="A6" t="s">
        <v>19</v>
      </c>
      <c r="B6" t="s">
        <v>8</v>
      </c>
      <c r="C6">
        <v>2231</v>
      </c>
      <c r="D6" t="s">
        <v>20</v>
      </c>
      <c r="E6" t="s">
        <v>15</v>
      </c>
      <c r="F6" t="s">
        <v>11</v>
      </c>
      <c r="G6">
        <v>80205</v>
      </c>
      <c r="H6">
        <v>103</v>
      </c>
      <c r="I6">
        <v>2</v>
      </c>
      <c r="J6">
        <v>0.6</v>
      </c>
      <c r="K6">
        <v>0.69486218899999996</v>
      </c>
      <c r="L6">
        <v>0.30513781099999998</v>
      </c>
      <c r="M6" s="11">
        <v>303.45999999999998</v>
      </c>
      <c r="N6" s="3">
        <f t="shared" si="0"/>
        <v>133.96</v>
      </c>
      <c r="O6" s="7"/>
      <c r="P6" s="3">
        <f t="shared" si="5"/>
        <v>149.36000000000001</v>
      </c>
      <c r="Q6" s="7"/>
      <c r="R6" s="7"/>
      <c r="S6" s="12">
        <f>M6+N6+O6-P6-Q6+R6</f>
        <v>288.05999999999995</v>
      </c>
      <c r="T6" s="17">
        <f t="shared" si="1"/>
        <v>0.30513781099999998</v>
      </c>
      <c r="U6" s="4">
        <f t="shared" si="2"/>
        <v>87.897997836659982</v>
      </c>
      <c r="V6" s="3">
        <v>0.5</v>
      </c>
      <c r="W6" s="4">
        <f t="shared" si="3"/>
        <v>43.948998918329991</v>
      </c>
      <c r="X6" s="4">
        <v>6.5</v>
      </c>
      <c r="Y6" s="18">
        <f t="shared" si="4"/>
        <v>37.448998918329991</v>
      </c>
    </row>
    <row r="7" spans="1:25" x14ac:dyDescent="0.25">
      <c r="A7" t="s">
        <v>21</v>
      </c>
      <c r="B7" t="s">
        <v>8</v>
      </c>
      <c r="C7">
        <v>2530</v>
      </c>
      <c r="D7" t="s">
        <v>22</v>
      </c>
      <c r="E7" t="s">
        <v>10</v>
      </c>
      <c r="F7" t="s">
        <v>11</v>
      </c>
      <c r="G7">
        <v>80015</v>
      </c>
      <c r="H7">
        <v>104</v>
      </c>
      <c r="I7">
        <v>4</v>
      </c>
      <c r="J7">
        <v>0.5</v>
      </c>
      <c r="K7">
        <v>0.61229414500000001</v>
      </c>
      <c r="L7">
        <v>0.38770585499999999</v>
      </c>
      <c r="M7" s="11">
        <v>303.45999999999998</v>
      </c>
      <c r="N7" s="3">
        <f t="shared" si="0"/>
        <v>267.92</v>
      </c>
      <c r="O7" s="7"/>
      <c r="P7" s="3">
        <f t="shared" si="5"/>
        <v>149.36000000000001</v>
      </c>
      <c r="Q7" s="7"/>
      <c r="R7" s="7"/>
      <c r="S7" s="12">
        <f>M7+N7+O7-P7-Q7+R7</f>
        <v>422.02</v>
      </c>
      <c r="T7" s="17">
        <f t="shared" si="1"/>
        <v>0.38770585499999999</v>
      </c>
      <c r="U7" s="4">
        <f t="shared" si="2"/>
        <v>163.61962492709998</v>
      </c>
      <c r="V7" s="3">
        <v>0.5</v>
      </c>
      <c r="W7" s="4">
        <f t="shared" si="3"/>
        <v>81.809812463549989</v>
      </c>
      <c r="X7" s="4">
        <v>6.5</v>
      </c>
      <c r="Y7" s="18">
        <f t="shared" si="4"/>
        <v>75.309812463549989</v>
      </c>
    </row>
    <row r="8" spans="1:25" x14ac:dyDescent="0.25">
      <c r="A8" t="s">
        <v>23</v>
      </c>
      <c r="B8" t="s">
        <v>24</v>
      </c>
      <c r="C8">
        <v>1946</v>
      </c>
      <c r="D8" t="s">
        <v>25</v>
      </c>
      <c r="E8" t="s">
        <v>15</v>
      </c>
      <c r="F8" t="s">
        <v>11</v>
      </c>
      <c r="G8">
        <v>80247</v>
      </c>
      <c r="H8">
        <v>105</v>
      </c>
      <c r="I8">
        <v>7</v>
      </c>
      <c r="J8">
        <v>0.7</v>
      </c>
      <c r="K8">
        <v>0.73272170700000006</v>
      </c>
      <c r="L8">
        <v>0.267278293</v>
      </c>
      <c r="M8" s="11">
        <v>303.45999999999998</v>
      </c>
      <c r="N8" s="3">
        <f t="shared" si="0"/>
        <v>468.86</v>
      </c>
      <c r="O8" s="7"/>
      <c r="P8" s="7"/>
      <c r="Q8" s="7"/>
      <c r="R8" s="3">
        <f>1*0</f>
        <v>0</v>
      </c>
      <c r="S8" s="12">
        <f t="shared" ref="S8:S67" si="6">M8+N8+O8-P8-Q8+R8</f>
        <v>772.31999999999994</v>
      </c>
      <c r="T8" s="17">
        <f t="shared" si="1"/>
        <v>0.267278293</v>
      </c>
      <c r="U8" s="4">
        <f t="shared" si="2"/>
        <v>206.42437124975999</v>
      </c>
      <c r="V8" s="3">
        <v>0.5</v>
      </c>
      <c r="W8" s="4">
        <f t="shared" si="3"/>
        <v>103.21218562487999</v>
      </c>
      <c r="X8" s="4">
        <v>6.5</v>
      </c>
      <c r="Y8" s="18">
        <f t="shared" si="4"/>
        <v>96.712185624879993</v>
      </c>
    </row>
    <row r="9" spans="1:25" x14ac:dyDescent="0.25">
      <c r="A9" t="s">
        <v>26</v>
      </c>
      <c r="B9" t="s">
        <v>13</v>
      </c>
      <c r="C9">
        <v>1212</v>
      </c>
      <c r="D9" t="s">
        <v>27</v>
      </c>
      <c r="E9" t="s">
        <v>28</v>
      </c>
      <c r="F9" t="s">
        <v>11</v>
      </c>
      <c r="G9">
        <v>80126</v>
      </c>
      <c r="H9">
        <v>101</v>
      </c>
      <c r="I9">
        <v>4</v>
      </c>
      <c r="J9">
        <v>1</v>
      </c>
      <c r="K9">
        <v>0.77826050599999996</v>
      </c>
      <c r="L9">
        <v>0.22173949400000001</v>
      </c>
      <c r="M9" s="11">
        <v>303.45999999999998</v>
      </c>
      <c r="N9" s="3">
        <f t="shared" si="0"/>
        <v>267.92</v>
      </c>
      <c r="O9" s="8">
        <f>1*281.84</f>
        <v>281.83999999999997</v>
      </c>
      <c r="P9" s="7"/>
      <c r="Q9" s="7"/>
      <c r="R9" s="7"/>
      <c r="S9" s="12">
        <f t="shared" si="6"/>
        <v>853.22</v>
      </c>
      <c r="T9" s="17">
        <f t="shared" si="1"/>
        <v>0.22173949400000001</v>
      </c>
      <c r="U9" s="4">
        <f t="shared" si="2"/>
        <v>189.19257107068</v>
      </c>
      <c r="V9" s="3">
        <v>0.5</v>
      </c>
      <c r="W9" s="4">
        <f t="shared" si="3"/>
        <v>94.596285535340002</v>
      </c>
      <c r="X9" s="4">
        <v>6.5</v>
      </c>
      <c r="Y9" s="18">
        <f t="shared" si="4"/>
        <v>88.096285535340002</v>
      </c>
    </row>
    <row r="10" spans="1:25" x14ac:dyDescent="0.25">
      <c r="A10" t="s">
        <v>29</v>
      </c>
      <c r="B10" t="s">
        <v>24</v>
      </c>
      <c r="C10">
        <v>369</v>
      </c>
      <c r="D10" t="s">
        <v>30</v>
      </c>
      <c r="E10" t="s">
        <v>31</v>
      </c>
      <c r="F10" t="s">
        <v>11</v>
      </c>
      <c r="G10">
        <v>80015</v>
      </c>
      <c r="H10">
        <v>104</v>
      </c>
      <c r="I10">
        <v>6</v>
      </c>
      <c r="J10">
        <v>0.2</v>
      </c>
      <c r="K10">
        <v>0.80655285099999996</v>
      </c>
      <c r="L10">
        <v>0.19344714900000001</v>
      </c>
      <c r="M10" s="11">
        <v>303.45999999999998</v>
      </c>
      <c r="N10" s="3">
        <f t="shared" si="0"/>
        <v>401.88</v>
      </c>
      <c r="O10" s="7"/>
      <c r="P10" s="7"/>
      <c r="Q10" s="7"/>
      <c r="R10" s="3">
        <f t="shared" ref="R10:R11" si="7">1*0</f>
        <v>0</v>
      </c>
      <c r="S10" s="12">
        <f t="shared" si="6"/>
        <v>705.33999999999992</v>
      </c>
      <c r="T10" s="17">
        <f t="shared" si="1"/>
        <v>0.19344714900000001</v>
      </c>
      <c r="U10" s="4">
        <f t="shared" si="2"/>
        <v>136.44601207565998</v>
      </c>
      <c r="V10" s="3">
        <v>0.5</v>
      </c>
      <c r="W10" s="4">
        <f t="shared" si="3"/>
        <v>68.22300603782999</v>
      </c>
      <c r="X10" s="4">
        <v>6.5</v>
      </c>
      <c r="Y10" s="18">
        <f t="shared" si="4"/>
        <v>61.72300603782999</v>
      </c>
    </row>
    <row r="11" spans="1:25" x14ac:dyDescent="0.25">
      <c r="A11" t="s">
        <v>32</v>
      </c>
      <c r="B11" t="s">
        <v>24</v>
      </c>
      <c r="C11">
        <v>1683</v>
      </c>
      <c r="D11" t="s">
        <v>33</v>
      </c>
      <c r="E11" t="s">
        <v>15</v>
      </c>
      <c r="F11" t="s">
        <v>11</v>
      </c>
      <c r="G11">
        <v>80230</v>
      </c>
      <c r="H11">
        <v>100</v>
      </c>
      <c r="I11">
        <v>6</v>
      </c>
      <c r="J11">
        <v>0</v>
      </c>
      <c r="K11">
        <v>0.74934238600000003</v>
      </c>
      <c r="L11">
        <v>0.25065761399999997</v>
      </c>
      <c r="M11" s="11">
        <v>303.45999999999998</v>
      </c>
      <c r="N11" s="3">
        <f t="shared" si="0"/>
        <v>401.88</v>
      </c>
      <c r="O11" s="7"/>
      <c r="P11" s="7"/>
      <c r="Q11" s="7"/>
      <c r="R11" s="3">
        <f t="shared" si="7"/>
        <v>0</v>
      </c>
      <c r="S11" s="12">
        <f t="shared" si="6"/>
        <v>705.33999999999992</v>
      </c>
      <c r="T11" s="17">
        <f t="shared" si="1"/>
        <v>0.25065761399999997</v>
      </c>
      <c r="U11" s="4">
        <f t="shared" si="2"/>
        <v>176.79884145875997</v>
      </c>
      <c r="V11" s="3">
        <v>0.5</v>
      </c>
      <c r="W11" s="4">
        <f t="shared" si="3"/>
        <v>88.399420729379983</v>
      </c>
      <c r="X11" s="4">
        <v>6.5</v>
      </c>
      <c r="Y11" s="18">
        <f t="shared" si="4"/>
        <v>81.899420729379983</v>
      </c>
    </row>
    <row r="12" spans="1:25" x14ac:dyDescent="0.25">
      <c r="A12" t="s">
        <v>34</v>
      </c>
      <c r="B12" t="s">
        <v>8</v>
      </c>
      <c r="C12">
        <v>1940</v>
      </c>
      <c r="D12" t="s">
        <v>35</v>
      </c>
      <c r="E12" t="s">
        <v>31</v>
      </c>
      <c r="F12" t="s">
        <v>11</v>
      </c>
      <c r="G12">
        <v>80016</v>
      </c>
      <c r="H12">
        <v>102</v>
      </c>
      <c r="I12">
        <v>4</v>
      </c>
      <c r="J12">
        <v>0.9</v>
      </c>
      <c r="K12">
        <v>0.73547684800000002</v>
      </c>
      <c r="L12">
        <v>0.26452315199999998</v>
      </c>
      <c r="M12" s="11">
        <v>303.45999999999998</v>
      </c>
      <c r="N12" s="3">
        <f t="shared" si="0"/>
        <v>267.92</v>
      </c>
      <c r="O12" s="7"/>
      <c r="P12" s="3">
        <f>1*149.36</f>
        <v>149.36000000000001</v>
      </c>
      <c r="Q12" s="7"/>
      <c r="R12" s="7"/>
      <c r="S12" s="12">
        <f t="shared" si="6"/>
        <v>422.02</v>
      </c>
      <c r="T12" s="17">
        <f t="shared" si="1"/>
        <v>0.26452315199999998</v>
      </c>
      <c r="U12" s="4">
        <f t="shared" si="2"/>
        <v>111.63406060703998</v>
      </c>
      <c r="V12" s="3">
        <v>0.5</v>
      </c>
      <c r="W12" s="4">
        <f t="shared" si="3"/>
        <v>55.817030303519992</v>
      </c>
      <c r="X12" s="4">
        <v>6.5</v>
      </c>
      <c r="Y12" s="18">
        <f t="shared" si="4"/>
        <v>49.317030303519992</v>
      </c>
    </row>
    <row r="13" spans="1:25" x14ac:dyDescent="0.25">
      <c r="A13" t="s">
        <v>36</v>
      </c>
      <c r="B13" t="s">
        <v>37</v>
      </c>
      <c r="C13">
        <v>174</v>
      </c>
      <c r="D13" t="s">
        <v>38</v>
      </c>
      <c r="E13" t="s">
        <v>31</v>
      </c>
      <c r="F13" t="s">
        <v>11</v>
      </c>
      <c r="G13">
        <v>80015</v>
      </c>
      <c r="H13">
        <v>104</v>
      </c>
      <c r="I13">
        <v>2</v>
      </c>
      <c r="J13">
        <v>0.9</v>
      </c>
      <c r="K13">
        <v>0.80945859799999997</v>
      </c>
      <c r="L13">
        <v>0.190541402</v>
      </c>
      <c r="M13" s="11">
        <v>303.45999999999998</v>
      </c>
      <c r="N13" s="3">
        <f t="shared" si="0"/>
        <v>133.96</v>
      </c>
      <c r="O13" s="7"/>
      <c r="P13" s="7"/>
      <c r="Q13" s="3">
        <f>1*245.42</f>
        <v>245.42</v>
      </c>
      <c r="R13" s="7"/>
      <c r="S13" s="12">
        <f t="shared" si="6"/>
        <v>191.99999999999997</v>
      </c>
      <c r="T13" s="17">
        <f t="shared" si="1"/>
        <v>0.190541402</v>
      </c>
      <c r="U13" s="4">
        <f t="shared" si="2"/>
        <v>36.583949183999991</v>
      </c>
      <c r="V13" s="3">
        <v>0.5</v>
      </c>
      <c r="W13" s="4">
        <f t="shared" ref="W13:W67" si="8">U13*V13</f>
        <v>18.291974591999995</v>
      </c>
      <c r="X13" s="4">
        <v>6.5</v>
      </c>
      <c r="Y13" s="18">
        <f t="shared" si="4"/>
        <v>11.791974591999995</v>
      </c>
    </row>
    <row r="14" spans="1:25" x14ac:dyDescent="0.25">
      <c r="A14" t="s">
        <v>39</v>
      </c>
      <c r="B14" t="s">
        <v>8</v>
      </c>
      <c r="C14">
        <v>256</v>
      </c>
      <c r="D14" t="s">
        <v>40</v>
      </c>
      <c r="E14" t="s">
        <v>15</v>
      </c>
      <c r="F14" t="s">
        <v>11</v>
      </c>
      <c r="G14">
        <v>80231</v>
      </c>
      <c r="H14">
        <v>105</v>
      </c>
      <c r="I14">
        <v>7</v>
      </c>
      <c r="J14">
        <v>0.1</v>
      </c>
      <c r="K14">
        <v>0.80845509500000001</v>
      </c>
      <c r="L14">
        <v>0.19154490499999999</v>
      </c>
      <c r="M14" s="11">
        <v>303.45999999999998</v>
      </c>
      <c r="N14" s="3">
        <f t="shared" si="0"/>
        <v>468.86</v>
      </c>
      <c r="O14" s="7"/>
      <c r="P14" s="3">
        <f t="shared" ref="P14:P15" si="9">1*149.36</f>
        <v>149.36000000000001</v>
      </c>
      <c r="Q14" s="7"/>
      <c r="R14" s="7"/>
      <c r="S14" s="12">
        <f t="shared" si="6"/>
        <v>622.95999999999992</v>
      </c>
      <c r="T14" s="17">
        <f t="shared" si="1"/>
        <v>0.19154490499999999</v>
      </c>
      <c r="U14" s="4">
        <f t="shared" si="2"/>
        <v>119.32481401879998</v>
      </c>
      <c r="V14" s="3">
        <v>0.5</v>
      </c>
      <c r="W14" s="4">
        <f t="shared" si="8"/>
        <v>59.662407009399992</v>
      </c>
      <c r="X14" s="4">
        <v>6.5</v>
      </c>
      <c r="Y14" s="18">
        <f t="shared" si="4"/>
        <v>53.162407009399992</v>
      </c>
    </row>
    <row r="15" spans="1:25" x14ac:dyDescent="0.25">
      <c r="A15" t="s">
        <v>41</v>
      </c>
      <c r="B15" t="s">
        <v>8</v>
      </c>
      <c r="C15">
        <v>1002</v>
      </c>
      <c r="D15" t="s">
        <v>42</v>
      </c>
      <c r="E15" t="s">
        <v>31</v>
      </c>
      <c r="F15" t="s">
        <v>11</v>
      </c>
      <c r="G15">
        <v>80013</v>
      </c>
      <c r="H15">
        <v>104</v>
      </c>
      <c r="I15">
        <v>4</v>
      </c>
      <c r="J15">
        <v>0.8</v>
      </c>
      <c r="K15">
        <v>0.78771590199999997</v>
      </c>
      <c r="L15">
        <v>0.212284098</v>
      </c>
      <c r="M15" s="11">
        <v>303.45999999999998</v>
      </c>
      <c r="N15" s="3">
        <f t="shared" si="0"/>
        <v>267.92</v>
      </c>
      <c r="O15" s="7"/>
      <c r="P15" s="3">
        <f t="shared" si="9"/>
        <v>149.36000000000001</v>
      </c>
      <c r="Q15" s="7"/>
      <c r="R15" s="7"/>
      <c r="S15" s="12">
        <f t="shared" si="6"/>
        <v>422.02</v>
      </c>
      <c r="T15" s="17">
        <f t="shared" si="1"/>
        <v>0.212284098</v>
      </c>
      <c r="U15" s="4">
        <f t="shared" si="2"/>
        <v>89.588135037960001</v>
      </c>
      <c r="V15" s="3">
        <v>0.5</v>
      </c>
      <c r="W15" s="4">
        <f t="shared" si="8"/>
        <v>44.79406751898</v>
      </c>
      <c r="X15" s="4">
        <v>6.5</v>
      </c>
      <c r="Y15" s="18">
        <f t="shared" si="4"/>
        <v>38.29406751898</v>
      </c>
    </row>
    <row r="16" spans="1:25" x14ac:dyDescent="0.25">
      <c r="A16" t="s">
        <v>43</v>
      </c>
      <c r="B16" t="s">
        <v>24</v>
      </c>
      <c r="C16">
        <v>2072</v>
      </c>
      <c r="D16" t="s">
        <v>44</v>
      </c>
      <c r="E16" t="s">
        <v>45</v>
      </c>
      <c r="F16" t="s">
        <v>11</v>
      </c>
      <c r="G16">
        <v>80021</v>
      </c>
      <c r="H16">
        <v>103</v>
      </c>
      <c r="I16">
        <v>5</v>
      </c>
      <c r="J16">
        <v>0.6</v>
      </c>
      <c r="K16">
        <v>0.72203790499999998</v>
      </c>
      <c r="L16">
        <v>0.27796209500000002</v>
      </c>
      <c r="M16" s="11">
        <v>303.45999999999998</v>
      </c>
      <c r="N16" s="3">
        <f t="shared" si="0"/>
        <v>334.90000000000003</v>
      </c>
      <c r="O16" s="7"/>
      <c r="P16" s="7"/>
      <c r="Q16" s="7"/>
      <c r="R16" s="3">
        <f t="shared" ref="R16:R17" si="10">1*0</f>
        <v>0</v>
      </c>
      <c r="S16" s="12">
        <f t="shared" si="6"/>
        <v>638.36</v>
      </c>
      <c r="T16" s="17">
        <f t="shared" si="1"/>
        <v>0.27796209500000002</v>
      </c>
      <c r="U16" s="4">
        <f t="shared" si="2"/>
        <v>177.43988296420002</v>
      </c>
      <c r="V16" s="3">
        <v>0.5</v>
      </c>
      <c r="W16" s="4">
        <f t="shared" si="8"/>
        <v>88.719941482100012</v>
      </c>
      <c r="X16" s="4">
        <v>6.5</v>
      </c>
      <c r="Y16" s="18">
        <f t="shared" si="4"/>
        <v>82.219941482100012</v>
      </c>
    </row>
    <row r="17" spans="1:25" x14ac:dyDescent="0.25">
      <c r="A17" t="s">
        <v>46</v>
      </c>
      <c r="B17" t="s">
        <v>24</v>
      </c>
      <c r="C17">
        <v>2004</v>
      </c>
      <c r="D17" t="s">
        <v>47</v>
      </c>
      <c r="E17" t="s">
        <v>48</v>
      </c>
      <c r="F17" t="s">
        <v>11</v>
      </c>
      <c r="G17">
        <v>80227</v>
      </c>
      <c r="H17">
        <v>101</v>
      </c>
      <c r="I17">
        <v>7</v>
      </c>
      <c r="J17">
        <v>0.9</v>
      </c>
      <c r="K17">
        <v>0.73029044799999998</v>
      </c>
      <c r="L17">
        <v>0.26970955200000002</v>
      </c>
      <c r="M17" s="11">
        <v>303.45999999999998</v>
      </c>
      <c r="N17" s="3">
        <f t="shared" si="0"/>
        <v>468.86</v>
      </c>
      <c r="O17" s="7"/>
      <c r="P17" s="7"/>
      <c r="Q17" s="7"/>
      <c r="R17" s="3">
        <f t="shared" si="10"/>
        <v>0</v>
      </c>
      <c r="S17" s="12">
        <f t="shared" si="6"/>
        <v>772.31999999999994</v>
      </c>
      <c r="T17" s="17">
        <f t="shared" si="1"/>
        <v>0.26970955200000002</v>
      </c>
      <c r="U17" s="4">
        <f t="shared" si="2"/>
        <v>208.30208120064</v>
      </c>
      <c r="V17" s="3">
        <v>0.5</v>
      </c>
      <c r="W17" s="4">
        <f t="shared" si="8"/>
        <v>104.15104060032</v>
      </c>
      <c r="X17" s="4">
        <v>6.5</v>
      </c>
      <c r="Y17" s="18">
        <f t="shared" si="4"/>
        <v>97.651040600320002</v>
      </c>
    </row>
    <row r="18" spans="1:25" x14ac:dyDescent="0.25">
      <c r="A18" t="s">
        <v>49</v>
      </c>
      <c r="B18" t="s">
        <v>8</v>
      </c>
      <c r="C18">
        <v>1505</v>
      </c>
      <c r="D18" t="s">
        <v>50</v>
      </c>
      <c r="E18" t="s">
        <v>45</v>
      </c>
      <c r="F18" t="s">
        <v>11</v>
      </c>
      <c r="G18">
        <v>80023</v>
      </c>
      <c r="H18">
        <v>108</v>
      </c>
      <c r="I18">
        <v>3</v>
      </c>
      <c r="J18">
        <v>0.3</v>
      </c>
      <c r="K18">
        <v>0.76156402899999998</v>
      </c>
      <c r="L18">
        <v>0.238435971</v>
      </c>
      <c r="M18" s="11">
        <v>303.45999999999998</v>
      </c>
      <c r="N18" s="3">
        <f t="shared" si="0"/>
        <v>200.94</v>
      </c>
      <c r="O18" s="7"/>
      <c r="P18" s="3">
        <f t="shared" ref="P18:P20" si="11">1*149.36</f>
        <v>149.36000000000001</v>
      </c>
      <c r="Q18" s="7"/>
      <c r="R18" s="7"/>
      <c r="S18" s="12">
        <f t="shared" si="6"/>
        <v>355.03999999999996</v>
      </c>
      <c r="T18" s="17">
        <f t="shared" si="1"/>
        <v>0.238435971</v>
      </c>
      <c r="U18" s="4">
        <f t="shared" si="2"/>
        <v>84.654307143839986</v>
      </c>
      <c r="V18" s="3">
        <v>0.5</v>
      </c>
      <c r="W18" s="4">
        <f t="shared" si="8"/>
        <v>42.327153571919993</v>
      </c>
      <c r="X18" s="4">
        <v>6.5</v>
      </c>
      <c r="Y18" s="18">
        <f t="shared" si="4"/>
        <v>35.827153571919993</v>
      </c>
    </row>
    <row r="19" spans="1:25" x14ac:dyDescent="0.25">
      <c r="A19" t="s">
        <v>51</v>
      </c>
      <c r="B19" t="s">
        <v>8</v>
      </c>
      <c r="C19">
        <v>1405</v>
      </c>
      <c r="D19" t="s">
        <v>52</v>
      </c>
      <c r="E19" t="s">
        <v>31</v>
      </c>
      <c r="F19" t="s">
        <v>11</v>
      </c>
      <c r="G19">
        <v>80013</v>
      </c>
      <c r="H19">
        <v>102</v>
      </c>
      <c r="I19">
        <v>5</v>
      </c>
      <c r="J19">
        <v>0.4</v>
      </c>
      <c r="K19">
        <v>0.76702057599999995</v>
      </c>
      <c r="L19">
        <v>0.23297942399999999</v>
      </c>
      <c r="M19" s="11">
        <v>303.45999999999998</v>
      </c>
      <c r="N19" s="3">
        <f t="shared" si="0"/>
        <v>334.90000000000003</v>
      </c>
      <c r="O19" s="7"/>
      <c r="P19" s="3">
        <f t="shared" si="11"/>
        <v>149.36000000000001</v>
      </c>
      <c r="Q19" s="7"/>
      <c r="R19" s="7"/>
      <c r="S19" s="12">
        <f t="shared" si="6"/>
        <v>489</v>
      </c>
      <c r="T19" s="17">
        <f t="shared" si="1"/>
        <v>0.23297942399999999</v>
      </c>
      <c r="U19" s="4">
        <f t="shared" si="2"/>
        <v>113.92693833599999</v>
      </c>
      <c r="V19" s="3">
        <v>0.5</v>
      </c>
      <c r="W19" s="4">
        <f t="shared" si="8"/>
        <v>56.963469167999996</v>
      </c>
      <c r="X19" s="4">
        <v>6.5</v>
      </c>
      <c r="Y19" s="18">
        <f t="shared" si="4"/>
        <v>50.463469167999996</v>
      </c>
    </row>
    <row r="20" spans="1:25" x14ac:dyDescent="0.25">
      <c r="A20" t="s">
        <v>53</v>
      </c>
      <c r="B20" t="s">
        <v>8</v>
      </c>
      <c r="C20">
        <v>987</v>
      </c>
      <c r="D20" t="s">
        <v>54</v>
      </c>
      <c r="E20" t="s">
        <v>15</v>
      </c>
      <c r="F20" t="s">
        <v>11</v>
      </c>
      <c r="G20">
        <v>80211</v>
      </c>
      <c r="H20">
        <v>106</v>
      </c>
      <c r="I20">
        <v>1</v>
      </c>
      <c r="J20">
        <v>0.9</v>
      </c>
      <c r="K20">
        <v>0.78789171400000002</v>
      </c>
      <c r="L20">
        <v>0.21210828600000001</v>
      </c>
      <c r="M20" s="11">
        <v>303.45999999999998</v>
      </c>
      <c r="N20" s="3">
        <f t="shared" si="0"/>
        <v>66.98</v>
      </c>
      <c r="O20" s="7"/>
      <c r="P20" s="3">
        <f t="shared" si="11"/>
        <v>149.36000000000001</v>
      </c>
      <c r="Q20" s="7"/>
      <c r="R20" s="7"/>
      <c r="S20" s="12">
        <f t="shared" si="6"/>
        <v>221.07999999999998</v>
      </c>
      <c r="T20" s="17">
        <f t="shared" si="1"/>
        <v>0.21210828600000001</v>
      </c>
      <c r="U20" s="4">
        <f t="shared" si="2"/>
        <v>46.892899868880001</v>
      </c>
      <c r="V20" s="3">
        <v>0.5</v>
      </c>
      <c r="W20" s="4">
        <f t="shared" si="8"/>
        <v>23.44644993444</v>
      </c>
      <c r="X20" s="4">
        <v>6.5</v>
      </c>
      <c r="Y20" s="18">
        <f t="shared" si="4"/>
        <v>16.94644993444</v>
      </c>
    </row>
    <row r="21" spans="1:25" x14ac:dyDescent="0.25">
      <c r="A21" t="s">
        <v>55</v>
      </c>
      <c r="B21" t="s">
        <v>13</v>
      </c>
      <c r="C21">
        <v>1193</v>
      </c>
      <c r="D21" t="s">
        <v>56</v>
      </c>
      <c r="E21" t="s">
        <v>10</v>
      </c>
      <c r="F21" t="s">
        <v>11</v>
      </c>
      <c r="G21">
        <v>80122</v>
      </c>
      <c r="H21">
        <v>101</v>
      </c>
      <c r="I21">
        <v>27</v>
      </c>
      <c r="J21">
        <v>0.9</v>
      </c>
      <c r="K21">
        <v>0.77839323400000004</v>
      </c>
      <c r="L21">
        <v>0.22160676600000001</v>
      </c>
      <c r="M21" s="11">
        <v>303.45999999999998</v>
      </c>
      <c r="N21" s="3">
        <f t="shared" si="0"/>
        <v>1808.46</v>
      </c>
      <c r="O21" s="8">
        <f>1*281.84</f>
        <v>281.83999999999997</v>
      </c>
      <c r="P21" s="7"/>
      <c r="Q21" s="7"/>
      <c r="R21" s="7"/>
      <c r="S21" s="12">
        <f t="shared" si="6"/>
        <v>2393.7600000000002</v>
      </c>
      <c r="T21" s="17">
        <f t="shared" si="1"/>
        <v>0.22160676600000001</v>
      </c>
      <c r="U21" s="4">
        <f t="shared" si="2"/>
        <v>530.47341218016004</v>
      </c>
      <c r="V21" s="3">
        <v>0.5</v>
      </c>
      <c r="W21" s="4">
        <f t="shared" si="8"/>
        <v>265.23670609008002</v>
      </c>
      <c r="X21" s="4">
        <v>6.5</v>
      </c>
      <c r="Y21" s="18">
        <f t="shared" si="4"/>
        <v>258.73670609008002</v>
      </c>
    </row>
    <row r="22" spans="1:25" x14ac:dyDescent="0.25">
      <c r="A22" t="s">
        <v>57</v>
      </c>
      <c r="B22" t="s">
        <v>24</v>
      </c>
      <c r="C22">
        <v>259</v>
      </c>
      <c r="D22" t="s">
        <v>58</v>
      </c>
      <c r="E22" t="s">
        <v>31</v>
      </c>
      <c r="F22" t="s">
        <v>11</v>
      </c>
      <c r="G22">
        <v>80010</v>
      </c>
      <c r="H22">
        <v>105</v>
      </c>
      <c r="I22">
        <v>3</v>
      </c>
      <c r="J22">
        <v>0.8</v>
      </c>
      <c r="K22">
        <v>0.80828372500000001</v>
      </c>
      <c r="L22">
        <v>0.19171627499999999</v>
      </c>
      <c r="M22" s="11">
        <v>303.45999999999998</v>
      </c>
      <c r="N22" s="3">
        <f t="shared" si="0"/>
        <v>200.94</v>
      </c>
      <c r="O22" s="7"/>
      <c r="P22" s="7"/>
      <c r="Q22" s="7"/>
      <c r="R22" s="3">
        <f>1*0</f>
        <v>0</v>
      </c>
      <c r="S22" s="12">
        <f t="shared" si="6"/>
        <v>504.4</v>
      </c>
      <c r="T22" s="17">
        <f t="shared" si="1"/>
        <v>0.19171627499999999</v>
      </c>
      <c r="U22" s="4">
        <f t="shared" si="2"/>
        <v>96.70168910999999</v>
      </c>
      <c r="V22" s="3">
        <v>0.5</v>
      </c>
      <c r="W22" s="4">
        <f t="shared" si="8"/>
        <v>48.350844554999995</v>
      </c>
      <c r="X22" s="4">
        <v>6.5</v>
      </c>
      <c r="Y22" s="18">
        <f t="shared" si="4"/>
        <v>41.850844554999995</v>
      </c>
    </row>
    <row r="23" spans="1:25" x14ac:dyDescent="0.25">
      <c r="A23" t="s">
        <v>59</v>
      </c>
      <c r="B23" t="s">
        <v>8</v>
      </c>
      <c r="C23">
        <v>2282</v>
      </c>
      <c r="D23" t="s">
        <v>60</v>
      </c>
      <c r="E23" t="s">
        <v>45</v>
      </c>
      <c r="F23" t="s">
        <v>11</v>
      </c>
      <c r="G23">
        <v>80021</v>
      </c>
      <c r="H23">
        <v>103</v>
      </c>
      <c r="I23">
        <v>6</v>
      </c>
      <c r="J23">
        <v>0.6</v>
      </c>
      <c r="K23">
        <v>0.673312252</v>
      </c>
      <c r="L23">
        <v>0.326687748</v>
      </c>
      <c r="M23" s="11">
        <v>303.45999999999998</v>
      </c>
      <c r="N23" s="3">
        <f t="shared" si="0"/>
        <v>401.88</v>
      </c>
      <c r="O23" s="7"/>
      <c r="P23" s="3">
        <f t="shared" ref="P23:P28" si="12">1*149.36</f>
        <v>149.36000000000001</v>
      </c>
      <c r="Q23" s="7"/>
      <c r="R23" s="7"/>
      <c r="S23" s="12">
        <f t="shared" si="6"/>
        <v>555.9799999999999</v>
      </c>
      <c r="T23" s="17">
        <f t="shared" si="1"/>
        <v>0.326687748</v>
      </c>
      <c r="U23" s="4">
        <f t="shared" si="2"/>
        <v>181.63185413303998</v>
      </c>
      <c r="V23" s="3">
        <v>0.5</v>
      </c>
      <c r="W23" s="4">
        <f t="shared" si="8"/>
        <v>90.81592706651999</v>
      </c>
      <c r="X23" s="4">
        <v>6.5</v>
      </c>
      <c r="Y23" s="18">
        <f t="shared" si="4"/>
        <v>84.31592706651999</v>
      </c>
    </row>
    <row r="24" spans="1:25" x14ac:dyDescent="0.25">
      <c r="A24" t="s">
        <v>61</v>
      </c>
      <c r="B24" t="s">
        <v>8</v>
      </c>
      <c r="C24">
        <v>1425</v>
      </c>
      <c r="D24" t="s">
        <v>62</v>
      </c>
      <c r="E24" t="s">
        <v>15</v>
      </c>
      <c r="F24" t="s">
        <v>11</v>
      </c>
      <c r="G24">
        <v>80219</v>
      </c>
      <c r="H24">
        <v>106</v>
      </c>
      <c r="I24">
        <v>3</v>
      </c>
      <c r="J24">
        <v>0.1</v>
      </c>
      <c r="K24">
        <v>0.76658436299999999</v>
      </c>
      <c r="L24">
        <v>0.23341563700000001</v>
      </c>
      <c r="M24" s="11">
        <v>303.45999999999998</v>
      </c>
      <c r="N24" s="3">
        <f t="shared" si="0"/>
        <v>200.94</v>
      </c>
      <c r="O24" s="7"/>
      <c r="P24" s="3">
        <f t="shared" si="12"/>
        <v>149.36000000000001</v>
      </c>
      <c r="Q24" s="7"/>
      <c r="R24" s="7"/>
      <c r="S24" s="12">
        <f t="shared" si="6"/>
        <v>355.03999999999996</v>
      </c>
      <c r="T24" s="17">
        <f t="shared" si="1"/>
        <v>0.23341563700000001</v>
      </c>
      <c r="U24" s="4">
        <f t="shared" si="2"/>
        <v>82.871887760479993</v>
      </c>
      <c r="V24" s="3">
        <v>0.5</v>
      </c>
      <c r="W24" s="4">
        <f t="shared" si="8"/>
        <v>41.435943880239996</v>
      </c>
      <c r="X24" s="4">
        <v>6.5</v>
      </c>
      <c r="Y24" s="18">
        <f t="shared" si="4"/>
        <v>34.935943880239996</v>
      </c>
    </row>
    <row r="25" spans="1:25" x14ac:dyDescent="0.25">
      <c r="A25" t="s">
        <v>63</v>
      </c>
      <c r="B25" t="s">
        <v>8</v>
      </c>
      <c r="C25">
        <v>2034</v>
      </c>
      <c r="D25" t="s">
        <v>64</v>
      </c>
      <c r="E25" t="s">
        <v>65</v>
      </c>
      <c r="F25" t="s">
        <v>11</v>
      </c>
      <c r="G25">
        <v>80121</v>
      </c>
      <c r="H25">
        <v>100</v>
      </c>
      <c r="I25">
        <v>6</v>
      </c>
      <c r="J25">
        <v>0.5</v>
      </c>
      <c r="K25">
        <v>0.72695230600000005</v>
      </c>
      <c r="L25">
        <v>0.27304769400000001</v>
      </c>
      <c r="M25" s="11">
        <v>303.45999999999998</v>
      </c>
      <c r="N25" s="3">
        <f t="shared" si="0"/>
        <v>401.88</v>
      </c>
      <c r="O25" s="7"/>
      <c r="P25" s="3">
        <f t="shared" si="12"/>
        <v>149.36000000000001</v>
      </c>
      <c r="Q25" s="7"/>
      <c r="R25" s="7"/>
      <c r="S25" s="12">
        <f t="shared" si="6"/>
        <v>555.9799999999999</v>
      </c>
      <c r="T25" s="17">
        <f t="shared" si="1"/>
        <v>0.27304769400000001</v>
      </c>
      <c r="U25" s="4">
        <f t="shared" si="2"/>
        <v>151.80905691011998</v>
      </c>
      <c r="V25" s="3">
        <v>0.5</v>
      </c>
      <c r="W25" s="4">
        <f t="shared" si="8"/>
        <v>75.904528455059989</v>
      </c>
      <c r="X25" s="4">
        <v>6.5</v>
      </c>
      <c r="Y25" s="18">
        <f t="shared" si="4"/>
        <v>69.404528455059989</v>
      </c>
    </row>
    <row r="26" spans="1:25" x14ac:dyDescent="0.25">
      <c r="A26" t="s">
        <v>66</v>
      </c>
      <c r="B26" t="s">
        <v>8</v>
      </c>
      <c r="C26">
        <v>477</v>
      </c>
      <c r="D26" t="s">
        <v>67</v>
      </c>
      <c r="E26" t="s">
        <v>15</v>
      </c>
      <c r="F26" t="s">
        <v>11</v>
      </c>
      <c r="G26">
        <v>80212</v>
      </c>
      <c r="H26">
        <v>107</v>
      </c>
      <c r="I26">
        <v>3</v>
      </c>
      <c r="J26">
        <v>0.2</v>
      </c>
      <c r="K26">
        <v>0.80274182699999996</v>
      </c>
      <c r="L26">
        <v>0.19725817300000001</v>
      </c>
      <c r="M26" s="11">
        <v>303.45999999999998</v>
      </c>
      <c r="N26" s="3">
        <f t="shared" si="0"/>
        <v>200.94</v>
      </c>
      <c r="O26" s="7"/>
      <c r="P26" s="3">
        <f t="shared" si="12"/>
        <v>149.36000000000001</v>
      </c>
      <c r="Q26" s="7"/>
      <c r="R26" s="7"/>
      <c r="S26" s="12">
        <f t="shared" si="6"/>
        <v>355.03999999999996</v>
      </c>
      <c r="T26" s="17">
        <f t="shared" si="1"/>
        <v>0.19725817300000001</v>
      </c>
      <c r="U26" s="4">
        <f t="shared" si="2"/>
        <v>70.034541741919995</v>
      </c>
      <c r="V26" s="3">
        <v>0.5</v>
      </c>
      <c r="W26" s="4">
        <f t="shared" si="8"/>
        <v>35.017270870959997</v>
      </c>
      <c r="X26" s="4">
        <v>6.5</v>
      </c>
      <c r="Y26" s="18">
        <f t="shared" si="4"/>
        <v>28.517270870959997</v>
      </c>
    </row>
    <row r="27" spans="1:25" x14ac:dyDescent="0.25">
      <c r="A27" t="s">
        <v>68</v>
      </c>
      <c r="B27" t="s">
        <v>8</v>
      </c>
      <c r="C27">
        <v>3001</v>
      </c>
      <c r="D27" t="s">
        <v>69</v>
      </c>
      <c r="E27" t="s">
        <v>70</v>
      </c>
      <c r="F27" t="s">
        <v>11</v>
      </c>
      <c r="G27">
        <v>80002</v>
      </c>
      <c r="H27">
        <v>108</v>
      </c>
      <c r="I27">
        <v>6</v>
      </c>
      <c r="J27">
        <v>0.7</v>
      </c>
      <c r="K27">
        <v>0.37275503399999999</v>
      </c>
      <c r="L27">
        <v>0.62724496600000001</v>
      </c>
      <c r="M27" s="11">
        <v>303.45999999999998</v>
      </c>
      <c r="N27" s="3">
        <f t="shared" si="0"/>
        <v>401.88</v>
      </c>
      <c r="O27" s="7"/>
      <c r="P27" s="3">
        <f t="shared" si="12"/>
        <v>149.36000000000001</v>
      </c>
      <c r="Q27" s="7"/>
      <c r="R27" s="7"/>
      <c r="S27" s="12">
        <f t="shared" si="6"/>
        <v>555.9799999999999</v>
      </c>
      <c r="T27" s="17">
        <f t="shared" si="1"/>
        <v>0.62724496600000001</v>
      </c>
      <c r="U27" s="4">
        <f t="shared" si="2"/>
        <v>348.73565619667994</v>
      </c>
      <c r="V27" s="3">
        <v>0.5</v>
      </c>
      <c r="W27" s="4">
        <f t="shared" si="8"/>
        <v>174.36782809833997</v>
      </c>
      <c r="X27" s="4">
        <v>6.5</v>
      </c>
      <c r="Y27" s="18">
        <f t="shared" si="4"/>
        <v>167.86782809833997</v>
      </c>
    </row>
    <row r="28" spans="1:25" x14ac:dyDescent="0.25">
      <c r="A28" t="s">
        <v>71</v>
      </c>
      <c r="B28" t="s">
        <v>8</v>
      </c>
      <c r="C28">
        <v>1565</v>
      </c>
      <c r="D28" t="s">
        <v>72</v>
      </c>
      <c r="E28" t="s">
        <v>73</v>
      </c>
      <c r="F28" t="s">
        <v>11</v>
      </c>
      <c r="G28">
        <v>80229</v>
      </c>
      <c r="H28">
        <v>103</v>
      </c>
      <c r="I28">
        <v>2</v>
      </c>
      <c r="J28">
        <v>0.9</v>
      </c>
      <c r="K28">
        <v>0.75992596700000004</v>
      </c>
      <c r="L28">
        <v>0.24007403299999999</v>
      </c>
      <c r="M28" s="11">
        <v>303.45999999999998</v>
      </c>
      <c r="N28" s="3">
        <f t="shared" si="0"/>
        <v>133.96</v>
      </c>
      <c r="O28" s="7"/>
      <c r="P28" s="3">
        <f t="shared" si="12"/>
        <v>149.36000000000001</v>
      </c>
      <c r="Q28" s="7"/>
      <c r="R28" s="7"/>
      <c r="S28" s="12">
        <f t="shared" si="6"/>
        <v>288.05999999999995</v>
      </c>
      <c r="T28" s="17">
        <f t="shared" si="1"/>
        <v>0.24007403299999999</v>
      </c>
      <c r="U28" s="4">
        <f t="shared" si="2"/>
        <v>69.155725945979981</v>
      </c>
      <c r="V28" s="3">
        <v>0.5</v>
      </c>
      <c r="W28" s="4">
        <f t="shared" si="8"/>
        <v>34.57786297298999</v>
      </c>
      <c r="X28" s="4">
        <v>6.5</v>
      </c>
      <c r="Y28" s="18">
        <f t="shared" si="4"/>
        <v>28.07786297298999</v>
      </c>
    </row>
    <row r="29" spans="1:25" x14ac:dyDescent="0.25">
      <c r="A29" t="s">
        <v>74</v>
      </c>
      <c r="B29" t="s">
        <v>13</v>
      </c>
      <c r="C29">
        <v>1786</v>
      </c>
      <c r="D29" t="s">
        <v>75</v>
      </c>
      <c r="E29" t="s">
        <v>15</v>
      </c>
      <c r="F29" t="s">
        <v>11</v>
      </c>
      <c r="G29">
        <v>80235</v>
      </c>
      <c r="H29">
        <v>101</v>
      </c>
      <c r="I29">
        <v>2</v>
      </c>
      <c r="J29">
        <v>0.9</v>
      </c>
      <c r="K29">
        <v>0.74287962399999996</v>
      </c>
      <c r="L29">
        <v>0.25712037599999998</v>
      </c>
      <c r="M29" s="11">
        <v>303.45999999999998</v>
      </c>
      <c r="N29" s="3">
        <f t="shared" si="0"/>
        <v>133.96</v>
      </c>
      <c r="O29" s="8">
        <f>1*281.84</f>
        <v>281.83999999999997</v>
      </c>
      <c r="P29" s="7"/>
      <c r="Q29" s="7"/>
      <c r="R29" s="7"/>
      <c r="S29" s="12">
        <f t="shared" si="6"/>
        <v>719.26</v>
      </c>
      <c r="T29" s="17">
        <f t="shared" si="1"/>
        <v>0.25712037599999998</v>
      </c>
      <c r="U29" s="4">
        <f t="shared" si="2"/>
        <v>184.93640164176</v>
      </c>
      <c r="V29" s="3">
        <v>0.5</v>
      </c>
      <c r="W29" s="4">
        <f t="shared" si="8"/>
        <v>92.46820082088</v>
      </c>
      <c r="X29" s="4">
        <v>6.5</v>
      </c>
      <c r="Y29" s="18">
        <f t="shared" si="4"/>
        <v>85.96820082088</v>
      </c>
    </row>
    <row r="30" spans="1:25" x14ac:dyDescent="0.25">
      <c r="A30" t="s">
        <v>76</v>
      </c>
      <c r="B30" t="s">
        <v>24</v>
      </c>
      <c r="C30">
        <v>2957</v>
      </c>
      <c r="D30" t="s">
        <v>77</v>
      </c>
      <c r="E30" t="s">
        <v>78</v>
      </c>
      <c r="F30" t="s">
        <v>11</v>
      </c>
      <c r="G30">
        <v>80120</v>
      </c>
      <c r="H30">
        <v>101</v>
      </c>
      <c r="I30">
        <v>5</v>
      </c>
      <c r="J30">
        <v>0.4</v>
      </c>
      <c r="K30">
        <v>0.38692730600000003</v>
      </c>
      <c r="L30">
        <v>0.61307269399999997</v>
      </c>
      <c r="M30" s="11">
        <v>303.45999999999998</v>
      </c>
      <c r="N30" s="3">
        <f t="shared" si="0"/>
        <v>334.90000000000003</v>
      </c>
      <c r="O30" s="7"/>
      <c r="P30" s="7"/>
      <c r="Q30" s="7"/>
      <c r="R30" s="3">
        <f>1*0</f>
        <v>0</v>
      </c>
      <c r="S30" s="12">
        <f t="shared" si="6"/>
        <v>638.36</v>
      </c>
      <c r="T30" s="17">
        <f t="shared" si="1"/>
        <v>0.61307269399999997</v>
      </c>
      <c r="U30" s="4">
        <f t="shared" si="2"/>
        <v>391.36108494183998</v>
      </c>
      <c r="V30" s="3">
        <v>0.5</v>
      </c>
      <c r="W30" s="4">
        <f t="shared" si="8"/>
        <v>195.68054247091999</v>
      </c>
      <c r="X30" s="4">
        <v>6.5</v>
      </c>
      <c r="Y30" s="18">
        <f t="shared" si="4"/>
        <v>189.18054247091999</v>
      </c>
    </row>
    <row r="31" spans="1:25" x14ac:dyDescent="0.25">
      <c r="A31" t="s">
        <v>79</v>
      </c>
      <c r="B31" t="s">
        <v>13</v>
      </c>
      <c r="C31">
        <v>2498</v>
      </c>
      <c r="D31" t="s">
        <v>80</v>
      </c>
      <c r="E31" t="s">
        <v>48</v>
      </c>
      <c r="F31" t="s">
        <v>11</v>
      </c>
      <c r="G31">
        <v>80226</v>
      </c>
      <c r="H31">
        <v>106</v>
      </c>
      <c r="I31">
        <v>12</v>
      </c>
      <c r="J31">
        <v>0.9</v>
      </c>
      <c r="K31">
        <v>0.61378043900000001</v>
      </c>
      <c r="L31">
        <v>0.38621956099999999</v>
      </c>
      <c r="M31" s="11">
        <v>303.45999999999998</v>
      </c>
      <c r="N31" s="3">
        <f t="shared" si="0"/>
        <v>803.76</v>
      </c>
      <c r="O31" s="8">
        <f>1*281.84</f>
        <v>281.83999999999997</v>
      </c>
      <c r="P31" s="7"/>
      <c r="Q31" s="7"/>
      <c r="R31" s="7"/>
      <c r="S31" s="12">
        <f t="shared" si="6"/>
        <v>1389.06</v>
      </c>
      <c r="T31" s="17">
        <f t="shared" si="1"/>
        <v>0.38621956099999999</v>
      </c>
      <c r="U31" s="4">
        <f t="shared" si="2"/>
        <v>536.48214340265997</v>
      </c>
      <c r="V31" s="3">
        <v>0.5</v>
      </c>
      <c r="W31" s="4">
        <f t="shared" si="8"/>
        <v>268.24107170132999</v>
      </c>
      <c r="X31" s="4">
        <v>6.5</v>
      </c>
      <c r="Y31" s="18">
        <f t="shared" si="4"/>
        <v>261.74107170132999</v>
      </c>
    </row>
    <row r="32" spans="1:25" x14ac:dyDescent="0.25">
      <c r="A32" t="s">
        <v>81</v>
      </c>
      <c r="B32" t="s">
        <v>8</v>
      </c>
      <c r="C32">
        <v>2456</v>
      </c>
      <c r="D32" t="s">
        <v>82</v>
      </c>
      <c r="E32" t="s">
        <v>15</v>
      </c>
      <c r="F32" t="s">
        <v>11</v>
      </c>
      <c r="G32">
        <v>80247</v>
      </c>
      <c r="H32">
        <v>101</v>
      </c>
      <c r="I32">
        <v>3</v>
      </c>
      <c r="J32">
        <v>0.8</v>
      </c>
      <c r="K32">
        <v>0.61678848399999997</v>
      </c>
      <c r="L32">
        <v>0.38321151599999997</v>
      </c>
      <c r="M32" s="11">
        <v>303.45999999999998</v>
      </c>
      <c r="N32" s="3">
        <f t="shared" si="0"/>
        <v>200.94</v>
      </c>
      <c r="O32" s="7"/>
      <c r="P32" s="3">
        <f t="shared" ref="P32:P33" si="13">1*149.36</f>
        <v>149.36000000000001</v>
      </c>
      <c r="Q32" s="7"/>
      <c r="R32" s="7"/>
      <c r="S32" s="12">
        <f t="shared" si="6"/>
        <v>355.03999999999996</v>
      </c>
      <c r="T32" s="17">
        <f t="shared" si="1"/>
        <v>0.38321151599999997</v>
      </c>
      <c r="U32" s="4">
        <f t="shared" si="2"/>
        <v>136.05541664063998</v>
      </c>
      <c r="V32" s="3">
        <v>0.5</v>
      </c>
      <c r="W32" s="4">
        <f t="shared" si="8"/>
        <v>68.027708320319988</v>
      </c>
      <c r="X32" s="4">
        <v>6.5</v>
      </c>
      <c r="Y32" s="18">
        <f t="shared" si="4"/>
        <v>61.527708320319988</v>
      </c>
    </row>
    <row r="33" spans="1:25" x14ac:dyDescent="0.25">
      <c r="A33" t="s">
        <v>83</v>
      </c>
      <c r="B33" t="s">
        <v>8</v>
      </c>
      <c r="C33">
        <v>2200</v>
      </c>
      <c r="D33" t="s">
        <v>84</v>
      </c>
      <c r="E33" t="s">
        <v>70</v>
      </c>
      <c r="F33" t="s">
        <v>11</v>
      </c>
      <c r="G33">
        <v>80004</v>
      </c>
      <c r="H33">
        <v>108</v>
      </c>
      <c r="I33">
        <v>3</v>
      </c>
      <c r="J33">
        <v>0.2</v>
      </c>
      <c r="K33">
        <v>0.70701544199999999</v>
      </c>
      <c r="L33">
        <v>0.29298455800000001</v>
      </c>
      <c r="M33" s="11">
        <v>303.45999999999998</v>
      </c>
      <c r="N33" s="3">
        <f t="shared" si="0"/>
        <v>200.94</v>
      </c>
      <c r="O33" s="7"/>
      <c r="P33" s="3">
        <f t="shared" si="13"/>
        <v>149.36000000000001</v>
      </c>
      <c r="Q33" s="7"/>
      <c r="R33" s="7"/>
      <c r="S33" s="12">
        <f t="shared" si="6"/>
        <v>355.03999999999996</v>
      </c>
      <c r="T33" s="17">
        <f t="shared" si="1"/>
        <v>0.29298455800000001</v>
      </c>
      <c r="U33" s="4">
        <f t="shared" si="2"/>
        <v>104.02123747232</v>
      </c>
      <c r="V33" s="3">
        <v>0.5</v>
      </c>
      <c r="W33" s="4">
        <f t="shared" si="8"/>
        <v>52.010618736159998</v>
      </c>
      <c r="X33" s="4">
        <v>6.5</v>
      </c>
      <c r="Y33" s="18">
        <f t="shared" si="4"/>
        <v>45.510618736159998</v>
      </c>
    </row>
    <row r="34" spans="1:25" x14ac:dyDescent="0.25">
      <c r="A34" t="s">
        <v>85</v>
      </c>
      <c r="B34" t="s">
        <v>24</v>
      </c>
      <c r="C34">
        <v>1609</v>
      </c>
      <c r="D34" t="s">
        <v>86</v>
      </c>
      <c r="E34" t="s">
        <v>10</v>
      </c>
      <c r="F34" t="s">
        <v>11</v>
      </c>
      <c r="G34">
        <v>80121</v>
      </c>
      <c r="H34">
        <v>105</v>
      </c>
      <c r="I34">
        <v>7</v>
      </c>
      <c r="J34">
        <v>0.1</v>
      </c>
      <c r="K34">
        <v>0.75622220699999998</v>
      </c>
      <c r="L34">
        <v>0.24377779299999999</v>
      </c>
      <c r="M34" s="11">
        <v>303.45999999999998</v>
      </c>
      <c r="N34" s="3">
        <f t="shared" si="0"/>
        <v>468.86</v>
      </c>
      <c r="O34" s="7"/>
      <c r="P34" s="7"/>
      <c r="Q34" s="7"/>
      <c r="R34" s="3">
        <f t="shared" ref="R34:R35" si="14">1*0</f>
        <v>0</v>
      </c>
      <c r="S34" s="12">
        <f t="shared" si="6"/>
        <v>772.31999999999994</v>
      </c>
      <c r="T34" s="17">
        <f t="shared" si="1"/>
        <v>0.24377779299999999</v>
      </c>
      <c r="U34" s="4">
        <f t="shared" si="2"/>
        <v>188.27446508975999</v>
      </c>
      <c r="V34" s="3">
        <v>0.5</v>
      </c>
      <c r="W34" s="4">
        <f t="shared" si="8"/>
        <v>94.137232544879993</v>
      </c>
      <c r="X34" s="4">
        <v>6.5</v>
      </c>
      <c r="Y34" s="18">
        <f t="shared" si="4"/>
        <v>87.637232544879993</v>
      </c>
    </row>
    <row r="35" spans="1:25" x14ac:dyDescent="0.25">
      <c r="A35" t="s">
        <v>87</v>
      </c>
      <c r="B35" t="s">
        <v>24</v>
      </c>
      <c r="C35">
        <v>2580</v>
      </c>
      <c r="D35" t="s">
        <v>88</v>
      </c>
      <c r="E35" t="s">
        <v>31</v>
      </c>
      <c r="F35" t="s">
        <v>11</v>
      </c>
      <c r="G35">
        <v>80013</v>
      </c>
      <c r="H35">
        <v>104</v>
      </c>
      <c r="I35">
        <v>6</v>
      </c>
      <c r="J35">
        <v>0.6</v>
      </c>
      <c r="K35">
        <v>0.59014130099999995</v>
      </c>
      <c r="L35">
        <v>0.40985869899999999</v>
      </c>
      <c r="M35" s="11">
        <v>303.45999999999998</v>
      </c>
      <c r="N35" s="3">
        <f t="shared" si="0"/>
        <v>401.88</v>
      </c>
      <c r="O35" s="7"/>
      <c r="P35" s="7"/>
      <c r="Q35" s="7"/>
      <c r="R35" s="3">
        <f t="shared" si="14"/>
        <v>0</v>
      </c>
      <c r="S35" s="12">
        <f t="shared" si="6"/>
        <v>705.33999999999992</v>
      </c>
      <c r="T35" s="17">
        <f t="shared" si="1"/>
        <v>0.40985869899999999</v>
      </c>
      <c r="U35" s="4">
        <f t="shared" si="2"/>
        <v>289.08973475265998</v>
      </c>
      <c r="V35" s="3">
        <v>0.5</v>
      </c>
      <c r="W35" s="4">
        <f t="shared" si="8"/>
        <v>144.54486737632999</v>
      </c>
      <c r="X35" s="4">
        <v>6.5</v>
      </c>
      <c r="Y35" s="18">
        <f t="shared" si="4"/>
        <v>138.04486737632999</v>
      </c>
    </row>
    <row r="36" spans="1:25" x14ac:dyDescent="0.25">
      <c r="A36" t="s">
        <v>89</v>
      </c>
      <c r="B36" t="s">
        <v>37</v>
      </c>
      <c r="C36">
        <v>1361</v>
      </c>
      <c r="D36" t="s">
        <v>90</v>
      </c>
      <c r="E36" t="s">
        <v>31</v>
      </c>
      <c r="F36" t="s">
        <v>11</v>
      </c>
      <c r="G36">
        <v>80016</v>
      </c>
      <c r="H36">
        <v>102</v>
      </c>
      <c r="I36">
        <v>3</v>
      </c>
      <c r="J36">
        <v>1</v>
      </c>
      <c r="K36">
        <v>0.77092028199999996</v>
      </c>
      <c r="L36">
        <v>0.22907971799999999</v>
      </c>
      <c r="M36" s="11">
        <v>303.45999999999998</v>
      </c>
      <c r="N36" s="3">
        <f t="shared" si="0"/>
        <v>200.94</v>
      </c>
      <c r="O36" s="7"/>
      <c r="P36" s="7"/>
      <c r="Q36" s="3">
        <f>1*245.42</f>
        <v>245.42</v>
      </c>
      <c r="R36" s="7"/>
      <c r="S36" s="12">
        <f t="shared" si="6"/>
        <v>258.98</v>
      </c>
      <c r="T36" s="17">
        <f t="shared" si="1"/>
        <v>0.22907971799999999</v>
      </c>
      <c r="U36" s="4">
        <f t="shared" si="2"/>
        <v>59.327065367640003</v>
      </c>
      <c r="V36" s="3">
        <v>0.5</v>
      </c>
      <c r="W36" s="4">
        <f t="shared" si="8"/>
        <v>29.663532683820002</v>
      </c>
      <c r="X36" s="4">
        <v>6.5</v>
      </c>
      <c r="Y36" s="18">
        <f t="shared" si="4"/>
        <v>23.163532683820002</v>
      </c>
    </row>
    <row r="37" spans="1:25" x14ac:dyDescent="0.25">
      <c r="A37" t="s">
        <v>91</v>
      </c>
      <c r="B37" t="s">
        <v>24</v>
      </c>
      <c r="C37">
        <v>2409</v>
      </c>
      <c r="D37" t="s">
        <v>92</v>
      </c>
      <c r="E37" t="s">
        <v>31</v>
      </c>
      <c r="F37" t="s">
        <v>11</v>
      </c>
      <c r="G37">
        <v>80016</v>
      </c>
      <c r="H37">
        <v>102</v>
      </c>
      <c r="I37">
        <v>7</v>
      </c>
      <c r="J37">
        <v>0.5</v>
      </c>
      <c r="K37">
        <v>0.64551020800000003</v>
      </c>
      <c r="L37">
        <v>0.35448979200000003</v>
      </c>
      <c r="M37" s="11">
        <v>303.45999999999998</v>
      </c>
      <c r="N37" s="3">
        <f t="shared" si="0"/>
        <v>468.86</v>
      </c>
      <c r="O37" s="7"/>
      <c r="P37" s="7"/>
      <c r="Q37" s="7"/>
      <c r="R37" s="3">
        <f>1*0</f>
        <v>0</v>
      </c>
      <c r="S37" s="12">
        <f t="shared" si="6"/>
        <v>772.31999999999994</v>
      </c>
      <c r="T37" s="17">
        <f t="shared" si="1"/>
        <v>0.35448979200000003</v>
      </c>
      <c r="U37" s="4">
        <f t="shared" si="2"/>
        <v>273.77955615743997</v>
      </c>
      <c r="V37" s="3">
        <v>0.5</v>
      </c>
      <c r="W37" s="4">
        <f t="shared" si="8"/>
        <v>136.88977807871998</v>
      </c>
      <c r="X37" s="4">
        <v>6.5</v>
      </c>
      <c r="Y37" s="18">
        <f t="shared" si="4"/>
        <v>130.38977807871998</v>
      </c>
    </row>
    <row r="38" spans="1:25" x14ac:dyDescent="0.25">
      <c r="A38" t="s">
        <v>93</v>
      </c>
      <c r="B38" t="s">
        <v>13</v>
      </c>
      <c r="C38">
        <v>693</v>
      </c>
      <c r="D38" t="s">
        <v>94</v>
      </c>
      <c r="E38" t="s">
        <v>78</v>
      </c>
      <c r="F38" t="s">
        <v>11</v>
      </c>
      <c r="G38">
        <v>80127</v>
      </c>
      <c r="H38">
        <v>101</v>
      </c>
      <c r="I38">
        <v>10</v>
      </c>
      <c r="J38">
        <v>0.2</v>
      </c>
      <c r="K38">
        <v>0.79879883299999999</v>
      </c>
      <c r="L38">
        <v>0.20120116699999999</v>
      </c>
      <c r="M38" s="11">
        <v>303.45999999999998</v>
      </c>
      <c r="N38" s="3">
        <f t="shared" si="0"/>
        <v>669.80000000000007</v>
      </c>
      <c r="O38" s="8">
        <f>1*281.84</f>
        <v>281.83999999999997</v>
      </c>
      <c r="P38" s="7"/>
      <c r="Q38" s="7"/>
      <c r="R38" s="7"/>
      <c r="S38" s="12">
        <f t="shared" si="6"/>
        <v>1255.0999999999999</v>
      </c>
      <c r="T38" s="17">
        <f t="shared" si="1"/>
        <v>0.20120116699999999</v>
      </c>
      <c r="U38" s="4">
        <f t="shared" si="2"/>
        <v>252.52758470169996</v>
      </c>
      <c r="V38" s="3">
        <v>0.5</v>
      </c>
      <c r="W38" s="4">
        <f t="shared" si="8"/>
        <v>126.26379235084998</v>
      </c>
      <c r="X38" s="4">
        <v>6.5</v>
      </c>
      <c r="Y38" s="18">
        <f t="shared" si="4"/>
        <v>119.76379235084998</v>
      </c>
    </row>
    <row r="39" spans="1:25" x14ac:dyDescent="0.25">
      <c r="A39" t="s">
        <v>95</v>
      </c>
      <c r="B39" t="s">
        <v>8</v>
      </c>
      <c r="C39">
        <v>1119</v>
      </c>
      <c r="D39" t="s">
        <v>96</v>
      </c>
      <c r="E39" t="s">
        <v>31</v>
      </c>
      <c r="F39" t="s">
        <v>11</v>
      </c>
      <c r="G39">
        <v>80015</v>
      </c>
      <c r="H39">
        <v>104</v>
      </c>
      <c r="I39">
        <v>6</v>
      </c>
      <c r="J39">
        <v>0.3</v>
      </c>
      <c r="K39">
        <v>0.78609597799999997</v>
      </c>
      <c r="L39">
        <v>0.213904022</v>
      </c>
      <c r="M39" s="11">
        <v>303.45999999999998</v>
      </c>
      <c r="N39" s="3">
        <f t="shared" si="0"/>
        <v>401.88</v>
      </c>
      <c r="O39" s="7"/>
      <c r="P39" s="3">
        <f>1*149.36</f>
        <v>149.36000000000001</v>
      </c>
      <c r="Q39" s="7"/>
      <c r="R39" s="7"/>
      <c r="S39" s="12">
        <f t="shared" si="6"/>
        <v>555.9799999999999</v>
      </c>
      <c r="T39" s="17">
        <f t="shared" si="1"/>
        <v>0.213904022</v>
      </c>
      <c r="U39" s="4">
        <f t="shared" si="2"/>
        <v>118.92635815155998</v>
      </c>
      <c r="V39" s="3">
        <v>0.5</v>
      </c>
      <c r="W39" s="4">
        <f t="shared" si="8"/>
        <v>59.463179075779991</v>
      </c>
      <c r="X39" s="4">
        <v>6.5</v>
      </c>
      <c r="Y39" s="18">
        <f t="shared" si="4"/>
        <v>52.963179075779991</v>
      </c>
    </row>
    <row r="40" spans="1:25" x14ac:dyDescent="0.25">
      <c r="A40" t="s">
        <v>97</v>
      </c>
      <c r="B40" t="s">
        <v>24</v>
      </c>
      <c r="C40">
        <v>1216</v>
      </c>
      <c r="D40" t="s">
        <v>98</v>
      </c>
      <c r="E40" t="s">
        <v>15</v>
      </c>
      <c r="F40" t="s">
        <v>11</v>
      </c>
      <c r="G40">
        <v>80212</v>
      </c>
      <c r="H40">
        <v>107</v>
      </c>
      <c r="I40">
        <v>5</v>
      </c>
      <c r="J40">
        <v>0.1</v>
      </c>
      <c r="K40">
        <v>0.77584719499999999</v>
      </c>
      <c r="L40">
        <v>0.22415280500000001</v>
      </c>
      <c r="M40" s="11">
        <v>303.45999999999998</v>
      </c>
      <c r="N40" s="3">
        <f t="shared" si="0"/>
        <v>334.90000000000003</v>
      </c>
      <c r="O40" s="7"/>
      <c r="P40" s="7"/>
      <c r="Q40" s="7"/>
      <c r="R40" s="3">
        <f>1*0</f>
        <v>0</v>
      </c>
      <c r="S40" s="12">
        <f t="shared" si="6"/>
        <v>638.36</v>
      </c>
      <c r="T40" s="17">
        <f t="shared" si="1"/>
        <v>0.22415280500000001</v>
      </c>
      <c r="U40" s="4">
        <f t="shared" si="2"/>
        <v>143.09018459980001</v>
      </c>
      <c r="V40" s="3">
        <v>0.5</v>
      </c>
      <c r="W40" s="4">
        <f t="shared" si="8"/>
        <v>71.545092299900006</v>
      </c>
      <c r="X40" s="4">
        <v>6.5</v>
      </c>
      <c r="Y40" s="18">
        <f t="shared" si="4"/>
        <v>65.045092299900006</v>
      </c>
    </row>
    <row r="41" spans="1:25" x14ac:dyDescent="0.25">
      <c r="A41" t="s">
        <v>99</v>
      </c>
      <c r="B41" t="s">
        <v>8</v>
      </c>
      <c r="C41">
        <v>248</v>
      </c>
      <c r="D41" t="s">
        <v>100</v>
      </c>
      <c r="E41" t="s">
        <v>15</v>
      </c>
      <c r="F41" t="s">
        <v>11</v>
      </c>
      <c r="G41">
        <v>80210</v>
      </c>
      <c r="H41">
        <v>100</v>
      </c>
      <c r="I41">
        <v>5</v>
      </c>
      <c r="J41">
        <v>0.8</v>
      </c>
      <c r="K41">
        <v>0.80863770199999996</v>
      </c>
      <c r="L41">
        <v>0.19136229799999999</v>
      </c>
      <c r="M41" s="11">
        <v>303.45999999999998</v>
      </c>
      <c r="N41" s="3">
        <f t="shared" si="0"/>
        <v>334.90000000000003</v>
      </c>
      <c r="O41" s="7"/>
      <c r="P41" s="3">
        <f t="shared" ref="P41:P42" si="15">1*149.36</f>
        <v>149.36000000000001</v>
      </c>
      <c r="Q41" s="7"/>
      <c r="R41" s="7"/>
      <c r="S41" s="12">
        <f t="shared" si="6"/>
        <v>489</v>
      </c>
      <c r="T41" s="17">
        <f t="shared" si="1"/>
        <v>0.19136229799999999</v>
      </c>
      <c r="U41" s="4">
        <f t="shared" si="2"/>
        <v>93.57616372199999</v>
      </c>
      <c r="V41" s="3">
        <v>0.5</v>
      </c>
      <c r="W41" s="4">
        <f t="shared" si="8"/>
        <v>46.788081860999995</v>
      </c>
      <c r="X41" s="4">
        <v>6.5</v>
      </c>
      <c r="Y41" s="18">
        <f t="shared" si="4"/>
        <v>40.288081860999995</v>
      </c>
    </row>
    <row r="42" spans="1:25" x14ac:dyDescent="0.25">
      <c r="A42" t="s">
        <v>101</v>
      </c>
      <c r="B42" t="s">
        <v>8</v>
      </c>
      <c r="C42">
        <v>2854</v>
      </c>
      <c r="D42" t="s">
        <v>102</v>
      </c>
      <c r="E42" t="s">
        <v>103</v>
      </c>
      <c r="F42" t="s">
        <v>11</v>
      </c>
      <c r="G42">
        <v>80031</v>
      </c>
      <c r="H42">
        <v>109</v>
      </c>
      <c r="I42">
        <v>8</v>
      </c>
      <c r="J42">
        <v>0.6</v>
      </c>
      <c r="K42">
        <v>0.50984729200000001</v>
      </c>
      <c r="L42">
        <v>0.49015270799999999</v>
      </c>
      <c r="M42" s="11">
        <v>303.45999999999998</v>
      </c>
      <c r="N42" s="3">
        <f t="shared" si="0"/>
        <v>535.84</v>
      </c>
      <c r="O42" s="7"/>
      <c r="P42" s="3">
        <f t="shared" si="15"/>
        <v>149.36000000000001</v>
      </c>
      <c r="Q42" s="7"/>
      <c r="R42" s="7"/>
      <c r="S42" s="12">
        <f t="shared" si="6"/>
        <v>689.93999999999994</v>
      </c>
      <c r="T42" s="17">
        <f t="shared" si="1"/>
        <v>0.49015270799999999</v>
      </c>
      <c r="U42" s="4">
        <f t="shared" si="2"/>
        <v>338.17595935751996</v>
      </c>
      <c r="V42" s="3">
        <v>0.5</v>
      </c>
      <c r="W42" s="4">
        <f t="shared" si="8"/>
        <v>169.08797967875998</v>
      </c>
      <c r="X42" s="4">
        <v>6.5</v>
      </c>
      <c r="Y42" s="18">
        <f t="shared" si="4"/>
        <v>162.58797967875998</v>
      </c>
    </row>
    <row r="43" spans="1:25" x14ac:dyDescent="0.25">
      <c r="A43" t="s">
        <v>104</v>
      </c>
      <c r="B43" t="s">
        <v>13</v>
      </c>
      <c r="C43">
        <v>2539</v>
      </c>
      <c r="D43" t="s">
        <v>105</v>
      </c>
      <c r="E43" t="s">
        <v>31</v>
      </c>
      <c r="F43" t="s">
        <v>11</v>
      </c>
      <c r="G43">
        <v>80012</v>
      </c>
      <c r="H43">
        <v>105</v>
      </c>
      <c r="I43">
        <v>8</v>
      </c>
      <c r="J43">
        <v>0.2</v>
      </c>
      <c r="K43">
        <v>0.60570733899999996</v>
      </c>
      <c r="L43">
        <v>0.39429266099999999</v>
      </c>
      <c r="M43" s="11">
        <v>303.45999999999998</v>
      </c>
      <c r="N43" s="3">
        <f t="shared" si="0"/>
        <v>535.84</v>
      </c>
      <c r="O43" s="8">
        <f t="shared" ref="O43:O44" si="16">1*281.84</f>
        <v>281.83999999999997</v>
      </c>
      <c r="P43" s="7"/>
      <c r="Q43" s="7"/>
      <c r="R43" s="7"/>
      <c r="S43" s="12">
        <f t="shared" si="6"/>
        <v>1121.1399999999999</v>
      </c>
      <c r="T43" s="17">
        <f t="shared" si="1"/>
        <v>0.39429266099999999</v>
      </c>
      <c r="U43" s="4">
        <f t="shared" si="2"/>
        <v>442.05727395353995</v>
      </c>
      <c r="V43" s="3">
        <v>0.5</v>
      </c>
      <c r="W43" s="4">
        <f t="shared" si="8"/>
        <v>221.02863697676997</v>
      </c>
      <c r="X43" s="4">
        <v>6.5</v>
      </c>
      <c r="Y43" s="18">
        <f t="shared" si="4"/>
        <v>214.52863697676997</v>
      </c>
    </row>
    <row r="44" spans="1:25" x14ac:dyDescent="0.25">
      <c r="A44" t="s">
        <v>106</v>
      </c>
      <c r="B44" t="s">
        <v>13</v>
      </c>
      <c r="C44">
        <v>1404</v>
      </c>
      <c r="D44" t="s">
        <v>107</v>
      </c>
      <c r="E44" t="s">
        <v>108</v>
      </c>
      <c r="F44" t="s">
        <v>11</v>
      </c>
      <c r="G44">
        <v>80138</v>
      </c>
      <c r="H44">
        <v>102</v>
      </c>
      <c r="I44">
        <v>8</v>
      </c>
      <c r="J44">
        <v>0.9</v>
      </c>
      <c r="K44">
        <v>0.76894436099999997</v>
      </c>
      <c r="L44">
        <v>0.23105563900000001</v>
      </c>
      <c r="M44" s="11">
        <v>303.45999999999998</v>
      </c>
      <c r="N44" s="3">
        <f t="shared" si="0"/>
        <v>535.84</v>
      </c>
      <c r="O44" s="8">
        <f t="shared" si="16"/>
        <v>281.83999999999997</v>
      </c>
      <c r="P44" s="7"/>
      <c r="Q44" s="7"/>
      <c r="R44" s="7"/>
      <c r="S44" s="12">
        <f t="shared" si="6"/>
        <v>1121.1399999999999</v>
      </c>
      <c r="T44" s="17">
        <f t="shared" si="1"/>
        <v>0.23105563900000001</v>
      </c>
      <c r="U44" s="4">
        <f t="shared" si="2"/>
        <v>259.04571910845999</v>
      </c>
      <c r="V44" s="3">
        <v>0.5</v>
      </c>
      <c r="W44" s="4">
        <f t="shared" si="8"/>
        <v>129.52285955423</v>
      </c>
      <c r="X44" s="4">
        <v>6.5</v>
      </c>
      <c r="Y44" s="18">
        <f t="shared" si="4"/>
        <v>123.02285955423</v>
      </c>
    </row>
    <row r="45" spans="1:25" x14ac:dyDescent="0.25">
      <c r="A45" t="s">
        <v>109</v>
      </c>
      <c r="B45" t="s">
        <v>8</v>
      </c>
      <c r="C45">
        <v>2833</v>
      </c>
      <c r="D45" t="s">
        <v>110</v>
      </c>
      <c r="E45" t="s">
        <v>70</v>
      </c>
      <c r="F45" t="s">
        <v>11</v>
      </c>
      <c r="G45">
        <v>80004</v>
      </c>
      <c r="H45">
        <v>108</v>
      </c>
      <c r="I45">
        <v>2</v>
      </c>
      <c r="J45">
        <v>0.6</v>
      </c>
      <c r="K45">
        <v>0.51863102400000005</v>
      </c>
      <c r="L45">
        <v>0.481368976</v>
      </c>
      <c r="M45" s="11">
        <v>303.45999999999998</v>
      </c>
      <c r="N45" s="3">
        <f t="shared" si="0"/>
        <v>133.96</v>
      </c>
      <c r="O45" s="7"/>
      <c r="P45" s="3">
        <f t="shared" ref="P45:P46" si="17">1*149.36</f>
        <v>149.36000000000001</v>
      </c>
      <c r="Q45" s="7"/>
      <c r="R45" s="7"/>
      <c r="S45" s="12">
        <f t="shared" si="6"/>
        <v>288.05999999999995</v>
      </c>
      <c r="T45" s="17">
        <f t="shared" si="1"/>
        <v>0.481368976</v>
      </c>
      <c r="U45" s="4">
        <f t="shared" si="2"/>
        <v>138.66314722655997</v>
      </c>
      <c r="V45" s="3">
        <v>0.5</v>
      </c>
      <c r="W45" s="4">
        <f t="shared" si="8"/>
        <v>69.331573613279986</v>
      </c>
      <c r="X45" s="4">
        <v>6.5</v>
      </c>
      <c r="Y45" s="18">
        <f t="shared" si="4"/>
        <v>62.831573613279986</v>
      </c>
    </row>
    <row r="46" spans="1:25" x14ac:dyDescent="0.25">
      <c r="A46" t="s">
        <v>111</v>
      </c>
      <c r="B46" t="s">
        <v>8</v>
      </c>
      <c r="C46">
        <v>24</v>
      </c>
      <c r="D46" t="s">
        <v>112</v>
      </c>
      <c r="E46" t="s">
        <v>15</v>
      </c>
      <c r="F46" t="s">
        <v>11</v>
      </c>
      <c r="G46">
        <v>80205</v>
      </c>
      <c r="H46">
        <v>105</v>
      </c>
      <c r="I46">
        <v>5</v>
      </c>
      <c r="J46">
        <v>1</v>
      </c>
      <c r="K46">
        <v>0.81267389899999998</v>
      </c>
      <c r="L46">
        <v>0.18732610099999999</v>
      </c>
      <c r="M46" s="11">
        <v>303.45999999999998</v>
      </c>
      <c r="N46" s="3">
        <f t="shared" si="0"/>
        <v>334.90000000000003</v>
      </c>
      <c r="O46" s="7"/>
      <c r="P46" s="3">
        <f t="shared" si="17"/>
        <v>149.36000000000001</v>
      </c>
      <c r="Q46" s="7"/>
      <c r="R46" s="7"/>
      <c r="S46" s="12">
        <f t="shared" si="6"/>
        <v>489</v>
      </c>
      <c r="T46" s="17">
        <f t="shared" si="1"/>
        <v>0.18732610099999999</v>
      </c>
      <c r="U46" s="4">
        <f t="shared" si="2"/>
        <v>91.602463388999993</v>
      </c>
      <c r="V46" s="3">
        <v>0.5</v>
      </c>
      <c r="W46" s="4">
        <f t="shared" si="8"/>
        <v>45.801231694499997</v>
      </c>
      <c r="X46" s="4">
        <v>6.5</v>
      </c>
      <c r="Y46" s="18">
        <f t="shared" si="4"/>
        <v>39.301231694499997</v>
      </c>
    </row>
    <row r="47" spans="1:25" x14ac:dyDescent="0.25">
      <c r="A47" t="s">
        <v>113</v>
      </c>
      <c r="B47" t="s">
        <v>13</v>
      </c>
      <c r="C47">
        <v>894</v>
      </c>
      <c r="D47" t="s">
        <v>114</v>
      </c>
      <c r="E47" t="s">
        <v>70</v>
      </c>
      <c r="F47" t="s">
        <v>11</v>
      </c>
      <c r="G47">
        <v>80004</v>
      </c>
      <c r="H47">
        <v>103</v>
      </c>
      <c r="I47">
        <v>13</v>
      </c>
      <c r="J47">
        <v>0</v>
      </c>
      <c r="K47">
        <v>0.792595944</v>
      </c>
      <c r="L47">
        <v>0.207404056</v>
      </c>
      <c r="M47" s="11">
        <v>303.45999999999998</v>
      </c>
      <c r="N47" s="3">
        <f t="shared" si="0"/>
        <v>870.74</v>
      </c>
      <c r="O47" s="8">
        <f>1*281.84</f>
        <v>281.83999999999997</v>
      </c>
      <c r="P47" s="7"/>
      <c r="Q47" s="7"/>
      <c r="R47" s="7"/>
      <c r="S47" s="12">
        <f t="shared" si="6"/>
        <v>1456.04</v>
      </c>
      <c r="T47" s="17">
        <f t="shared" si="1"/>
        <v>0.207404056</v>
      </c>
      <c r="U47" s="4">
        <f t="shared" si="2"/>
        <v>301.98860169824002</v>
      </c>
      <c r="V47" s="3">
        <v>0.5</v>
      </c>
      <c r="W47" s="4">
        <f t="shared" si="8"/>
        <v>150.99430084912001</v>
      </c>
      <c r="X47" s="4">
        <v>6.5</v>
      </c>
      <c r="Y47" s="18">
        <f t="shared" si="4"/>
        <v>144.49430084912001</v>
      </c>
    </row>
    <row r="48" spans="1:25" x14ac:dyDescent="0.25">
      <c r="A48" t="s">
        <v>115</v>
      </c>
      <c r="B48" t="s">
        <v>24</v>
      </c>
      <c r="C48">
        <v>2133</v>
      </c>
      <c r="D48" t="s">
        <v>116</v>
      </c>
      <c r="E48" t="s">
        <v>117</v>
      </c>
      <c r="F48" t="s">
        <v>11</v>
      </c>
      <c r="G48">
        <v>80022</v>
      </c>
      <c r="H48">
        <v>107</v>
      </c>
      <c r="I48">
        <v>6</v>
      </c>
      <c r="J48">
        <v>0.7</v>
      </c>
      <c r="K48">
        <v>0.71572061300000001</v>
      </c>
      <c r="L48">
        <v>0.28427938699999999</v>
      </c>
      <c r="M48" s="11">
        <v>303.45999999999998</v>
      </c>
      <c r="N48" s="3">
        <f t="shared" si="0"/>
        <v>401.88</v>
      </c>
      <c r="O48" s="7"/>
      <c r="P48" s="7"/>
      <c r="Q48" s="7"/>
      <c r="R48" s="3">
        <f t="shared" ref="R48:R49" si="18">1*0</f>
        <v>0</v>
      </c>
      <c r="S48" s="12">
        <f t="shared" si="6"/>
        <v>705.33999999999992</v>
      </c>
      <c r="T48" s="17">
        <f t="shared" si="1"/>
        <v>0.28427938699999999</v>
      </c>
      <c r="U48" s="4">
        <f t="shared" si="2"/>
        <v>200.51362282657996</v>
      </c>
      <c r="V48" s="3">
        <v>0.5</v>
      </c>
      <c r="W48" s="4">
        <f t="shared" si="8"/>
        <v>100.25681141328998</v>
      </c>
      <c r="X48" s="4">
        <v>6.5</v>
      </c>
      <c r="Y48" s="18">
        <f t="shared" si="4"/>
        <v>93.756811413289981</v>
      </c>
    </row>
    <row r="49" spans="1:25" x14ac:dyDescent="0.25">
      <c r="A49" t="s">
        <v>118</v>
      </c>
      <c r="B49" t="s">
        <v>24</v>
      </c>
      <c r="C49">
        <v>719</v>
      </c>
      <c r="D49" t="s">
        <v>119</v>
      </c>
      <c r="E49" t="s">
        <v>31</v>
      </c>
      <c r="F49" t="s">
        <v>11</v>
      </c>
      <c r="G49">
        <v>80013</v>
      </c>
      <c r="H49">
        <v>104</v>
      </c>
      <c r="I49">
        <v>5</v>
      </c>
      <c r="J49">
        <v>0.5</v>
      </c>
      <c r="K49">
        <v>0.79758751299999997</v>
      </c>
      <c r="L49">
        <v>0.202412487</v>
      </c>
      <c r="M49" s="11">
        <v>303.45999999999998</v>
      </c>
      <c r="N49" s="3">
        <f t="shared" si="0"/>
        <v>334.90000000000003</v>
      </c>
      <c r="O49" s="7"/>
      <c r="P49" s="7"/>
      <c r="Q49" s="7"/>
      <c r="R49" s="3">
        <f t="shared" si="18"/>
        <v>0</v>
      </c>
      <c r="S49" s="12">
        <f t="shared" si="6"/>
        <v>638.36</v>
      </c>
      <c r="T49" s="17">
        <f t="shared" si="1"/>
        <v>0.202412487</v>
      </c>
      <c r="U49" s="4">
        <f t="shared" si="2"/>
        <v>129.21203520131999</v>
      </c>
      <c r="V49" s="3">
        <v>0.5</v>
      </c>
      <c r="W49" s="4">
        <f t="shared" si="8"/>
        <v>64.606017600659996</v>
      </c>
      <c r="X49" s="4">
        <v>6.5</v>
      </c>
      <c r="Y49" s="18">
        <f t="shared" si="4"/>
        <v>58.106017600659996</v>
      </c>
    </row>
    <row r="50" spans="1:25" x14ac:dyDescent="0.25">
      <c r="A50" t="s">
        <v>120</v>
      </c>
      <c r="B50" t="s">
        <v>37</v>
      </c>
      <c r="C50">
        <v>3166</v>
      </c>
      <c r="D50" t="s">
        <v>121</v>
      </c>
      <c r="E50" t="s">
        <v>73</v>
      </c>
      <c r="F50" t="s">
        <v>11</v>
      </c>
      <c r="G50">
        <v>80233</v>
      </c>
      <c r="H50">
        <v>107</v>
      </c>
      <c r="I50">
        <v>2</v>
      </c>
      <c r="J50">
        <v>0.3</v>
      </c>
      <c r="K50">
        <v>0.25145372799999999</v>
      </c>
      <c r="L50">
        <v>0.74854627200000001</v>
      </c>
      <c r="M50" s="11">
        <v>303.45999999999998</v>
      </c>
      <c r="N50" s="3">
        <f t="shared" si="0"/>
        <v>133.96</v>
      </c>
      <c r="O50" s="7"/>
      <c r="P50" s="7"/>
      <c r="Q50" s="3">
        <f>1*245.42</f>
        <v>245.42</v>
      </c>
      <c r="R50" s="7"/>
      <c r="S50" s="12">
        <f t="shared" si="6"/>
        <v>191.99999999999997</v>
      </c>
      <c r="T50" s="17">
        <f t="shared" si="1"/>
        <v>0.74854627200000001</v>
      </c>
      <c r="U50" s="4">
        <f t="shared" si="2"/>
        <v>143.72088422399997</v>
      </c>
      <c r="V50" s="3">
        <v>0.5</v>
      </c>
      <c r="W50" s="4">
        <f t="shared" si="8"/>
        <v>71.860442111999987</v>
      </c>
      <c r="X50" s="4">
        <v>6.5</v>
      </c>
      <c r="Y50" s="18">
        <f t="shared" si="4"/>
        <v>65.360442111999987</v>
      </c>
    </row>
    <row r="51" spans="1:25" x14ac:dyDescent="0.25">
      <c r="A51" t="s">
        <v>122</v>
      </c>
      <c r="B51" t="s">
        <v>8</v>
      </c>
      <c r="C51">
        <v>951</v>
      </c>
      <c r="D51" t="s">
        <v>123</v>
      </c>
      <c r="E51" t="s">
        <v>31</v>
      </c>
      <c r="F51" t="s">
        <v>11</v>
      </c>
      <c r="G51">
        <v>80013</v>
      </c>
      <c r="H51">
        <v>104</v>
      </c>
      <c r="I51">
        <v>6</v>
      </c>
      <c r="J51">
        <v>0.2</v>
      </c>
      <c r="K51">
        <v>0.78845590499999996</v>
      </c>
      <c r="L51">
        <v>0.21154409499999999</v>
      </c>
      <c r="M51" s="11">
        <v>303.45999999999998</v>
      </c>
      <c r="N51" s="3">
        <f t="shared" si="0"/>
        <v>401.88</v>
      </c>
      <c r="O51" s="7"/>
      <c r="P51" s="3">
        <f t="shared" ref="P51:P54" si="19">1*149.36</f>
        <v>149.36000000000001</v>
      </c>
      <c r="Q51" s="7"/>
      <c r="R51" s="7"/>
      <c r="S51" s="12">
        <f t="shared" si="6"/>
        <v>555.9799999999999</v>
      </c>
      <c r="T51" s="17">
        <f t="shared" si="1"/>
        <v>0.21154409499999999</v>
      </c>
      <c r="U51" s="4">
        <f t="shared" si="2"/>
        <v>117.61428593809997</v>
      </c>
      <c r="V51" s="3">
        <v>0.5</v>
      </c>
      <c r="W51" s="4">
        <f t="shared" si="8"/>
        <v>58.807142969049984</v>
      </c>
      <c r="X51" s="4">
        <v>6.5</v>
      </c>
      <c r="Y51" s="18">
        <f t="shared" si="4"/>
        <v>52.307142969049984</v>
      </c>
    </row>
    <row r="52" spans="1:25" x14ac:dyDescent="0.25">
      <c r="A52" t="s">
        <v>124</v>
      </c>
      <c r="B52" t="s">
        <v>8</v>
      </c>
      <c r="C52">
        <v>242</v>
      </c>
      <c r="D52" t="s">
        <v>125</v>
      </c>
      <c r="E52" t="s">
        <v>10</v>
      </c>
      <c r="F52" t="s">
        <v>11</v>
      </c>
      <c r="G52">
        <v>80015</v>
      </c>
      <c r="H52">
        <v>104</v>
      </c>
      <c r="I52">
        <v>2</v>
      </c>
      <c r="J52">
        <v>0.8</v>
      </c>
      <c r="K52">
        <v>0.80917706499999997</v>
      </c>
      <c r="L52">
        <v>0.190822935</v>
      </c>
      <c r="M52" s="11">
        <v>303.45999999999998</v>
      </c>
      <c r="N52" s="3">
        <f t="shared" si="0"/>
        <v>133.96</v>
      </c>
      <c r="O52" s="7"/>
      <c r="P52" s="3">
        <f t="shared" si="19"/>
        <v>149.36000000000001</v>
      </c>
      <c r="Q52" s="7"/>
      <c r="R52" s="7"/>
      <c r="S52" s="12">
        <f t="shared" si="6"/>
        <v>288.05999999999995</v>
      </c>
      <c r="T52" s="17">
        <f t="shared" si="1"/>
        <v>0.190822935</v>
      </c>
      <c r="U52" s="4">
        <f t="shared" si="2"/>
        <v>54.968454656099986</v>
      </c>
      <c r="V52" s="3">
        <v>0.5</v>
      </c>
      <c r="W52" s="4">
        <f t="shared" si="8"/>
        <v>27.484227328049993</v>
      </c>
      <c r="X52" s="4">
        <v>6.5</v>
      </c>
      <c r="Y52" s="18">
        <f t="shared" si="4"/>
        <v>20.984227328049993</v>
      </c>
    </row>
    <row r="53" spans="1:25" x14ac:dyDescent="0.25">
      <c r="A53" t="s">
        <v>126</v>
      </c>
      <c r="B53" t="s">
        <v>8</v>
      </c>
      <c r="C53">
        <v>2153</v>
      </c>
      <c r="D53" t="s">
        <v>127</v>
      </c>
      <c r="E53" t="s">
        <v>15</v>
      </c>
      <c r="F53" t="s">
        <v>11</v>
      </c>
      <c r="G53">
        <v>80206</v>
      </c>
      <c r="H53">
        <v>104</v>
      </c>
      <c r="I53">
        <v>3</v>
      </c>
      <c r="J53">
        <v>1</v>
      </c>
      <c r="K53">
        <v>0.71513062000000005</v>
      </c>
      <c r="L53">
        <v>0.28486938000000001</v>
      </c>
      <c r="M53" s="11">
        <v>303.45999999999998</v>
      </c>
      <c r="N53" s="3">
        <f t="shared" si="0"/>
        <v>200.94</v>
      </c>
      <c r="O53" s="7"/>
      <c r="P53" s="3">
        <f t="shared" si="19"/>
        <v>149.36000000000001</v>
      </c>
      <c r="Q53" s="7"/>
      <c r="R53" s="7"/>
      <c r="S53" s="12">
        <f t="shared" si="6"/>
        <v>355.03999999999996</v>
      </c>
      <c r="T53" s="17">
        <f t="shared" si="1"/>
        <v>0.28486938000000001</v>
      </c>
      <c r="U53" s="4">
        <f t="shared" si="2"/>
        <v>101.1400246752</v>
      </c>
      <c r="V53" s="3">
        <v>0.5</v>
      </c>
      <c r="W53" s="4">
        <f t="shared" si="8"/>
        <v>50.570012337599998</v>
      </c>
      <c r="X53" s="4">
        <v>6.5</v>
      </c>
      <c r="Y53" s="18">
        <f t="shared" si="4"/>
        <v>44.070012337599998</v>
      </c>
    </row>
    <row r="54" spans="1:25" x14ac:dyDescent="0.25">
      <c r="A54" t="s">
        <v>128</v>
      </c>
      <c r="B54" t="s">
        <v>8</v>
      </c>
      <c r="C54">
        <v>2429</v>
      </c>
      <c r="D54" t="s">
        <v>129</v>
      </c>
      <c r="E54" t="s">
        <v>31</v>
      </c>
      <c r="F54" t="s">
        <v>11</v>
      </c>
      <c r="G54">
        <v>80016</v>
      </c>
      <c r="H54">
        <v>102</v>
      </c>
      <c r="I54">
        <v>4</v>
      </c>
      <c r="J54">
        <v>0.6</v>
      </c>
      <c r="K54">
        <v>0.63399476300000002</v>
      </c>
      <c r="L54">
        <v>0.36600523699999998</v>
      </c>
      <c r="M54" s="11">
        <v>303.45999999999998</v>
      </c>
      <c r="N54" s="3">
        <f t="shared" si="0"/>
        <v>267.92</v>
      </c>
      <c r="O54" s="7"/>
      <c r="P54" s="3">
        <f t="shared" si="19"/>
        <v>149.36000000000001</v>
      </c>
      <c r="Q54" s="7"/>
      <c r="R54" s="7"/>
      <c r="S54" s="12">
        <f t="shared" si="6"/>
        <v>422.02</v>
      </c>
      <c r="T54" s="17">
        <f t="shared" si="1"/>
        <v>0.36600523699999998</v>
      </c>
      <c r="U54" s="4">
        <f t="shared" si="2"/>
        <v>154.46153011873997</v>
      </c>
      <c r="V54" s="3">
        <v>0.5</v>
      </c>
      <c r="W54" s="4">
        <f t="shared" si="8"/>
        <v>77.230765059369986</v>
      </c>
      <c r="X54" s="4">
        <v>6.5</v>
      </c>
      <c r="Y54" s="18">
        <f t="shared" si="4"/>
        <v>70.730765059369986</v>
      </c>
    </row>
    <row r="55" spans="1:25" x14ac:dyDescent="0.25">
      <c r="A55" t="s">
        <v>130</v>
      </c>
      <c r="B55" t="s">
        <v>24</v>
      </c>
      <c r="C55">
        <v>1767</v>
      </c>
      <c r="D55" t="s">
        <v>131</v>
      </c>
      <c r="E55" t="s">
        <v>31</v>
      </c>
      <c r="F55" t="s">
        <v>11</v>
      </c>
      <c r="G55">
        <v>80011</v>
      </c>
      <c r="H55">
        <v>105</v>
      </c>
      <c r="I55">
        <v>3</v>
      </c>
      <c r="J55">
        <v>0.1</v>
      </c>
      <c r="K55">
        <v>0.74468286500000003</v>
      </c>
      <c r="L55">
        <v>0.25531713499999997</v>
      </c>
      <c r="M55" s="11">
        <v>303.45999999999998</v>
      </c>
      <c r="N55" s="3">
        <f t="shared" si="0"/>
        <v>200.94</v>
      </c>
      <c r="O55" s="7"/>
      <c r="P55" s="7"/>
      <c r="Q55" s="7"/>
      <c r="R55" s="3">
        <f>1*0</f>
        <v>0</v>
      </c>
      <c r="S55" s="12">
        <f t="shared" si="6"/>
        <v>504.4</v>
      </c>
      <c r="T55" s="17">
        <f t="shared" si="1"/>
        <v>0.25531713499999997</v>
      </c>
      <c r="U55" s="4">
        <f t="shared" si="2"/>
        <v>128.78196289399997</v>
      </c>
      <c r="V55" s="3">
        <v>0.5</v>
      </c>
      <c r="W55" s="4">
        <f t="shared" si="8"/>
        <v>64.390981446999987</v>
      </c>
      <c r="X55" s="4">
        <v>6.5</v>
      </c>
      <c r="Y55" s="18">
        <f t="shared" si="4"/>
        <v>57.890981446999987</v>
      </c>
    </row>
    <row r="56" spans="1:25" x14ac:dyDescent="0.25">
      <c r="A56" t="s">
        <v>132</v>
      </c>
      <c r="B56" t="s">
        <v>8</v>
      </c>
      <c r="C56">
        <v>2870</v>
      </c>
      <c r="D56" t="s">
        <v>133</v>
      </c>
      <c r="E56" t="s">
        <v>78</v>
      </c>
      <c r="F56" t="s">
        <v>11</v>
      </c>
      <c r="G56">
        <v>80128</v>
      </c>
      <c r="H56">
        <v>101</v>
      </c>
      <c r="I56">
        <v>2</v>
      </c>
      <c r="J56">
        <v>0.1</v>
      </c>
      <c r="K56">
        <v>0.49885640399999998</v>
      </c>
      <c r="L56">
        <v>0.50114359600000002</v>
      </c>
      <c r="M56" s="11">
        <v>303.45999999999998</v>
      </c>
      <c r="N56" s="3">
        <f t="shared" si="0"/>
        <v>133.96</v>
      </c>
      <c r="O56" s="7"/>
      <c r="P56" s="3">
        <f t="shared" ref="P56:P58" si="20">1*149.36</f>
        <v>149.36000000000001</v>
      </c>
      <c r="Q56" s="7"/>
      <c r="R56" s="7"/>
      <c r="S56" s="12">
        <f t="shared" si="6"/>
        <v>288.05999999999995</v>
      </c>
      <c r="T56" s="17">
        <f t="shared" si="1"/>
        <v>0.50114359600000002</v>
      </c>
      <c r="U56" s="4">
        <f t="shared" si="2"/>
        <v>144.35942426375999</v>
      </c>
      <c r="V56" s="3">
        <v>0.5</v>
      </c>
      <c r="W56" s="4">
        <f t="shared" si="8"/>
        <v>72.179712131879995</v>
      </c>
      <c r="X56" s="4">
        <v>6.5</v>
      </c>
      <c r="Y56" s="18">
        <f t="shared" si="4"/>
        <v>65.679712131879995</v>
      </c>
    </row>
    <row r="57" spans="1:25" x14ac:dyDescent="0.25">
      <c r="A57" t="s">
        <v>134</v>
      </c>
      <c r="B57" t="s">
        <v>8</v>
      </c>
      <c r="C57">
        <v>413</v>
      </c>
      <c r="D57" t="s">
        <v>135</v>
      </c>
      <c r="E57" t="s">
        <v>31</v>
      </c>
      <c r="F57" t="s">
        <v>11</v>
      </c>
      <c r="G57">
        <v>80012</v>
      </c>
      <c r="H57">
        <v>105</v>
      </c>
      <c r="I57">
        <v>1</v>
      </c>
      <c r="J57">
        <v>0.9</v>
      </c>
      <c r="K57">
        <v>0.80497685699999999</v>
      </c>
      <c r="L57">
        <v>0.19502314300000001</v>
      </c>
      <c r="M57" s="11">
        <v>303.45999999999998</v>
      </c>
      <c r="N57" s="3">
        <f t="shared" si="0"/>
        <v>66.98</v>
      </c>
      <c r="O57" s="7"/>
      <c r="P57" s="3">
        <f t="shared" si="20"/>
        <v>149.36000000000001</v>
      </c>
      <c r="Q57" s="7"/>
      <c r="R57" s="7"/>
      <c r="S57" s="12">
        <f t="shared" si="6"/>
        <v>221.07999999999998</v>
      </c>
      <c r="T57" s="17">
        <f t="shared" si="1"/>
        <v>0.19502314300000001</v>
      </c>
      <c r="U57" s="4">
        <f t="shared" si="2"/>
        <v>43.115716454439998</v>
      </c>
      <c r="V57" s="3">
        <v>0.5</v>
      </c>
      <c r="W57" s="4">
        <f t="shared" si="8"/>
        <v>21.557858227219999</v>
      </c>
      <c r="X57" s="4">
        <v>6.5</v>
      </c>
      <c r="Y57" s="18">
        <f t="shared" si="4"/>
        <v>15.057858227219999</v>
      </c>
    </row>
    <row r="58" spans="1:25" x14ac:dyDescent="0.25">
      <c r="A58" t="s">
        <v>136</v>
      </c>
      <c r="B58" t="s">
        <v>8</v>
      </c>
      <c r="C58">
        <v>411</v>
      </c>
      <c r="D58" t="s">
        <v>137</v>
      </c>
      <c r="E58" t="s">
        <v>138</v>
      </c>
      <c r="F58" t="s">
        <v>11</v>
      </c>
      <c r="G58">
        <v>80260</v>
      </c>
      <c r="H58">
        <v>103</v>
      </c>
      <c r="I58">
        <v>1</v>
      </c>
      <c r="J58">
        <v>0.9</v>
      </c>
      <c r="K58">
        <v>0.80517420500000003</v>
      </c>
      <c r="L58">
        <v>0.194825795</v>
      </c>
      <c r="M58" s="11">
        <v>303.45999999999998</v>
      </c>
      <c r="N58" s="3">
        <f t="shared" si="0"/>
        <v>66.98</v>
      </c>
      <c r="O58" s="7"/>
      <c r="P58" s="3">
        <f t="shared" si="20"/>
        <v>149.36000000000001</v>
      </c>
      <c r="Q58" s="7"/>
      <c r="R58" s="7"/>
      <c r="S58" s="12">
        <f t="shared" si="6"/>
        <v>221.07999999999998</v>
      </c>
      <c r="T58" s="17">
        <f t="shared" si="1"/>
        <v>0.194825795</v>
      </c>
      <c r="U58" s="4">
        <f t="shared" si="2"/>
        <v>43.072086758599994</v>
      </c>
      <c r="V58" s="3">
        <v>0.5</v>
      </c>
      <c r="W58" s="4">
        <f t="shared" si="8"/>
        <v>21.536043379299997</v>
      </c>
      <c r="X58" s="4">
        <v>6.5</v>
      </c>
      <c r="Y58" s="18">
        <f t="shared" si="4"/>
        <v>15.036043379299997</v>
      </c>
    </row>
    <row r="59" spans="1:25" x14ac:dyDescent="0.25">
      <c r="A59" t="s">
        <v>139</v>
      </c>
      <c r="B59" t="s">
        <v>24</v>
      </c>
      <c r="C59">
        <v>3279</v>
      </c>
      <c r="D59" t="s">
        <v>140</v>
      </c>
      <c r="E59" t="s">
        <v>141</v>
      </c>
      <c r="F59" t="s">
        <v>11</v>
      </c>
      <c r="G59">
        <v>80214</v>
      </c>
      <c r="H59">
        <v>107</v>
      </c>
      <c r="I59">
        <v>7</v>
      </c>
      <c r="J59">
        <v>0.5</v>
      </c>
      <c r="K59" s="1">
        <v>1.1800000000000001E-3</v>
      </c>
      <c r="L59">
        <v>0.99882496200000004</v>
      </c>
      <c r="M59" s="11">
        <v>303.45999999999998</v>
      </c>
      <c r="N59" s="3">
        <f t="shared" si="0"/>
        <v>468.86</v>
      </c>
      <c r="O59" s="7"/>
      <c r="P59" s="7"/>
      <c r="Q59" s="7"/>
      <c r="R59" s="3">
        <f>1*0</f>
        <v>0</v>
      </c>
      <c r="S59" s="12">
        <f t="shared" si="6"/>
        <v>772.31999999999994</v>
      </c>
      <c r="T59" s="17">
        <f t="shared" si="1"/>
        <v>0.99882496200000004</v>
      </c>
      <c r="U59" s="4">
        <f t="shared" si="2"/>
        <v>771.41249465184001</v>
      </c>
      <c r="V59" s="3">
        <v>0.5</v>
      </c>
      <c r="W59" s="4">
        <f t="shared" si="8"/>
        <v>385.70624732592</v>
      </c>
      <c r="X59" s="4">
        <v>6.5</v>
      </c>
      <c r="Y59" s="18">
        <f t="shared" si="4"/>
        <v>379.20624732592</v>
      </c>
    </row>
    <row r="60" spans="1:25" x14ac:dyDescent="0.25">
      <c r="A60" t="s">
        <v>142</v>
      </c>
      <c r="B60" t="s">
        <v>8</v>
      </c>
      <c r="C60">
        <v>1953</v>
      </c>
      <c r="D60" t="s">
        <v>143</v>
      </c>
      <c r="E60" t="s">
        <v>10</v>
      </c>
      <c r="F60" t="s">
        <v>11</v>
      </c>
      <c r="G60">
        <v>80112</v>
      </c>
      <c r="H60">
        <v>104</v>
      </c>
      <c r="I60">
        <v>7</v>
      </c>
      <c r="J60">
        <v>0.1</v>
      </c>
      <c r="K60">
        <v>0.73180982800000005</v>
      </c>
      <c r="L60">
        <v>0.268190172</v>
      </c>
      <c r="M60" s="11">
        <v>303.45999999999998</v>
      </c>
      <c r="N60" s="3">
        <f t="shared" si="0"/>
        <v>468.86</v>
      </c>
      <c r="O60" s="7"/>
      <c r="P60" s="3">
        <f>1*149.36</f>
        <v>149.36000000000001</v>
      </c>
      <c r="Q60" s="7"/>
      <c r="R60" s="7"/>
      <c r="S60" s="12">
        <f t="shared" si="6"/>
        <v>622.95999999999992</v>
      </c>
      <c r="T60" s="17">
        <f t="shared" si="1"/>
        <v>0.268190172</v>
      </c>
      <c r="U60" s="4">
        <f t="shared" si="2"/>
        <v>167.07174954911997</v>
      </c>
      <c r="V60" s="3">
        <v>0.5</v>
      </c>
      <c r="W60" s="4">
        <f t="shared" si="8"/>
        <v>83.535874774559986</v>
      </c>
      <c r="X60" s="4">
        <v>6.5</v>
      </c>
      <c r="Y60" s="18">
        <f t="shared" si="4"/>
        <v>77.035874774559986</v>
      </c>
    </row>
    <row r="61" spans="1:25" x14ac:dyDescent="0.25">
      <c r="A61" t="s">
        <v>144</v>
      </c>
      <c r="B61" t="s">
        <v>24</v>
      </c>
      <c r="C61">
        <v>1088</v>
      </c>
      <c r="D61" t="s">
        <v>145</v>
      </c>
      <c r="E61" t="s">
        <v>70</v>
      </c>
      <c r="F61" t="s">
        <v>11</v>
      </c>
      <c r="G61">
        <v>80003</v>
      </c>
      <c r="H61">
        <v>103</v>
      </c>
      <c r="I61">
        <v>6</v>
      </c>
      <c r="J61">
        <v>0.7</v>
      </c>
      <c r="K61">
        <v>0.78644731999999995</v>
      </c>
      <c r="L61">
        <v>0.21355267999999999</v>
      </c>
      <c r="M61" s="11">
        <v>303.45999999999998</v>
      </c>
      <c r="N61" s="3">
        <f t="shared" si="0"/>
        <v>401.88</v>
      </c>
      <c r="O61" s="7"/>
      <c r="P61" s="7"/>
      <c r="Q61" s="7"/>
      <c r="R61" s="3">
        <f>1*0</f>
        <v>0</v>
      </c>
      <c r="S61" s="12">
        <f t="shared" si="6"/>
        <v>705.33999999999992</v>
      </c>
      <c r="T61" s="17">
        <f t="shared" si="1"/>
        <v>0.21355267999999999</v>
      </c>
      <c r="U61" s="4">
        <f t="shared" si="2"/>
        <v>150.62724731119997</v>
      </c>
      <c r="V61" s="3">
        <v>0.5</v>
      </c>
      <c r="W61" s="4">
        <f t="shared" si="8"/>
        <v>75.313623655599983</v>
      </c>
      <c r="X61" s="4">
        <v>6.5</v>
      </c>
      <c r="Y61" s="18">
        <f t="shared" si="4"/>
        <v>68.813623655599983</v>
      </c>
    </row>
    <row r="62" spans="1:25" x14ac:dyDescent="0.25">
      <c r="A62" t="s">
        <v>146</v>
      </c>
      <c r="B62" t="s">
        <v>8</v>
      </c>
      <c r="C62">
        <v>23</v>
      </c>
      <c r="D62" t="s">
        <v>147</v>
      </c>
      <c r="E62" t="s">
        <v>15</v>
      </c>
      <c r="F62" t="s">
        <v>11</v>
      </c>
      <c r="G62">
        <v>80212</v>
      </c>
      <c r="H62">
        <v>107</v>
      </c>
      <c r="I62">
        <v>4</v>
      </c>
      <c r="J62">
        <v>0.8</v>
      </c>
      <c r="K62">
        <v>0.81356131899999995</v>
      </c>
      <c r="L62">
        <v>0.18643868099999999</v>
      </c>
      <c r="M62" s="11">
        <v>303.45999999999998</v>
      </c>
      <c r="N62" s="3">
        <f t="shared" si="0"/>
        <v>267.92</v>
      </c>
      <c r="O62" s="7"/>
      <c r="P62" s="3">
        <f t="shared" ref="P62:P63" si="21">1*149.36</f>
        <v>149.36000000000001</v>
      </c>
      <c r="Q62" s="7"/>
      <c r="R62" s="7"/>
      <c r="S62" s="12">
        <f t="shared" si="6"/>
        <v>422.02</v>
      </c>
      <c r="T62" s="17">
        <f t="shared" si="1"/>
        <v>0.18643868099999999</v>
      </c>
      <c r="U62" s="4">
        <f t="shared" si="2"/>
        <v>78.680852155619988</v>
      </c>
      <c r="V62" s="3">
        <v>0.5</v>
      </c>
      <c r="W62" s="4">
        <f t="shared" si="8"/>
        <v>39.340426077809994</v>
      </c>
      <c r="X62" s="4">
        <v>6.5</v>
      </c>
      <c r="Y62" s="18">
        <f t="shared" si="4"/>
        <v>32.840426077809994</v>
      </c>
    </row>
    <row r="63" spans="1:25" x14ac:dyDescent="0.25">
      <c r="A63" t="s">
        <v>148</v>
      </c>
      <c r="B63" t="s">
        <v>8</v>
      </c>
      <c r="C63">
        <v>801</v>
      </c>
      <c r="D63" t="s">
        <v>149</v>
      </c>
      <c r="E63" t="s">
        <v>15</v>
      </c>
      <c r="F63" t="s">
        <v>11</v>
      </c>
      <c r="G63">
        <v>80218</v>
      </c>
      <c r="H63">
        <v>100</v>
      </c>
      <c r="I63">
        <v>3</v>
      </c>
      <c r="J63">
        <v>0.3</v>
      </c>
      <c r="K63">
        <v>0.79529895699999997</v>
      </c>
      <c r="L63">
        <v>0.204701043</v>
      </c>
      <c r="M63" s="11">
        <v>303.45999999999998</v>
      </c>
      <c r="N63" s="3">
        <f t="shared" si="0"/>
        <v>200.94</v>
      </c>
      <c r="O63" s="7"/>
      <c r="P63" s="3">
        <f t="shared" si="21"/>
        <v>149.36000000000001</v>
      </c>
      <c r="Q63" s="7"/>
      <c r="R63" s="7"/>
      <c r="S63" s="12">
        <f t="shared" si="6"/>
        <v>355.03999999999996</v>
      </c>
      <c r="T63" s="17">
        <f t="shared" si="1"/>
        <v>0.204701043</v>
      </c>
      <c r="U63" s="4">
        <f t="shared" si="2"/>
        <v>72.677058306719999</v>
      </c>
      <c r="V63" s="3">
        <v>0.5</v>
      </c>
      <c r="W63" s="4">
        <f t="shared" si="8"/>
        <v>36.33852915336</v>
      </c>
      <c r="X63" s="4">
        <v>6.5</v>
      </c>
      <c r="Y63" s="18">
        <f t="shared" si="4"/>
        <v>29.83852915336</v>
      </c>
    </row>
    <row r="64" spans="1:25" x14ac:dyDescent="0.25">
      <c r="A64" t="s">
        <v>150</v>
      </c>
      <c r="B64" t="s">
        <v>24</v>
      </c>
      <c r="C64">
        <v>562</v>
      </c>
      <c r="D64" t="s">
        <v>151</v>
      </c>
      <c r="E64" t="s">
        <v>48</v>
      </c>
      <c r="F64" t="s">
        <v>11</v>
      </c>
      <c r="G64">
        <v>80228</v>
      </c>
      <c r="H64">
        <v>107</v>
      </c>
      <c r="I64">
        <v>5</v>
      </c>
      <c r="J64">
        <v>0</v>
      </c>
      <c r="K64">
        <v>0.80042322600000004</v>
      </c>
      <c r="L64">
        <v>0.19957677400000001</v>
      </c>
      <c r="M64" s="11">
        <v>303.45999999999998</v>
      </c>
      <c r="N64" s="3">
        <f t="shared" si="0"/>
        <v>334.90000000000003</v>
      </c>
      <c r="O64" s="7"/>
      <c r="P64" s="7"/>
      <c r="Q64" s="7"/>
      <c r="R64" s="3">
        <f>1*0</f>
        <v>0</v>
      </c>
      <c r="S64" s="12">
        <f t="shared" si="6"/>
        <v>638.36</v>
      </c>
      <c r="T64" s="17">
        <f t="shared" si="1"/>
        <v>0.19957677400000001</v>
      </c>
      <c r="U64" s="4">
        <f t="shared" si="2"/>
        <v>127.40182945064001</v>
      </c>
      <c r="V64" s="3">
        <v>0.5</v>
      </c>
      <c r="W64" s="4">
        <f t="shared" si="8"/>
        <v>63.700914725320004</v>
      </c>
      <c r="X64" s="4">
        <v>6.5</v>
      </c>
      <c r="Y64" s="18">
        <f t="shared" si="4"/>
        <v>57.200914725320004</v>
      </c>
    </row>
    <row r="65" spans="1:25" x14ac:dyDescent="0.25">
      <c r="A65" t="s">
        <v>152</v>
      </c>
      <c r="B65" t="s">
        <v>8</v>
      </c>
      <c r="C65">
        <v>1485</v>
      </c>
      <c r="D65" t="s">
        <v>153</v>
      </c>
      <c r="E65" t="s">
        <v>154</v>
      </c>
      <c r="F65" t="s">
        <v>11</v>
      </c>
      <c r="G65">
        <v>80033</v>
      </c>
      <c r="H65">
        <v>106</v>
      </c>
      <c r="I65">
        <v>4</v>
      </c>
      <c r="J65">
        <v>0.5</v>
      </c>
      <c r="K65">
        <v>0.76421149200000005</v>
      </c>
      <c r="L65">
        <v>0.23578850800000001</v>
      </c>
      <c r="M65" s="11">
        <v>303.45999999999998</v>
      </c>
      <c r="N65" s="3">
        <f t="shared" si="0"/>
        <v>267.92</v>
      </c>
      <c r="O65" s="7"/>
      <c r="P65" s="3">
        <f t="shared" ref="P65:P67" si="22">1*149.36</f>
        <v>149.36000000000001</v>
      </c>
      <c r="Q65" s="7"/>
      <c r="R65" s="7"/>
      <c r="S65" s="12">
        <f t="shared" si="6"/>
        <v>422.02</v>
      </c>
      <c r="T65" s="17">
        <f t="shared" si="1"/>
        <v>0.23578850800000001</v>
      </c>
      <c r="U65" s="4">
        <f t="shared" si="2"/>
        <v>99.507466146159999</v>
      </c>
      <c r="V65" s="3">
        <v>0.5</v>
      </c>
      <c r="W65" s="4">
        <f t="shared" si="8"/>
        <v>49.753733073079999</v>
      </c>
      <c r="X65" s="4">
        <v>6.5</v>
      </c>
      <c r="Y65" s="18">
        <f t="shared" si="4"/>
        <v>43.253733073079999</v>
      </c>
    </row>
    <row r="66" spans="1:25" x14ac:dyDescent="0.25">
      <c r="A66" t="s">
        <v>155</v>
      </c>
      <c r="B66" t="s">
        <v>8</v>
      </c>
      <c r="C66">
        <v>823</v>
      </c>
      <c r="D66" t="s">
        <v>156</v>
      </c>
      <c r="E66" t="s">
        <v>15</v>
      </c>
      <c r="F66" t="s">
        <v>11</v>
      </c>
      <c r="G66">
        <v>80236</v>
      </c>
      <c r="H66">
        <v>101</v>
      </c>
      <c r="I66">
        <v>6</v>
      </c>
      <c r="J66">
        <v>0.5</v>
      </c>
      <c r="K66">
        <v>0.79309330499999997</v>
      </c>
      <c r="L66">
        <v>0.206906695</v>
      </c>
      <c r="M66" s="11">
        <v>303.45999999999998</v>
      </c>
      <c r="N66" s="3">
        <f t="shared" si="0"/>
        <v>401.88</v>
      </c>
      <c r="O66" s="7"/>
      <c r="P66" s="3">
        <f t="shared" si="22"/>
        <v>149.36000000000001</v>
      </c>
      <c r="Q66" s="7"/>
      <c r="R66" s="7"/>
      <c r="S66" s="12">
        <f t="shared" si="6"/>
        <v>555.9799999999999</v>
      </c>
      <c r="T66" s="17">
        <f t="shared" si="1"/>
        <v>0.206906695</v>
      </c>
      <c r="U66" s="4">
        <f t="shared" si="2"/>
        <v>115.03598428609997</v>
      </c>
      <c r="V66" s="3">
        <v>0.5</v>
      </c>
      <c r="W66" s="4">
        <f t="shared" si="8"/>
        <v>57.517992143049987</v>
      </c>
      <c r="X66" s="4">
        <v>6.5</v>
      </c>
      <c r="Y66" s="18">
        <f t="shared" si="4"/>
        <v>51.017992143049987</v>
      </c>
    </row>
    <row r="67" spans="1:25" x14ac:dyDescent="0.25">
      <c r="A67" t="s">
        <v>157</v>
      </c>
      <c r="B67" t="s">
        <v>8</v>
      </c>
      <c r="C67">
        <v>721</v>
      </c>
      <c r="D67" t="s">
        <v>158</v>
      </c>
      <c r="E67" t="s">
        <v>31</v>
      </c>
      <c r="F67" t="s">
        <v>11</v>
      </c>
      <c r="G67">
        <v>80013</v>
      </c>
      <c r="H67">
        <v>104</v>
      </c>
      <c r="I67">
        <v>4</v>
      </c>
      <c r="J67">
        <v>0.9</v>
      </c>
      <c r="K67">
        <v>0.79725664600000001</v>
      </c>
      <c r="L67">
        <v>0.20274335399999999</v>
      </c>
      <c r="M67" s="11">
        <v>303.45999999999998</v>
      </c>
      <c r="N67" s="3">
        <f t="shared" ref="N67:N130" si="23">66.98*I67</f>
        <v>267.92</v>
      </c>
      <c r="O67" s="7"/>
      <c r="P67" s="3">
        <f t="shared" si="22"/>
        <v>149.36000000000001</v>
      </c>
      <c r="Q67" s="7"/>
      <c r="R67" s="7"/>
      <c r="S67" s="12">
        <f t="shared" si="6"/>
        <v>422.02</v>
      </c>
      <c r="T67" s="17">
        <f t="shared" si="1"/>
        <v>0.20274335399999999</v>
      </c>
      <c r="U67" s="4">
        <f t="shared" si="2"/>
        <v>85.561750255079986</v>
      </c>
      <c r="V67" s="3">
        <v>0.5</v>
      </c>
      <c r="W67" s="4">
        <f t="shared" si="8"/>
        <v>42.780875127539993</v>
      </c>
      <c r="X67" s="4">
        <v>6.5</v>
      </c>
      <c r="Y67" s="18">
        <f t="shared" si="4"/>
        <v>36.280875127539993</v>
      </c>
    </row>
    <row r="68" spans="1:25" x14ac:dyDescent="0.25">
      <c r="A68" t="s">
        <v>159</v>
      </c>
      <c r="B68" t="s">
        <v>24</v>
      </c>
      <c r="C68">
        <v>2890</v>
      </c>
      <c r="D68" t="s">
        <v>160</v>
      </c>
      <c r="E68" t="s">
        <v>48</v>
      </c>
      <c r="F68" t="s">
        <v>11</v>
      </c>
      <c r="G68">
        <v>80226</v>
      </c>
      <c r="H68">
        <v>106</v>
      </c>
      <c r="I68">
        <v>6</v>
      </c>
      <c r="J68">
        <v>0</v>
      </c>
      <c r="K68">
        <v>0.45887735400000002</v>
      </c>
      <c r="L68">
        <v>0.54112264600000004</v>
      </c>
      <c r="M68" s="11">
        <v>303.45999999999998</v>
      </c>
      <c r="N68" s="3">
        <f t="shared" si="23"/>
        <v>401.88</v>
      </c>
      <c r="O68" s="7"/>
      <c r="P68" s="7"/>
      <c r="Q68" s="7"/>
      <c r="R68" s="3">
        <f t="shared" ref="R68:R69" si="24">1*0</f>
        <v>0</v>
      </c>
      <c r="S68" s="12">
        <f t="shared" ref="S68:S131" si="25">M68+N68+O68-P68-Q68+R68</f>
        <v>705.33999999999992</v>
      </c>
      <c r="T68" s="17">
        <f t="shared" ref="T68:T131" si="26">L68</f>
        <v>0.54112264600000004</v>
      </c>
      <c r="U68" s="4">
        <f t="shared" ref="U68:U131" si="27">S68*T68</f>
        <v>381.67544712963996</v>
      </c>
      <c r="V68" s="3">
        <v>0.5</v>
      </c>
      <c r="W68" s="4">
        <f t="shared" ref="W68:W131" si="28">U68*V68</f>
        <v>190.83772356481998</v>
      </c>
      <c r="X68" s="4">
        <v>6.5</v>
      </c>
      <c r="Y68" s="18">
        <f t="shared" ref="Y68:Y131" si="29">W68-X68</f>
        <v>184.33772356481998</v>
      </c>
    </row>
    <row r="69" spans="1:25" x14ac:dyDescent="0.25">
      <c r="A69" t="s">
        <v>161</v>
      </c>
      <c r="B69" t="s">
        <v>24</v>
      </c>
      <c r="C69">
        <v>1769</v>
      </c>
      <c r="D69" t="s">
        <v>162</v>
      </c>
      <c r="E69" t="s">
        <v>31</v>
      </c>
      <c r="F69" t="s">
        <v>11</v>
      </c>
      <c r="G69">
        <v>80013</v>
      </c>
      <c r="H69">
        <v>105</v>
      </c>
      <c r="I69">
        <v>5</v>
      </c>
      <c r="J69">
        <v>0.4</v>
      </c>
      <c r="K69">
        <v>0.74355203599999997</v>
      </c>
      <c r="L69">
        <v>0.25644796399999997</v>
      </c>
      <c r="M69" s="11">
        <v>303.45999999999998</v>
      </c>
      <c r="N69" s="3">
        <f t="shared" si="23"/>
        <v>334.90000000000003</v>
      </c>
      <c r="O69" s="7"/>
      <c r="P69" s="7"/>
      <c r="Q69" s="7"/>
      <c r="R69" s="3">
        <f t="shared" si="24"/>
        <v>0</v>
      </c>
      <c r="S69" s="12">
        <f t="shared" si="25"/>
        <v>638.36</v>
      </c>
      <c r="T69" s="17">
        <f t="shared" si="26"/>
        <v>0.25644796399999997</v>
      </c>
      <c r="U69" s="4">
        <f t="shared" si="27"/>
        <v>163.70612229903998</v>
      </c>
      <c r="V69" s="3">
        <v>0.5</v>
      </c>
      <c r="W69" s="4">
        <f t="shared" si="28"/>
        <v>81.853061149519988</v>
      </c>
      <c r="X69" s="4">
        <v>6.5</v>
      </c>
      <c r="Y69" s="18">
        <f t="shared" si="29"/>
        <v>75.353061149519988</v>
      </c>
    </row>
    <row r="70" spans="1:25" x14ac:dyDescent="0.25">
      <c r="A70" t="s">
        <v>163</v>
      </c>
      <c r="B70" t="s">
        <v>37</v>
      </c>
      <c r="C70">
        <v>1597</v>
      </c>
      <c r="D70" t="s">
        <v>164</v>
      </c>
      <c r="E70" t="s">
        <v>48</v>
      </c>
      <c r="F70" t="s">
        <v>11</v>
      </c>
      <c r="G70">
        <v>80215</v>
      </c>
      <c r="H70">
        <v>106</v>
      </c>
      <c r="I70">
        <v>1</v>
      </c>
      <c r="J70">
        <v>0.4</v>
      </c>
      <c r="K70">
        <v>0.75744668100000001</v>
      </c>
      <c r="L70">
        <v>0.24255331899999999</v>
      </c>
      <c r="M70" s="11">
        <v>303.45999999999998</v>
      </c>
      <c r="N70" s="3">
        <f t="shared" si="23"/>
        <v>66.98</v>
      </c>
      <c r="O70" s="7"/>
      <c r="P70" s="7"/>
      <c r="Q70" s="3">
        <f>1*245.42</f>
        <v>245.42</v>
      </c>
      <c r="R70" s="7"/>
      <c r="S70" s="12">
        <f t="shared" si="25"/>
        <v>125.02000000000001</v>
      </c>
      <c r="T70" s="17">
        <f t="shared" si="26"/>
        <v>0.24255331899999999</v>
      </c>
      <c r="U70" s="4">
        <f t="shared" si="27"/>
        <v>30.324015941380001</v>
      </c>
      <c r="V70" s="3">
        <v>0.5</v>
      </c>
      <c r="W70" s="4">
        <f t="shared" si="28"/>
        <v>15.16200797069</v>
      </c>
      <c r="X70" s="4">
        <v>6.5</v>
      </c>
      <c r="Y70" s="18">
        <f t="shared" si="29"/>
        <v>8.6620079706900004</v>
      </c>
    </row>
    <row r="71" spans="1:25" x14ac:dyDescent="0.25">
      <c r="A71" t="s">
        <v>165</v>
      </c>
      <c r="B71" t="s">
        <v>8</v>
      </c>
      <c r="C71">
        <v>1622</v>
      </c>
      <c r="D71" t="s">
        <v>166</v>
      </c>
      <c r="E71" t="s">
        <v>15</v>
      </c>
      <c r="F71" t="s">
        <v>11</v>
      </c>
      <c r="G71">
        <v>80202</v>
      </c>
      <c r="H71">
        <v>105</v>
      </c>
      <c r="I71">
        <v>2</v>
      </c>
      <c r="J71">
        <v>0</v>
      </c>
      <c r="K71">
        <v>0.75331359399999998</v>
      </c>
      <c r="L71">
        <v>0.246686406</v>
      </c>
      <c r="M71" s="11">
        <v>303.45999999999998</v>
      </c>
      <c r="N71" s="3">
        <f t="shared" si="23"/>
        <v>133.96</v>
      </c>
      <c r="O71" s="7"/>
      <c r="P71" s="3">
        <f t="shared" ref="P71:P72" si="30">1*149.36</f>
        <v>149.36000000000001</v>
      </c>
      <c r="Q71" s="7"/>
      <c r="R71" s="7"/>
      <c r="S71" s="12">
        <f t="shared" si="25"/>
        <v>288.05999999999995</v>
      </c>
      <c r="T71" s="17">
        <f t="shared" si="26"/>
        <v>0.246686406</v>
      </c>
      <c r="U71" s="4">
        <f t="shared" si="27"/>
        <v>71.060486112359982</v>
      </c>
      <c r="V71" s="3">
        <v>0.5</v>
      </c>
      <c r="W71" s="4">
        <f t="shared" si="28"/>
        <v>35.530243056179991</v>
      </c>
      <c r="X71" s="4">
        <v>6.5</v>
      </c>
      <c r="Y71" s="18">
        <f t="shared" si="29"/>
        <v>29.030243056179991</v>
      </c>
    </row>
    <row r="72" spans="1:25" x14ac:dyDescent="0.25">
      <c r="A72" t="s">
        <v>167</v>
      </c>
      <c r="B72" t="s">
        <v>8</v>
      </c>
      <c r="C72">
        <v>339</v>
      </c>
      <c r="D72" t="s">
        <v>168</v>
      </c>
      <c r="E72" t="s">
        <v>15</v>
      </c>
      <c r="F72" t="s">
        <v>11</v>
      </c>
      <c r="G72">
        <v>80246</v>
      </c>
      <c r="H72">
        <v>100</v>
      </c>
      <c r="I72">
        <v>5</v>
      </c>
      <c r="J72">
        <v>0.1</v>
      </c>
      <c r="K72">
        <v>0.80685050000000003</v>
      </c>
      <c r="L72">
        <v>0.1931495</v>
      </c>
      <c r="M72" s="11">
        <v>303.45999999999998</v>
      </c>
      <c r="N72" s="3">
        <f t="shared" si="23"/>
        <v>334.90000000000003</v>
      </c>
      <c r="O72" s="7"/>
      <c r="P72" s="3">
        <f t="shared" si="30"/>
        <v>149.36000000000001</v>
      </c>
      <c r="Q72" s="7"/>
      <c r="R72" s="7"/>
      <c r="S72" s="12">
        <f t="shared" si="25"/>
        <v>489</v>
      </c>
      <c r="T72" s="17">
        <f t="shared" si="26"/>
        <v>0.1931495</v>
      </c>
      <c r="U72" s="4">
        <f t="shared" si="27"/>
        <v>94.450105500000006</v>
      </c>
      <c r="V72" s="3">
        <v>0.5</v>
      </c>
      <c r="W72" s="4">
        <f t="shared" si="28"/>
        <v>47.225052750000003</v>
      </c>
      <c r="X72" s="4">
        <v>6.5</v>
      </c>
      <c r="Y72" s="18">
        <f t="shared" si="29"/>
        <v>40.725052750000003</v>
      </c>
    </row>
    <row r="73" spans="1:25" x14ac:dyDescent="0.25">
      <c r="A73" t="s">
        <v>169</v>
      </c>
      <c r="B73" t="s">
        <v>37</v>
      </c>
      <c r="C73">
        <v>645</v>
      </c>
      <c r="D73" t="s">
        <v>170</v>
      </c>
      <c r="E73" t="s">
        <v>70</v>
      </c>
      <c r="F73" t="s">
        <v>11</v>
      </c>
      <c r="G73">
        <v>80005</v>
      </c>
      <c r="H73">
        <v>108</v>
      </c>
      <c r="I73">
        <v>2</v>
      </c>
      <c r="J73">
        <v>0.5</v>
      </c>
      <c r="K73">
        <v>0.799139504</v>
      </c>
      <c r="L73">
        <v>0.200860496</v>
      </c>
      <c r="M73" s="11">
        <v>303.45999999999998</v>
      </c>
      <c r="N73" s="3">
        <f t="shared" si="23"/>
        <v>133.96</v>
      </c>
      <c r="O73" s="7"/>
      <c r="P73" s="7"/>
      <c r="Q73" s="3">
        <f>1*245.42</f>
        <v>245.42</v>
      </c>
      <c r="R73" s="7"/>
      <c r="S73" s="12">
        <f t="shared" si="25"/>
        <v>191.99999999999997</v>
      </c>
      <c r="T73" s="17">
        <f t="shared" si="26"/>
        <v>0.200860496</v>
      </c>
      <c r="U73" s="4">
        <f t="shared" si="27"/>
        <v>38.565215231999993</v>
      </c>
      <c r="V73" s="3">
        <v>0.5</v>
      </c>
      <c r="W73" s="4">
        <f t="shared" si="28"/>
        <v>19.282607615999996</v>
      </c>
      <c r="X73" s="4">
        <v>6.5</v>
      </c>
      <c r="Y73" s="18">
        <f t="shared" si="29"/>
        <v>12.782607615999996</v>
      </c>
    </row>
    <row r="74" spans="1:25" x14ac:dyDescent="0.25">
      <c r="A74" t="s">
        <v>171</v>
      </c>
      <c r="B74" t="s">
        <v>24</v>
      </c>
      <c r="C74">
        <v>2270</v>
      </c>
      <c r="D74" t="s">
        <v>172</v>
      </c>
      <c r="E74" t="s">
        <v>31</v>
      </c>
      <c r="F74" t="s">
        <v>11</v>
      </c>
      <c r="G74">
        <v>80014</v>
      </c>
      <c r="H74">
        <v>104</v>
      </c>
      <c r="I74">
        <v>7</v>
      </c>
      <c r="J74">
        <v>1</v>
      </c>
      <c r="K74">
        <v>0.68192447700000003</v>
      </c>
      <c r="L74">
        <v>0.31807552300000003</v>
      </c>
      <c r="M74" s="11">
        <v>303.45999999999998</v>
      </c>
      <c r="N74" s="3">
        <f t="shared" si="23"/>
        <v>468.86</v>
      </c>
      <c r="O74" s="7"/>
      <c r="P74" s="7"/>
      <c r="Q74" s="7"/>
      <c r="R74" s="3">
        <f t="shared" ref="R74:R75" si="31">1*0</f>
        <v>0</v>
      </c>
      <c r="S74" s="12">
        <f t="shared" si="25"/>
        <v>772.31999999999994</v>
      </c>
      <c r="T74" s="17">
        <f t="shared" si="26"/>
        <v>0.31807552300000003</v>
      </c>
      <c r="U74" s="4">
        <f t="shared" si="27"/>
        <v>245.65608792335999</v>
      </c>
      <c r="V74" s="3">
        <v>0.5</v>
      </c>
      <c r="W74" s="4">
        <f t="shared" si="28"/>
        <v>122.82804396168</v>
      </c>
      <c r="X74" s="4">
        <v>6.5</v>
      </c>
      <c r="Y74" s="18">
        <f t="shared" si="29"/>
        <v>116.32804396168</v>
      </c>
    </row>
    <row r="75" spans="1:25" x14ac:dyDescent="0.25">
      <c r="A75" t="s">
        <v>173</v>
      </c>
      <c r="B75" t="s">
        <v>24</v>
      </c>
      <c r="C75">
        <v>1113</v>
      </c>
      <c r="D75" t="s">
        <v>174</v>
      </c>
      <c r="E75" t="s">
        <v>31</v>
      </c>
      <c r="F75" t="s">
        <v>11</v>
      </c>
      <c r="G75">
        <v>80011</v>
      </c>
      <c r="H75">
        <v>105</v>
      </c>
      <c r="I75">
        <v>7</v>
      </c>
      <c r="J75">
        <v>0.5</v>
      </c>
      <c r="K75">
        <v>0.78620976200000003</v>
      </c>
      <c r="L75">
        <v>0.21379023799999999</v>
      </c>
      <c r="M75" s="11">
        <v>303.45999999999998</v>
      </c>
      <c r="N75" s="3">
        <f t="shared" si="23"/>
        <v>468.86</v>
      </c>
      <c r="O75" s="7"/>
      <c r="P75" s="7"/>
      <c r="Q75" s="7"/>
      <c r="R75" s="3">
        <f t="shared" si="31"/>
        <v>0</v>
      </c>
      <c r="S75" s="12">
        <f t="shared" si="25"/>
        <v>772.31999999999994</v>
      </c>
      <c r="T75" s="17">
        <f t="shared" si="26"/>
        <v>0.21379023799999999</v>
      </c>
      <c r="U75" s="4">
        <f t="shared" si="27"/>
        <v>165.11447661215999</v>
      </c>
      <c r="V75" s="3">
        <v>0.5</v>
      </c>
      <c r="W75" s="4">
        <f t="shared" si="28"/>
        <v>82.557238306079995</v>
      </c>
      <c r="X75" s="4">
        <v>6.5</v>
      </c>
      <c r="Y75" s="18">
        <f t="shared" si="29"/>
        <v>76.057238306079995</v>
      </c>
    </row>
    <row r="76" spans="1:25" x14ac:dyDescent="0.25">
      <c r="A76" t="s">
        <v>175</v>
      </c>
      <c r="B76" t="s">
        <v>8</v>
      </c>
      <c r="C76">
        <v>2702</v>
      </c>
      <c r="D76" t="s">
        <v>176</v>
      </c>
      <c r="E76" t="s">
        <v>18</v>
      </c>
      <c r="F76" t="s">
        <v>11</v>
      </c>
      <c r="G76">
        <v>80110</v>
      </c>
      <c r="H76">
        <v>101</v>
      </c>
      <c r="I76">
        <v>6</v>
      </c>
      <c r="J76">
        <v>0.1</v>
      </c>
      <c r="K76">
        <v>0.565785969</v>
      </c>
      <c r="L76">
        <v>0.434214031</v>
      </c>
      <c r="M76" s="11">
        <v>303.45999999999998</v>
      </c>
      <c r="N76" s="3">
        <f t="shared" si="23"/>
        <v>401.88</v>
      </c>
      <c r="O76" s="7"/>
      <c r="P76" s="3">
        <f t="shared" ref="P76:P79" si="32">1*149.36</f>
        <v>149.36000000000001</v>
      </c>
      <c r="Q76" s="7"/>
      <c r="R76" s="7"/>
      <c r="S76" s="12">
        <f t="shared" si="25"/>
        <v>555.9799999999999</v>
      </c>
      <c r="T76" s="17">
        <f t="shared" si="26"/>
        <v>0.434214031</v>
      </c>
      <c r="U76" s="4">
        <f t="shared" si="27"/>
        <v>241.41431695537995</v>
      </c>
      <c r="V76" s="3">
        <v>0.5</v>
      </c>
      <c r="W76" s="4">
        <f t="shared" si="28"/>
        <v>120.70715847768997</v>
      </c>
      <c r="X76" s="4">
        <v>6.5</v>
      </c>
      <c r="Y76" s="18">
        <f t="shared" si="29"/>
        <v>114.20715847768997</v>
      </c>
    </row>
    <row r="77" spans="1:25" x14ac:dyDescent="0.25">
      <c r="A77" t="s">
        <v>177</v>
      </c>
      <c r="B77" t="s">
        <v>8</v>
      </c>
      <c r="C77">
        <v>2910</v>
      </c>
      <c r="D77" t="s">
        <v>178</v>
      </c>
      <c r="E77" t="s">
        <v>48</v>
      </c>
      <c r="F77" t="s">
        <v>11</v>
      </c>
      <c r="G77">
        <v>80232</v>
      </c>
      <c r="H77">
        <v>107</v>
      </c>
      <c r="I77">
        <v>2</v>
      </c>
      <c r="J77">
        <v>0.6</v>
      </c>
      <c r="K77">
        <v>0.43468269900000001</v>
      </c>
      <c r="L77">
        <v>0.56531730099999999</v>
      </c>
      <c r="M77" s="11">
        <v>303.45999999999998</v>
      </c>
      <c r="N77" s="3">
        <f t="shared" si="23"/>
        <v>133.96</v>
      </c>
      <c r="O77" s="7"/>
      <c r="P77" s="3">
        <f t="shared" si="32"/>
        <v>149.36000000000001</v>
      </c>
      <c r="Q77" s="7"/>
      <c r="R77" s="7"/>
      <c r="S77" s="12">
        <f t="shared" si="25"/>
        <v>288.05999999999995</v>
      </c>
      <c r="T77" s="17">
        <f t="shared" si="26"/>
        <v>0.56531730099999999</v>
      </c>
      <c r="U77" s="4">
        <f t="shared" si="27"/>
        <v>162.84530172605997</v>
      </c>
      <c r="V77" s="3">
        <v>0.5</v>
      </c>
      <c r="W77" s="4">
        <f t="shared" si="28"/>
        <v>81.422650863029986</v>
      </c>
      <c r="X77" s="4">
        <v>6.5</v>
      </c>
      <c r="Y77" s="18">
        <f t="shared" si="29"/>
        <v>74.922650863029986</v>
      </c>
    </row>
    <row r="78" spans="1:25" x14ac:dyDescent="0.25">
      <c r="A78" t="s">
        <v>179</v>
      </c>
      <c r="B78" t="s">
        <v>8</v>
      </c>
      <c r="C78">
        <v>3025</v>
      </c>
      <c r="D78" t="s">
        <v>180</v>
      </c>
      <c r="E78" t="s">
        <v>45</v>
      </c>
      <c r="F78" t="s">
        <v>11</v>
      </c>
      <c r="G78">
        <v>80020</v>
      </c>
      <c r="H78">
        <v>108</v>
      </c>
      <c r="I78">
        <v>2</v>
      </c>
      <c r="J78">
        <v>0.2</v>
      </c>
      <c r="K78">
        <v>0.33757192800000002</v>
      </c>
      <c r="L78">
        <v>0.66242807199999998</v>
      </c>
      <c r="M78" s="11">
        <v>303.45999999999998</v>
      </c>
      <c r="N78" s="3">
        <f t="shared" si="23"/>
        <v>133.96</v>
      </c>
      <c r="O78" s="7"/>
      <c r="P78" s="3">
        <f t="shared" si="32"/>
        <v>149.36000000000001</v>
      </c>
      <c r="Q78" s="7"/>
      <c r="R78" s="7"/>
      <c r="S78" s="12">
        <f t="shared" si="25"/>
        <v>288.05999999999995</v>
      </c>
      <c r="T78" s="17">
        <f t="shared" si="26"/>
        <v>0.66242807199999998</v>
      </c>
      <c r="U78" s="4">
        <f t="shared" si="27"/>
        <v>190.81903042031996</v>
      </c>
      <c r="V78" s="3">
        <v>0.5</v>
      </c>
      <c r="W78" s="4">
        <f t="shared" si="28"/>
        <v>95.409515210159981</v>
      </c>
      <c r="X78" s="4">
        <v>6.5</v>
      </c>
      <c r="Y78" s="18">
        <f t="shared" si="29"/>
        <v>88.909515210159981</v>
      </c>
    </row>
    <row r="79" spans="1:25" x14ac:dyDescent="0.25">
      <c r="A79" t="s">
        <v>181</v>
      </c>
      <c r="B79" t="s">
        <v>8</v>
      </c>
      <c r="C79">
        <v>266</v>
      </c>
      <c r="D79" t="s">
        <v>182</v>
      </c>
      <c r="E79" t="s">
        <v>15</v>
      </c>
      <c r="F79" t="s">
        <v>11</v>
      </c>
      <c r="G79">
        <v>80247</v>
      </c>
      <c r="H79">
        <v>105</v>
      </c>
      <c r="I79">
        <v>3</v>
      </c>
      <c r="J79">
        <v>0.3</v>
      </c>
      <c r="K79">
        <v>0.80742736400000004</v>
      </c>
      <c r="L79">
        <v>0.19257263599999999</v>
      </c>
      <c r="M79" s="11">
        <v>303.45999999999998</v>
      </c>
      <c r="N79" s="3">
        <f t="shared" si="23"/>
        <v>200.94</v>
      </c>
      <c r="O79" s="7"/>
      <c r="P79" s="3">
        <f t="shared" si="32"/>
        <v>149.36000000000001</v>
      </c>
      <c r="Q79" s="7"/>
      <c r="R79" s="7"/>
      <c r="S79" s="12">
        <f t="shared" si="25"/>
        <v>355.03999999999996</v>
      </c>
      <c r="T79" s="17">
        <f t="shared" si="26"/>
        <v>0.19257263599999999</v>
      </c>
      <c r="U79" s="4">
        <f t="shared" si="27"/>
        <v>68.370988685439997</v>
      </c>
      <c r="V79" s="3">
        <v>0.5</v>
      </c>
      <c r="W79" s="4">
        <f t="shared" si="28"/>
        <v>34.185494342719998</v>
      </c>
      <c r="X79" s="4">
        <v>6.5</v>
      </c>
      <c r="Y79" s="18">
        <f t="shared" si="29"/>
        <v>27.685494342719998</v>
      </c>
    </row>
    <row r="80" spans="1:25" x14ac:dyDescent="0.25">
      <c r="A80" t="s">
        <v>183</v>
      </c>
      <c r="B80" t="s">
        <v>13</v>
      </c>
      <c r="C80">
        <v>1348</v>
      </c>
      <c r="D80" t="s">
        <v>184</v>
      </c>
      <c r="E80" t="s">
        <v>15</v>
      </c>
      <c r="F80" t="s">
        <v>11</v>
      </c>
      <c r="G80">
        <v>80222</v>
      </c>
      <c r="H80">
        <v>104</v>
      </c>
      <c r="I80">
        <v>5</v>
      </c>
      <c r="J80">
        <v>0.2</v>
      </c>
      <c r="K80">
        <v>0.77314370700000001</v>
      </c>
      <c r="L80">
        <v>0.22685629299999999</v>
      </c>
      <c r="M80" s="11">
        <v>303.45999999999998</v>
      </c>
      <c r="N80" s="3">
        <f t="shared" si="23"/>
        <v>334.90000000000003</v>
      </c>
      <c r="O80" s="8">
        <f>1*281.84</f>
        <v>281.83999999999997</v>
      </c>
      <c r="P80" s="7"/>
      <c r="Q80" s="7"/>
      <c r="R80" s="7"/>
      <c r="S80" s="12">
        <f t="shared" si="25"/>
        <v>920.2</v>
      </c>
      <c r="T80" s="17">
        <f t="shared" si="26"/>
        <v>0.22685629299999999</v>
      </c>
      <c r="U80" s="4">
        <f t="shared" si="27"/>
        <v>208.75316081860001</v>
      </c>
      <c r="V80" s="3">
        <v>0.5</v>
      </c>
      <c r="W80" s="4">
        <f t="shared" si="28"/>
        <v>104.3765804093</v>
      </c>
      <c r="X80" s="4">
        <v>6.5</v>
      </c>
      <c r="Y80" s="18">
        <f t="shared" si="29"/>
        <v>97.876580409300004</v>
      </c>
    </row>
    <row r="81" spans="1:25" x14ac:dyDescent="0.25">
      <c r="A81" t="s">
        <v>185</v>
      </c>
      <c r="B81" t="s">
        <v>8</v>
      </c>
      <c r="C81">
        <v>790</v>
      </c>
      <c r="D81" t="s">
        <v>186</v>
      </c>
      <c r="E81" t="s">
        <v>31</v>
      </c>
      <c r="F81" t="s">
        <v>11</v>
      </c>
      <c r="G81">
        <v>80013</v>
      </c>
      <c r="H81">
        <v>104</v>
      </c>
      <c r="I81">
        <v>1</v>
      </c>
      <c r="J81">
        <v>1</v>
      </c>
      <c r="K81">
        <v>0.79577640100000002</v>
      </c>
      <c r="L81">
        <v>0.20422359900000001</v>
      </c>
      <c r="M81" s="11">
        <v>303.45999999999998</v>
      </c>
      <c r="N81" s="3">
        <f t="shared" si="23"/>
        <v>66.98</v>
      </c>
      <c r="O81" s="7"/>
      <c r="P81" s="3">
        <f>1*149.36</f>
        <v>149.36000000000001</v>
      </c>
      <c r="Q81" s="7"/>
      <c r="R81" s="7"/>
      <c r="S81" s="12">
        <f t="shared" si="25"/>
        <v>221.07999999999998</v>
      </c>
      <c r="T81" s="17">
        <f t="shared" si="26"/>
        <v>0.20422359900000001</v>
      </c>
      <c r="U81" s="4">
        <f t="shared" si="27"/>
        <v>45.149753266920001</v>
      </c>
      <c r="V81" s="3">
        <v>0.5</v>
      </c>
      <c r="W81" s="4">
        <f t="shared" si="28"/>
        <v>22.574876633460001</v>
      </c>
      <c r="X81" s="4">
        <v>6.5</v>
      </c>
      <c r="Y81" s="18">
        <f t="shared" si="29"/>
        <v>16.074876633460001</v>
      </c>
    </row>
    <row r="82" spans="1:25" x14ac:dyDescent="0.25">
      <c r="A82" t="s">
        <v>187</v>
      </c>
      <c r="B82" t="s">
        <v>37</v>
      </c>
      <c r="C82">
        <v>2193</v>
      </c>
      <c r="D82" t="s">
        <v>188</v>
      </c>
      <c r="E82" t="s">
        <v>48</v>
      </c>
      <c r="F82" t="s">
        <v>11</v>
      </c>
      <c r="G82">
        <v>80214</v>
      </c>
      <c r="H82">
        <v>106</v>
      </c>
      <c r="I82">
        <v>2</v>
      </c>
      <c r="J82">
        <v>0.2</v>
      </c>
      <c r="K82">
        <v>0.71068454199999997</v>
      </c>
      <c r="L82">
        <v>0.28931545800000003</v>
      </c>
      <c r="M82" s="11">
        <v>303.45999999999998</v>
      </c>
      <c r="N82" s="3">
        <f t="shared" si="23"/>
        <v>133.96</v>
      </c>
      <c r="O82" s="7"/>
      <c r="P82" s="7"/>
      <c r="Q82" s="3">
        <f>1*245.42</f>
        <v>245.42</v>
      </c>
      <c r="R82" s="7"/>
      <c r="S82" s="12">
        <f t="shared" si="25"/>
        <v>191.99999999999997</v>
      </c>
      <c r="T82" s="17">
        <f t="shared" si="26"/>
        <v>0.28931545800000003</v>
      </c>
      <c r="U82" s="4">
        <f t="shared" si="27"/>
        <v>55.548567935999998</v>
      </c>
      <c r="V82" s="3">
        <v>0.5</v>
      </c>
      <c r="W82" s="4">
        <f t="shared" si="28"/>
        <v>27.774283967999999</v>
      </c>
      <c r="X82" s="4">
        <v>6.5</v>
      </c>
      <c r="Y82" s="18">
        <f t="shared" si="29"/>
        <v>21.274283967999999</v>
      </c>
    </row>
    <row r="83" spans="1:25" x14ac:dyDescent="0.25">
      <c r="A83" t="s">
        <v>189</v>
      </c>
      <c r="B83" t="s">
        <v>8</v>
      </c>
      <c r="C83">
        <v>2002</v>
      </c>
      <c r="D83" t="s">
        <v>190</v>
      </c>
      <c r="E83" t="s">
        <v>18</v>
      </c>
      <c r="F83" t="s">
        <v>11</v>
      </c>
      <c r="G83">
        <v>80112</v>
      </c>
      <c r="H83">
        <v>104</v>
      </c>
      <c r="I83">
        <v>3</v>
      </c>
      <c r="J83">
        <v>0.2</v>
      </c>
      <c r="K83">
        <v>0.73039643700000001</v>
      </c>
      <c r="L83">
        <v>0.26960356299999999</v>
      </c>
      <c r="M83" s="11">
        <v>303.45999999999998</v>
      </c>
      <c r="N83" s="3">
        <f t="shared" si="23"/>
        <v>200.94</v>
      </c>
      <c r="O83" s="7"/>
      <c r="P83" s="3">
        <f t="shared" ref="P83:P86" si="33">1*149.36</f>
        <v>149.36000000000001</v>
      </c>
      <c r="Q83" s="7"/>
      <c r="R83" s="7"/>
      <c r="S83" s="12">
        <f t="shared" si="25"/>
        <v>355.03999999999996</v>
      </c>
      <c r="T83" s="17">
        <f t="shared" si="26"/>
        <v>0.26960356299999999</v>
      </c>
      <c r="U83" s="4">
        <f t="shared" si="27"/>
        <v>95.720049007519989</v>
      </c>
      <c r="V83" s="3">
        <v>0.5</v>
      </c>
      <c r="W83" s="4">
        <f t="shared" si="28"/>
        <v>47.860024503759995</v>
      </c>
      <c r="X83" s="4">
        <v>6.5</v>
      </c>
      <c r="Y83" s="18">
        <f t="shared" si="29"/>
        <v>41.360024503759995</v>
      </c>
    </row>
    <row r="84" spans="1:25" x14ac:dyDescent="0.25">
      <c r="A84" t="s">
        <v>191</v>
      </c>
      <c r="B84" t="s">
        <v>8</v>
      </c>
      <c r="C84">
        <v>922</v>
      </c>
      <c r="D84" t="s">
        <v>192</v>
      </c>
      <c r="E84" t="s">
        <v>31</v>
      </c>
      <c r="F84" t="s">
        <v>11</v>
      </c>
      <c r="G84">
        <v>80013</v>
      </c>
      <c r="H84">
        <v>104</v>
      </c>
      <c r="I84">
        <v>4</v>
      </c>
      <c r="J84">
        <v>1</v>
      </c>
      <c r="K84">
        <v>0.79034415599999996</v>
      </c>
      <c r="L84">
        <v>0.20965584400000001</v>
      </c>
      <c r="M84" s="11">
        <v>303.45999999999998</v>
      </c>
      <c r="N84" s="3">
        <f t="shared" si="23"/>
        <v>267.92</v>
      </c>
      <c r="O84" s="7"/>
      <c r="P84" s="3">
        <f t="shared" si="33"/>
        <v>149.36000000000001</v>
      </c>
      <c r="Q84" s="7"/>
      <c r="R84" s="7"/>
      <c r="S84" s="12">
        <f t="shared" si="25"/>
        <v>422.02</v>
      </c>
      <c r="T84" s="17">
        <f t="shared" si="26"/>
        <v>0.20965584400000001</v>
      </c>
      <c r="U84" s="4">
        <f t="shared" si="27"/>
        <v>88.478959284880005</v>
      </c>
      <c r="V84" s="3">
        <v>0.5</v>
      </c>
      <c r="W84" s="4">
        <f t="shared" si="28"/>
        <v>44.239479642440003</v>
      </c>
      <c r="X84" s="4">
        <v>6.5</v>
      </c>
      <c r="Y84" s="18">
        <f t="shared" si="29"/>
        <v>37.739479642440003</v>
      </c>
    </row>
    <row r="85" spans="1:25" x14ac:dyDescent="0.25">
      <c r="A85" t="s">
        <v>193</v>
      </c>
      <c r="B85" t="s">
        <v>8</v>
      </c>
      <c r="C85">
        <v>2947</v>
      </c>
      <c r="D85" t="s">
        <v>194</v>
      </c>
      <c r="E85" t="s">
        <v>48</v>
      </c>
      <c r="F85" t="s">
        <v>11</v>
      </c>
      <c r="G85">
        <v>80227</v>
      </c>
      <c r="H85">
        <v>106</v>
      </c>
      <c r="I85">
        <v>4</v>
      </c>
      <c r="J85">
        <v>1</v>
      </c>
      <c r="K85">
        <v>0.39316890500000001</v>
      </c>
      <c r="L85">
        <v>0.60683109499999999</v>
      </c>
      <c r="M85" s="11">
        <v>303.45999999999998</v>
      </c>
      <c r="N85" s="3">
        <f t="shared" si="23"/>
        <v>267.92</v>
      </c>
      <c r="O85" s="7"/>
      <c r="P85" s="3">
        <f t="shared" si="33"/>
        <v>149.36000000000001</v>
      </c>
      <c r="Q85" s="7"/>
      <c r="R85" s="7"/>
      <c r="S85" s="12">
        <f t="shared" si="25"/>
        <v>422.02</v>
      </c>
      <c r="T85" s="17">
        <f t="shared" si="26"/>
        <v>0.60683109499999999</v>
      </c>
      <c r="U85" s="4">
        <f t="shared" si="27"/>
        <v>256.09485871189997</v>
      </c>
      <c r="V85" s="3">
        <v>0.5</v>
      </c>
      <c r="W85" s="4">
        <f t="shared" si="28"/>
        <v>128.04742935594999</v>
      </c>
      <c r="X85" s="4">
        <v>6.5</v>
      </c>
      <c r="Y85" s="18">
        <f t="shared" si="29"/>
        <v>121.54742935594999</v>
      </c>
    </row>
    <row r="86" spans="1:25" x14ac:dyDescent="0.25">
      <c r="A86" t="s">
        <v>195</v>
      </c>
      <c r="B86" t="s">
        <v>8</v>
      </c>
      <c r="C86">
        <v>247</v>
      </c>
      <c r="D86" t="s">
        <v>196</v>
      </c>
      <c r="E86" t="s">
        <v>197</v>
      </c>
      <c r="F86" t="s">
        <v>11</v>
      </c>
      <c r="G86">
        <v>80108</v>
      </c>
      <c r="H86">
        <v>102</v>
      </c>
      <c r="I86">
        <v>4</v>
      </c>
      <c r="J86">
        <v>0.4</v>
      </c>
      <c r="K86">
        <v>0.80906712300000005</v>
      </c>
      <c r="L86">
        <v>0.190932877</v>
      </c>
      <c r="M86" s="11">
        <v>303.45999999999998</v>
      </c>
      <c r="N86" s="3">
        <f t="shared" si="23"/>
        <v>267.92</v>
      </c>
      <c r="O86" s="7"/>
      <c r="P86" s="3">
        <f t="shared" si="33"/>
        <v>149.36000000000001</v>
      </c>
      <c r="Q86" s="7"/>
      <c r="R86" s="7"/>
      <c r="S86" s="12">
        <f t="shared" si="25"/>
        <v>422.02</v>
      </c>
      <c r="T86" s="17">
        <f t="shared" si="26"/>
        <v>0.190932877</v>
      </c>
      <c r="U86" s="4">
        <f t="shared" si="27"/>
        <v>80.577492751539992</v>
      </c>
      <c r="V86" s="3">
        <v>0.5</v>
      </c>
      <c r="W86" s="4">
        <f t="shared" si="28"/>
        <v>40.288746375769996</v>
      </c>
      <c r="X86" s="4">
        <v>6.5</v>
      </c>
      <c r="Y86" s="18">
        <f t="shared" si="29"/>
        <v>33.788746375769996</v>
      </c>
    </row>
    <row r="87" spans="1:25" x14ac:dyDescent="0.25">
      <c r="A87" t="s">
        <v>198</v>
      </c>
      <c r="B87" t="s">
        <v>24</v>
      </c>
      <c r="C87">
        <v>427</v>
      </c>
      <c r="D87" t="s">
        <v>199</v>
      </c>
      <c r="E87" t="s">
        <v>73</v>
      </c>
      <c r="F87" t="s">
        <v>11</v>
      </c>
      <c r="G87">
        <v>80260</v>
      </c>
      <c r="H87">
        <v>107</v>
      </c>
      <c r="I87">
        <v>6</v>
      </c>
      <c r="J87">
        <v>0.9</v>
      </c>
      <c r="K87">
        <v>0.80342342</v>
      </c>
      <c r="L87">
        <v>0.19657658</v>
      </c>
      <c r="M87" s="11">
        <v>303.45999999999998</v>
      </c>
      <c r="N87" s="3">
        <f t="shared" si="23"/>
        <v>401.88</v>
      </c>
      <c r="O87" s="7"/>
      <c r="P87" s="7"/>
      <c r="Q87" s="7"/>
      <c r="R87" s="3">
        <f>1*0</f>
        <v>0</v>
      </c>
      <c r="S87" s="12">
        <f t="shared" si="25"/>
        <v>705.33999999999992</v>
      </c>
      <c r="T87" s="17">
        <f t="shared" si="26"/>
        <v>0.19657658</v>
      </c>
      <c r="U87" s="4">
        <f t="shared" si="27"/>
        <v>138.65332493719998</v>
      </c>
      <c r="V87" s="3">
        <v>0.5</v>
      </c>
      <c r="W87" s="4">
        <f t="shared" si="28"/>
        <v>69.326662468599991</v>
      </c>
      <c r="X87" s="4">
        <v>6.5</v>
      </c>
      <c r="Y87" s="18">
        <f t="shared" si="29"/>
        <v>62.826662468599991</v>
      </c>
    </row>
    <row r="88" spans="1:25" x14ac:dyDescent="0.25">
      <c r="A88" t="s">
        <v>200</v>
      </c>
      <c r="B88" t="s">
        <v>13</v>
      </c>
      <c r="C88">
        <v>1734</v>
      </c>
      <c r="D88" t="s">
        <v>201</v>
      </c>
      <c r="E88" t="s">
        <v>15</v>
      </c>
      <c r="F88" t="s">
        <v>11</v>
      </c>
      <c r="G88">
        <v>80235</v>
      </c>
      <c r="H88">
        <v>101</v>
      </c>
      <c r="I88">
        <v>5</v>
      </c>
      <c r="J88">
        <v>0.6</v>
      </c>
      <c r="K88">
        <v>0.74763586000000004</v>
      </c>
      <c r="L88">
        <v>0.25236414000000001</v>
      </c>
      <c r="M88" s="11">
        <v>303.45999999999998</v>
      </c>
      <c r="N88" s="3">
        <f t="shared" si="23"/>
        <v>334.90000000000003</v>
      </c>
      <c r="O88" s="8">
        <f>1*281.84</f>
        <v>281.83999999999997</v>
      </c>
      <c r="P88" s="7"/>
      <c r="Q88" s="7"/>
      <c r="R88" s="7"/>
      <c r="S88" s="12">
        <f t="shared" si="25"/>
        <v>920.2</v>
      </c>
      <c r="T88" s="17">
        <f t="shared" si="26"/>
        <v>0.25236414000000001</v>
      </c>
      <c r="U88" s="4">
        <f t="shared" si="27"/>
        <v>232.22548162800001</v>
      </c>
      <c r="V88" s="3">
        <v>0.5</v>
      </c>
      <c r="W88" s="4">
        <f t="shared" si="28"/>
        <v>116.11274081400001</v>
      </c>
      <c r="X88" s="4">
        <v>6.5</v>
      </c>
      <c r="Y88" s="18">
        <f t="shared" si="29"/>
        <v>109.61274081400001</v>
      </c>
    </row>
    <row r="89" spans="1:25" x14ac:dyDescent="0.25">
      <c r="A89" t="s">
        <v>202</v>
      </c>
      <c r="B89" t="s">
        <v>24</v>
      </c>
      <c r="C89">
        <v>2725</v>
      </c>
      <c r="D89" t="s">
        <v>203</v>
      </c>
      <c r="E89" t="s">
        <v>31</v>
      </c>
      <c r="F89" t="s">
        <v>11</v>
      </c>
      <c r="G89">
        <v>80016</v>
      </c>
      <c r="H89">
        <v>104</v>
      </c>
      <c r="I89">
        <v>5</v>
      </c>
      <c r="J89">
        <v>0.7</v>
      </c>
      <c r="K89">
        <v>0.53245512399999995</v>
      </c>
      <c r="L89">
        <v>0.467544876</v>
      </c>
      <c r="M89" s="11">
        <v>303.45999999999998</v>
      </c>
      <c r="N89" s="3">
        <f t="shared" si="23"/>
        <v>334.90000000000003</v>
      </c>
      <c r="O89" s="7"/>
      <c r="P89" s="7"/>
      <c r="Q89" s="7"/>
      <c r="R89" s="3">
        <f>1*0</f>
        <v>0</v>
      </c>
      <c r="S89" s="12">
        <f t="shared" si="25"/>
        <v>638.36</v>
      </c>
      <c r="T89" s="17">
        <f t="shared" si="26"/>
        <v>0.467544876</v>
      </c>
      <c r="U89" s="4">
        <f t="shared" si="27"/>
        <v>298.46194704336</v>
      </c>
      <c r="V89" s="3">
        <v>0.5</v>
      </c>
      <c r="W89" s="4">
        <f t="shared" si="28"/>
        <v>149.23097352168</v>
      </c>
      <c r="X89" s="4">
        <v>6.5</v>
      </c>
      <c r="Y89" s="18">
        <f t="shared" si="29"/>
        <v>142.73097352168</v>
      </c>
    </row>
    <row r="90" spans="1:25" x14ac:dyDescent="0.25">
      <c r="A90" t="s">
        <v>204</v>
      </c>
      <c r="B90" t="s">
        <v>8</v>
      </c>
      <c r="C90">
        <v>1751</v>
      </c>
      <c r="D90" t="s">
        <v>205</v>
      </c>
      <c r="E90" t="s">
        <v>15</v>
      </c>
      <c r="F90" t="s">
        <v>11</v>
      </c>
      <c r="G90">
        <v>80222</v>
      </c>
      <c r="H90">
        <v>107</v>
      </c>
      <c r="I90">
        <v>4</v>
      </c>
      <c r="J90">
        <v>0.8</v>
      </c>
      <c r="K90">
        <v>0.74603714799999998</v>
      </c>
      <c r="L90">
        <v>0.25396285200000002</v>
      </c>
      <c r="M90" s="11">
        <v>303.45999999999998</v>
      </c>
      <c r="N90" s="3">
        <f t="shared" si="23"/>
        <v>267.92</v>
      </c>
      <c r="O90" s="7"/>
      <c r="P90" s="3">
        <f>1*149.36</f>
        <v>149.36000000000001</v>
      </c>
      <c r="Q90" s="7"/>
      <c r="R90" s="7"/>
      <c r="S90" s="12">
        <f t="shared" si="25"/>
        <v>422.02</v>
      </c>
      <c r="T90" s="17">
        <f t="shared" si="26"/>
        <v>0.25396285200000002</v>
      </c>
      <c r="U90" s="4">
        <f t="shared" si="27"/>
        <v>107.17740280104</v>
      </c>
      <c r="V90" s="3">
        <v>0.5</v>
      </c>
      <c r="W90" s="4">
        <f t="shared" si="28"/>
        <v>53.588701400520002</v>
      </c>
      <c r="X90" s="4">
        <v>6.5</v>
      </c>
      <c r="Y90" s="18">
        <f t="shared" si="29"/>
        <v>47.088701400520002</v>
      </c>
    </row>
    <row r="91" spans="1:25" x14ac:dyDescent="0.25">
      <c r="A91" t="s">
        <v>206</v>
      </c>
      <c r="B91" t="s">
        <v>37</v>
      </c>
      <c r="C91">
        <v>2187</v>
      </c>
      <c r="D91" t="s">
        <v>207</v>
      </c>
      <c r="E91" t="s">
        <v>31</v>
      </c>
      <c r="F91" t="s">
        <v>11</v>
      </c>
      <c r="G91">
        <v>80016</v>
      </c>
      <c r="H91">
        <v>102</v>
      </c>
      <c r="I91">
        <v>1</v>
      </c>
      <c r="J91">
        <v>1</v>
      </c>
      <c r="K91">
        <v>0.71150867799999995</v>
      </c>
      <c r="L91">
        <v>0.28849132199999999</v>
      </c>
      <c r="M91" s="11">
        <v>303.45999999999998</v>
      </c>
      <c r="N91" s="3">
        <f t="shared" si="23"/>
        <v>66.98</v>
      </c>
      <c r="O91" s="7"/>
      <c r="P91" s="7"/>
      <c r="Q91" s="3">
        <f>1*245.42</f>
        <v>245.42</v>
      </c>
      <c r="R91" s="7"/>
      <c r="S91" s="12">
        <f t="shared" si="25"/>
        <v>125.02000000000001</v>
      </c>
      <c r="T91" s="17">
        <f t="shared" si="26"/>
        <v>0.28849132199999999</v>
      </c>
      <c r="U91" s="4">
        <f t="shared" si="27"/>
        <v>36.067185076440005</v>
      </c>
      <c r="V91" s="3">
        <v>0.5</v>
      </c>
      <c r="W91" s="4">
        <f t="shared" si="28"/>
        <v>18.033592538220002</v>
      </c>
      <c r="X91" s="4">
        <v>6.5</v>
      </c>
      <c r="Y91" s="18">
        <f t="shared" si="29"/>
        <v>11.533592538220002</v>
      </c>
    </row>
    <row r="92" spans="1:25" x14ac:dyDescent="0.25">
      <c r="A92" t="s">
        <v>208</v>
      </c>
      <c r="B92" t="s">
        <v>24</v>
      </c>
      <c r="C92">
        <v>3000</v>
      </c>
      <c r="D92" t="s">
        <v>209</v>
      </c>
      <c r="E92" t="s">
        <v>15</v>
      </c>
      <c r="F92" t="s">
        <v>11</v>
      </c>
      <c r="G92">
        <v>80231</v>
      </c>
      <c r="H92">
        <v>105</v>
      </c>
      <c r="I92">
        <v>6</v>
      </c>
      <c r="J92">
        <v>0.2</v>
      </c>
      <c r="K92">
        <v>0.37687226899999998</v>
      </c>
      <c r="L92">
        <v>0.62312773099999996</v>
      </c>
      <c r="M92" s="11">
        <v>303.45999999999998</v>
      </c>
      <c r="N92" s="3">
        <f t="shared" si="23"/>
        <v>401.88</v>
      </c>
      <c r="O92" s="7"/>
      <c r="P92" s="7"/>
      <c r="Q92" s="7"/>
      <c r="R92" s="3">
        <f>1*0</f>
        <v>0</v>
      </c>
      <c r="S92" s="12">
        <f t="shared" si="25"/>
        <v>705.33999999999992</v>
      </c>
      <c r="T92" s="17">
        <f t="shared" si="26"/>
        <v>0.62312773099999996</v>
      </c>
      <c r="U92" s="4">
        <f t="shared" si="27"/>
        <v>439.51691378353991</v>
      </c>
      <c r="V92" s="3">
        <v>0.5</v>
      </c>
      <c r="W92" s="4">
        <f t="shared" si="28"/>
        <v>219.75845689176995</v>
      </c>
      <c r="X92" s="4">
        <v>6.5</v>
      </c>
      <c r="Y92" s="18">
        <f t="shared" si="29"/>
        <v>213.25845689176995</v>
      </c>
    </row>
    <row r="93" spans="1:25" x14ac:dyDescent="0.25">
      <c r="A93" t="s">
        <v>210</v>
      </c>
      <c r="B93" t="s">
        <v>8</v>
      </c>
      <c r="C93">
        <v>2545</v>
      </c>
      <c r="D93" t="s">
        <v>211</v>
      </c>
      <c r="E93" t="s">
        <v>70</v>
      </c>
      <c r="F93" t="s">
        <v>11</v>
      </c>
      <c r="G93">
        <v>80003</v>
      </c>
      <c r="H93">
        <v>103</v>
      </c>
      <c r="I93">
        <v>8</v>
      </c>
      <c r="J93">
        <v>0.9</v>
      </c>
      <c r="K93">
        <v>0.59900446100000004</v>
      </c>
      <c r="L93">
        <v>0.40099553900000001</v>
      </c>
      <c r="M93" s="11">
        <v>303.45999999999998</v>
      </c>
      <c r="N93" s="3">
        <f t="shared" si="23"/>
        <v>535.84</v>
      </c>
      <c r="O93" s="7"/>
      <c r="P93" s="3">
        <f>1*149.36</f>
        <v>149.36000000000001</v>
      </c>
      <c r="Q93" s="7"/>
      <c r="R93" s="7"/>
      <c r="S93" s="12">
        <f t="shared" si="25"/>
        <v>689.93999999999994</v>
      </c>
      <c r="T93" s="17">
        <f t="shared" si="26"/>
        <v>0.40099553900000001</v>
      </c>
      <c r="U93" s="4">
        <f t="shared" si="27"/>
        <v>276.66286217765997</v>
      </c>
      <c r="V93" s="3">
        <v>0.5</v>
      </c>
      <c r="W93" s="4">
        <f t="shared" si="28"/>
        <v>138.33143108882999</v>
      </c>
      <c r="X93" s="4">
        <v>6.5</v>
      </c>
      <c r="Y93" s="18">
        <f t="shared" si="29"/>
        <v>131.83143108882999</v>
      </c>
    </row>
    <row r="94" spans="1:25" x14ac:dyDescent="0.25">
      <c r="A94" t="s">
        <v>212</v>
      </c>
      <c r="B94" t="s">
        <v>24</v>
      </c>
      <c r="C94">
        <v>2400</v>
      </c>
      <c r="D94" t="s">
        <v>213</v>
      </c>
      <c r="E94" t="s">
        <v>45</v>
      </c>
      <c r="F94" t="s">
        <v>11</v>
      </c>
      <c r="G94">
        <v>80021</v>
      </c>
      <c r="H94">
        <v>103</v>
      </c>
      <c r="I94">
        <v>6</v>
      </c>
      <c r="J94">
        <v>0.4</v>
      </c>
      <c r="K94">
        <v>0.65271706600000001</v>
      </c>
      <c r="L94">
        <v>0.34728293399999999</v>
      </c>
      <c r="M94" s="11">
        <v>303.45999999999998</v>
      </c>
      <c r="N94" s="3">
        <f t="shared" si="23"/>
        <v>401.88</v>
      </c>
      <c r="O94" s="7"/>
      <c r="P94" s="7"/>
      <c r="Q94" s="7"/>
      <c r="R94" s="3">
        <f>1*0</f>
        <v>0</v>
      </c>
      <c r="S94" s="12">
        <f t="shared" si="25"/>
        <v>705.33999999999992</v>
      </c>
      <c r="T94" s="17">
        <f t="shared" si="26"/>
        <v>0.34728293399999999</v>
      </c>
      <c r="U94" s="4">
        <f t="shared" si="27"/>
        <v>244.95254466755998</v>
      </c>
      <c r="V94" s="3">
        <v>0.5</v>
      </c>
      <c r="W94" s="4">
        <f t="shared" si="28"/>
        <v>122.47627233377999</v>
      </c>
      <c r="X94" s="4">
        <v>6.5</v>
      </c>
      <c r="Y94" s="18">
        <f t="shared" si="29"/>
        <v>115.97627233377999</v>
      </c>
    </row>
    <row r="95" spans="1:25" x14ac:dyDescent="0.25">
      <c r="A95" t="s">
        <v>214</v>
      </c>
      <c r="B95" t="s">
        <v>8</v>
      </c>
      <c r="C95">
        <v>2393</v>
      </c>
      <c r="D95" t="s">
        <v>215</v>
      </c>
      <c r="E95" t="s">
        <v>70</v>
      </c>
      <c r="F95" t="s">
        <v>11</v>
      </c>
      <c r="G95">
        <v>80004</v>
      </c>
      <c r="H95">
        <v>103</v>
      </c>
      <c r="I95">
        <v>2</v>
      </c>
      <c r="J95">
        <v>0.4</v>
      </c>
      <c r="K95">
        <v>0.65718517600000004</v>
      </c>
      <c r="L95">
        <v>0.34281482400000002</v>
      </c>
      <c r="M95" s="11">
        <v>303.45999999999998</v>
      </c>
      <c r="N95" s="3">
        <f t="shared" si="23"/>
        <v>133.96</v>
      </c>
      <c r="O95" s="7"/>
      <c r="P95" s="3">
        <f t="shared" ref="P95:P97" si="34">1*149.36</f>
        <v>149.36000000000001</v>
      </c>
      <c r="Q95" s="7"/>
      <c r="R95" s="7"/>
      <c r="S95" s="12">
        <f t="shared" si="25"/>
        <v>288.05999999999995</v>
      </c>
      <c r="T95" s="17">
        <f t="shared" si="26"/>
        <v>0.34281482400000002</v>
      </c>
      <c r="U95" s="4">
        <f t="shared" si="27"/>
        <v>98.751238201439989</v>
      </c>
      <c r="V95" s="3">
        <v>0.5</v>
      </c>
      <c r="W95" s="4">
        <f t="shared" si="28"/>
        <v>49.375619100719994</v>
      </c>
      <c r="X95" s="4">
        <v>6.5</v>
      </c>
      <c r="Y95" s="18">
        <f t="shared" si="29"/>
        <v>42.875619100719994</v>
      </c>
    </row>
    <row r="96" spans="1:25" x14ac:dyDescent="0.25">
      <c r="A96" t="s">
        <v>216</v>
      </c>
      <c r="B96" t="s">
        <v>8</v>
      </c>
      <c r="C96">
        <v>2486</v>
      </c>
      <c r="D96" t="s">
        <v>217</v>
      </c>
      <c r="E96" t="s">
        <v>78</v>
      </c>
      <c r="F96" t="s">
        <v>11</v>
      </c>
      <c r="G96">
        <v>80128</v>
      </c>
      <c r="H96">
        <v>106</v>
      </c>
      <c r="I96">
        <v>3</v>
      </c>
      <c r="J96">
        <v>0.6</v>
      </c>
      <c r="K96">
        <v>0.61466483599999999</v>
      </c>
      <c r="L96">
        <v>0.38533516400000001</v>
      </c>
      <c r="M96" s="11">
        <v>303.45999999999998</v>
      </c>
      <c r="N96" s="3">
        <f t="shared" si="23"/>
        <v>200.94</v>
      </c>
      <c r="O96" s="7"/>
      <c r="P96" s="3">
        <f t="shared" si="34"/>
        <v>149.36000000000001</v>
      </c>
      <c r="Q96" s="7"/>
      <c r="R96" s="7"/>
      <c r="S96" s="12">
        <f t="shared" si="25"/>
        <v>355.03999999999996</v>
      </c>
      <c r="T96" s="17">
        <f t="shared" si="26"/>
        <v>0.38533516400000001</v>
      </c>
      <c r="U96" s="4">
        <f t="shared" si="27"/>
        <v>136.80939662655999</v>
      </c>
      <c r="V96" s="3">
        <v>0.5</v>
      </c>
      <c r="W96" s="4">
        <f t="shared" si="28"/>
        <v>68.404698313279994</v>
      </c>
      <c r="X96" s="4">
        <v>6.5</v>
      </c>
      <c r="Y96" s="18">
        <f t="shared" si="29"/>
        <v>61.904698313279994</v>
      </c>
    </row>
    <row r="97" spans="1:25" x14ac:dyDescent="0.25">
      <c r="A97" t="s">
        <v>218</v>
      </c>
      <c r="B97" t="s">
        <v>8</v>
      </c>
      <c r="C97">
        <v>3214</v>
      </c>
      <c r="D97" t="s">
        <v>219</v>
      </c>
      <c r="E97" t="s">
        <v>15</v>
      </c>
      <c r="F97" t="s">
        <v>11</v>
      </c>
      <c r="G97">
        <v>80236</v>
      </c>
      <c r="H97">
        <v>101</v>
      </c>
      <c r="I97">
        <v>5</v>
      </c>
      <c r="J97">
        <v>0.8</v>
      </c>
      <c r="K97" s="1">
        <v>9.6699999999999994E-2</v>
      </c>
      <c r="L97">
        <v>0.90327840999999998</v>
      </c>
      <c r="M97" s="11">
        <v>303.45999999999998</v>
      </c>
      <c r="N97" s="3">
        <f t="shared" si="23"/>
        <v>334.90000000000003</v>
      </c>
      <c r="O97" s="7"/>
      <c r="P97" s="3">
        <f t="shared" si="34"/>
        <v>149.36000000000001</v>
      </c>
      <c r="Q97" s="7"/>
      <c r="R97" s="7"/>
      <c r="S97" s="12">
        <f t="shared" si="25"/>
        <v>489</v>
      </c>
      <c r="T97" s="17">
        <f t="shared" si="26"/>
        <v>0.90327840999999998</v>
      </c>
      <c r="U97" s="4">
        <f t="shared" si="27"/>
        <v>441.70314249</v>
      </c>
      <c r="V97" s="3">
        <v>0.5</v>
      </c>
      <c r="W97" s="4">
        <f t="shared" si="28"/>
        <v>220.851571245</v>
      </c>
      <c r="X97" s="4">
        <v>6.5</v>
      </c>
      <c r="Y97" s="18">
        <f t="shared" si="29"/>
        <v>214.351571245</v>
      </c>
    </row>
    <row r="98" spans="1:25" x14ac:dyDescent="0.25">
      <c r="A98" t="s">
        <v>220</v>
      </c>
      <c r="B98" t="s">
        <v>37</v>
      </c>
      <c r="C98">
        <v>738</v>
      </c>
      <c r="D98" t="s">
        <v>221</v>
      </c>
      <c r="E98" t="s">
        <v>15</v>
      </c>
      <c r="F98" t="s">
        <v>11</v>
      </c>
      <c r="G98">
        <v>80224</v>
      </c>
      <c r="H98">
        <v>100</v>
      </c>
      <c r="I98">
        <v>1</v>
      </c>
      <c r="J98">
        <v>0.1</v>
      </c>
      <c r="K98">
        <v>0.79708918200000001</v>
      </c>
      <c r="L98">
        <v>0.20291081799999999</v>
      </c>
      <c r="M98" s="11">
        <v>303.45999999999998</v>
      </c>
      <c r="N98" s="3">
        <f t="shared" si="23"/>
        <v>66.98</v>
      </c>
      <c r="O98" s="7"/>
      <c r="P98" s="7"/>
      <c r="Q98" s="3">
        <f>1*245.42</f>
        <v>245.42</v>
      </c>
      <c r="R98" s="7"/>
      <c r="S98" s="12">
        <f t="shared" si="25"/>
        <v>125.02000000000001</v>
      </c>
      <c r="T98" s="17">
        <f t="shared" si="26"/>
        <v>0.20291081799999999</v>
      </c>
      <c r="U98" s="4">
        <f t="shared" si="27"/>
        <v>25.367910466360001</v>
      </c>
      <c r="V98" s="3">
        <v>0.5</v>
      </c>
      <c r="W98" s="4">
        <f t="shared" si="28"/>
        <v>12.683955233180001</v>
      </c>
      <c r="X98" s="4">
        <v>6.5</v>
      </c>
      <c r="Y98" s="18">
        <f t="shared" si="29"/>
        <v>6.1839552331800007</v>
      </c>
    </row>
    <row r="99" spans="1:25" x14ac:dyDescent="0.25">
      <c r="A99" t="s">
        <v>222</v>
      </c>
      <c r="B99" t="s">
        <v>8</v>
      </c>
      <c r="C99">
        <v>3252</v>
      </c>
      <c r="D99" t="s">
        <v>223</v>
      </c>
      <c r="E99" t="s">
        <v>15</v>
      </c>
      <c r="F99" t="s">
        <v>11</v>
      </c>
      <c r="G99">
        <v>80212</v>
      </c>
      <c r="H99">
        <v>107</v>
      </c>
      <c r="I99">
        <v>6</v>
      </c>
      <c r="J99">
        <v>0.9</v>
      </c>
      <c r="K99" s="1">
        <v>2.8E-3</v>
      </c>
      <c r="L99">
        <v>0.997198264</v>
      </c>
      <c r="M99" s="11">
        <v>303.45999999999998</v>
      </c>
      <c r="N99" s="3">
        <f t="shared" si="23"/>
        <v>401.88</v>
      </c>
      <c r="O99" s="7"/>
      <c r="P99" s="3">
        <f t="shared" ref="P99:P101" si="35">1*149.36</f>
        <v>149.36000000000001</v>
      </c>
      <c r="Q99" s="7"/>
      <c r="R99" s="7"/>
      <c r="S99" s="12">
        <f t="shared" si="25"/>
        <v>555.9799999999999</v>
      </c>
      <c r="T99" s="17">
        <f t="shared" si="26"/>
        <v>0.997198264</v>
      </c>
      <c r="U99" s="4">
        <f t="shared" si="27"/>
        <v>554.42229081871994</v>
      </c>
      <c r="V99" s="3">
        <v>0.5</v>
      </c>
      <c r="W99" s="4">
        <f t="shared" si="28"/>
        <v>277.21114540935997</v>
      </c>
      <c r="X99" s="4">
        <v>6.5</v>
      </c>
      <c r="Y99" s="18">
        <f t="shared" si="29"/>
        <v>270.71114540935997</v>
      </c>
    </row>
    <row r="100" spans="1:25" x14ac:dyDescent="0.25">
      <c r="A100" t="s">
        <v>224</v>
      </c>
      <c r="B100" t="s">
        <v>8</v>
      </c>
      <c r="C100">
        <v>1371</v>
      </c>
      <c r="D100" t="s">
        <v>225</v>
      </c>
      <c r="E100" t="s">
        <v>70</v>
      </c>
      <c r="F100" t="s">
        <v>11</v>
      </c>
      <c r="G100">
        <v>80004</v>
      </c>
      <c r="H100">
        <v>103</v>
      </c>
      <c r="I100">
        <v>4</v>
      </c>
      <c r="J100">
        <v>0.3</v>
      </c>
      <c r="K100">
        <v>0.77021442600000001</v>
      </c>
      <c r="L100">
        <v>0.22978557399999999</v>
      </c>
      <c r="M100" s="11">
        <v>303.45999999999998</v>
      </c>
      <c r="N100" s="3">
        <f t="shared" si="23"/>
        <v>267.92</v>
      </c>
      <c r="O100" s="7"/>
      <c r="P100" s="3">
        <f t="shared" si="35"/>
        <v>149.36000000000001</v>
      </c>
      <c r="Q100" s="7"/>
      <c r="R100" s="7"/>
      <c r="S100" s="12">
        <f t="shared" si="25"/>
        <v>422.02</v>
      </c>
      <c r="T100" s="17">
        <f t="shared" si="26"/>
        <v>0.22978557399999999</v>
      </c>
      <c r="U100" s="4">
        <f t="shared" si="27"/>
        <v>96.974107939479993</v>
      </c>
      <c r="V100" s="3">
        <v>0.5</v>
      </c>
      <c r="W100" s="4">
        <f t="shared" si="28"/>
        <v>48.487053969739996</v>
      </c>
      <c r="X100" s="4">
        <v>6.5</v>
      </c>
      <c r="Y100" s="18">
        <f t="shared" si="29"/>
        <v>41.987053969739996</v>
      </c>
    </row>
    <row r="101" spans="1:25" x14ac:dyDescent="0.25">
      <c r="A101" t="s">
        <v>226</v>
      </c>
      <c r="B101" t="s">
        <v>8</v>
      </c>
      <c r="C101">
        <v>2598</v>
      </c>
      <c r="D101" t="s">
        <v>227</v>
      </c>
      <c r="E101" t="s">
        <v>108</v>
      </c>
      <c r="F101" t="s">
        <v>11</v>
      </c>
      <c r="G101">
        <v>80134</v>
      </c>
      <c r="H101">
        <v>104</v>
      </c>
      <c r="I101">
        <v>1</v>
      </c>
      <c r="J101">
        <v>0.1</v>
      </c>
      <c r="K101">
        <v>0.58471743300000001</v>
      </c>
      <c r="L101">
        <v>0.41528256699999999</v>
      </c>
      <c r="M101" s="11">
        <v>303.45999999999998</v>
      </c>
      <c r="N101" s="3">
        <f t="shared" si="23"/>
        <v>66.98</v>
      </c>
      <c r="O101" s="7"/>
      <c r="P101" s="3">
        <f t="shared" si="35"/>
        <v>149.36000000000001</v>
      </c>
      <c r="Q101" s="7"/>
      <c r="R101" s="7"/>
      <c r="S101" s="12">
        <f t="shared" si="25"/>
        <v>221.07999999999998</v>
      </c>
      <c r="T101" s="17">
        <f t="shared" si="26"/>
        <v>0.41528256699999999</v>
      </c>
      <c r="U101" s="4">
        <f t="shared" si="27"/>
        <v>91.810669912359998</v>
      </c>
      <c r="V101" s="3">
        <v>0.5</v>
      </c>
      <c r="W101" s="4">
        <f t="shared" si="28"/>
        <v>45.905334956179999</v>
      </c>
      <c r="X101" s="4">
        <v>6.5</v>
      </c>
      <c r="Y101" s="18">
        <f t="shared" si="29"/>
        <v>39.405334956179999</v>
      </c>
    </row>
    <row r="102" spans="1:25" x14ac:dyDescent="0.25">
      <c r="A102" t="s">
        <v>228</v>
      </c>
      <c r="B102" t="s">
        <v>37</v>
      </c>
      <c r="C102">
        <v>3203</v>
      </c>
      <c r="D102" t="s">
        <v>229</v>
      </c>
      <c r="E102" t="s">
        <v>31</v>
      </c>
      <c r="F102" t="s">
        <v>11</v>
      </c>
      <c r="G102">
        <v>80011</v>
      </c>
      <c r="H102">
        <v>105</v>
      </c>
      <c r="I102">
        <v>2</v>
      </c>
      <c r="J102">
        <v>0.2</v>
      </c>
      <c r="K102">
        <v>0.13108535499999999</v>
      </c>
      <c r="L102">
        <v>0.86891464500000004</v>
      </c>
      <c r="M102" s="11">
        <v>303.45999999999998</v>
      </c>
      <c r="N102" s="3">
        <f t="shared" si="23"/>
        <v>133.96</v>
      </c>
      <c r="O102" s="7"/>
      <c r="P102" s="7"/>
      <c r="Q102" s="3">
        <f>1*245.42</f>
        <v>245.42</v>
      </c>
      <c r="R102" s="7"/>
      <c r="S102" s="12">
        <f t="shared" si="25"/>
        <v>191.99999999999997</v>
      </c>
      <c r="T102" s="17">
        <f t="shared" si="26"/>
        <v>0.86891464500000004</v>
      </c>
      <c r="U102" s="4">
        <f t="shared" si="27"/>
        <v>166.83161183999999</v>
      </c>
      <c r="V102" s="3">
        <v>0.5</v>
      </c>
      <c r="W102" s="4">
        <f t="shared" si="28"/>
        <v>83.415805919999997</v>
      </c>
      <c r="X102" s="4">
        <v>6.5</v>
      </c>
      <c r="Y102" s="18">
        <f t="shared" si="29"/>
        <v>76.915805919999997</v>
      </c>
    </row>
    <row r="103" spans="1:25" x14ac:dyDescent="0.25">
      <c r="A103" t="s">
        <v>230</v>
      </c>
      <c r="B103" t="s">
        <v>8</v>
      </c>
      <c r="C103">
        <v>1307</v>
      </c>
      <c r="D103" t="s">
        <v>231</v>
      </c>
      <c r="E103" t="s">
        <v>15</v>
      </c>
      <c r="F103" t="s">
        <v>11</v>
      </c>
      <c r="G103">
        <v>80222</v>
      </c>
      <c r="H103">
        <v>105</v>
      </c>
      <c r="I103">
        <v>4</v>
      </c>
      <c r="J103">
        <v>0.8</v>
      </c>
      <c r="K103">
        <v>0.77447985699999999</v>
      </c>
      <c r="L103">
        <v>0.22552014300000001</v>
      </c>
      <c r="M103" s="11">
        <v>303.45999999999998</v>
      </c>
      <c r="N103" s="3">
        <f t="shared" si="23"/>
        <v>267.92</v>
      </c>
      <c r="O103" s="7"/>
      <c r="P103" s="3">
        <f t="shared" ref="P103:P104" si="36">1*149.36</f>
        <v>149.36000000000001</v>
      </c>
      <c r="Q103" s="7"/>
      <c r="R103" s="7"/>
      <c r="S103" s="12">
        <f t="shared" si="25"/>
        <v>422.02</v>
      </c>
      <c r="T103" s="17">
        <f t="shared" si="26"/>
        <v>0.22552014300000001</v>
      </c>
      <c r="U103" s="4">
        <f t="shared" si="27"/>
        <v>95.174010748859999</v>
      </c>
      <c r="V103" s="3">
        <v>0.5</v>
      </c>
      <c r="W103" s="4">
        <f t="shared" si="28"/>
        <v>47.587005374429999</v>
      </c>
      <c r="X103" s="4">
        <v>6.5</v>
      </c>
      <c r="Y103" s="18">
        <f t="shared" si="29"/>
        <v>41.087005374429999</v>
      </c>
    </row>
    <row r="104" spans="1:25" x14ac:dyDescent="0.25">
      <c r="A104" t="s">
        <v>232</v>
      </c>
      <c r="B104" t="s">
        <v>8</v>
      </c>
      <c r="C104">
        <v>2624</v>
      </c>
      <c r="D104" t="s">
        <v>233</v>
      </c>
      <c r="E104" t="s">
        <v>45</v>
      </c>
      <c r="F104" t="s">
        <v>11</v>
      </c>
      <c r="G104">
        <v>80020</v>
      </c>
      <c r="H104">
        <v>109</v>
      </c>
      <c r="I104">
        <v>3</v>
      </c>
      <c r="J104">
        <v>1</v>
      </c>
      <c r="K104">
        <v>0.58451535700000001</v>
      </c>
      <c r="L104">
        <v>0.41548464299999999</v>
      </c>
      <c r="M104" s="11">
        <v>303.45999999999998</v>
      </c>
      <c r="N104" s="3">
        <f t="shared" si="23"/>
        <v>200.94</v>
      </c>
      <c r="O104" s="7"/>
      <c r="P104" s="3">
        <f t="shared" si="36"/>
        <v>149.36000000000001</v>
      </c>
      <c r="Q104" s="7"/>
      <c r="R104" s="7"/>
      <c r="S104" s="12">
        <f t="shared" si="25"/>
        <v>355.03999999999996</v>
      </c>
      <c r="T104" s="17">
        <f t="shared" si="26"/>
        <v>0.41548464299999999</v>
      </c>
      <c r="U104" s="4">
        <f t="shared" si="27"/>
        <v>147.51366765071998</v>
      </c>
      <c r="V104" s="3">
        <v>0.5</v>
      </c>
      <c r="W104" s="4">
        <f t="shared" si="28"/>
        <v>73.75683382535999</v>
      </c>
      <c r="X104" s="4">
        <v>6.5</v>
      </c>
      <c r="Y104" s="18">
        <f t="shared" si="29"/>
        <v>67.25683382535999</v>
      </c>
    </row>
    <row r="105" spans="1:25" x14ac:dyDescent="0.25">
      <c r="A105" t="s">
        <v>234</v>
      </c>
      <c r="B105" t="s">
        <v>24</v>
      </c>
      <c r="C105">
        <v>497</v>
      </c>
      <c r="D105" t="s">
        <v>235</v>
      </c>
      <c r="E105" t="s">
        <v>10</v>
      </c>
      <c r="F105" t="s">
        <v>11</v>
      </c>
      <c r="G105">
        <v>80015</v>
      </c>
      <c r="H105">
        <v>104</v>
      </c>
      <c r="I105">
        <v>4</v>
      </c>
      <c r="J105">
        <v>0.9</v>
      </c>
      <c r="K105">
        <v>0.80141697899999997</v>
      </c>
      <c r="L105">
        <v>0.198583021</v>
      </c>
      <c r="M105" s="11">
        <v>303.45999999999998</v>
      </c>
      <c r="N105" s="3">
        <f t="shared" si="23"/>
        <v>267.92</v>
      </c>
      <c r="O105" s="7"/>
      <c r="P105" s="7"/>
      <c r="Q105" s="7"/>
      <c r="R105" s="3">
        <f>1*0</f>
        <v>0</v>
      </c>
      <c r="S105" s="12">
        <f t="shared" si="25"/>
        <v>571.38</v>
      </c>
      <c r="T105" s="17">
        <f t="shared" si="26"/>
        <v>0.198583021</v>
      </c>
      <c r="U105" s="4">
        <f t="shared" si="27"/>
        <v>113.46636653898</v>
      </c>
      <c r="V105" s="3">
        <v>0.5</v>
      </c>
      <c r="W105" s="4">
        <f t="shared" si="28"/>
        <v>56.733183269489999</v>
      </c>
      <c r="X105" s="4">
        <v>6.5</v>
      </c>
      <c r="Y105" s="18">
        <f t="shared" si="29"/>
        <v>50.233183269489999</v>
      </c>
    </row>
    <row r="106" spans="1:25" x14ac:dyDescent="0.25">
      <c r="A106" t="s">
        <v>236</v>
      </c>
      <c r="B106" t="s">
        <v>13</v>
      </c>
      <c r="C106">
        <v>3063</v>
      </c>
      <c r="D106" t="s">
        <v>237</v>
      </c>
      <c r="E106" t="s">
        <v>70</v>
      </c>
      <c r="F106" t="s">
        <v>11</v>
      </c>
      <c r="G106">
        <v>80004</v>
      </c>
      <c r="H106">
        <v>108</v>
      </c>
      <c r="I106">
        <v>6</v>
      </c>
      <c r="J106">
        <v>0.3</v>
      </c>
      <c r="K106">
        <v>0.303085363</v>
      </c>
      <c r="L106">
        <v>0.696914637</v>
      </c>
      <c r="M106" s="11">
        <v>303.45999999999998</v>
      </c>
      <c r="N106" s="3">
        <f t="shared" si="23"/>
        <v>401.88</v>
      </c>
      <c r="O106" s="8">
        <f>1*281.84</f>
        <v>281.83999999999997</v>
      </c>
      <c r="P106" s="7"/>
      <c r="Q106" s="7"/>
      <c r="R106" s="7"/>
      <c r="S106" s="12">
        <f t="shared" si="25"/>
        <v>987.17999999999984</v>
      </c>
      <c r="T106" s="17">
        <f t="shared" si="26"/>
        <v>0.696914637</v>
      </c>
      <c r="U106" s="4">
        <f t="shared" si="27"/>
        <v>687.98019135365985</v>
      </c>
      <c r="V106" s="3">
        <v>0.5</v>
      </c>
      <c r="W106" s="4">
        <f t="shared" si="28"/>
        <v>343.99009567682992</v>
      </c>
      <c r="X106" s="4">
        <v>6.5</v>
      </c>
      <c r="Y106" s="18">
        <f t="shared" si="29"/>
        <v>337.49009567682992</v>
      </c>
    </row>
    <row r="107" spans="1:25" x14ac:dyDescent="0.25">
      <c r="A107" t="s">
        <v>238</v>
      </c>
      <c r="B107" t="s">
        <v>24</v>
      </c>
      <c r="C107">
        <v>391</v>
      </c>
      <c r="D107" t="s">
        <v>239</v>
      </c>
      <c r="E107" t="s">
        <v>15</v>
      </c>
      <c r="F107" t="s">
        <v>11</v>
      </c>
      <c r="G107">
        <v>80229</v>
      </c>
      <c r="H107">
        <v>107</v>
      </c>
      <c r="I107">
        <v>5</v>
      </c>
      <c r="J107">
        <v>0.6</v>
      </c>
      <c r="K107">
        <v>0.80577456700000005</v>
      </c>
      <c r="L107">
        <v>0.194225433</v>
      </c>
      <c r="M107" s="11">
        <v>303.45999999999998</v>
      </c>
      <c r="N107" s="3">
        <f t="shared" si="23"/>
        <v>334.90000000000003</v>
      </c>
      <c r="O107" s="7"/>
      <c r="P107" s="7"/>
      <c r="Q107" s="7"/>
      <c r="R107" s="3">
        <f>1*0</f>
        <v>0</v>
      </c>
      <c r="S107" s="12">
        <f t="shared" si="25"/>
        <v>638.36</v>
      </c>
      <c r="T107" s="17">
        <f t="shared" si="26"/>
        <v>0.194225433</v>
      </c>
      <c r="U107" s="4">
        <f t="shared" si="27"/>
        <v>123.98574740988001</v>
      </c>
      <c r="V107" s="3">
        <v>0.5</v>
      </c>
      <c r="W107" s="4">
        <f t="shared" si="28"/>
        <v>61.992873704940003</v>
      </c>
      <c r="X107" s="4">
        <v>6.5</v>
      </c>
      <c r="Y107" s="18">
        <f t="shared" si="29"/>
        <v>55.492873704940003</v>
      </c>
    </row>
    <row r="108" spans="1:25" x14ac:dyDescent="0.25">
      <c r="A108" t="s">
        <v>240</v>
      </c>
      <c r="B108" t="s">
        <v>8</v>
      </c>
      <c r="C108">
        <v>2454</v>
      </c>
      <c r="D108" t="s">
        <v>241</v>
      </c>
      <c r="E108" t="s">
        <v>31</v>
      </c>
      <c r="F108" t="s">
        <v>11</v>
      </c>
      <c r="G108">
        <v>80013</v>
      </c>
      <c r="H108">
        <v>105</v>
      </c>
      <c r="I108">
        <v>3</v>
      </c>
      <c r="J108">
        <v>0.6</v>
      </c>
      <c r="K108">
        <v>0.61825827799999999</v>
      </c>
      <c r="L108">
        <v>0.38174172200000001</v>
      </c>
      <c r="M108" s="11">
        <v>303.45999999999998</v>
      </c>
      <c r="N108" s="3">
        <f t="shared" si="23"/>
        <v>200.94</v>
      </c>
      <c r="O108" s="7"/>
      <c r="P108" s="3">
        <f>1*149.36</f>
        <v>149.36000000000001</v>
      </c>
      <c r="Q108" s="7"/>
      <c r="R108" s="7"/>
      <c r="S108" s="12">
        <f t="shared" si="25"/>
        <v>355.03999999999996</v>
      </c>
      <c r="T108" s="17">
        <f t="shared" si="26"/>
        <v>0.38174172200000001</v>
      </c>
      <c r="U108" s="4">
        <f t="shared" si="27"/>
        <v>135.53358097888</v>
      </c>
      <c r="V108" s="3">
        <v>0.5</v>
      </c>
      <c r="W108" s="4">
        <f t="shared" si="28"/>
        <v>67.766790489439998</v>
      </c>
      <c r="X108" s="4">
        <v>6.5</v>
      </c>
      <c r="Y108" s="18">
        <f t="shared" si="29"/>
        <v>61.266790489439998</v>
      </c>
    </row>
    <row r="109" spans="1:25" x14ac:dyDescent="0.25">
      <c r="A109" t="s">
        <v>242</v>
      </c>
      <c r="B109" t="s">
        <v>24</v>
      </c>
      <c r="C109">
        <v>2398</v>
      </c>
      <c r="D109" t="s">
        <v>243</v>
      </c>
      <c r="E109" t="s">
        <v>15</v>
      </c>
      <c r="F109" t="s">
        <v>11</v>
      </c>
      <c r="G109">
        <v>80203</v>
      </c>
      <c r="H109">
        <v>103</v>
      </c>
      <c r="I109">
        <v>5</v>
      </c>
      <c r="J109">
        <v>1</v>
      </c>
      <c r="K109">
        <v>0.652786643</v>
      </c>
      <c r="L109">
        <v>0.347213357</v>
      </c>
      <c r="M109" s="11">
        <v>303.45999999999998</v>
      </c>
      <c r="N109" s="3">
        <f t="shared" si="23"/>
        <v>334.90000000000003</v>
      </c>
      <c r="O109" s="7"/>
      <c r="P109" s="7"/>
      <c r="Q109" s="7"/>
      <c r="R109" s="3">
        <f>1*0</f>
        <v>0</v>
      </c>
      <c r="S109" s="12">
        <f t="shared" si="25"/>
        <v>638.36</v>
      </c>
      <c r="T109" s="17">
        <f t="shared" si="26"/>
        <v>0.347213357</v>
      </c>
      <c r="U109" s="4">
        <f t="shared" si="27"/>
        <v>221.64711857451999</v>
      </c>
      <c r="V109" s="3">
        <v>0.5</v>
      </c>
      <c r="W109" s="4">
        <f t="shared" si="28"/>
        <v>110.82355928726</v>
      </c>
      <c r="X109" s="4">
        <v>6.5</v>
      </c>
      <c r="Y109" s="18">
        <f t="shared" si="29"/>
        <v>104.32355928726</v>
      </c>
    </row>
    <row r="110" spans="1:25" x14ac:dyDescent="0.25">
      <c r="A110" t="s">
        <v>244</v>
      </c>
      <c r="B110" t="s">
        <v>13</v>
      </c>
      <c r="C110">
        <v>3132</v>
      </c>
      <c r="D110" t="s">
        <v>245</v>
      </c>
      <c r="E110" t="s">
        <v>48</v>
      </c>
      <c r="F110" t="s">
        <v>11</v>
      </c>
      <c r="G110">
        <v>80214</v>
      </c>
      <c r="H110">
        <v>106</v>
      </c>
      <c r="I110">
        <v>7</v>
      </c>
      <c r="J110">
        <v>0.5</v>
      </c>
      <c r="K110">
        <v>0.26405961900000002</v>
      </c>
      <c r="L110">
        <v>0.73594038100000003</v>
      </c>
      <c r="M110" s="11">
        <v>303.45999999999998</v>
      </c>
      <c r="N110" s="3">
        <f t="shared" si="23"/>
        <v>468.86</v>
      </c>
      <c r="O110" s="8">
        <f>1*281.84</f>
        <v>281.83999999999997</v>
      </c>
      <c r="P110" s="7"/>
      <c r="Q110" s="7"/>
      <c r="R110" s="7"/>
      <c r="S110" s="12">
        <f t="shared" si="25"/>
        <v>1054.1599999999999</v>
      </c>
      <c r="T110" s="17">
        <f t="shared" si="26"/>
        <v>0.73594038100000003</v>
      </c>
      <c r="U110" s="4">
        <f t="shared" si="27"/>
        <v>775.79891203495993</v>
      </c>
      <c r="V110" s="3">
        <v>0.5</v>
      </c>
      <c r="W110" s="4">
        <f t="shared" si="28"/>
        <v>387.89945601747996</v>
      </c>
      <c r="X110" s="4">
        <v>6.5</v>
      </c>
      <c r="Y110" s="18">
        <f t="shared" si="29"/>
        <v>381.39945601747996</v>
      </c>
    </row>
    <row r="111" spans="1:25" x14ac:dyDescent="0.25">
      <c r="A111" t="s">
        <v>246</v>
      </c>
      <c r="B111" t="s">
        <v>8</v>
      </c>
      <c r="C111">
        <v>863</v>
      </c>
      <c r="D111" t="s">
        <v>247</v>
      </c>
      <c r="E111" t="s">
        <v>10</v>
      </c>
      <c r="F111" t="s">
        <v>11</v>
      </c>
      <c r="G111">
        <v>80112</v>
      </c>
      <c r="H111">
        <v>104</v>
      </c>
      <c r="I111">
        <v>6</v>
      </c>
      <c r="J111">
        <v>0.1</v>
      </c>
      <c r="K111">
        <v>0.79302235700000001</v>
      </c>
      <c r="L111">
        <v>0.20697764299999999</v>
      </c>
      <c r="M111" s="11">
        <v>303.45999999999998</v>
      </c>
      <c r="N111" s="3">
        <f t="shared" si="23"/>
        <v>401.88</v>
      </c>
      <c r="O111" s="7"/>
      <c r="P111" s="3">
        <f t="shared" ref="P111:P112" si="37">1*149.36</f>
        <v>149.36000000000001</v>
      </c>
      <c r="Q111" s="7"/>
      <c r="R111" s="7"/>
      <c r="S111" s="12">
        <f t="shared" si="25"/>
        <v>555.9799999999999</v>
      </c>
      <c r="T111" s="17">
        <f t="shared" si="26"/>
        <v>0.20697764299999999</v>
      </c>
      <c r="U111" s="4">
        <f t="shared" si="27"/>
        <v>115.07542995513998</v>
      </c>
      <c r="V111" s="3">
        <v>0.5</v>
      </c>
      <c r="W111" s="4">
        <f t="shared" si="28"/>
        <v>57.537714977569991</v>
      </c>
      <c r="X111" s="4">
        <v>6.5</v>
      </c>
      <c r="Y111" s="18">
        <f t="shared" si="29"/>
        <v>51.037714977569991</v>
      </c>
    </row>
    <row r="112" spans="1:25" x14ac:dyDescent="0.25">
      <c r="A112" t="s">
        <v>248</v>
      </c>
      <c r="B112" t="s">
        <v>8</v>
      </c>
      <c r="C112">
        <v>347</v>
      </c>
      <c r="D112" t="s">
        <v>249</v>
      </c>
      <c r="E112" t="s">
        <v>31</v>
      </c>
      <c r="F112" t="s">
        <v>11</v>
      </c>
      <c r="G112">
        <v>80015</v>
      </c>
      <c r="H112">
        <v>104</v>
      </c>
      <c r="I112">
        <v>1</v>
      </c>
      <c r="J112">
        <v>0.7</v>
      </c>
      <c r="K112">
        <v>0.80657911599999998</v>
      </c>
      <c r="L112">
        <v>0.19342088399999999</v>
      </c>
      <c r="M112" s="11">
        <v>303.45999999999998</v>
      </c>
      <c r="N112" s="3">
        <f t="shared" si="23"/>
        <v>66.98</v>
      </c>
      <c r="O112" s="7"/>
      <c r="P112" s="3">
        <f t="shared" si="37"/>
        <v>149.36000000000001</v>
      </c>
      <c r="Q112" s="7"/>
      <c r="R112" s="7"/>
      <c r="S112" s="12">
        <f t="shared" si="25"/>
        <v>221.07999999999998</v>
      </c>
      <c r="T112" s="17">
        <f t="shared" si="26"/>
        <v>0.19342088399999999</v>
      </c>
      <c r="U112" s="4">
        <f t="shared" si="27"/>
        <v>42.761489034719993</v>
      </c>
      <c r="V112" s="3">
        <v>0.5</v>
      </c>
      <c r="W112" s="4">
        <f t="shared" si="28"/>
        <v>21.380744517359997</v>
      </c>
      <c r="X112" s="4">
        <v>6.5</v>
      </c>
      <c r="Y112" s="18">
        <f t="shared" si="29"/>
        <v>14.880744517359997</v>
      </c>
    </row>
    <row r="113" spans="1:25" x14ac:dyDescent="0.25">
      <c r="A113" t="s">
        <v>250</v>
      </c>
      <c r="B113" t="s">
        <v>24</v>
      </c>
      <c r="C113">
        <v>212</v>
      </c>
      <c r="D113" t="s">
        <v>251</v>
      </c>
      <c r="E113" t="s">
        <v>108</v>
      </c>
      <c r="F113" t="s">
        <v>11</v>
      </c>
      <c r="G113">
        <v>80134</v>
      </c>
      <c r="H113">
        <v>102</v>
      </c>
      <c r="I113">
        <v>5</v>
      </c>
      <c r="J113">
        <v>0.9</v>
      </c>
      <c r="K113">
        <v>0.80936199900000005</v>
      </c>
      <c r="L113">
        <v>0.190638001</v>
      </c>
      <c r="M113" s="11">
        <v>303.45999999999998</v>
      </c>
      <c r="N113" s="3">
        <f t="shared" si="23"/>
        <v>334.90000000000003</v>
      </c>
      <c r="O113" s="7"/>
      <c r="P113" s="7"/>
      <c r="Q113" s="7"/>
      <c r="R113" s="3">
        <f>1*0</f>
        <v>0</v>
      </c>
      <c r="S113" s="12">
        <f t="shared" si="25"/>
        <v>638.36</v>
      </c>
      <c r="T113" s="17">
        <f t="shared" si="26"/>
        <v>0.190638001</v>
      </c>
      <c r="U113" s="4">
        <f t="shared" si="27"/>
        <v>121.69567431836001</v>
      </c>
      <c r="V113" s="3">
        <v>0.5</v>
      </c>
      <c r="W113" s="4">
        <f t="shared" si="28"/>
        <v>60.847837159180003</v>
      </c>
      <c r="X113" s="4">
        <v>6.5</v>
      </c>
      <c r="Y113" s="18">
        <f t="shared" si="29"/>
        <v>54.347837159180003</v>
      </c>
    </row>
    <row r="114" spans="1:25" x14ac:dyDescent="0.25">
      <c r="A114" t="s">
        <v>252</v>
      </c>
      <c r="B114" t="s">
        <v>13</v>
      </c>
      <c r="C114">
        <v>2418</v>
      </c>
      <c r="D114" t="s">
        <v>253</v>
      </c>
      <c r="E114" t="s">
        <v>45</v>
      </c>
      <c r="F114" t="s">
        <v>11</v>
      </c>
      <c r="G114">
        <v>80020</v>
      </c>
      <c r="H114">
        <v>109</v>
      </c>
      <c r="I114">
        <v>6</v>
      </c>
      <c r="J114">
        <v>0.4</v>
      </c>
      <c r="K114">
        <v>0.63970914499999998</v>
      </c>
      <c r="L114">
        <v>0.36029085500000002</v>
      </c>
      <c r="M114" s="11">
        <v>303.45999999999998</v>
      </c>
      <c r="N114" s="3">
        <f t="shared" si="23"/>
        <v>401.88</v>
      </c>
      <c r="O114" s="8">
        <f>1*281.84</f>
        <v>281.83999999999997</v>
      </c>
      <c r="P114" s="7"/>
      <c r="Q114" s="7"/>
      <c r="R114" s="7"/>
      <c r="S114" s="12">
        <f t="shared" si="25"/>
        <v>987.17999999999984</v>
      </c>
      <c r="T114" s="17">
        <f t="shared" si="26"/>
        <v>0.36029085500000002</v>
      </c>
      <c r="U114" s="4">
        <f t="shared" si="27"/>
        <v>355.67192623889997</v>
      </c>
      <c r="V114" s="3">
        <v>0.5</v>
      </c>
      <c r="W114" s="4">
        <f t="shared" si="28"/>
        <v>177.83596311944999</v>
      </c>
      <c r="X114" s="4">
        <v>6.5</v>
      </c>
      <c r="Y114" s="18">
        <f t="shared" si="29"/>
        <v>171.33596311944999</v>
      </c>
    </row>
    <row r="115" spans="1:25" x14ac:dyDescent="0.25">
      <c r="A115" t="s">
        <v>254</v>
      </c>
      <c r="B115" t="s">
        <v>24</v>
      </c>
      <c r="C115">
        <v>2500</v>
      </c>
      <c r="D115" t="s">
        <v>255</v>
      </c>
      <c r="E115" t="s">
        <v>31</v>
      </c>
      <c r="F115" t="s">
        <v>11</v>
      </c>
      <c r="G115">
        <v>80013</v>
      </c>
      <c r="H115">
        <v>105</v>
      </c>
      <c r="I115">
        <v>5</v>
      </c>
      <c r="J115">
        <v>0.5</v>
      </c>
      <c r="K115">
        <v>0.612641294</v>
      </c>
      <c r="L115">
        <v>0.387358706</v>
      </c>
      <c r="M115" s="11">
        <v>303.45999999999998</v>
      </c>
      <c r="N115" s="3">
        <f t="shared" si="23"/>
        <v>334.90000000000003</v>
      </c>
      <c r="O115" s="7"/>
      <c r="P115" s="7"/>
      <c r="Q115" s="7"/>
      <c r="R115" s="3">
        <f>1*0</f>
        <v>0</v>
      </c>
      <c r="S115" s="12">
        <f t="shared" si="25"/>
        <v>638.36</v>
      </c>
      <c r="T115" s="17">
        <f t="shared" si="26"/>
        <v>0.387358706</v>
      </c>
      <c r="U115" s="4">
        <f t="shared" si="27"/>
        <v>247.27430356216001</v>
      </c>
      <c r="V115" s="3">
        <v>0.5</v>
      </c>
      <c r="W115" s="4">
        <f t="shared" si="28"/>
        <v>123.63715178108001</v>
      </c>
      <c r="X115" s="4">
        <v>6.5</v>
      </c>
      <c r="Y115" s="18">
        <f t="shared" si="29"/>
        <v>117.13715178108001</v>
      </c>
    </row>
    <row r="116" spans="1:25" x14ac:dyDescent="0.25">
      <c r="A116" t="s">
        <v>256</v>
      </c>
      <c r="B116" t="s">
        <v>8</v>
      </c>
      <c r="C116">
        <v>1829</v>
      </c>
      <c r="D116" t="s">
        <v>257</v>
      </c>
      <c r="E116" t="s">
        <v>15</v>
      </c>
      <c r="F116" t="s">
        <v>11</v>
      </c>
      <c r="G116">
        <v>80202</v>
      </c>
      <c r="H116">
        <v>105</v>
      </c>
      <c r="I116">
        <v>4</v>
      </c>
      <c r="J116">
        <v>0.2</v>
      </c>
      <c r="K116">
        <v>0.74263787000000003</v>
      </c>
      <c r="L116">
        <v>0.25736213000000002</v>
      </c>
      <c r="M116" s="11">
        <v>303.45999999999998</v>
      </c>
      <c r="N116" s="3">
        <f t="shared" si="23"/>
        <v>267.92</v>
      </c>
      <c r="O116" s="7"/>
      <c r="P116" s="3">
        <f>1*149.36</f>
        <v>149.36000000000001</v>
      </c>
      <c r="Q116" s="7"/>
      <c r="R116" s="7"/>
      <c r="S116" s="12">
        <f t="shared" si="25"/>
        <v>422.02</v>
      </c>
      <c r="T116" s="17">
        <f t="shared" si="26"/>
        <v>0.25736213000000002</v>
      </c>
      <c r="U116" s="4">
        <f t="shared" si="27"/>
        <v>108.61196610260001</v>
      </c>
      <c r="V116" s="3">
        <v>0.5</v>
      </c>
      <c r="W116" s="4">
        <f t="shared" si="28"/>
        <v>54.305983051300004</v>
      </c>
      <c r="X116" s="4">
        <v>6.5</v>
      </c>
      <c r="Y116" s="18">
        <f t="shared" si="29"/>
        <v>47.805983051300004</v>
      </c>
    </row>
    <row r="117" spans="1:25" x14ac:dyDescent="0.25">
      <c r="A117" t="s">
        <v>258</v>
      </c>
      <c r="B117" t="s">
        <v>24</v>
      </c>
      <c r="C117">
        <v>3108</v>
      </c>
      <c r="D117" t="s">
        <v>259</v>
      </c>
      <c r="E117" t="s">
        <v>15</v>
      </c>
      <c r="F117" t="s">
        <v>11</v>
      </c>
      <c r="G117">
        <v>80222</v>
      </c>
      <c r="H117">
        <v>100</v>
      </c>
      <c r="I117">
        <v>4</v>
      </c>
      <c r="J117">
        <v>0.9</v>
      </c>
      <c r="K117">
        <v>0.271146993</v>
      </c>
      <c r="L117">
        <v>0.728853007</v>
      </c>
      <c r="M117" s="11">
        <v>303.45999999999998</v>
      </c>
      <c r="N117" s="3">
        <f t="shared" si="23"/>
        <v>267.92</v>
      </c>
      <c r="O117" s="7"/>
      <c r="P117" s="7"/>
      <c r="Q117" s="7"/>
      <c r="R117" s="3">
        <f>1*0</f>
        <v>0</v>
      </c>
      <c r="S117" s="12">
        <f t="shared" si="25"/>
        <v>571.38</v>
      </c>
      <c r="T117" s="17">
        <f t="shared" si="26"/>
        <v>0.728853007</v>
      </c>
      <c r="U117" s="4">
        <f t="shared" si="27"/>
        <v>416.45203113965999</v>
      </c>
      <c r="V117" s="3">
        <v>0.5</v>
      </c>
      <c r="W117" s="4">
        <f t="shared" si="28"/>
        <v>208.22601556983</v>
      </c>
      <c r="X117" s="4">
        <v>6.5</v>
      </c>
      <c r="Y117" s="18">
        <f t="shared" si="29"/>
        <v>201.72601556983</v>
      </c>
    </row>
    <row r="118" spans="1:25" x14ac:dyDescent="0.25">
      <c r="A118" t="s">
        <v>260</v>
      </c>
      <c r="B118" t="s">
        <v>8</v>
      </c>
      <c r="C118">
        <v>2203</v>
      </c>
      <c r="D118" t="s">
        <v>261</v>
      </c>
      <c r="E118" t="s">
        <v>15</v>
      </c>
      <c r="F118" t="s">
        <v>11</v>
      </c>
      <c r="G118">
        <v>80235</v>
      </c>
      <c r="H118">
        <v>101</v>
      </c>
      <c r="I118">
        <v>4</v>
      </c>
      <c r="J118">
        <v>0.3</v>
      </c>
      <c r="K118">
        <v>0.704737171</v>
      </c>
      <c r="L118">
        <v>0.295262829</v>
      </c>
      <c r="M118" s="11">
        <v>303.45999999999998</v>
      </c>
      <c r="N118" s="3">
        <f t="shared" si="23"/>
        <v>267.92</v>
      </c>
      <c r="O118" s="7"/>
      <c r="P118" s="3">
        <f>1*149.36</f>
        <v>149.36000000000001</v>
      </c>
      <c r="Q118" s="7"/>
      <c r="R118" s="7"/>
      <c r="S118" s="12">
        <f t="shared" si="25"/>
        <v>422.02</v>
      </c>
      <c r="T118" s="17">
        <f t="shared" si="26"/>
        <v>0.295262829</v>
      </c>
      <c r="U118" s="4">
        <f t="shared" si="27"/>
        <v>124.60681909457999</v>
      </c>
      <c r="V118" s="3">
        <v>0.5</v>
      </c>
      <c r="W118" s="4">
        <f t="shared" si="28"/>
        <v>62.303409547289995</v>
      </c>
      <c r="X118" s="4">
        <v>6.5</v>
      </c>
      <c r="Y118" s="18">
        <f t="shared" si="29"/>
        <v>55.803409547289995</v>
      </c>
    </row>
    <row r="119" spans="1:25" x14ac:dyDescent="0.25">
      <c r="A119" t="s">
        <v>262</v>
      </c>
      <c r="B119" t="s">
        <v>24</v>
      </c>
      <c r="C119">
        <v>2550</v>
      </c>
      <c r="D119" t="s">
        <v>263</v>
      </c>
      <c r="E119" t="s">
        <v>103</v>
      </c>
      <c r="F119" t="s">
        <v>11</v>
      </c>
      <c r="G119">
        <v>80031</v>
      </c>
      <c r="H119">
        <v>103</v>
      </c>
      <c r="I119">
        <v>5</v>
      </c>
      <c r="J119">
        <v>0.8</v>
      </c>
      <c r="K119">
        <v>0.592688628</v>
      </c>
      <c r="L119">
        <v>0.407311372</v>
      </c>
      <c r="M119" s="11">
        <v>303.45999999999998</v>
      </c>
      <c r="N119" s="3">
        <f t="shared" si="23"/>
        <v>334.90000000000003</v>
      </c>
      <c r="O119" s="7"/>
      <c r="P119" s="7"/>
      <c r="Q119" s="7"/>
      <c r="R119" s="3">
        <f>1*0</f>
        <v>0</v>
      </c>
      <c r="S119" s="12">
        <f t="shared" si="25"/>
        <v>638.36</v>
      </c>
      <c r="T119" s="17">
        <f t="shared" si="26"/>
        <v>0.407311372</v>
      </c>
      <c r="U119" s="4">
        <f t="shared" si="27"/>
        <v>260.01128742992</v>
      </c>
      <c r="V119" s="3">
        <v>0.5</v>
      </c>
      <c r="W119" s="4">
        <f t="shared" si="28"/>
        <v>130.00564371496</v>
      </c>
      <c r="X119" s="4">
        <v>6.5</v>
      </c>
      <c r="Y119" s="18">
        <f t="shared" si="29"/>
        <v>123.50564371496</v>
      </c>
    </row>
    <row r="120" spans="1:25" x14ac:dyDescent="0.25">
      <c r="A120" t="s">
        <v>264</v>
      </c>
      <c r="B120" t="s">
        <v>37</v>
      </c>
      <c r="C120">
        <v>457</v>
      </c>
      <c r="D120" t="s">
        <v>265</v>
      </c>
      <c r="E120" t="s">
        <v>70</v>
      </c>
      <c r="F120" t="s">
        <v>11</v>
      </c>
      <c r="G120">
        <v>80004</v>
      </c>
      <c r="H120">
        <v>108</v>
      </c>
      <c r="I120">
        <v>1</v>
      </c>
      <c r="J120">
        <v>0.4</v>
      </c>
      <c r="K120">
        <v>0.80330943200000005</v>
      </c>
      <c r="L120">
        <v>0.19669056800000001</v>
      </c>
      <c r="M120" s="11">
        <v>303.45999999999998</v>
      </c>
      <c r="N120" s="3">
        <f t="shared" si="23"/>
        <v>66.98</v>
      </c>
      <c r="O120" s="7"/>
      <c r="P120" s="7"/>
      <c r="Q120" s="3">
        <f>1*245.42</f>
        <v>245.42</v>
      </c>
      <c r="R120" s="7"/>
      <c r="S120" s="12">
        <f t="shared" si="25"/>
        <v>125.02000000000001</v>
      </c>
      <c r="T120" s="17">
        <f t="shared" si="26"/>
        <v>0.19669056800000001</v>
      </c>
      <c r="U120" s="4">
        <f t="shared" si="27"/>
        <v>24.590254811360005</v>
      </c>
      <c r="V120" s="3">
        <v>0.5</v>
      </c>
      <c r="W120" s="4">
        <f t="shared" si="28"/>
        <v>12.295127405680002</v>
      </c>
      <c r="X120" s="4">
        <v>6.5</v>
      </c>
      <c r="Y120" s="18">
        <f t="shared" si="29"/>
        <v>5.7951274056800024</v>
      </c>
    </row>
    <row r="121" spans="1:25" x14ac:dyDescent="0.25">
      <c r="A121" t="s">
        <v>266</v>
      </c>
      <c r="B121" t="s">
        <v>24</v>
      </c>
      <c r="C121">
        <v>2352</v>
      </c>
      <c r="D121" t="s">
        <v>267</v>
      </c>
      <c r="E121" t="s">
        <v>28</v>
      </c>
      <c r="F121" t="s">
        <v>11</v>
      </c>
      <c r="G121">
        <v>80130</v>
      </c>
      <c r="H121">
        <v>104</v>
      </c>
      <c r="I121">
        <v>6</v>
      </c>
      <c r="J121">
        <v>0.2</v>
      </c>
      <c r="K121">
        <v>0.66490082800000005</v>
      </c>
      <c r="L121">
        <v>0.335099172</v>
      </c>
      <c r="M121" s="11">
        <v>303.45999999999998</v>
      </c>
      <c r="N121" s="3">
        <f t="shared" si="23"/>
        <v>401.88</v>
      </c>
      <c r="O121" s="7"/>
      <c r="P121" s="7"/>
      <c r="Q121" s="7"/>
      <c r="R121" s="3">
        <f>1*0</f>
        <v>0</v>
      </c>
      <c r="S121" s="12">
        <f t="shared" si="25"/>
        <v>705.33999999999992</v>
      </c>
      <c r="T121" s="17">
        <f t="shared" si="26"/>
        <v>0.335099172</v>
      </c>
      <c r="U121" s="4">
        <f t="shared" si="27"/>
        <v>236.35884997847998</v>
      </c>
      <c r="V121" s="3">
        <v>0.5</v>
      </c>
      <c r="W121" s="4">
        <f t="shared" si="28"/>
        <v>118.17942498923999</v>
      </c>
      <c r="X121" s="4">
        <v>6.5</v>
      </c>
      <c r="Y121" s="18">
        <f t="shared" si="29"/>
        <v>111.67942498923999</v>
      </c>
    </row>
    <row r="122" spans="1:25" x14ac:dyDescent="0.25">
      <c r="A122" t="s">
        <v>268</v>
      </c>
      <c r="B122" t="s">
        <v>8</v>
      </c>
      <c r="C122">
        <v>907</v>
      </c>
      <c r="D122" t="s">
        <v>269</v>
      </c>
      <c r="E122" t="s">
        <v>15</v>
      </c>
      <c r="F122" t="s">
        <v>11</v>
      </c>
      <c r="G122">
        <v>80204</v>
      </c>
      <c r="H122">
        <v>101</v>
      </c>
      <c r="I122">
        <v>5</v>
      </c>
      <c r="J122">
        <v>0.8</v>
      </c>
      <c r="K122">
        <v>0.79113950600000005</v>
      </c>
      <c r="L122">
        <v>0.20886049400000001</v>
      </c>
      <c r="M122" s="11">
        <v>303.45999999999998</v>
      </c>
      <c r="N122" s="3">
        <f t="shared" si="23"/>
        <v>334.90000000000003</v>
      </c>
      <c r="O122" s="7"/>
      <c r="P122" s="3">
        <f t="shared" ref="P122:P124" si="38">1*149.36</f>
        <v>149.36000000000001</v>
      </c>
      <c r="Q122" s="7"/>
      <c r="R122" s="7"/>
      <c r="S122" s="12">
        <f t="shared" si="25"/>
        <v>489</v>
      </c>
      <c r="T122" s="17">
        <f t="shared" si="26"/>
        <v>0.20886049400000001</v>
      </c>
      <c r="U122" s="4">
        <f t="shared" si="27"/>
        <v>102.13278156600001</v>
      </c>
      <c r="V122" s="3">
        <v>0.5</v>
      </c>
      <c r="W122" s="4">
        <f t="shared" si="28"/>
        <v>51.066390783000003</v>
      </c>
      <c r="X122" s="4">
        <v>6.5</v>
      </c>
      <c r="Y122" s="18">
        <f t="shared" si="29"/>
        <v>44.566390783000003</v>
      </c>
    </row>
    <row r="123" spans="1:25" x14ac:dyDescent="0.25">
      <c r="A123" t="s">
        <v>270</v>
      </c>
      <c r="B123" t="s">
        <v>8</v>
      </c>
      <c r="C123">
        <v>805</v>
      </c>
      <c r="D123" t="s">
        <v>271</v>
      </c>
      <c r="E123" t="s">
        <v>15</v>
      </c>
      <c r="F123" t="s">
        <v>11</v>
      </c>
      <c r="G123">
        <v>80260</v>
      </c>
      <c r="H123">
        <v>109</v>
      </c>
      <c r="I123">
        <v>3</v>
      </c>
      <c r="J123">
        <v>0.6</v>
      </c>
      <c r="K123">
        <v>0.79475083400000002</v>
      </c>
      <c r="L123">
        <v>0.20524916600000001</v>
      </c>
      <c r="M123" s="11">
        <v>303.45999999999998</v>
      </c>
      <c r="N123" s="3">
        <f t="shared" si="23"/>
        <v>200.94</v>
      </c>
      <c r="O123" s="7"/>
      <c r="P123" s="3">
        <f t="shared" si="38"/>
        <v>149.36000000000001</v>
      </c>
      <c r="Q123" s="7"/>
      <c r="R123" s="7"/>
      <c r="S123" s="12">
        <f t="shared" si="25"/>
        <v>355.03999999999996</v>
      </c>
      <c r="T123" s="17">
        <f t="shared" si="26"/>
        <v>0.20524916600000001</v>
      </c>
      <c r="U123" s="4">
        <f t="shared" si="27"/>
        <v>72.871663896640001</v>
      </c>
      <c r="V123" s="3">
        <v>0.5</v>
      </c>
      <c r="W123" s="4">
        <f t="shared" si="28"/>
        <v>36.435831948320001</v>
      </c>
      <c r="X123" s="4">
        <v>6.5</v>
      </c>
      <c r="Y123" s="18">
        <f t="shared" si="29"/>
        <v>29.935831948320001</v>
      </c>
    </row>
    <row r="124" spans="1:25" x14ac:dyDescent="0.25">
      <c r="A124" t="s">
        <v>272</v>
      </c>
      <c r="B124" t="s">
        <v>8</v>
      </c>
      <c r="C124">
        <v>1486</v>
      </c>
      <c r="D124" t="s">
        <v>273</v>
      </c>
      <c r="E124" t="s">
        <v>31</v>
      </c>
      <c r="F124" t="s">
        <v>11</v>
      </c>
      <c r="G124">
        <v>80012</v>
      </c>
      <c r="H124">
        <v>105</v>
      </c>
      <c r="I124">
        <v>2</v>
      </c>
      <c r="J124">
        <v>0.1</v>
      </c>
      <c r="K124">
        <v>0.76404120600000003</v>
      </c>
      <c r="L124">
        <v>0.235958794</v>
      </c>
      <c r="M124" s="11">
        <v>303.45999999999998</v>
      </c>
      <c r="N124" s="3">
        <f t="shared" si="23"/>
        <v>133.96</v>
      </c>
      <c r="O124" s="7"/>
      <c r="P124" s="3">
        <f t="shared" si="38"/>
        <v>149.36000000000001</v>
      </c>
      <c r="Q124" s="7"/>
      <c r="R124" s="7"/>
      <c r="S124" s="12">
        <f t="shared" si="25"/>
        <v>288.05999999999995</v>
      </c>
      <c r="T124" s="17">
        <f t="shared" si="26"/>
        <v>0.235958794</v>
      </c>
      <c r="U124" s="4">
        <f t="shared" si="27"/>
        <v>67.97029019963999</v>
      </c>
      <c r="V124" s="3">
        <v>0.5</v>
      </c>
      <c r="W124" s="4">
        <f t="shared" si="28"/>
        <v>33.985145099819995</v>
      </c>
      <c r="X124" s="4">
        <v>6.5</v>
      </c>
      <c r="Y124" s="18">
        <f t="shared" si="29"/>
        <v>27.485145099819995</v>
      </c>
    </row>
    <row r="125" spans="1:25" x14ac:dyDescent="0.25">
      <c r="A125" t="s">
        <v>274</v>
      </c>
      <c r="B125" t="s">
        <v>24</v>
      </c>
      <c r="C125">
        <v>2258</v>
      </c>
      <c r="D125" t="s">
        <v>275</v>
      </c>
      <c r="E125" t="s">
        <v>31</v>
      </c>
      <c r="F125" t="s">
        <v>11</v>
      </c>
      <c r="G125">
        <v>80011</v>
      </c>
      <c r="H125">
        <v>105</v>
      </c>
      <c r="I125">
        <v>5</v>
      </c>
      <c r="J125">
        <v>0.9</v>
      </c>
      <c r="K125">
        <v>0.69110289599999997</v>
      </c>
      <c r="L125">
        <v>0.30889710399999998</v>
      </c>
      <c r="M125" s="11">
        <v>303.45999999999998</v>
      </c>
      <c r="N125" s="3">
        <f t="shared" si="23"/>
        <v>334.90000000000003</v>
      </c>
      <c r="O125" s="7"/>
      <c r="P125" s="7"/>
      <c r="Q125" s="7"/>
      <c r="R125" s="3">
        <f t="shared" ref="R125:R126" si="39">1*0</f>
        <v>0</v>
      </c>
      <c r="S125" s="12">
        <f t="shared" si="25"/>
        <v>638.36</v>
      </c>
      <c r="T125" s="17">
        <f t="shared" si="26"/>
        <v>0.30889710399999998</v>
      </c>
      <c r="U125" s="4">
        <f t="shared" si="27"/>
        <v>197.18755530944</v>
      </c>
      <c r="V125" s="3">
        <v>0.5</v>
      </c>
      <c r="W125" s="4">
        <f t="shared" si="28"/>
        <v>98.59377765472</v>
      </c>
      <c r="X125" s="4">
        <v>6.5</v>
      </c>
      <c r="Y125" s="18">
        <f t="shared" si="29"/>
        <v>92.09377765472</v>
      </c>
    </row>
    <row r="126" spans="1:25" x14ac:dyDescent="0.25">
      <c r="A126" t="s">
        <v>276</v>
      </c>
      <c r="B126" t="s">
        <v>24</v>
      </c>
      <c r="C126">
        <v>313</v>
      </c>
      <c r="D126" t="s">
        <v>277</v>
      </c>
      <c r="E126" t="s">
        <v>70</v>
      </c>
      <c r="F126" t="s">
        <v>11</v>
      </c>
      <c r="G126">
        <v>80005</v>
      </c>
      <c r="H126">
        <v>103</v>
      </c>
      <c r="I126">
        <v>5</v>
      </c>
      <c r="J126">
        <v>0.1</v>
      </c>
      <c r="K126">
        <v>0.80706067599999998</v>
      </c>
      <c r="L126">
        <v>0.192939324</v>
      </c>
      <c r="M126" s="11">
        <v>303.45999999999998</v>
      </c>
      <c r="N126" s="3">
        <f t="shared" si="23"/>
        <v>334.90000000000003</v>
      </c>
      <c r="O126" s="7"/>
      <c r="P126" s="7"/>
      <c r="Q126" s="7"/>
      <c r="R126" s="3">
        <f t="shared" si="39"/>
        <v>0</v>
      </c>
      <c r="S126" s="12">
        <f t="shared" si="25"/>
        <v>638.36</v>
      </c>
      <c r="T126" s="17">
        <f t="shared" si="26"/>
        <v>0.192939324</v>
      </c>
      <c r="U126" s="4">
        <f t="shared" si="27"/>
        <v>123.16474686863999</v>
      </c>
      <c r="V126" s="3">
        <v>0.5</v>
      </c>
      <c r="W126" s="4">
        <f t="shared" si="28"/>
        <v>61.582373434319997</v>
      </c>
      <c r="X126" s="4">
        <v>6.5</v>
      </c>
      <c r="Y126" s="18">
        <f t="shared" si="29"/>
        <v>55.082373434319997</v>
      </c>
    </row>
    <row r="127" spans="1:25" x14ac:dyDescent="0.25">
      <c r="A127" t="s">
        <v>278</v>
      </c>
      <c r="B127" t="s">
        <v>8</v>
      </c>
      <c r="C127">
        <v>825</v>
      </c>
      <c r="D127" t="s">
        <v>279</v>
      </c>
      <c r="E127" t="s">
        <v>48</v>
      </c>
      <c r="F127" t="s">
        <v>11</v>
      </c>
      <c r="G127">
        <v>80232</v>
      </c>
      <c r="H127">
        <v>106</v>
      </c>
      <c r="I127">
        <v>7</v>
      </c>
      <c r="J127">
        <v>1</v>
      </c>
      <c r="K127">
        <v>0.79304607800000004</v>
      </c>
      <c r="L127">
        <v>0.20695392200000001</v>
      </c>
      <c r="M127" s="11">
        <v>303.45999999999998</v>
      </c>
      <c r="N127" s="3">
        <f t="shared" si="23"/>
        <v>468.86</v>
      </c>
      <c r="O127" s="7"/>
      <c r="P127" s="3">
        <f>1*149.36</f>
        <v>149.36000000000001</v>
      </c>
      <c r="Q127" s="7"/>
      <c r="R127" s="7"/>
      <c r="S127" s="12">
        <f t="shared" si="25"/>
        <v>622.95999999999992</v>
      </c>
      <c r="T127" s="17">
        <f t="shared" si="26"/>
        <v>0.20695392200000001</v>
      </c>
      <c r="U127" s="4">
        <f t="shared" si="27"/>
        <v>128.92401524912</v>
      </c>
      <c r="V127" s="3">
        <v>0.5</v>
      </c>
      <c r="W127" s="4">
        <f t="shared" si="28"/>
        <v>64.462007624560002</v>
      </c>
      <c r="X127" s="4">
        <v>6.5</v>
      </c>
      <c r="Y127" s="18">
        <f t="shared" si="29"/>
        <v>57.962007624560002</v>
      </c>
    </row>
    <row r="128" spans="1:25" x14ac:dyDescent="0.25">
      <c r="A128" t="s">
        <v>280</v>
      </c>
      <c r="B128" t="s">
        <v>24</v>
      </c>
      <c r="C128">
        <v>2330</v>
      </c>
      <c r="D128" t="s">
        <v>281</v>
      </c>
      <c r="E128" t="s">
        <v>48</v>
      </c>
      <c r="F128" t="s">
        <v>11</v>
      </c>
      <c r="G128">
        <v>80226</v>
      </c>
      <c r="H128">
        <v>101</v>
      </c>
      <c r="I128">
        <v>10</v>
      </c>
      <c r="J128">
        <v>0.1</v>
      </c>
      <c r="K128">
        <v>0.66972703200000006</v>
      </c>
      <c r="L128">
        <v>0.330272968</v>
      </c>
      <c r="M128" s="11">
        <v>303.45999999999998</v>
      </c>
      <c r="N128" s="3">
        <f t="shared" si="23"/>
        <v>669.80000000000007</v>
      </c>
      <c r="O128" s="7"/>
      <c r="P128" s="7"/>
      <c r="Q128" s="7"/>
      <c r="R128" s="3">
        <f>1*0</f>
        <v>0</v>
      </c>
      <c r="S128" s="12">
        <f t="shared" si="25"/>
        <v>973.26</v>
      </c>
      <c r="T128" s="17">
        <f t="shared" si="26"/>
        <v>0.330272968</v>
      </c>
      <c r="U128" s="4">
        <f t="shared" si="27"/>
        <v>321.44146883567998</v>
      </c>
      <c r="V128" s="3">
        <v>0.5</v>
      </c>
      <c r="W128" s="4">
        <f t="shared" si="28"/>
        <v>160.72073441783999</v>
      </c>
      <c r="X128" s="4">
        <v>6.5</v>
      </c>
      <c r="Y128" s="18">
        <f t="shared" si="29"/>
        <v>154.22073441783999</v>
      </c>
    </row>
    <row r="129" spans="1:25" x14ac:dyDescent="0.25">
      <c r="A129" t="s">
        <v>282</v>
      </c>
      <c r="B129" t="s">
        <v>8</v>
      </c>
      <c r="C129">
        <v>1502</v>
      </c>
      <c r="D129" t="s">
        <v>283</v>
      </c>
      <c r="E129" t="s">
        <v>48</v>
      </c>
      <c r="F129" t="s">
        <v>11</v>
      </c>
      <c r="G129">
        <v>80227</v>
      </c>
      <c r="H129">
        <v>101</v>
      </c>
      <c r="I129">
        <v>5</v>
      </c>
      <c r="J129">
        <v>0.9</v>
      </c>
      <c r="K129">
        <v>0.76298646400000003</v>
      </c>
      <c r="L129">
        <v>0.237013536</v>
      </c>
      <c r="M129" s="11">
        <v>303.45999999999998</v>
      </c>
      <c r="N129" s="3">
        <f t="shared" si="23"/>
        <v>334.90000000000003</v>
      </c>
      <c r="O129" s="7"/>
      <c r="P129" s="3">
        <f>1*149.36</f>
        <v>149.36000000000001</v>
      </c>
      <c r="Q129" s="7"/>
      <c r="R129" s="7"/>
      <c r="S129" s="12">
        <f t="shared" si="25"/>
        <v>489</v>
      </c>
      <c r="T129" s="17">
        <f t="shared" si="26"/>
        <v>0.237013536</v>
      </c>
      <c r="U129" s="4">
        <f t="shared" si="27"/>
        <v>115.899619104</v>
      </c>
      <c r="V129" s="3">
        <v>0.5</v>
      </c>
      <c r="W129" s="4">
        <f t="shared" si="28"/>
        <v>57.949809551999998</v>
      </c>
      <c r="X129" s="4">
        <v>6.5</v>
      </c>
      <c r="Y129" s="18">
        <f t="shared" si="29"/>
        <v>51.449809551999998</v>
      </c>
    </row>
    <row r="130" spans="1:25" x14ac:dyDescent="0.25">
      <c r="A130" t="s">
        <v>284</v>
      </c>
      <c r="B130" t="s">
        <v>24</v>
      </c>
      <c r="C130">
        <v>1434</v>
      </c>
      <c r="D130" t="s">
        <v>285</v>
      </c>
      <c r="E130" t="s">
        <v>15</v>
      </c>
      <c r="F130" t="s">
        <v>11</v>
      </c>
      <c r="G130">
        <v>80211</v>
      </c>
      <c r="H130">
        <v>107</v>
      </c>
      <c r="I130">
        <v>5</v>
      </c>
      <c r="J130">
        <v>0.8</v>
      </c>
      <c r="K130">
        <v>0.76556139099999998</v>
      </c>
      <c r="L130">
        <v>0.23443860899999999</v>
      </c>
      <c r="M130" s="11">
        <v>303.45999999999998</v>
      </c>
      <c r="N130" s="3">
        <f t="shared" si="23"/>
        <v>334.90000000000003</v>
      </c>
      <c r="O130" s="7"/>
      <c r="P130" s="7"/>
      <c r="Q130" s="7"/>
      <c r="R130" s="3">
        <f>1*0</f>
        <v>0</v>
      </c>
      <c r="S130" s="12">
        <f t="shared" si="25"/>
        <v>638.36</v>
      </c>
      <c r="T130" s="17">
        <f t="shared" si="26"/>
        <v>0.23443860899999999</v>
      </c>
      <c r="U130" s="4">
        <f t="shared" si="27"/>
        <v>149.65623044124001</v>
      </c>
      <c r="V130" s="3">
        <v>0.5</v>
      </c>
      <c r="W130" s="4">
        <f t="shared" si="28"/>
        <v>74.828115220620006</v>
      </c>
      <c r="X130" s="4">
        <v>6.5</v>
      </c>
      <c r="Y130" s="18">
        <f t="shared" si="29"/>
        <v>68.328115220620006</v>
      </c>
    </row>
    <row r="131" spans="1:25" x14ac:dyDescent="0.25">
      <c r="A131" t="s">
        <v>286</v>
      </c>
      <c r="B131" t="s">
        <v>8</v>
      </c>
      <c r="C131">
        <v>1725</v>
      </c>
      <c r="D131" t="s">
        <v>287</v>
      </c>
      <c r="E131" t="s">
        <v>31</v>
      </c>
      <c r="F131" t="s">
        <v>11</v>
      </c>
      <c r="G131">
        <v>80014</v>
      </c>
      <c r="H131">
        <v>104</v>
      </c>
      <c r="I131">
        <v>2</v>
      </c>
      <c r="J131">
        <v>0.4</v>
      </c>
      <c r="K131">
        <v>0.74813071499999995</v>
      </c>
      <c r="L131">
        <v>0.251869285</v>
      </c>
      <c r="M131" s="11">
        <v>303.45999999999998</v>
      </c>
      <c r="N131" s="3">
        <f t="shared" ref="N131:N194" si="40">66.98*I131</f>
        <v>133.96</v>
      </c>
      <c r="O131" s="7"/>
      <c r="P131" s="3">
        <f>1*149.36</f>
        <v>149.36000000000001</v>
      </c>
      <c r="Q131" s="7"/>
      <c r="R131" s="7"/>
      <c r="S131" s="12">
        <f t="shared" si="25"/>
        <v>288.05999999999995</v>
      </c>
      <c r="T131" s="17">
        <f t="shared" si="26"/>
        <v>0.251869285</v>
      </c>
      <c r="U131" s="4">
        <f t="shared" si="27"/>
        <v>72.553466237099983</v>
      </c>
      <c r="V131" s="3">
        <v>0.5</v>
      </c>
      <c r="W131" s="4">
        <f t="shared" si="28"/>
        <v>36.276733118549991</v>
      </c>
      <c r="X131" s="4">
        <v>6.5</v>
      </c>
      <c r="Y131" s="18">
        <f t="shared" si="29"/>
        <v>29.776733118549991</v>
      </c>
    </row>
    <row r="132" spans="1:25" x14ac:dyDescent="0.25">
      <c r="A132" t="s">
        <v>288</v>
      </c>
      <c r="B132" t="s">
        <v>24</v>
      </c>
      <c r="C132">
        <v>2206</v>
      </c>
      <c r="D132" t="s">
        <v>289</v>
      </c>
      <c r="E132" t="s">
        <v>15</v>
      </c>
      <c r="F132" t="s">
        <v>11</v>
      </c>
      <c r="G132">
        <v>80205</v>
      </c>
      <c r="H132">
        <v>107</v>
      </c>
      <c r="I132">
        <v>7</v>
      </c>
      <c r="J132">
        <v>0.4</v>
      </c>
      <c r="K132">
        <v>0.69757160799999995</v>
      </c>
      <c r="L132">
        <v>0.30242839199999999</v>
      </c>
      <c r="M132" s="11">
        <v>303.45999999999998</v>
      </c>
      <c r="N132" s="3">
        <f t="shared" si="40"/>
        <v>468.86</v>
      </c>
      <c r="O132" s="7"/>
      <c r="P132" s="7"/>
      <c r="Q132" s="7"/>
      <c r="R132" s="3">
        <f>1*0</f>
        <v>0</v>
      </c>
      <c r="S132" s="12">
        <f t="shared" ref="S132:S195" si="41">M132+N132+O132-P132-Q132+R132</f>
        <v>772.31999999999994</v>
      </c>
      <c r="T132" s="17">
        <f t="shared" ref="T132:T195" si="42">L132</f>
        <v>0.30242839199999999</v>
      </c>
      <c r="U132" s="4">
        <f t="shared" ref="U132:U195" si="43">S132*T132</f>
        <v>233.57149570943997</v>
      </c>
      <c r="V132" s="3">
        <v>0.5</v>
      </c>
      <c r="W132" s="4">
        <f t="shared" ref="W132:W195" si="44">U132*V132</f>
        <v>116.78574785471999</v>
      </c>
      <c r="X132" s="4">
        <v>6.5</v>
      </c>
      <c r="Y132" s="18">
        <f t="shared" ref="Y132:Y195" si="45">W132-X132</f>
        <v>110.28574785471999</v>
      </c>
    </row>
    <row r="133" spans="1:25" x14ac:dyDescent="0.25">
      <c r="A133" t="s">
        <v>290</v>
      </c>
      <c r="B133" t="s">
        <v>8</v>
      </c>
      <c r="C133">
        <v>2433</v>
      </c>
      <c r="D133" t="s">
        <v>291</v>
      </c>
      <c r="E133" t="s">
        <v>70</v>
      </c>
      <c r="F133" t="s">
        <v>11</v>
      </c>
      <c r="G133">
        <v>80003</v>
      </c>
      <c r="H133">
        <v>108</v>
      </c>
      <c r="I133">
        <v>4</v>
      </c>
      <c r="J133">
        <v>0.2</v>
      </c>
      <c r="K133">
        <v>0.62443640600000005</v>
      </c>
      <c r="L133">
        <v>0.375563594</v>
      </c>
      <c r="M133" s="11">
        <v>303.45999999999998</v>
      </c>
      <c r="N133" s="3">
        <f t="shared" si="40"/>
        <v>267.92</v>
      </c>
      <c r="O133" s="7"/>
      <c r="P133" s="3">
        <f>1*149.36</f>
        <v>149.36000000000001</v>
      </c>
      <c r="Q133" s="7"/>
      <c r="R133" s="7"/>
      <c r="S133" s="12">
        <f t="shared" si="41"/>
        <v>422.02</v>
      </c>
      <c r="T133" s="17">
        <f t="shared" si="42"/>
        <v>0.375563594</v>
      </c>
      <c r="U133" s="4">
        <f t="shared" si="43"/>
        <v>158.49534793987999</v>
      </c>
      <c r="V133" s="3">
        <v>0.5</v>
      </c>
      <c r="W133" s="4">
        <f t="shared" si="44"/>
        <v>79.247673969939996</v>
      </c>
      <c r="X133" s="4">
        <v>6.5</v>
      </c>
      <c r="Y133" s="18">
        <f t="shared" si="45"/>
        <v>72.747673969939996</v>
      </c>
    </row>
    <row r="134" spans="1:25" x14ac:dyDescent="0.25">
      <c r="A134" t="s">
        <v>292</v>
      </c>
      <c r="B134" t="s">
        <v>24</v>
      </c>
      <c r="C134">
        <v>2638</v>
      </c>
      <c r="D134" t="s">
        <v>293</v>
      </c>
      <c r="E134" t="s">
        <v>48</v>
      </c>
      <c r="F134" t="s">
        <v>11</v>
      </c>
      <c r="G134">
        <v>80232</v>
      </c>
      <c r="H134">
        <v>106</v>
      </c>
      <c r="I134">
        <v>5</v>
      </c>
      <c r="J134">
        <v>0.3</v>
      </c>
      <c r="K134">
        <v>0.56760282299999998</v>
      </c>
      <c r="L134">
        <v>0.43239717700000002</v>
      </c>
      <c r="M134" s="11">
        <v>303.45999999999998</v>
      </c>
      <c r="N134" s="3">
        <f t="shared" si="40"/>
        <v>334.90000000000003</v>
      </c>
      <c r="O134" s="7"/>
      <c r="P134" s="7"/>
      <c r="Q134" s="7"/>
      <c r="R134" s="3">
        <f>1*0</f>
        <v>0</v>
      </c>
      <c r="S134" s="12">
        <f t="shared" si="41"/>
        <v>638.36</v>
      </c>
      <c r="T134" s="17">
        <f t="shared" si="42"/>
        <v>0.43239717700000002</v>
      </c>
      <c r="U134" s="4">
        <f t="shared" si="43"/>
        <v>276.02506190972002</v>
      </c>
      <c r="V134" s="3">
        <v>0.5</v>
      </c>
      <c r="W134" s="4">
        <f t="shared" si="44"/>
        <v>138.01253095486001</v>
      </c>
      <c r="X134" s="4">
        <v>6.5</v>
      </c>
      <c r="Y134" s="18">
        <f t="shared" si="45"/>
        <v>131.51253095486001</v>
      </c>
    </row>
    <row r="135" spans="1:25" x14ac:dyDescent="0.25">
      <c r="A135" t="s">
        <v>294</v>
      </c>
      <c r="B135" t="s">
        <v>8</v>
      </c>
      <c r="C135">
        <v>1720</v>
      </c>
      <c r="D135" t="s">
        <v>295</v>
      </c>
      <c r="E135" t="s">
        <v>31</v>
      </c>
      <c r="F135" t="s">
        <v>11</v>
      </c>
      <c r="G135">
        <v>80013</v>
      </c>
      <c r="H135">
        <v>104</v>
      </c>
      <c r="I135">
        <v>4</v>
      </c>
      <c r="J135">
        <v>0.1</v>
      </c>
      <c r="K135">
        <v>0.74906495299999998</v>
      </c>
      <c r="L135">
        <v>0.25093504700000002</v>
      </c>
      <c r="M135" s="11">
        <v>303.45999999999998</v>
      </c>
      <c r="N135" s="3">
        <f t="shared" si="40"/>
        <v>267.92</v>
      </c>
      <c r="O135" s="7"/>
      <c r="P135" s="3">
        <f>1*149.36</f>
        <v>149.36000000000001</v>
      </c>
      <c r="Q135" s="7"/>
      <c r="R135" s="7"/>
      <c r="S135" s="12">
        <f t="shared" si="41"/>
        <v>422.02</v>
      </c>
      <c r="T135" s="17">
        <f t="shared" si="42"/>
        <v>0.25093504700000002</v>
      </c>
      <c r="U135" s="4">
        <f t="shared" si="43"/>
        <v>105.89960853494</v>
      </c>
      <c r="V135" s="3">
        <v>0.5</v>
      </c>
      <c r="W135" s="4">
        <f t="shared" si="44"/>
        <v>52.94980426747</v>
      </c>
      <c r="X135" s="4">
        <v>6.5</v>
      </c>
      <c r="Y135" s="18">
        <f t="shared" si="45"/>
        <v>46.44980426747</v>
      </c>
    </row>
    <row r="136" spans="1:25" x14ac:dyDescent="0.25">
      <c r="A136" t="s">
        <v>296</v>
      </c>
      <c r="B136" t="s">
        <v>24</v>
      </c>
      <c r="C136">
        <v>2386</v>
      </c>
      <c r="D136" t="s">
        <v>297</v>
      </c>
      <c r="E136" t="s">
        <v>31</v>
      </c>
      <c r="F136" t="s">
        <v>11</v>
      </c>
      <c r="G136">
        <v>80013</v>
      </c>
      <c r="H136">
        <v>104</v>
      </c>
      <c r="I136">
        <v>3</v>
      </c>
      <c r="J136">
        <v>0.4</v>
      </c>
      <c r="K136">
        <v>0.65798531800000004</v>
      </c>
      <c r="L136">
        <v>0.34201468200000001</v>
      </c>
      <c r="M136" s="11">
        <v>303.45999999999998</v>
      </c>
      <c r="N136" s="3">
        <f t="shared" si="40"/>
        <v>200.94</v>
      </c>
      <c r="O136" s="7"/>
      <c r="P136" s="7"/>
      <c r="Q136" s="7"/>
      <c r="R136" s="3">
        <f t="shared" ref="R136:R137" si="46">1*0</f>
        <v>0</v>
      </c>
      <c r="S136" s="12">
        <f t="shared" si="41"/>
        <v>504.4</v>
      </c>
      <c r="T136" s="17">
        <f t="shared" si="42"/>
        <v>0.34201468200000001</v>
      </c>
      <c r="U136" s="4">
        <f t="shared" si="43"/>
        <v>172.5122056008</v>
      </c>
      <c r="V136" s="3">
        <v>0.5</v>
      </c>
      <c r="W136" s="4">
        <f t="shared" si="44"/>
        <v>86.256102800400001</v>
      </c>
      <c r="X136" s="4">
        <v>6.5</v>
      </c>
      <c r="Y136" s="18">
        <f t="shared" si="45"/>
        <v>79.756102800400001</v>
      </c>
    </row>
    <row r="137" spans="1:25" x14ac:dyDescent="0.25">
      <c r="A137" t="s">
        <v>298</v>
      </c>
      <c r="B137" t="s">
        <v>24</v>
      </c>
      <c r="C137">
        <v>2889</v>
      </c>
      <c r="D137" t="s">
        <v>299</v>
      </c>
      <c r="E137" t="s">
        <v>15</v>
      </c>
      <c r="F137" t="s">
        <v>11</v>
      </c>
      <c r="G137">
        <v>80204</v>
      </c>
      <c r="H137">
        <v>106</v>
      </c>
      <c r="I137">
        <v>6</v>
      </c>
      <c r="J137">
        <v>0.9</v>
      </c>
      <c r="K137">
        <v>0.46600720400000001</v>
      </c>
      <c r="L137">
        <v>0.53399279600000005</v>
      </c>
      <c r="M137" s="11">
        <v>303.45999999999998</v>
      </c>
      <c r="N137" s="3">
        <f t="shared" si="40"/>
        <v>401.88</v>
      </c>
      <c r="O137" s="7"/>
      <c r="P137" s="7"/>
      <c r="Q137" s="7"/>
      <c r="R137" s="3">
        <f t="shared" si="46"/>
        <v>0</v>
      </c>
      <c r="S137" s="12">
        <f t="shared" si="41"/>
        <v>705.33999999999992</v>
      </c>
      <c r="T137" s="17">
        <f t="shared" si="42"/>
        <v>0.53399279600000005</v>
      </c>
      <c r="U137" s="4">
        <f t="shared" si="43"/>
        <v>376.64647873064001</v>
      </c>
      <c r="V137" s="3">
        <v>0.5</v>
      </c>
      <c r="W137" s="4">
        <f t="shared" si="44"/>
        <v>188.32323936532001</v>
      </c>
      <c r="X137" s="4">
        <v>6.5</v>
      </c>
      <c r="Y137" s="18">
        <f t="shared" si="45"/>
        <v>181.82323936532001</v>
      </c>
    </row>
    <row r="138" spans="1:25" x14ac:dyDescent="0.25">
      <c r="A138" t="s">
        <v>300</v>
      </c>
      <c r="B138" t="s">
        <v>8</v>
      </c>
      <c r="C138">
        <v>2926</v>
      </c>
      <c r="D138" t="s">
        <v>301</v>
      </c>
      <c r="E138" t="s">
        <v>138</v>
      </c>
      <c r="F138" t="s">
        <v>11</v>
      </c>
      <c r="G138">
        <v>80234</v>
      </c>
      <c r="H138">
        <v>103</v>
      </c>
      <c r="I138">
        <v>6</v>
      </c>
      <c r="J138">
        <v>0.4</v>
      </c>
      <c r="K138">
        <v>0.42814569200000002</v>
      </c>
      <c r="L138">
        <v>0.57185430800000003</v>
      </c>
      <c r="M138" s="11">
        <v>303.45999999999998</v>
      </c>
      <c r="N138" s="3">
        <f t="shared" si="40"/>
        <v>401.88</v>
      </c>
      <c r="O138" s="7"/>
      <c r="P138" s="3">
        <f>1*149.36</f>
        <v>149.36000000000001</v>
      </c>
      <c r="Q138" s="7"/>
      <c r="R138" s="7"/>
      <c r="S138" s="12">
        <f t="shared" si="41"/>
        <v>555.9799999999999</v>
      </c>
      <c r="T138" s="17">
        <f t="shared" si="42"/>
        <v>0.57185430800000003</v>
      </c>
      <c r="U138" s="4">
        <f t="shared" si="43"/>
        <v>317.93955816183995</v>
      </c>
      <c r="V138" s="3">
        <v>0.5</v>
      </c>
      <c r="W138" s="4">
        <f t="shared" si="44"/>
        <v>158.96977908091998</v>
      </c>
      <c r="X138" s="4">
        <v>6.5</v>
      </c>
      <c r="Y138" s="18">
        <f t="shared" si="45"/>
        <v>152.46977908091998</v>
      </c>
    </row>
    <row r="139" spans="1:25" x14ac:dyDescent="0.25">
      <c r="A139" t="s">
        <v>302</v>
      </c>
      <c r="B139" t="s">
        <v>24</v>
      </c>
      <c r="C139">
        <v>2873</v>
      </c>
      <c r="D139" t="s">
        <v>303</v>
      </c>
      <c r="E139" t="s">
        <v>154</v>
      </c>
      <c r="F139" t="s">
        <v>11</v>
      </c>
      <c r="G139">
        <v>80033</v>
      </c>
      <c r="H139">
        <v>108</v>
      </c>
      <c r="I139">
        <v>5</v>
      </c>
      <c r="J139">
        <v>0.9</v>
      </c>
      <c r="K139">
        <v>0.47411413400000002</v>
      </c>
      <c r="L139">
        <v>0.52588586599999998</v>
      </c>
      <c r="M139" s="11">
        <v>303.45999999999998</v>
      </c>
      <c r="N139" s="3">
        <f t="shared" si="40"/>
        <v>334.90000000000003</v>
      </c>
      <c r="O139" s="7"/>
      <c r="P139" s="7"/>
      <c r="Q139" s="7"/>
      <c r="R139" s="3">
        <f t="shared" ref="R139:R141" si="47">1*0</f>
        <v>0</v>
      </c>
      <c r="S139" s="12">
        <f t="shared" si="41"/>
        <v>638.36</v>
      </c>
      <c r="T139" s="17">
        <f t="shared" si="42"/>
        <v>0.52588586599999998</v>
      </c>
      <c r="U139" s="4">
        <f t="shared" si="43"/>
        <v>335.70450141975999</v>
      </c>
      <c r="V139" s="3">
        <v>0.5</v>
      </c>
      <c r="W139" s="4">
        <f t="shared" si="44"/>
        <v>167.85225070988</v>
      </c>
      <c r="X139" s="4">
        <v>6.5</v>
      </c>
      <c r="Y139" s="18">
        <f t="shared" si="45"/>
        <v>161.35225070988</v>
      </c>
    </row>
    <row r="140" spans="1:25" x14ac:dyDescent="0.25">
      <c r="A140" t="s">
        <v>304</v>
      </c>
      <c r="B140" t="s">
        <v>24</v>
      </c>
      <c r="C140">
        <v>2100</v>
      </c>
      <c r="D140" t="s">
        <v>305</v>
      </c>
      <c r="E140" t="s">
        <v>15</v>
      </c>
      <c r="F140" t="s">
        <v>11</v>
      </c>
      <c r="G140">
        <v>80247</v>
      </c>
      <c r="H140">
        <v>100</v>
      </c>
      <c r="I140">
        <v>3</v>
      </c>
      <c r="J140">
        <v>0.8</v>
      </c>
      <c r="K140">
        <v>0.72054135900000005</v>
      </c>
      <c r="L140">
        <v>0.27945864100000001</v>
      </c>
      <c r="M140" s="11">
        <v>303.45999999999998</v>
      </c>
      <c r="N140" s="3">
        <f t="shared" si="40"/>
        <v>200.94</v>
      </c>
      <c r="O140" s="7"/>
      <c r="P140" s="7"/>
      <c r="Q140" s="7"/>
      <c r="R140" s="3">
        <f t="shared" si="47"/>
        <v>0</v>
      </c>
      <c r="S140" s="12">
        <f t="shared" si="41"/>
        <v>504.4</v>
      </c>
      <c r="T140" s="17">
        <f t="shared" si="42"/>
        <v>0.27945864100000001</v>
      </c>
      <c r="U140" s="4">
        <f t="shared" si="43"/>
        <v>140.95893852040001</v>
      </c>
      <c r="V140" s="3">
        <v>0.5</v>
      </c>
      <c r="W140" s="4">
        <f t="shared" si="44"/>
        <v>70.479469260200005</v>
      </c>
      <c r="X140" s="4">
        <v>6.5</v>
      </c>
      <c r="Y140" s="18">
        <f t="shared" si="45"/>
        <v>63.979469260200005</v>
      </c>
    </row>
    <row r="141" spans="1:25" x14ac:dyDescent="0.25">
      <c r="A141" t="s">
        <v>306</v>
      </c>
      <c r="B141" t="s">
        <v>24</v>
      </c>
      <c r="C141">
        <v>2332</v>
      </c>
      <c r="D141" t="s">
        <v>307</v>
      </c>
      <c r="E141" t="s">
        <v>45</v>
      </c>
      <c r="F141" t="s">
        <v>11</v>
      </c>
      <c r="G141">
        <v>80021</v>
      </c>
      <c r="H141">
        <v>103</v>
      </c>
      <c r="I141">
        <v>5</v>
      </c>
      <c r="J141">
        <v>0.5</v>
      </c>
      <c r="K141">
        <v>0.66946358299999997</v>
      </c>
      <c r="L141">
        <v>0.33053641700000003</v>
      </c>
      <c r="M141" s="11">
        <v>303.45999999999998</v>
      </c>
      <c r="N141" s="3">
        <f t="shared" si="40"/>
        <v>334.90000000000003</v>
      </c>
      <c r="O141" s="7"/>
      <c r="P141" s="7"/>
      <c r="Q141" s="7"/>
      <c r="R141" s="3">
        <f t="shared" si="47"/>
        <v>0</v>
      </c>
      <c r="S141" s="12">
        <f t="shared" si="41"/>
        <v>638.36</v>
      </c>
      <c r="T141" s="17">
        <f t="shared" si="42"/>
        <v>0.33053641700000003</v>
      </c>
      <c r="U141" s="4">
        <f t="shared" si="43"/>
        <v>211.00122715612002</v>
      </c>
      <c r="V141" s="3">
        <v>0.5</v>
      </c>
      <c r="W141" s="4">
        <f t="shared" si="44"/>
        <v>105.50061357806001</v>
      </c>
      <c r="X141" s="4">
        <v>6.5</v>
      </c>
      <c r="Y141" s="18">
        <f t="shared" si="45"/>
        <v>99.000613578060012</v>
      </c>
    </row>
    <row r="142" spans="1:25" x14ac:dyDescent="0.25">
      <c r="A142" t="s">
        <v>308</v>
      </c>
      <c r="B142" t="s">
        <v>8</v>
      </c>
      <c r="C142">
        <v>1120</v>
      </c>
      <c r="D142" t="s">
        <v>309</v>
      </c>
      <c r="E142" t="s">
        <v>31</v>
      </c>
      <c r="F142" t="s">
        <v>11</v>
      </c>
      <c r="G142">
        <v>80013</v>
      </c>
      <c r="H142">
        <v>104</v>
      </c>
      <c r="I142">
        <v>4</v>
      </c>
      <c r="J142">
        <v>0.6</v>
      </c>
      <c r="K142">
        <v>0.78605419499999996</v>
      </c>
      <c r="L142">
        <v>0.21394580499999999</v>
      </c>
      <c r="M142" s="11">
        <v>303.45999999999998</v>
      </c>
      <c r="N142" s="3">
        <f t="shared" si="40"/>
        <v>267.92</v>
      </c>
      <c r="O142" s="7"/>
      <c r="P142" s="3">
        <f t="shared" ref="P142:P144" si="48">1*149.36</f>
        <v>149.36000000000001</v>
      </c>
      <c r="Q142" s="7"/>
      <c r="R142" s="7"/>
      <c r="S142" s="12">
        <f t="shared" si="41"/>
        <v>422.02</v>
      </c>
      <c r="T142" s="17">
        <f t="shared" si="42"/>
        <v>0.21394580499999999</v>
      </c>
      <c r="U142" s="4">
        <f t="shared" si="43"/>
        <v>90.289408626099998</v>
      </c>
      <c r="V142" s="3">
        <v>0.5</v>
      </c>
      <c r="W142" s="4">
        <f t="shared" si="44"/>
        <v>45.144704313049999</v>
      </c>
      <c r="X142" s="4">
        <v>6.5</v>
      </c>
      <c r="Y142" s="18">
        <f t="shared" si="45"/>
        <v>38.644704313049999</v>
      </c>
    </row>
    <row r="143" spans="1:25" x14ac:dyDescent="0.25">
      <c r="A143" t="s">
        <v>310</v>
      </c>
      <c r="B143" t="s">
        <v>8</v>
      </c>
      <c r="C143">
        <v>3149</v>
      </c>
      <c r="D143" t="s">
        <v>311</v>
      </c>
      <c r="E143" t="s">
        <v>15</v>
      </c>
      <c r="F143" t="s">
        <v>11</v>
      </c>
      <c r="G143">
        <v>80220</v>
      </c>
      <c r="H143">
        <v>105</v>
      </c>
      <c r="I143">
        <v>5</v>
      </c>
      <c r="J143">
        <v>0.2</v>
      </c>
      <c r="K143">
        <v>0.25872800400000001</v>
      </c>
      <c r="L143">
        <v>0.74127199600000004</v>
      </c>
      <c r="M143" s="11">
        <v>303.45999999999998</v>
      </c>
      <c r="N143" s="3">
        <f t="shared" si="40"/>
        <v>334.90000000000003</v>
      </c>
      <c r="O143" s="7"/>
      <c r="P143" s="3">
        <f t="shared" si="48"/>
        <v>149.36000000000001</v>
      </c>
      <c r="Q143" s="7"/>
      <c r="R143" s="7"/>
      <c r="S143" s="12">
        <f t="shared" si="41"/>
        <v>489</v>
      </c>
      <c r="T143" s="17">
        <f t="shared" si="42"/>
        <v>0.74127199600000004</v>
      </c>
      <c r="U143" s="4">
        <f t="shared" si="43"/>
        <v>362.482006044</v>
      </c>
      <c r="V143" s="3">
        <v>0.5</v>
      </c>
      <c r="W143" s="4">
        <f t="shared" si="44"/>
        <v>181.241003022</v>
      </c>
      <c r="X143" s="4">
        <v>6.5</v>
      </c>
      <c r="Y143" s="18">
        <f t="shared" si="45"/>
        <v>174.741003022</v>
      </c>
    </row>
    <row r="144" spans="1:25" x14ac:dyDescent="0.25">
      <c r="A144" t="s">
        <v>312</v>
      </c>
      <c r="B144" t="s">
        <v>8</v>
      </c>
      <c r="C144">
        <v>2264</v>
      </c>
      <c r="D144" t="s">
        <v>313</v>
      </c>
      <c r="E144" t="s">
        <v>15</v>
      </c>
      <c r="F144" t="s">
        <v>11</v>
      </c>
      <c r="G144">
        <v>80204</v>
      </c>
      <c r="H144">
        <v>103</v>
      </c>
      <c r="I144">
        <v>4</v>
      </c>
      <c r="J144">
        <v>0.3</v>
      </c>
      <c r="K144">
        <v>0.68791212000000002</v>
      </c>
      <c r="L144">
        <v>0.31208787999999998</v>
      </c>
      <c r="M144" s="11">
        <v>303.45999999999998</v>
      </c>
      <c r="N144" s="3">
        <f t="shared" si="40"/>
        <v>267.92</v>
      </c>
      <c r="O144" s="7"/>
      <c r="P144" s="3">
        <f t="shared" si="48"/>
        <v>149.36000000000001</v>
      </c>
      <c r="Q144" s="7"/>
      <c r="R144" s="7"/>
      <c r="S144" s="12">
        <f t="shared" si="41"/>
        <v>422.02</v>
      </c>
      <c r="T144" s="17">
        <f t="shared" si="42"/>
        <v>0.31208787999999998</v>
      </c>
      <c r="U144" s="4">
        <f t="shared" si="43"/>
        <v>131.70732711759999</v>
      </c>
      <c r="V144" s="3">
        <v>0.5</v>
      </c>
      <c r="W144" s="4">
        <f t="shared" si="44"/>
        <v>65.853663558799994</v>
      </c>
      <c r="X144" s="4">
        <v>6.5</v>
      </c>
      <c r="Y144" s="18">
        <f t="shared" si="45"/>
        <v>59.353663558799994</v>
      </c>
    </row>
    <row r="145" spans="1:25" x14ac:dyDescent="0.25">
      <c r="A145" t="s">
        <v>314</v>
      </c>
      <c r="B145" t="s">
        <v>24</v>
      </c>
      <c r="C145">
        <v>1554</v>
      </c>
      <c r="D145" t="s">
        <v>315</v>
      </c>
      <c r="E145" t="s">
        <v>78</v>
      </c>
      <c r="F145" t="s">
        <v>11</v>
      </c>
      <c r="G145">
        <v>80123</v>
      </c>
      <c r="H145">
        <v>106</v>
      </c>
      <c r="I145">
        <v>5</v>
      </c>
      <c r="J145">
        <v>0.2</v>
      </c>
      <c r="K145">
        <v>0.76153649499999998</v>
      </c>
      <c r="L145">
        <v>0.23846350499999999</v>
      </c>
      <c r="M145" s="11">
        <v>303.45999999999998</v>
      </c>
      <c r="N145" s="3">
        <f t="shared" si="40"/>
        <v>334.90000000000003</v>
      </c>
      <c r="O145" s="7"/>
      <c r="P145" s="7"/>
      <c r="Q145" s="7"/>
      <c r="R145" s="3">
        <f>1*0</f>
        <v>0</v>
      </c>
      <c r="S145" s="12">
        <f t="shared" si="41"/>
        <v>638.36</v>
      </c>
      <c r="T145" s="17">
        <f t="shared" si="42"/>
        <v>0.23846350499999999</v>
      </c>
      <c r="U145" s="4">
        <f t="shared" si="43"/>
        <v>152.22556305180001</v>
      </c>
      <c r="V145" s="3">
        <v>0.5</v>
      </c>
      <c r="W145" s="4">
        <f t="shared" si="44"/>
        <v>76.112781525900004</v>
      </c>
      <c r="X145" s="4">
        <v>6.5</v>
      </c>
      <c r="Y145" s="18">
        <f t="shared" si="45"/>
        <v>69.612781525900004</v>
      </c>
    </row>
    <row r="146" spans="1:25" x14ac:dyDescent="0.25">
      <c r="A146" t="s">
        <v>316</v>
      </c>
      <c r="B146" t="s">
        <v>8</v>
      </c>
      <c r="C146">
        <v>3022</v>
      </c>
      <c r="D146" t="s">
        <v>317</v>
      </c>
      <c r="E146" t="s">
        <v>154</v>
      </c>
      <c r="F146" t="s">
        <v>11</v>
      </c>
      <c r="G146">
        <v>80033</v>
      </c>
      <c r="H146">
        <v>106</v>
      </c>
      <c r="I146">
        <v>4</v>
      </c>
      <c r="J146">
        <v>0.6</v>
      </c>
      <c r="K146">
        <v>0.347317555</v>
      </c>
      <c r="L146">
        <v>0.65268244499999994</v>
      </c>
      <c r="M146" s="11">
        <v>303.45999999999998</v>
      </c>
      <c r="N146" s="3">
        <f t="shared" si="40"/>
        <v>267.92</v>
      </c>
      <c r="O146" s="7"/>
      <c r="P146" s="3">
        <f>1*149.36</f>
        <v>149.36000000000001</v>
      </c>
      <c r="Q146" s="7"/>
      <c r="R146" s="7"/>
      <c r="S146" s="12">
        <f t="shared" si="41"/>
        <v>422.02</v>
      </c>
      <c r="T146" s="17">
        <f t="shared" si="42"/>
        <v>0.65268244499999994</v>
      </c>
      <c r="U146" s="4">
        <f t="shared" si="43"/>
        <v>275.44504543889997</v>
      </c>
      <c r="V146" s="3">
        <v>0.5</v>
      </c>
      <c r="W146" s="4">
        <f t="shared" si="44"/>
        <v>137.72252271944998</v>
      </c>
      <c r="X146" s="4">
        <v>6.5</v>
      </c>
      <c r="Y146" s="18">
        <f t="shared" si="45"/>
        <v>131.22252271944998</v>
      </c>
    </row>
    <row r="147" spans="1:25" x14ac:dyDescent="0.25">
      <c r="A147" t="s">
        <v>318</v>
      </c>
      <c r="B147" t="s">
        <v>24</v>
      </c>
      <c r="C147">
        <v>1730</v>
      </c>
      <c r="D147" t="s">
        <v>319</v>
      </c>
      <c r="E147" t="s">
        <v>15</v>
      </c>
      <c r="F147" t="s">
        <v>11</v>
      </c>
      <c r="G147">
        <v>80222</v>
      </c>
      <c r="H147">
        <v>100</v>
      </c>
      <c r="I147">
        <v>7</v>
      </c>
      <c r="J147">
        <v>0.4</v>
      </c>
      <c r="K147">
        <v>0.74779110500000001</v>
      </c>
      <c r="L147">
        <v>0.25220889499999999</v>
      </c>
      <c r="M147" s="11">
        <v>303.45999999999998</v>
      </c>
      <c r="N147" s="3">
        <f t="shared" si="40"/>
        <v>468.86</v>
      </c>
      <c r="O147" s="7"/>
      <c r="P147" s="7"/>
      <c r="Q147" s="7"/>
      <c r="R147" s="3">
        <f>1*0</f>
        <v>0</v>
      </c>
      <c r="S147" s="12">
        <f t="shared" si="41"/>
        <v>772.31999999999994</v>
      </c>
      <c r="T147" s="17">
        <f t="shared" si="42"/>
        <v>0.25220889499999999</v>
      </c>
      <c r="U147" s="4">
        <f t="shared" si="43"/>
        <v>194.78597378639998</v>
      </c>
      <c r="V147" s="3">
        <v>0.5</v>
      </c>
      <c r="W147" s="4">
        <f t="shared" si="44"/>
        <v>97.392986893199989</v>
      </c>
      <c r="X147" s="4">
        <v>6.5</v>
      </c>
      <c r="Y147" s="18">
        <f t="shared" si="45"/>
        <v>90.892986893199989</v>
      </c>
    </row>
    <row r="148" spans="1:25" x14ac:dyDescent="0.25">
      <c r="A148" t="s">
        <v>320</v>
      </c>
      <c r="B148" t="s">
        <v>8</v>
      </c>
      <c r="C148">
        <v>3177</v>
      </c>
      <c r="D148" t="s">
        <v>321</v>
      </c>
      <c r="E148" t="s">
        <v>45</v>
      </c>
      <c r="F148" t="s">
        <v>11</v>
      </c>
      <c r="G148">
        <v>80020</v>
      </c>
      <c r="H148">
        <v>109</v>
      </c>
      <c r="I148">
        <v>4</v>
      </c>
      <c r="J148">
        <v>1</v>
      </c>
      <c r="K148">
        <v>0.243982005</v>
      </c>
      <c r="L148">
        <v>0.756017995</v>
      </c>
      <c r="M148" s="11">
        <v>303.45999999999998</v>
      </c>
      <c r="N148" s="3">
        <f t="shared" si="40"/>
        <v>267.92</v>
      </c>
      <c r="O148" s="7"/>
      <c r="P148" s="3">
        <f>1*149.36</f>
        <v>149.36000000000001</v>
      </c>
      <c r="Q148" s="7"/>
      <c r="R148" s="7"/>
      <c r="S148" s="12">
        <f t="shared" si="41"/>
        <v>422.02</v>
      </c>
      <c r="T148" s="17">
        <f t="shared" si="42"/>
        <v>0.756017995</v>
      </c>
      <c r="U148" s="4">
        <f t="shared" si="43"/>
        <v>319.05471424989997</v>
      </c>
      <c r="V148" s="3">
        <v>0.5</v>
      </c>
      <c r="W148" s="4">
        <f t="shared" si="44"/>
        <v>159.52735712494999</v>
      </c>
      <c r="X148" s="4">
        <v>6.5</v>
      </c>
      <c r="Y148" s="18">
        <f t="shared" si="45"/>
        <v>153.02735712494999</v>
      </c>
    </row>
    <row r="149" spans="1:25" x14ac:dyDescent="0.25">
      <c r="A149" t="s">
        <v>322</v>
      </c>
      <c r="B149" t="s">
        <v>13</v>
      </c>
      <c r="C149">
        <v>117</v>
      </c>
      <c r="D149" t="s">
        <v>323</v>
      </c>
      <c r="E149" t="s">
        <v>31</v>
      </c>
      <c r="F149" t="s">
        <v>11</v>
      </c>
      <c r="G149">
        <v>80011</v>
      </c>
      <c r="H149">
        <v>105</v>
      </c>
      <c r="I149">
        <v>10</v>
      </c>
      <c r="J149">
        <v>0.5</v>
      </c>
      <c r="K149">
        <v>0.81100449200000002</v>
      </c>
      <c r="L149">
        <v>0.18899550800000001</v>
      </c>
      <c r="M149" s="11">
        <v>303.45999999999998</v>
      </c>
      <c r="N149" s="3">
        <f t="shared" si="40"/>
        <v>669.80000000000007</v>
      </c>
      <c r="O149" s="8">
        <f>1*281.84</f>
        <v>281.83999999999997</v>
      </c>
      <c r="P149" s="7"/>
      <c r="Q149" s="7"/>
      <c r="R149" s="7"/>
      <c r="S149" s="12">
        <f t="shared" si="41"/>
        <v>1255.0999999999999</v>
      </c>
      <c r="T149" s="17">
        <f t="shared" si="42"/>
        <v>0.18899550800000001</v>
      </c>
      <c r="U149" s="4">
        <f t="shared" si="43"/>
        <v>237.20826209079999</v>
      </c>
      <c r="V149" s="3">
        <v>0.5</v>
      </c>
      <c r="W149" s="4">
        <f t="shared" si="44"/>
        <v>118.6041310454</v>
      </c>
      <c r="X149" s="4">
        <v>6.5</v>
      </c>
      <c r="Y149" s="18">
        <f t="shared" si="45"/>
        <v>112.1041310454</v>
      </c>
    </row>
    <row r="150" spans="1:25" x14ac:dyDescent="0.25">
      <c r="A150" t="s">
        <v>324</v>
      </c>
      <c r="B150" t="s">
        <v>8</v>
      </c>
      <c r="C150">
        <v>260</v>
      </c>
      <c r="D150" t="s">
        <v>325</v>
      </c>
      <c r="E150" t="s">
        <v>45</v>
      </c>
      <c r="F150" t="s">
        <v>11</v>
      </c>
      <c r="G150">
        <v>80021</v>
      </c>
      <c r="H150">
        <v>107</v>
      </c>
      <c r="I150">
        <v>2</v>
      </c>
      <c r="J150">
        <v>0.3</v>
      </c>
      <c r="K150">
        <v>0.80782140000000002</v>
      </c>
      <c r="L150">
        <v>0.1921786</v>
      </c>
      <c r="M150" s="11">
        <v>303.45999999999998</v>
      </c>
      <c r="N150" s="3">
        <f t="shared" si="40"/>
        <v>133.96</v>
      </c>
      <c r="O150" s="7"/>
      <c r="P150" s="3">
        <f t="shared" ref="P150:P152" si="49">1*149.36</f>
        <v>149.36000000000001</v>
      </c>
      <c r="Q150" s="7"/>
      <c r="R150" s="7"/>
      <c r="S150" s="12">
        <f t="shared" si="41"/>
        <v>288.05999999999995</v>
      </c>
      <c r="T150" s="17">
        <f t="shared" si="42"/>
        <v>0.1921786</v>
      </c>
      <c r="U150" s="4">
        <f t="shared" si="43"/>
        <v>55.358967515999993</v>
      </c>
      <c r="V150" s="3">
        <v>0.5</v>
      </c>
      <c r="W150" s="4">
        <f t="shared" si="44"/>
        <v>27.679483757999996</v>
      </c>
      <c r="X150" s="4">
        <v>6.5</v>
      </c>
      <c r="Y150" s="18">
        <f t="shared" si="45"/>
        <v>21.179483757999996</v>
      </c>
    </row>
    <row r="151" spans="1:25" x14ac:dyDescent="0.25">
      <c r="A151" t="s">
        <v>326</v>
      </c>
      <c r="B151" t="s">
        <v>8</v>
      </c>
      <c r="C151">
        <v>2101</v>
      </c>
      <c r="D151" t="s">
        <v>327</v>
      </c>
      <c r="E151" t="s">
        <v>15</v>
      </c>
      <c r="F151" t="s">
        <v>11</v>
      </c>
      <c r="G151">
        <v>80224</v>
      </c>
      <c r="H151">
        <v>100</v>
      </c>
      <c r="I151">
        <v>4</v>
      </c>
      <c r="J151">
        <v>0.9</v>
      </c>
      <c r="K151">
        <v>0.71736656300000001</v>
      </c>
      <c r="L151">
        <v>0.28263343699999999</v>
      </c>
      <c r="M151" s="11">
        <v>303.45999999999998</v>
      </c>
      <c r="N151" s="3">
        <f t="shared" si="40"/>
        <v>267.92</v>
      </c>
      <c r="O151" s="7"/>
      <c r="P151" s="3">
        <f t="shared" si="49"/>
        <v>149.36000000000001</v>
      </c>
      <c r="Q151" s="7"/>
      <c r="R151" s="7"/>
      <c r="S151" s="12">
        <f t="shared" si="41"/>
        <v>422.02</v>
      </c>
      <c r="T151" s="17">
        <f t="shared" si="42"/>
        <v>0.28263343699999999</v>
      </c>
      <c r="U151" s="4">
        <f t="shared" si="43"/>
        <v>119.27696308274</v>
      </c>
      <c r="V151" s="3">
        <v>0.5</v>
      </c>
      <c r="W151" s="4">
        <f t="shared" si="44"/>
        <v>59.638481541369998</v>
      </c>
      <c r="X151" s="4">
        <v>6.5</v>
      </c>
      <c r="Y151" s="18">
        <f t="shared" si="45"/>
        <v>53.138481541369998</v>
      </c>
    </row>
    <row r="152" spans="1:25" x14ac:dyDescent="0.25">
      <c r="A152" t="s">
        <v>328</v>
      </c>
      <c r="B152" t="s">
        <v>8</v>
      </c>
      <c r="C152">
        <v>2770</v>
      </c>
      <c r="D152" t="s">
        <v>329</v>
      </c>
      <c r="E152" t="s">
        <v>31</v>
      </c>
      <c r="F152" t="s">
        <v>11</v>
      </c>
      <c r="G152">
        <v>80015</v>
      </c>
      <c r="H152">
        <v>104</v>
      </c>
      <c r="I152">
        <v>5</v>
      </c>
      <c r="J152">
        <v>0.2</v>
      </c>
      <c r="K152">
        <v>0.52755252399999997</v>
      </c>
      <c r="L152">
        <v>0.47244747599999998</v>
      </c>
      <c r="M152" s="11">
        <v>303.45999999999998</v>
      </c>
      <c r="N152" s="3">
        <f t="shared" si="40"/>
        <v>334.90000000000003</v>
      </c>
      <c r="O152" s="7"/>
      <c r="P152" s="3">
        <f t="shared" si="49"/>
        <v>149.36000000000001</v>
      </c>
      <c r="Q152" s="7"/>
      <c r="R152" s="7"/>
      <c r="S152" s="12">
        <f t="shared" si="41"/>
        <v>489</v>
      </c>
      <c r="T152" s="17">
        <f t="shared" si="42"/>
        <v>0.47244747599999998</v>
      </c>
      <c r="U152" s="4">
        <f t="shared" si="43"/>
        <v>231.02681576399999</v>
      </c>
      <c r="V152" s="3">
        <v>0.5</v>
      </c>
      <c r="W152" s="4">
        <f t="shared" si="44"/>
        <v>115.513407882</v>
      </c>
      <c r="X152" s="4">
        <v>6.5</v>
      </c>
      <c r="Y152" s="18">
        <f t="shared" si="45"/>
        <v>109.013407882</v>
      </c>
    </row>
    <row r="153" spans="1:25" x14ac:dyDescent="0.25">
      <c r="A153" t="s">
        <v>330</v>
      </c>
      <c r="B153" t="s">
        <v>24</v>
      </c>
      <c r="C153">
        <v>35</v>
      </c>
      <c r="D153" t="s">
        <v>331</v>
      </c>
      <c r="E153" t="s">
        <v>15</v>
      </c>
      <c r="F153" t="s">
        <v>11</v>
      </c>
      <c r="G153">
        <v>80202</v>
      </c>
      <c r="H153">
        <v>103</v>
      </c>
      <c r="I153">
        <v>2</v>
      </c>
      <c r="J153">
        <v>0.8</v>
      </c>
      <c r="K153">
        <v>0.81228397399999996</v>
      </c>
      <c r="L153">
        <v>0.18771602600000001</v>
      </c>
      <c r="M153" s="11">
        <v>303.45999999999998</v>
      </c>
      <c r="N153" s="3">
        <f t="shared" si="40"/>
        <v>133.96</v>
      </c>
      <c r="O153" s="7"/>
      <c r="P153" s="7"/>
      <c r="Q153" s="7"/>
      <c r="R153" s="3">
        <f>1*0</f>
        <v>0</v>
      </c>
      <c r="S153" s="12">
        <f t="shared" si="41"/>
        <v>437.41999999999996</v>
      </c>
      <c r="T153" s="17">
        <f t="shared" si="42"/>
        <v>0.18771602600000001</v>
      </c>
      <c r="U153" s="4">
        <f t="shared" si="43"/>
        <v>82.110744092920001</v>
      </c>
      <c r="V153" s="3">
        <v>0.5</v>
      </c>
      <c r="W153" s="4">
        <f t="shared" si="44"/>
        <v>41.05537204646</v>
      </c>
      <c r="X153" s="4">
        <v>6.5</v>
      </c>
      <c r="Y153" s="18">
        <f t="shared" si="45"/>
        <v>34.55537204646</v>
      </c>
    </row>
    <row r="154" spans="1:25" x14ac:dyDescent="0.25">
      <c r="A154" t="s">
        <v>332</v>
      </c>
      <c r="B154" t="s">
        <v>8</v>
      </c>
      <c r="C154">
        <v>2894</v>
      </c>
      <c r="D154" t="s">
        <v>333</v>
      </c>
      <c r="E154" t="s">
        <v>15</v>
      </c>
      <c r="F154" t="s">
        <v>11</v>
      </c>
      <c r="G154">
        <v>80210</v>
      </c>
      <c r="H154">
        <v>100</v>
      </c>
      <c r="I154">
        <v>4</v>
      </c>
      <c r="J154">
        <v>0.8</v>
      </c>
      <c r="K154">
        <v>0.44115989900000002</v>
      </c>
      <c r="L154">
        <v>0.55884010100000003</v>
      </c>
      <c r="M154" s="11">
        <v>303.45999999999998</v>
      </c>
      <c r="N154" s="3">
        <f t="shared" si="40"/>
        <v>267.92</v>
      </c>
      <c r="O154" s="7"/>
      <c r="P154" s="3">
        <f>1*149.36</f>
        <v>149.36000000000001</v>
      </c>
      <c r="Q154" s="7"/>
      <c r="R154" s="7"/>
      <c r="S154" s="12">
        <f t="shared" si="41"/>
        <v>422.02</v>
      </c>
      <c r="T154" s="17">
        <f t="shared" si="42"/>
        <v>0.55884010100000003</v>
      </c>
      <c r="U154" s="4">
        <f t="shared" si="43"/>
        <v>235.84169942401999</v>
      </c>
      <c r="V154" s="3">
        <v>0.5</v>
      </c>
      <c r="W154" s="4">
        <f t="shared" si="44"/>
        <v>117.92084971201</v>
      </c>
      <c r="X154" s="4">
        <v>6.5</v>
      </c>
      <c r="Y154" s="18">
        <f t="shared" si="45"/>
        <v>111.42084971201</v>
      </c>
    </row>
    <row r="155" spans="1:25" x14ac:dyDescent="0.25">
      <c r="A155" t="s">
        <v>334</v>
      </c>
      <c r="B155" t="s">
        <v>24</v>
      </c>
      <c r="C155">
        <v>3229</v>
      </c>
      <c r="D155" t="s">
        <v>335</v>
      </c>
      <c r="E155" t="s">
        <v>15</v>
      </c>
      <c r="F155" t="s">
        <v>11</v>
      </c>
      <c r="G155">
        <v>80210</v>
      </c>
      <c r="H155">
        <v>100</v>
      </c>
      <c r="I155">
        <v>6</v>
      </c>
      <c r="J155">
        <v>0.2</v>
      </c>
      <c r="K155" s="1">
        <v>1.78E-2</v>
      </c>
      <c r="L155">
        <v>0.98223442000000005</v>
      </c>
      <c r="M155" s="11">
        <v>303.45999999999998</v>
      </c>
      <c r="N155" s="3">
        <f t="shared" si="40"/>
        <v>401.88</v>
      </c>
      <c r="O155" s="7"/>
      <c r="P155" s="7"/>
      <c r="Q155" s="7"/>
      <c r="R155" s="3">
        <f>1*0</f>
        <v>0</v>
      </c>
      <c r="S155" s="12">
        <f t="shared" si="41"/>
        <v>705.33999999999992</v>
      </c>
      <c r="T155" s="17">
        <f t="shared" si="42"/>
        <v>0.98223442000000005</v>
      </c>
      <c r="U155" s="4">
        <f t="shared" si="43"/>
        <v>692.80922580279992</v>
      </c>
      <c r="V155" s="3">
        <v>0.5</v>
      </c>
      <c r="W155" s="4">
        <f t="shared" si="44"/>
        <v>346.40461290139996</v>
      </c>
      <c r="X155" s="4">
        <v>6.5</v>
      </c>
      <c r="Y155" s="18">
        <f t="shared" si="45"/>
        <v>339.90461290139996</v>
      </c>
    </row>
    <row r="156" spans="1:25" x14ac:dyDescent="0.25">
      <c r="A156" t="s">
        <v>336</v>
      </c>
      <c r="B156" t="s">
        <v>8</v>
      </c>
      <c r="C156">
        <v>1368</v>
      </c>
      <c r="D156" t="s">
        <v>337</v>
      </c>
      <c r="E156" t="s">
        <v>15</v>
      </c>
      <c r="F156" t="s">
        <v>11</v>
      </c>
      <c r="G156">
        <v>80211</v>
      </c>
      <c r="H156">
        <v>103</v>
      </c>
      <c r="I156">
        <v>6</v>
      </c>
      <c r="J156">
        <v>0.6</v>
      </c>
      <c r="K156">
        <v>0.77059147500000003</v>
      </c>
      <c r="L156">
        <v>0.229408525</v>
      </c>
      <c r="M156" s="11">
        <v>303.45999999999998</v>
      </c>
      <c r="N156" s="3">
        <f t="shared" si="40"/>
        <v>401.88</v>
      </c>
      <c r="O156" s="7"/>
      <c r="P156" s="3">
        <f t="shared" ref="P156:P158" si="50">1*149.36</f>
        <v>149.36000000000001</v>
      </c>
      <c r="Q156" s="7"/>
      <c r="R156" s="7"/>
      <c r="S156" s="12">
        <f t="shared" si="41"/>
        <v>555.9799999999999</v>
      </c>
      <c r="T156" s="17">
        <f t="shared" si="42"/>
        <v>0.229408525</v>
      </c>
      <c r="U156" s="4">
        <f t="shared" si="43"/>
        <v>127.54655172949998</v>
      </c>
      <c r="V156" s="3">
        <v>0.5</v>
      </c>
      <c r="W156" s="4">
        <f t="shared" si="44"/>
        <v>63.773275864749991</v>
      </c>
      <c r="X156" s="4">
        <v>6.5</v>
      </c>
      <c r="Y156" s="18">
        <f t="shared" si="45"/>
        <v>57.273275864749991</v>
      </c>
    </row>
    <row r="157" spans="1:25" x14ac:dyDescent="0.25">
      <c r="A157" t="s">
        <v>338</v>
      </c>
      <c r="B157" t="s">
        <v>8</v>
      </c>
      <c r="C157">
        <v>1157</v>
      </c>
      <c r="D157" t="s">
        <v>339</v>
      </c>
      <c r="E157" t="s">
        <v>70</v>
      </c>
      <c r="F157" t="s">
        <v>11</v>
      </c>
      <c r="G157">
        <v>80004</v>
      </c>
      <c r="H157">
        <v>108</v>
      </c>
      <c r="I157">
        <v>1</v>
      </c>
      <c r="J157">
        <v>1</v>
      </c>
      <c r="K157">
        <v>0.77902319799999997</v>
      </c>
      <c r="L157">
        <v>0.220976802</v>
      </c>
      <c r="M157" s="11">
        <v>303.45999999999998</v>
      </c>
      <c r="N157" s="3">
        <f t="shared" si="40"/>
        <v>66.98</v>
      </c>
      <c r="O157" s="7"/>
      <c r="P157" s="3">
        <f t="shared" si="50"/>
        <v>149.36000000000001</v>
      </c>
      <c r="Q157" s="7"/>
      <c r="R157" s="7"/>
      <c r="S157" s="12">
        <f t="shared" si="41"/>
        <v>221.07999999999998</v>
      </c>
      <c r="T157" s="17">
        <f t="shared" si="42"/>
        <v>0.220976802</v>
      </c>
      <c r="U157" s="4">
        <f t="shared" si="43"/>
        <v>48.853551386159999</v>
      </c>
      <c r="V157" s="3">
        <v>0.5</v>
      </c>
      <c r="W157" s="4">
        <f t="shared" si="44"/>
        <v>24.42677569308</v>
      </c>
      <c r="X157" s="4">
        <v>6.5</v>
      </c>
      <c r="Y157" s="18">
        <f t="shared" si="45"/>
        <v>17.92677569308</v>
      </c>
    </row>
    <row r="158" spans="1:25" x14ac:dyDescent="0.25">
      <c r="A158" t="s">
        <v>340</v>
      </c>
      <c r="B158" t="s">
        <v>8</v>
      </c>
      <c r="C158">
        <v>1247</v>
      </c>
      <c r="D158" t="s">
        <v>341</v>
      </c>
      <c r="E158" t="s">
        <v>15</v>
      </c>
      <c r="F158" t="s">
        <v>11</v>
      </c>
      <c r="G158">
        <v>80211</v>
      </c>
      <c r="H158">
        <v>101</v>
      </c>
      <c r="I158">
        <v>3</v>
      </c>
      <c r="J158">
        <v>0.7</v>
      </c>
      <c r="K158">
        <v>0.77484897500000005</v>
      </c>
      <c r="L158">
        <v>0.225151025</v>
      </c>
      <c r="M158" s="11">
        <v>303.45999999999998</v>
      </c>
      <c r="N158" s="3">
        <f t="shared" si="40"/>
        <v>200.94</v>
      </c>
      <c r="O158" s="7"/>
      <c r="P158" s="3">
        <f t="shared" si="50"/>
        <v>149.36000000000001</v>
      </c>
      <c r="Q158" s="7"/>
      <c r="R158" s="7"/>
      <c r="S158" s="12">
        <f t="shared" si="41"/>
        <v>355.03999999999996</v>
      </c>
      <c r="T158" s="17">
        <f t="shared" si="42"/>
        <v>0.225151025</v>
      </c>
      <c r="U158" s="4">
        <f t="shared" si="43"/>
        <v>79.937619915999989</v>
      </c>
      <c r="V158" s="3">
        <v>0.5</v>
      </c>
      <c r="W158" s="4">
        <f t="shared" si="44"/>
        <v>39.968809957999994</v>
      </c>
      <c r="X158" s="4">
        <v>6.5</v>
      </c>
      <c r="Y158" s="18">
        <f t="shared" si="45"/>
        <v>33.468809957999994</v>
      </c>
    </row>
    <row r="159" spans="1:25" x14ac:dyDescent="0.25">
      <c r="A159" t="s">
        <v>342</v>
      </c>
      <c r="B159" t="s">
        <v>24</v>
      </c>
      <c r="C159">
        <v>1142</v>
      </c>
      <c r="D159" t="s">
        <v>343</v>
      </c>
      <c r="E159" t="s">
        <v>78</v>
      </c>
      <c r="F159" t="s">
        <v>11</v>
      </c>
      <c r="G159">
        <v>80123</v>
      </c>
      <c r="H159">
        <v>101</v>
      </c>
      <c r="I159">
        <v>7</v>
      </c>
      <c r="J159">
        <v>0.9</v>
      </c>
      <c r="K159">
        <v>0.77965175799999997</v>
      </c>
      <c r="L159">
        <v>0.220348242</v>
      </c>
      <c r="M159" s="11">
        <v>303.45999999999998</v>
      </c>
      <c r="N159" s="3">
        <f t="shared" si="40"/>
        <v>468.86</v>
      </c>
      <c r="O159" s="7"/>
      <c r="P159" s="7"/>
      <c r="Q159" s="7"/>
      <c r="R159" s="3">
        <f>1*0</f>
        <v>0</v>
      </c>
      <c r="S159" s="12">
        <f t="shared" si="41"/>
        <v>772.31999999999994</v>
      </c>
      <c r="T159" s="17">
        <f t="shared" si="42"/>
        <v>0.220348242</v>
      </c>
      <c r="U159" s="4">
        <f t="shared" si="43"/>
        <v>170.17935426143998</v>
      </c>
      <c r="V159" s="3">
        <v>0.5</v>
      </c>
      <c r="W159" s="4">
        <f t="shared" si="44"/>
        <v>85.089677130719991</v>
      </c>
      <c r="X159" s="4">
        <v>6.5</v>
      </c>
      <c r="Y159" s="18">
        <f t="shared" si="45"/>
        <v>78.589677130719991</v>
      </c>
    </row>
    <row r="160" spans="1:25" x14ac:dyDescent="0.25">
      <c r="A160" t="s">
        <v>344</v>
      </c>
      <c r="B160" t="s">
        <v>8</v>
      </c>
      <c r="C160">
        <v>561</v>
      </c>
      <c r="D160" t="s">
        <v>345</v>
      </c>
      <c r="E160" t="s">
        <v>31</v>
      </c>
      <c r="F160" t="s">
        <v>11</v>
      </c>
      <c r="G160">
        <v>80017</v>
      </c>
      <c r="H160">
        <v>104</v>
      </c>
      <c r="I160">
        <v>3</v>
      </c>
      <c r="J160">
        <v>0.5</v>
      </c>
      <c r="K160">
        <v>0.80062211999999999</v>
      </c>
      <c r="L160">
        <v>0.19937788000000001</v>
      </c>
      <c r="M160" s="11">
        <v>303.45999999999998</v>
      </c>
      <c r="N160" s="3">
        <f t="shared" si="40"/>
        <v>200.94</v>
      </c>
      <c r="O160" s="7"/>
      <c r="P160" s="3">
        <f t="shared" ref="P160:P161" si="51">1*149.36</f>
        <v>149.36000000000001</v>
      </c>
      <c r="Q160" s="7"/>
      <c r="R160" s="7"/>
      <c r="S160" s="12">
        <f t="shared" si="41"/>
        <v>355.03999999999996</v>
      </c>
      <c r="T160" s="17">
        <f t="shared" si="42"/>
        <v>0.19937788000000001</v>
      </c>
      <c r="U160" s="4">
        <f t="shared" si="43"/>
        <v>70.787122515199997</v>
      </c>
      <c r="V160" s="3">
        <v>0.5</v>
      </c>
      <c r="W160" s="4">
        <f t="shared" si="44"/>
        <v>35.393561257599998</v>
      </c>
      <c r="X160" s="4">
        <v>6.5</v>
      </c>
      <c r="Y160" s="18">
        <f t="shared" si="45"/>
        <v>28.893561257599998</v>
      </c>
    </row>
    <row r="161" spans="1:25" x14ac:dyDescent="0.25">
      <c r="A161" t="s">
        <v>346</v>
      </c>
      <c r="B161" t="s">
        <v>8</v>
      </c>
      <c r="C161">
        <v>2766</v>
      </c>
      <c r="D161" t="s">
        <v>347</v>
      </c>
      <c r="E161" t="s">
        <v>31</v>
      </c>
      <c r="F161" t="s">
        <v>11</v>
      </c>
      <c r="G161">
        <v>80012</v>
      </c>
      <c r="H161">
        <v>104</v>
      </c>
      <c r="I161">
        <v>1</v>
      </c>
      <c r="J161">
        <v>0.4</v>
      </c>
      <c r="K161">
        <v>0.52896934600000001</v>
      </c>
      <c r="L161">
        <v>0.47103065399999999</v>
      </c>
      <c r="M161" s="11">
        <v>303.45999999999998</v>
      </c>
      <c r="N161" s="3">
        <f t="shared" si="40"/>
        <v>66.98</v>
      </c>
      <c r="O161" s="7"/>
      <c r="P161" s="3">
        <f t="shared" si="51"/>
        <v>149.36000000000001</v>
      </c>
      <c r="Q161" s="7"/>
      <c r="R161" s="7"/>
      <c r="S161" s="12">
        <f t="shared" si="41"/>
        <v>221.07999999999998</v>
      </c>
      <c r="T161" s="17">
        <f t="shared" si="42"/>
        <v>0.47103065399999999</v>
      </c>
      <c r="U161" s="4">
        <f t="shared" si="43"/>
        <v>104.13545698631999</v>
      </c>
      <c r="V161" s="3">
        <v>0.5</v>
      </c>
      <c r="W161" s="4">
        <f t="shared" si="44"/>
        <v>52.067728493159997</v>
      </c>
      <c r="X161" s="4">
        <v>6.5</v>
      </c>
      <c r="Y161" s="18">
        <f t="shared" si="45"/>
        <v>45.567728493159997</v>
      </c>
    </row>
    <row r="162" spans="1:25" x14ac:dyDescent="0.25">
      <c r="A162" t="s">
        <v>348</v>
      </c>
      <c r="B162" t="s">
        <v>37</v>
      </c>
      <c r="C162">
        <v>2451</v>
      </c>
      <c r="D162" t="s">
        <v>349</v>
      </c>
      <c r="E162" t="s">
        <v>70</v>
      </c>
      <c r="F162" t="s">
        <v>11</v>
      </c>
      <c r="G162">
        <v>80003</v>
      </c>
      <c r="H162">
        <v>108</v>
      </c>
      <c r="I162">
        <v>2</v>
      </c>
      <c r="J162">
        <v>0.3</v>
      </c>
      <c r="K162">
        <v>0.62173041299999998</v>
      </c>
      <c r="L162">
        <v>0.37826958700000002</v>
      </c>
      <c r="M162" s="11">
        <v>303.45999999999998</v>
      </c>
      <c r="N162" s="3">
        <f t="shared" si="40"/>
        <v>133.96</v>
      </c>
      <c r="O162" s="7"/>
      <c r="P162" s="7"/>
      <c r="Q162" s="3">
        <f>1*245.42</f>
        <v>245.42</v>
      </c>
      <c r="R162" s="7"/>
      <c r="S162" s="12">
        <f t="shared" si="41"/>
        <v>191.99999999999997</v>
      </c>
      <c r="T162" s="17">
        <f t="shared" si="42"/>
        <v>0.37826958700000002</v>
      </c>
      <c r="U162" s="4">
        <f t="shared" si="43"/>
        <v>72.627760703999996</v>
      </c>
      <c r="V162" s="3">
        <v>0.5</v>
      </c>
      <c r="W162" s="4">
        <f t="shared" si="44"/>
        <v>36.313880351999998</v>
      </c>
      <c r="X162" s="4">
        <v>6.5</v>
      </c>
      <c r="Y162" s="18">
        <f t="shared" si="45"/>
        <v>29.813880351999998</v>
      </c>
    </row>
    <row r="163" spans="1:25" x14ac:dyDescent="0.25">
      <c r="A163" t="s">
        <v>350</v>
      </c>
      <c r="B163" t="s">
        <v>8</v>
      </c>
      <c r="C163">
        <v>3209</v>
      </c>
      <c r="D163" t="s">
        <v>351</v>
      </c>
      <c r="E163" t="s">
        <v>31</v>
      </c>
      <c r="F163" t="s">
        <v>11</v>
      </c>
      <c r="G163">
        <v>80014</v>
      </c>
      <c r="H163">
        <v>105</v>
      </c>
      <c r="I163">
        <v>3</v>
      </c>
      <c r="J163">
        <v>0.1</v>
      </c>
      <c r="K163" s="1">
        <v>9.69E-2</v>
      </c>
      <c r="L163">
        <v>0.90311748999999997</v>
      </c>
      <c r="M163" s="11">
        <v>303.45999999999998</v>
      </c>
      <c r="N163" s="3">
        <f t="shared" si="40"/>
        <v>200.94</v>
      </c>
      <c r="O163" s="7"/>
      <c r="P163" s="3">
        <f>1*149.36</f>
        <v>149.36000000000001</v>
      </c>
      <c r="Q163" s="7"/>
      <c r="R163" s="7"/>
      <c r="S163" s="12">
        <f t="shared" si="41"/>
        <v>355.03999999999996</v>
      </c>
      <c r="T163" s="17">
        <f t="shared" si="42"/>
        <v>0.90311748999999997</v>
      </c>
      <c r="U163" s="4">
        <f t="shared" si="43"/>
        <v>320.64283364959994</v>
      </c>
      <c r="V163" s="3">
        <v>0.5</v>
      </c>
      <c r="W163" s="4">
        <f t="shared" si="44"/>
        <v>160.32141682479997</v>
      </c>
      <c r="X163" s="4">
        <v>6.5</v>
      </c>
      <c r="Y163" s="18">
        <f t="shared" si="45"/>
        <v>153.82141682479997</v>
      </c>
    </row>
    <row r="164" spans="1:25" x14ac:dyDescent="0.25">
      <c r="A164" t="s">
        <v>352</v>
      </c>
      <c r="B164" t="s">
        <v>24</v>
      </c>
      <c r="C164">
        <v>2805</v>
      </c>
      <c r="D164" t="s">
        <v>353</v>
      </c>
      <c r="E164" t="s">
        <v>31</v>
      </c>
      <c r="F164" t="s">
        <v>11</v>
      </c>
      <c r="G164">
        <v>80012</v>
      </c>
      <c r="H164">
        <v>105</v>
      </c>
      <c r="I164">
        <v>1</v>
      </c>
      <c r="J164">
        <v>0.7</v>
      </c>
      <c r="K164">
        <v>0.52256504699999995</v>
      </c>
      <c r="L164">
        <v>0.477434953</v>
      </c>
      <c r="M164" s="11">
        <v>303.45999999999998</v>
      </c>
      <c r="N164" s="3">
        <f t="shared" si="40"/>
        <v>66.98</v>
      </c>
      <c r="O164" s="7"/>
      <c r="P164" s="7"/>
      <c r="Q164" s="7"/>
      <c r="R164" s="3">
        <f>1*0</f>
        <v>0</v>
      </c>
      <c r="S164" s="12">
        <f t="shared" si="41"/>
        <v>370.44</v>
      </c>
      <c r="T164" s="17">
        <f t="shared" si="42"/>
        <v>0.477434953</v>
      </c>
      <c r="U164" s="4">
        <f t="shared" si="43"/>
        <v>176.86100398932001</v>
      </c>
      <c r="V164" s="3">
        <v>0.5</v>
      </c>
      <c r="W164" s="4">
        <f t="shared" si="44"/>
        <v>88.430501994660005</v>
      </c>
      <c r="X164" s="4">
        <v>6.5</v>
      </c>
      <c r="Y164" s="18">
        <f t="shared" si="45"/>
        <v>81.930501994660005</v>
      </c>
    </row>
    <row r="165" spans="1:25" x14ac:dyDescent="0.25">
      <c r="A165" t="s">
        <v>354</v>
      </c>
      <c r="B165" t="s">
        <v>8</v>
      </c>
      <c r="C165">
        <v>1566</v>
      </c>
      <c r="D165" t="s">
        <v>355</v>
      </c>
      <c r="E165" t="s">
        <v>15</v>
      </c>
      <c r="F165" t="s">
        <v>11</v>
      </c>
      <c r="G165">
        <v>80224</v>
      </c>
      <c r="H165">
        <v>105</v>
      </c>
      <c r="I165">
        <v>2</v>
      </c>
      <c r="J165">
        <v>0.8</v>
      </c>
      <c r="K165">
        <v>0.75976705200000005</v>
      </c>
      <c r="L165">
        <v>0.240232948</v>
      </c>
      <c r="M165" s="11">
        <v>303.45999999999998</v>
      </c>
      <c r="N165" s="3">
        <f t="shared" si="40"/>
        <v>133.96</v>
      </c>
      <c r="O165" s="7"/>
      <c r="P165" s="3">
        <f>1*149.36</f>
        <v>149.36000000000001</v>
      </c>
      <c r="Q165" s="7"/>
      <c r="R165" s="7"/>
      <c r="S165" s="12">
        <f t="shared" si="41"/>
        <v>288.05999999999995</v>
      </c>
      <c r="T165" s="17">
        <f t="shared" si="42"/>
        <v>0.240232948</v>
      </c>
      <c r="U165" s="4">
        <f t="shared" si="43"/>
        <v>69.201503000879981</v>
      </c>
      <c r="V165" s="3">
        <v>0.5</v>
      </c>
      <c r="W165" s="4">
        <f t="shared" si="44"/>
        <v>34.600751500439991</v>
      </c>
      <c r="X165" s="4">
        <v>6.5</v>
      </c>
      <c r="Y165" s="18">
        <f t="shared" si="45"/>
        <v>28.100751500439991</v>
      </c>
    </row>
    <row r="166" spans="1:25" x14ac:dyDescent="0.25">
      <c r="A166" t="s">
        <v>356</v>
      </c>
      <c r="B166" t="s">
        <v>13</v>
      </c>
      <c r="C166">
        <v>868</v>
      </c>
      <c r="D166" t="s">
        <v>357</v>
      </c>
      <c r="E166" t="s">
        <v>154</v>
      </c>
      <c r="F166" t="s">
        <v>11</v>
      </c>
      <c r="G166">
        <v>80033</v>
      </c>
      <c r="H166">
        <v>108</v>
      </c>
      <c r="I166">
        <v>9</v>
      </c>
      <c r="J166">
        <v>0.7</v>
      </c>
      <c r="K166">
        <v>0.79272237599999995</v>
      </c>
      <c r="L166">
        <v>0.20727762399999999</v>
      </c>
      <c r="M166" s="11">
        <v>303.45999999999998</v>
      </c>
      <c r="N166" s="3">
        <f t="shared" si="40"/>
        <v>602.82000000000005</v>
      </c>
      <c r="O166" s="8">
        <f>1*281.84</f>
        <v>281.83999999999997</v>
      </c>
      <c r="P166" s="7"/>
      <c r="Q166" s="7"/>
      <c r="R166" s="7"/>
      <c r="S166" s="12">
        <f t="shared" si="41"/>
        <v>1188.1199999999999</v>
      </c>
      <c r="T166" s="17">
        <f t="shared" si="42"/>
        <v>0.20727762399999999</v>
      </c>
      <c r="U166" s="4">
        <f t="shared" si="43"/>
        <v>246.27069062687997</v>
      </c>
      <c r="V166" s="3">
        <v>0.5</v>
      </c>
      <c r="W166" s="4">
        <f t="shared" si="44"/>
        <v>123.13534531343998</v>
      </c>
      <c r="X166" s="4">
        <v>6.5</v>
      </c>
      <c r="Y166" s="18">
        <f t="shared" si="45"/>
        <v>116.63534531343998</v>
      </c>
    </row>
    <row r="167" spans="1:25" x14ac:dyDescent="0.25">
      <c r="A167" t="s">
        <v>358</v>
      </c>
      <c r="B167" t="s">
        <v>24</v>
      </c>
      <c r="C167">
        <v>32</v>
      </c>
      <c r="D167" t="s">
        <v>359</v>
      </c>
      <c r="E167" t="s">
        <v>103</v>
      </c>
      <c r="F167" t="s">
        <v>11</v>
      </c>
      <c r="G167">
        <v>80031</v>
      </c>
      <c r="H167">
        <v>109</v>
      </c>
      <c r="I167">
        <v>6</v>
      </c>
      <c r="J167">
        <v>0.6</v>
      </c>
      <c r="K167">
        <v>0.81261877999999999</v>
      </c>
      <c r="L167">
        <v>0.18738121999999999</v>
      </c>
      <c r="M167" s="11">
        <v>303.45999999999998</v>
      </c>
      <c r="N167" s="3">
        <f t="shared" si="40"/>
        <v>401.88</v>
      </c>
      <c r="O167" s="7"/>
      <c r="P167" s="7"/>
      <c r="Q167" s="7"/>
      <c r="R167" s="3">
        <f t="shared" ref="R167:R168" si="52">1*0</f>
        <v>0</v>
      </c>
      <c r="S167" s="12">
        <f t="shared" si="41"/>
        <v>705.33999999999992</v>
      </c>
      <c r="T167" s="17">
        <f t="shared" si="42"/>
        <v>0.18738121999999999</v>
      </c>
      <c r="U167" s="4">
        <f t="shared" si="43"/>
        <v>132.16746971479998</v>
      </c>
      <c r="V167" s="3">
        <v>0.5</v>
      </c>
      <c r="W167" s="4">
        <f t="shared" si="44"/>
        <v>66.083734857399989</v>
      </c>
      <c r="X167" s="4">
        <v>6.5</v>
      </c>
      <c r="Y167" s="18">
        <f t="shared" si="45"/>
        <v>59.583734857399989</v>
      </c>
    </row>
    <row r="168" spans="1:25" x14ac:dyDescent="0.25">
      <c r="A168" t="s">
        <v>360</v>
      </c>
      <c r="B168" t="s">
        <v>24</v>
      </c>
      <c r="C168">
        <v>2161</v>
      </c>
      <c r="D168" t="s">
        <v>361</v>
      </c>
      <c r="E168" t="s">
        <v>70</v>
      </c>
      <c r="F168" t="s">
        <v>11</v>
      </c>
      <c r="G168">
        <v>80003</v>
      </c>
      <c r="H168">
        <v>107</v>
      </c>
      <c r="I168">
        <v>5</v>
      </c>
      <c r="J168">
        <v>0.6</v>
      </c>
      <c r="K168">
        <v>0.71459107099999997</v>
      </c>
      <c r="L168">
        <v>0.28540892899999998</v>
      </c>
      <c r="M168" s="11">
        <v>303.45999999999998</v>
      </c>
      <c r="N168" s="3">
        <f t="shared" si="40"/>
        <v>334.90000000000003</v>
      </c>
      <c r="O168" s="7"/>
      <c r="P168" s="7"/>
      <c r="Q168" s="7"/>
      <c r="R168" s="3">
        <f t="shared" si="52"/>
        <v>0</v>
      </c>
      <c r="S168" s="12">
        <f t="shared" si="41"/>
        <v>638.36</v>
      </c>
      <c r="T168" s="17">
        <f t="shared" si="42"/>
        <v>0.28540892899999998</v>
      </c>
      <c r="U168" s="4">
        <f t="shared" si="43"/>
        <v>182.19364391643998</v>
      </c>
      <c r="V168" s="3">
        <v>0.5</v>
      </c>
      <c r="W168" s="4">
        <f t="shared" si="44"/>
        <v>91.096821958219991</v>
      </c>
      <c r="X168" s="4">
        <v>6.5</v>
      </c>
      <c r="Y168" s="18">
        <f t="shared" si="45"/>
        <v>84.596821958219991</v>
      </c>
    </row>
    <row r="169" spans="1:25" x14ac:dyDescent="0.25">
      <c r="A169" t="s">
        <v>362</v>
      </c>
      <c r="B169" t="s">
        <v>8</v>
      </c>
      <c r="C169">
        <v>1015</v>
      </c>
      <c r="D169" t="s">
        <v>363</v>
      </c>
      <c r="E169" t="s">
        <v>15</v>
      </c>
      <c r="F169" t="s">
        <v>11</v>
      </c>
      <c r="G169">
        <v>80247</v>
      </c>
      <c r="H169">
        <v>105</v>
      </c>
      <c r="I169">
        <v>6</v>
      </c>
      <c r="J169">
        <v>0.9</v>
      </c>
      <c r="K169">
        <v>0.78760210200000003</v>
      </c>
      <c r="L169">
        <v>0.212397898</v>
      </c>
      <c r="M169" s="11">
        <v>303.45999999999998</v>
      </c>
      <c r="N169" s="3">
        <f t="shared" si="40"/>
        <v>401.88</v>
      </c>
      <c r="O169" s="7"/>
      <c r="P169" s="3">
        <f>1*149.36</f>
        <v>149.36000000000001</v>
      </c>
      <c r="Q169" s="7"/>
      <c r="R169" s="7"/>
      <c r="S169" s="12">
        <f t="shared" si="41"/>
        <v>555.9799999999999</v>
      </c>
      <c r="T169" s="17">
        <f t="shared" si="42"/>
        <v>0.212397898</v>
      </c>
      <c r="U169" s="4">
        <f t="shared" si="43"/>
        <v>118.08898333003998</v>
      </c>
      <c r="V169" s="3">
        <v>0.5</v>
      </c>
      <c r="W169" s="4">
        <f t="shared" si="44"/>
        <v>59.04449166501999</v>
      </c>
      <c r="X169" s="4">
        <v>6.5</v>
      </c>
      <c r="Y169" s="18">
        <f t="shared" si="45"/>
        <v>52.54449166501999</v>
      </c>
    </row>
    <row r="170" spans="1:25" x14ac:dyDescent="0.25">
      <c r="A170" t="s">
        <v>364</v>
      </c>
      <c r="B170" t="s">
        <v>37</v>
      </c>
      <c r="C170">
        <v>3046</v>
      </c>
      <c r="D170" t="s">
        <v>365</v>
      </c>
      <c r="E170" t="s">
        <v>31</v>
      </c>
      <c r="F170" t="s">
        <v>11</v>
      </c>
      <c r="G170">
        <v>80013</v>
      </c>
      <c r="H170">
        <v>102</v>
      </c>
      <c r="I170">
        <v>2</v>
      </c>
      <c r="J170">
        <v>0.4</v>
      </c>
      <c r="K170">
        <v>0.30927079699999999</v>
      </c>
      <c r="L170">
        <v>0.69072920299999996</v>
      </c>
      <c r="M170" s="11">
        <v>303.45999999999998</v>
      </c>
      <c r="N170" s="3">
        <f t="shared" si="40"/>
        <v>133.96</v>
      </c>
      <c r="O170" s="7"/>
      <c r="P170" s="7"/>
      <c r="Q170" s="3">
        <f>1*245.42</f>
        <v>245.42</v>
      </c>
      <c r="R170" s="7"/>
      <c r="S170" s="12">
        <f t="shared" si="41"/>
        <v>191.99999999999997</v>
      </c>
      <c r="T170" s="17">
        <f t="shared" si="42"/>
        <v>0.69072920299999996</v>
      </c>
      <c r="U170" s="4">
        <f t="shared" si="43"/>
        <v>132.62000697599998</v>
      </c>
      <c r="V170" s="3">
        <v>0.5</v>
      </c>
      <c r="W170" s="4">
        <f t="shared" si="44"/>
        <v>66.310003487999992</v>
      </c>
      <c r="X170" s="4">
        <v>6.5</v>
      </c>
      <c r="Y170" s="18">
        <f t="shared" si="45"/>
        <v>59.810003487999992</v>
      </c>
    </row>
    <row r="171" spans="1:25" x14ac:dyDescent="0.25">
      <c r="A171" t="s">
        <v>366</v>
      </c>
      <c r="B171" t="s">
        <v>13</v>
      </c>
      <c r="C171">
        <v>1340</v>
      </c>
      <c r="D171" t="s">
        <v>367</v>
      </c>
      <c r="E171" t="s">
        <v>103</v>
      </c>
      <c r="F171" t="s">
        <v>11</v>
      </c>
      <c r="G171">
        <v>80031</v>
      </c>
      <c r="H171">
        <v>103</v>
      </c>
      <c r="I171">
        <v>11</v>
      </c>
      <c r="J171">
        <v>0.4</v>
      </c>
      <c r="K171">
        <v>0.77376833199999995</v>
      </c>
      <c r="L171">
        <v>0.226231668</v>
      </c>
      <c r="M171" s="11">
        <v>303.45999999999998</v>
      </c>
      <c r="N171" s="3">
        <f t="shared" si="40"/>
        <v>736.78000000000009</v>
      </c>
      <c r="O171" s="8">
        <f>1*281.84</f>
        <v>281.83999999999997</v>
      </c>
      <c r="P171" s="7"/>
      <c r="Q171" s="7"/>
      <c r="R171" s="7"/>
      <c r="S171" s="12">
        <f t="shared" si="41"/>
        <v>1322.08</v>
      </c>
      <c r="T171" s="17">
        <f t="shared" si="42"/>
        <v>0.226231668</v>
      </c>
      <c r="U171" s="4">
        <f t="shared" si="43"/>
        <v>299.09636362943996</v>
      </c>
      <c r="V171" s="3">
        <v>0.5</v>
      </c>
      <c r="W171" s="4">
        <f t="shared" si="44"/>
        <v>149.54818181471998</v>
      </c>
      <c r="X171" s="4">
        <v>6.5</v>
      </c>
      <c r="Y171" s="18">
        <f t="shared" si="45"/>
        <v>143.04818181471998</v>
      </c>
    </row>
    <row r="172" spans="1:25" x14ac:dyDescent="0.25">
      <c r="A172" t="s">
        <v>368</v>
      </c>
      <c r="B172" t="s">
        <v>24</v>
      </c>
      <c r="C172">
        <v>2268</v>
      </c>
      <c r="D172" t="s">
        <v>369</v>
      </c>
      <c r="E172" t="s">
        <v>31</v>
      </c>
      <c r="F172" t="s">
        <v>11</v>
      </c>
      <c r="G172">
        <v>80012</v>
      </c>
      <c r="H172">
        <v>105</v>
      </c>
      <c r="I172">
        <v>4</v>
      </c>
      <c r="J172">
        <v>0.6</v>
      </c>
      <c r="K172">
        <v>0.68426945299999997</v>
      </c>
      <c r="L172">
        <v>0.31573054699999997</v>
      </c>
      <c r="M172" s="11">
        <v>303.45999999999998</v>
      </c>
      <c r="N172" s="3">
        <f t="shared" si="40"/>
        <v>267.92</v>
      </c>
      <c r="O172" s="7"/>
      <c r="P172" s="7"/>
      <c r="Q172" s="7"/>
      <c r="R172" s="3">
        <f>1*0</f>
        <v>0</v>
      </c>
      <c r="S172" s="12">
        <f t="shared" si="41"/>
        <v>571.38</v>
      </c>
      <c r="T172" s="17">
        <f t="shared" si="42"/>
        <v>0.31573054699999997</v>
      </c>
      <c r="U172" s="4">
        <f t="shared" si="43"/>
        <v>180.40211994485998</v>
      </c>
      <c r="V172" s="3">
        <v>0.5</v>
      </c>
      <c r="W172" s="4">
        <f t="shared" si="44"/>
        <v>90.201059972429988</v>
      </c>
      <c r="X172" s="4">
        <v>6.5</v>
      </c>
      <c r="Y172" s="18">
        <f t="shared" si="45"/>
        <v>83.701059972429988</v>
      </c>
    </row>
    <row r="173" spans="1:25" x14ac:dyDescent="0.25">
      <c r="A173" t="s">
        <v>370</v>
      </c>
      <c r="B173" t="s">
        <v>8</v>
      </c>
      <c r="C173">
        <v>2962</v>
      </c>
      <c r="D173" t="s">
        <v>371</v>
      </c>
      <c r="E173" t="s">
        <v>138</v>
      </c>
      <c r="F173" t="s">
        <v>11</v>
      </c>
      <c r="G173">
        <v>80233</v>
      </c>
      <c r="H173">
        <v>107</v>
      </c>
      <c r="I173">
        <v>4</v>
      </c>
      <c r="J173">
        <v>0.1</v>
      </c>
      <c r="K173">
        <v>0.37980052399999997</v>
      </c>
      <c r="L173">
        <v>0.62019947600000003</v>
      </c>
      <c r="M173" s="11">
        <v>303.45999999999998</v>
      </c>
      <c r="N173" s="3">
        <f t="shared" si="40"/>
        <v>267.92</v>
      </c>
      <c r="O173" s="7"/>
      <c r="P173" s="3">
        <f>1*149.36</f>
        <v>149.36000000000001</v>
      </c>
      <c r="Q173" s="7"/>
      <c r="R173" s="7"/>
      <c r="S173" s="12">
        <f t="shared" si="41"/>
        <v>422.02</v>
      </c>
      <c r="T173" s="17">
        <f t="shared" si="42"/>
        <v>0.62019947600000003</v>
      </c>
      <c r="U173" s="4">
        <f t="shared" si="43"/>
        <v>261.73658286151999</v>
      </c>
      <c r="V173" s="3">
        <v>0.5</v>
      </c>
      <c r="W173" s="4">
        <f t="shared" si="44"/>
        <v>130.86829143076</v>
      </c>
      <c r="X173" s="4">
        <v>6.5</v>
      </c>
      <c r="Y173" s="18">
        <f t="shared" si="45"/>
        <v>124.36829143076</v>
      </c>
    </row>
    <row r="174" spans="1:25" x14ac:dyDescent="0.25">
      <c r="A174" t="s">
        <v>372</v>
      </c>
      <c r="B174" t="s">
        <v>24</v>
      </c>
      <c r="C174">
        <v>2551</v>
      </c>
      <c r="D174" t="s">
        <v>373</v>
      </c>
      <c r="E174" t="s">
        <v>15</v>
      </c>
      <c r="F174" t="s">
        <v>11</v>
      </c>
      <c r="G174">
        <v>80227</v>
      </c>
      <c r="H174">
        <v>101</v>
      </c>
      <c r="I174">
        <v>5</v>
      </c>
      <c r="J174">
        <v>0.8</v>
      </c>
      <c r="K174">
        <v>0.59128123099999996</v>
      </c>
      <c r="L174">
        <v>0.40871876899999998</v>
      </c>
      <c r="M174" s="11">
        <v>303.45999999999998</v>
      </c>
      <c r="N174" s="3">
        <f t="shared" si="40"/>
        <v>334.90000000000003</v>
      </c>
      <c r="O174" s="7"/>
      <c r="P174" s="7"/>
      <c r="Q174" s="7"/>
      <c r="R174" s="3">
        <f>1*0</f>
        <v>0</v>
      </c>
      <c r="S174" s="12">
        <f t="shared" si="41"/>
        <v>638.36</v>
      </c>
      <c r="T174" s="17">
        <f t="shared" si="42"/>
        <v>0.40871876899999998</v>
      </c>
      <c r="U174" s="4">
        <f t="shared" si="43"/>
        <v>260.90971337883997</v>
      </c>
      <c r="V174" s="3">
        <v>0.5</v>
      </c>
      <c r="W174" s="4">
        <f t="shared" si="44"/>
        <v>130.45485668941998</v>
      </c>
      <c r="X174" s="4">
        <v>6.5</v>
      </c>
      <c r="Y174" s="18">
        <f t="shared" si="45"/>
        <v>123.95485668941998</v>
      </c>
    </row>
    <row r="175" spans="1:25" x14ac:dyDescent="0.25">
      <c r="A175" t="s">
        <v>374</v>
      </c>
      <c r="B175" t="s">
        <v>8</v>
      </c>
      <c r="C175">
        <v>916</v>
      </c>
      <c r="D175" t="s">
        <v>375</v>
      </c>
      <c r="E175" t="s">
        <v>15</v>
      </c>
      <c r="F175" t="s">
        <v>11</v>
      </c>
      <c r="G175">
        <v>80246</v>
      </c>
      <c r="H175">
        <v>106</v>
      </c>
      <c r="I175">
        <v>3</v>
      </c>
      <c r="J175">
        <v>0.1</v>
      </c>
      <c r="K175">
        <v>0.79110688200000001</v>
      </c>
      <c r="L175">
        <v>0.20889311799999999</v>
      </c>
      <c r="M175" s="11">
        <v>303.45999999999998</v>
      </c>
      <c r="N175" s="3">
        <f t="shared" si="40"/>
        <v>200.94</v>
      </c>
      <c r="O175" s="7"/>
      <c r="P175" s="3">
        <f t="shared" ref="P175:P176" si="53">1*149.36</f>
        <v>149.36000000000001</v>
      </c>
      <c r="Q175" s="7"/>
      <c r="R175" s="7"/>
      <c r="S175" s="12">
        <f t="shared" si="41"/>
        <v>355.03999999999996</v>
      </c>
      <c r="T175" s="17">
        <f t="shared" si="42"/>
        <v>0.20889311799999999</v>
      </c>
      <c r="U175" s="4">
        <f t="shared" si="43"/>
        <v>74.165412614719983</v>
      </c>
      <c r="V175" s="3">
        <v>0.5</v>
      </c>
      <c r="W175" s="4">
        <f t="shared" si="44"/>
        <v>37.082706307359992</v>
      </c>
      <c r="X175" s="4">
        <v>6.5</v>
      </c>
      <c r="Y175" s="18">
        <f t="shared" si="45"/>
        <v>30.582706307359992</v>
      </c>
    </row>
    <row r="176" spans="1:25" x14ac:dyDescent="0.25">
      <c r="A176" t="s">
        <v>376</v>
      </c>
      <c r="B176" t="s">
        <v>8</v>
      </c>
      <c r="C176">
        <v>1391</v>
      </c>
      <c r="D176" t="s">
        <v>377</v>
      </c>
      <c r="E176" t="s">
        <v>31</v>
      </c>
      <c r="F176" t="s">
        <v>11</v>
      </c>
      <c r="G176">
        <v>80012</v>
      </c>
      <c r="H176">
        <v>105</v>
      </c>
      <c r="I176">
        <v>7</v>
      </c>
      <c r="J176">
        <v>0.9</v>
      </c>
      <c r="K176">
        <v>0.76956701800000005</v>
      </c>
      <c r="L176">
        <v>0.23043298200000001</v>
      </c>
      <c r="M176" s="11">
        <v>303.45999999999998</v>
      </c>
      <c r="N176" s="3">
        <f t="shared" si="40"/>
        <v>468.86</v>
      </c>
      <c r="O176" s="7"/>
      <c r="P176" s="3">
        <f t="shared" si="53"/>
        <v>149.36000000000001</v>
      </c>
      <c r="Q176" s="7"/>
      <c r="R176" s="7"/>
      <c r="S176" s="12">
        <f t="shared" si="41"/>
        <v>622.95999999999992</v>
      </c>
      <c r="T176" s="17">
        <f t="shared" si="42"/>
        <v>0.23043298200000001</v>
      </c>
      <c r="U176" s="4">
        <f t="shared" si="43"/>
        <v>143.55053046671998</v>
      </c>
      <c r="V176" s="3">
        <v>0.5</v>
      </c>
      <c r="W176" s="4">
        <f t="shared" si="44"/>
        <v>71.775265233359988</v>
      </c>
      <c r="X176" s="4">
        <v>6.5</v>
      </c>
      <c r="Y176" s="18">
        <f t="shared" si="45"/>
        <v>65.275265233359988</v>
      </c>
    </row>
    <row r="177" spans="1:25" x14ac:dyDescent="0.25">
      <c r="A177" t="s">
        <v>378</v>
      </c>
      <c r="B177" t="s">
        <v>37</v>
      </c>
      <c r="C177">
        <v>2470</v>
      </c>
      <c r="D177" t="s">
        <v>379</v>
      </c>
      <c r="E177" t="s">
        <v>48</v>
      </c>
      <c r="F177" t="s">
        <v>11</v>
      </c>
      <c r="G177">
        <v>80214</v>
      </c>
      <c r="H177">
        <v>107</v>
      </c>
      <c r="I177">
        <v>2</v>
      </c>
      <c r="J177">
        <v>0.2</v>
      </c>
      <c r="K177">
        <v>0.61542216500000002</v>
      </c>
      <c r="L177">
        <v>0.38457783499999998</v>
      </c>
      <c r="M177" s="11">
        <v>303.45999999999998</v>
      </c>
      <c r="N177" s="3">
        <f t="shared" si="40"/>
        <v>133.96</v>
      </c>
      <c r="O177" s="7"/>
      <c r="P177" s="7"/>
      <c r="Q177" s="3">
        <f>1*245.42</f>
        <v>245.42</v>
      </c>
      <c r="R177" s="7"/>
      <c r="S177" s="12">
        <f t="shared" si="41"/>
        <v>191.99999999999997</v>
      </c>
      <c r="T177" s="17">
        <f t="shared" si="42"/>
        <v>0.38457783499999998</v>
      </c>
      <c r="U177" s="4">
        <f t="shared" si="43"/>
        <v>73.838944319999982</v>
      </c>
      <c r="V177" s="3">
        <v>0.5</v>
      </c>
      <c r="W177" s="4">
        <f t="shared" si="44"/>
        <v>36.919472159999991</v>
      </c>
      <c r="X177" s="4">
        <v>6.5</v>
      </c>
      <c r="Y177" s="18">
        <f t="shared" si="45"/>
        <v>30.419472159999991</v>
      </c>
    </row>
    <row r="178" spans="1:25" x14ac:dyDescent="0.25">
      <c r="A178" t="s">
        <v>380</v>
      </c>
      <c r="B178" t="s">
        <v>13</v>
      </c>
      <c r="C178">
        <v>2630</v>
      </c>
      <c r="D178" t="s">
        <v>381</v>
      </c>
      <c r="E178" t="s">
        <v>70</v>
      </c>
      <c r="F178" t="s">
        <v>11</v>
      </c>
      <c r="G178">
        <v>80003</v>
      </c>
      <c r="H178">
        <v>100</v>
      </c>
      <c r="I178">
        <v>9</v>
      </c>
      <c r="J178">
        <v>0.3</v>
      </c>
      <c r="K178">
        <v>0.57255250199999996</v>
      </c>
      <c r="L178">
        <v>0.42744749799999998</v>
      </c>
      <c r="M178" s="11">
        <v>303.45999999999998</v>
      </c>
      <c r="N178" s="3">
        <f t="shared" si="40"/>
        <v>602.82000000000005</v>
      </c>
      <c r="O178" s="8">
        <f>1*281.84</f>
        <v>281.83999999999997</v>
      </c>
      <c r="P178" s="7"/>
      <c r="Q178" s="7"/>
      <c r="R178" s="7"/>
      <c r="S178" s="12">
        <f t="shared" si="41"/>
        <v>1188.1199999999999</v>
      </c>
      <c r="T178" s="17">
        <f t="shared" si="42"/>
        <v>0.42744749799999998</v>
      </c>
      <c r="U178" s="4">
        <f t="shared" si="43"/>
        <v>507.85892132375994</v>
      </c>
      <c r="V178" s="3">
        <v>0.5</v>
      </c>
      <c r="W178" s="4">
        <f t="shared" si="44"/>
        <v>253.92946066187997</v>
      </c>
      <c r="X178" s="4">
        <v>6.5</v>
      </c>
      <c r="Y178" s="18">
        <f t="shared" si="45"/>
        <v>247.42946066187997</v>
      </c>
    </row>
    <row r="179" spans="1:25" x14ac:dyDescent="0.25">
      <c r="A179" t="s">
        <v>382</v>
      </c>
      <c r="B179" t="s">
        <v>24</v>
      </c>
      <c r="C179">
        <v>2067</v>
      </c>
      <c r="D179" t="s">
        <v>383</v>
      </c>
      <c r="E179" t="s">
        <v>70</v>
      </c>
      <c r="F179" t="s">
        <v>11</v>
      </c>
      <c r="G179">
        <v>80005</v>
      </c>
      <c r="H179">
        <v>103</v>
      </c>
      <c r="I179">
        <v>7</v>
      </c>
      <c r="J179">
        <v>0.1</v>
      </c>
      <c r="K179">
        <v>0.72286403399999999</v>
      </c>
      <c r="L179">
        <v>0.27713596600000001</v>
      </c>
      <c r="M179" s="11">
        <v>303.45999999999998</v>
      </c>
      <c r="N179" s="3">
        <f t="shared" si="40"/>
        <v>468.86</v>
      </c>
      <c r="O179" s="7"/>
      <c r="P179" s="7"/>
      <c r="Q179" s="7"/>
      <c r="R179" s="3">
        <f t="shared" ref="R179:R180" si="54">1*0</f>
        <v>0</v>
      </c>
      <c r="S179" s="12">
        <f t="shared" si="41"/>
        <v>772.31999999999994</v>
      </c>
      <c r="T179" s="17">
        <f t="shared" si="42"/>
        <v>0.27713596600000001</v>
      </c>
      <c r="U179" s="4">
        <f t="shared" si="43"/>
        <v>214.03764926111998</v>
      </c>
      <c r="V179" s="3">
        <v>0.5</v>
      </c>
      <c r="W179" s="4">
        <f t="shared" si="44"/>
        <v>107.01882463055999</v>
      </c>
      <c r="X179" s="4">
        <v>6.5</v>
      </c>
      <c r="Y179" s="18">
        <f t="shared" si="45"/>
        <v>100.51882463055999</v>
      </c>
    </row>
    <row r="180" spans="1:25" x14ac:dyDescent="0.25">
      <c r="A180" t="s">
        <v>384</v>
      </c>
      <c r="B180" t="s">
        <v>24</v>
      </c>
      <c r="C180">
        <v>3225</v>
      </c>
      <c r="D180" t="s">
        <v>385</v>
      </c>
      <c r="E180" t="s">
        <v>10</v>
      </c>
      <c r="F180" t="s">
        <v>11</v>
      </c>
      <c r="G180">
        <v>80112</v>
      </c>
      <c r="H180">
        <v>102</v>
      </c>
      <c r="I180">
        <v>5</v>
      </c>
      <c r="J180">
        <v>0.7</v>
      </c>
      <c r="K180" s="1">
        <v>7.3099999999999998E-2</v>
      </c>
      <c r="L180">
        <v>0.92694539799999998</v>
      </c>
      <c r="M180" s="11">
        <v>303.45999999999998</v>
      </c>
      <c r="N180" s="3">
        <f t="shared" si="40"/>
        <v>334.90000000000003</v>
      </c>
      <c r="O180" s="7"/>
      <c r="P180" s="7"/>
      <c r="Q180" s="7"/>
      <c r="R180" s="3">
        <f t="shared" si="54"/>
        <v>0</v>
      </c>
      <c r="S180" s="12">
        <f t="shared" si="41"/>
        <v>638.36</v>
      </c>
      <c r="T180" s="17">
        <f t="shared" si="42"/>
        <v>0.92694539799999998</v>
      </c>
      <c r="U180" s="4">
        <f t="shared" si="43"/>
        <v>591.72486426727994</v>
      </c>
      <c r="V180" s="3">
        <v>0.5</v>
      </c>
      <c r="W180" s="4">
        <f t="shared" si="44"/>
        <v>295.86243213363997</v>
      </c>
      <c r="X180" s="4">
        <v>6.5</v>
      </c>
      <c r="Y180" s="18">
        <f t="shared" si="45"/>
        <v>289.36243213363997</v>
      </c>
    </row>
    <row r="181" spans="1:25" x14ac:dyDescent="0.25">
      <c r="A181" t="s">
        <v>386</v>
      </c>
      <c r="B181" t="s">
        <v>8</v>
      </c>
      <c r="C181">
        <v>950</v>
      </c>
      <c r="D181" t="s">
        <v>387</v>
      </c>
      <c r="E181" t="s">
        <v>15</v>
      </c>
      <c r="F181" t="s">
        <v>11</v>
      </c>
      <c r="G181">
        <v>80227</v>
      </c>
      <c r="H181">
        <v>101</v>
      </c>
      <c r="I181">
        <v>5</v>
      </c>
      <c r="J181">
        <v>1</v>
      </c>
      <c r="K181">
        <v>0.78892517900000003</v>
      </c>
      <c r="L181">
        <v>0.211074821</v>
      </c>
      <c r="M181" s="11">
        <v>303.45999999999998</v>
      </c>
      <c r="N181" s="3">
        <f t="shared" si="40"/>
        <v>334.90000000000003</v>
      </c>
      <c r="O181" s="7"/>
      <c r="P181" s="3">
        <f t="shared" ref="P181:P182" si="55">1*149.36</f>
        <v>149.36000000000001</v>
      </c>
      <c r="Q181" s="7"/>
      <c r="R181" s="7"/>
      <c r="S181" s="12">
        <f t="shared" si="41"/>
        <v>489</v>
      </c>
      <c r="T181" s="17">
        <f t="shared" si="42"/>
        <v>0.211074821</v>
      </c>
      <c r="U181" s="4">
        <f t="shared" si="43"/>
        <v>103.215587469</v>
      </c>
      <c r="V181" s="3">
        <v>0.5</v>
      </c>
      <c r="W181" s="4">
        <f t="shared" si="44"/>
        <v>51.6077937345</v>
      </c>
      <c r="X181" s="4">
        <v>6.5</v>
      </c>
      <c r="Y181" s="18">
        <f t="shared" si="45"/>
        <v>45.1077937345</v>
      </c>
    </row>
    <row r="182" spans="1:25" x14ac:dyDescent="0.25">
      <c r="A182" t="s">
        <v>388</v>
      </c>
      <c r="B182" t="s">
        <v>8</v>
      </c>
      <c r="C182">
        <v>2430</v>
      </c>
      <c r="D182" t="s">
        <v>389</v>
      </c>
      <c r="E182" t="s">
        <v>31</v>
      </c>
      <c r="F182" t="s">
        <v>11</v>
      </c>
      <c r="G182">
        <v>80015</v>
      </c>
      <c r="H182">
        <v>105</v>
      </c>
      <c r="I182">
        <v>6</v>
      </c>
      <c r="J182">
        <v>0.2</v>
      </c>
      <c r="K182">
        <v>0.63353047500000004</v>
      </c>
      <c r="L182">
        <v>0.36646952500000002</v>
      </c>
      <c r="M182" s="11">
        <v>303.45999999999998</v>
      </c>
      <c r="N182" s="3">
        <f t="shared" si="40"/>
        <v>401.88</v>
      </c>
      <c r="O182" s="7"/>
      <c r="P182" s="3">
        <f t="shared" si="55"/>
        <v>149.36000000000001</v>
      </c>
      <c r="Q182" s="7"/>
      <c r="R182" s="7"/>
      <c r="S182" s="12">
        <f t="shared" si="41"/>
        <v>555.9799999999999</v>
      </c>
      <c r="T182" s="17">
        <f t="shared" si="42"/>
        <v>0.36646952500000002</v>
      </c>
      <c r="U182" s="4">
        <f t="shared" si="43"/>
        <v>203.74972650949996</v>
      </c>
      <c r="V182" s="3">
        <v>0.5</v>
      </c>
      <c r="W182" s="4">
        <f t="shared" si="44"/>
        <v>101.87486325474998</v>
      </c>
      <c r="X182" s="4">
        <v>6.5</v>
      </c>
      <c r="Y182" s="18">
        <f t="shared" si="45"/>
        <v>95.374863254749982</v>
      </c>
    </row>
    <row r="183" spans="1:25" x14ac:dyDescent="0.25">
      <c r="A183" t="s">
        <v>390</v>
      </c>
      <c r="B183" t="s">
        <v>37</v>
      </c>
      <c r="C183">
        <v>423</v>
      </c>
      <c r="D183" t="s">
        <v>391</v>
      </c>
      <c r="E183" t="s">
        <v>15</v>
      </c>
      <c r="F183" t="s">
        <v>11</v>
      </c>
      <c r="G183">
        <v>80205</v>
      </c>
      <c r="H183">
        <v>107</v>
      </c>
      <c r="I183">
        <v>1</v>
      </c>
      <c r="J183">
        <v>0.6</v>
      </c>
      <c r="K183">
        <v>0.80347414900000003</v>
      </c>
      <c r="L183">
        <v>0.196525851</v>
      </c>
      <c r="M183" s="11">
        <v>303.45999999999998</v>
      </c>
      <c r="N183" s="3">
        <f t="shared" si="40"/>
        <v>66.98</v>
      </c>
      <c r="O183" s="7"/>
      <c r="P183" s="7"/>
      <c r="Q183" s="3">
        <f>1*245.42</f>
        <v>245.42</v>
      </c>
      <c r="R183" s="7"/>
      <c r="S183" s="12">
        <f t="shared" si="41"/>
        <v>125.02000000000001</v>
      </c>
      <c r="T183" s="17">
        <f t="shared" si="42"/>
        <v>0.196525851</v>
      </c>
      <c r="U183" s="4">
        <f t="shared" si="43"/>
        <v>24.569661892020001</v>
      </c>
      <c r="V183" s="3">
        <v>0.5</v>
      </c>
      <c r="W183" s="4">
        <f t="shared" si="44"/>
        <v>12.28483094601</v>
      </c>
      <c r="X183" s="4">
        <v>6.5</v>
      </c>
      <c r="Y183" s="18">
        <f t="shared" si="45"/>
        <v>5.7848309460100005</v>
      </c>
    </row>
    <row r="184" spans="1:25" x14ac:dyDescent="0.25">
      <c r="A184" t="s">
        <v>392</v>
      </c>
      <c r="B184" t="s">
        <v>24</v>
      </c>
      <c r="C184">
        <v>18</v>
      </c>
      <c r="D184" t="s">
        <v>393</v>
      </c>
      <c r="E184" t="s">
        <v>31</v>
      </c>
      <c r="F184" t="s">
        <v>11</v>
      </c>
      <c r="G184">
        <v>80014</v>
      </c>
      <c r="H184">
        <v>104</v>
      </c>
      <c r="I184">
        <v>6</v>
      </c>
      <c r="J184">
        <v>0.6</v>
      </c>
      <c r="K184">
        <v>0.814270512</v>
      </c>
      <c r="L184">
        <v>0.185729488</v>
      </c>
      <c r="M184" s="11">
        <v>303.45999999999998</v>
      </c>
      <c r="N184" s="3">
        <f t="shared" si="40"/>
        <v>401.88</v>
      </c>
      <c r="O184" s="7"/>
      <c r="P184" s="7"/>
      <c r="Q184" s="7"/>
      <c r="R184" s="3">
        <f t="shared" ref="R184:R186" si="56">1*0</f>
        <v>0</v>
      </c>
      <c r="S184" s="12">
        <f t="shared" si="41"/>
        <v>705.33999999999992</v>
      </c>
      <c r="T184" s="17">
        <f t="shared" si="42"/>
        <v>0.185729488</v>
      </c>
      <c r="U184" s="4">
        <f t="shared" si="43"/>
        <v>131.00243706591999</v>
      </c>
      <c r="V184" s="3">
        <v>0.5</v>
      </c>
      <c r="W184" s="4">
        <f t="shared" si="44"/>
        <v>65.501218532959996</v>
      </c>
      <c r="X184" s="4">
        <v>6.5</v>
      </c>
      <c r="Y184" s="18">
        <f t="shared" si="45"/>
        <v>59.001218532959996</v>
      </c>
    </row>
    <row r="185" spans="1:25" x14ac:dyDescent="0.25">
      <c r="A185" t="s">
        <v>394</v>
      </c>
      <c r="B185" t="s">
        <v>24</v>
      </c>
      <c r="C185">
        <v>2442</v>
      </c>
      <c r="D185" t="s">
        <v>395</v>
      </c>
      <c r="E185" t="s">
        <v>396</v>
      </c>
      <c r="F185" t="s">
        <v>11</v>
      </c>
      <c r="G185">
        <v>80027</v>
      </c>
      <c r="H185">
        <v>109</v>
      </c>
      <c r="I185">
        <v>5</v>
      </c>
      <c r="J185">
        <v>0.3</v>
      </c>
      <c r="K185">
        <v>0.62237287600000002</v>
      </c>
      <c r="L185">
        <v>0.37762712399999998</v>
      </c>
      <c r="M185" s="11">
        <v>303.45999999999998</v>
      </c>
      <c r="N185" s="3">
        <f t="shared" si="40"/>
        <v>334.90000000000003</v>
      </c>
      <c r="O185" s="7"/>
      <c r="P185" s="7"/>
      <c r="Q185" s="7"/>
      <c r="R185" s="3">
        <f t="shared" si="56"/>
        <v>0</v>
      </c>
      <c r="S185" s="12">
        <f t="shared" si="41"/>
        <v>638.36</v>
      </c>
      <c r="T185" s="17">
        <f t="shared" si="42"/>
        <v>0.37762712399999998</v>
      </c>
      <c r="U185" s="4">
        <f t="shared" si="43"/>
        <v>241.06205087664</v>
      </c>
      <c r="V185" s="3">
        <v>0.5</v>
      </c>
      <c r="W185" s="4">
        <f t="shared" si="44"/>
        <v>120.53102543832</v>
      </c>
      <c r="X185" s="4">
        <v>6.5</v>
      </c>
      <c r="Y185" s="18">
        <f t="shared" si="45"/>
        <v>114.03102543832</v>
      </c>
    </row>
    <row r="186" spans="1:25" x14ac:dyDescent="0.25">
      <c r="A186" t="s">
        <v>397</v>
      </c>
      <c r="B186" t="s">
        <v>24</v>
      </c>
      <c r="C186">
        <v>3328</v>
      </c>
      <c r="D186" t="s">
        <v>398</v>
      </c>
      <c r="E186" t="s">
        <v>48</v>
      </c>
      <c r="F186" t="s">
        <v>11</v>
      </c>
      <c r="G186">
        <v>80228</v>
      </c>
      <c r="H186">
        <v>106</v>
      </c>
      <c r="I186">
        <v>5</v>
      </c>
      <c r="J186">
        <v>0.7</v>
      </c>
      <c r="K186" s="1">
        <v>2.08E-6</v>
      </c>
      <c r="L186">
        <v>0.99999792399999998</v>
      </c>
      <c r="M186" s="11">
        <v>303.45999999999998</v>
      </c>
      <c r="N186" s="3">
        <f t="shared" si="40"/>
        <v>334.90000000000003</v>
      </c>
      <c r="O186" s="7"/>
      <c r="P186" s="7"/>
      <c r="Q186" s="7"/>
      <c r="R186" s="3">
        <f t="shared" si="56"/>
        <v>0</v>
      </c>
      <c r="S186" s="12">
        <f t="shared" si="41"/>
        <v>638.36</v>
      </c>
      <c r="T186" s="17">
        <f t="shared" si="42"/>
        <v>0.99999792399999998</v>
      </c>
      <c r="U186" s="4">
        <f t="shared" si="43"/>
        <v>638.35867476464</v>
      </c>
      <c r="V186" s="3">
        <v>0.5</v>
      </c>
      <c r="W186" s="4">
        <f t="shared" si="44"/>
        <v>319.17933738232</v>
      </c>
      <c r="X186" s="4">
        <v>6.5</v>
      </c>
      <c r="Y186" s="18">
        <f t="shared" si="45"/>
        <v>312.67933738232</v>
      </c>
    </row>
    <row r="187" spans="1:25" x14ac:dyDescent="0.25">
      <c r="A187" t="s">
        <v>399</v>
      </c>
      <c r="B187" t="s">
        <v>37</v>
      </c>
      <c r="C187">
        <v>2402</v>
      </c>
      <c r="D187" t="s">
        <v>400</v>
      </c>
      <c r="E187" t="s">
        <v>31</v>
      </c>
      <c r="F187" t="s">
        <v>11</v>
      </c>
      <c r="G187">
        <v>80017</v>
      </c>
      <c r="H187">
        <v>104</v>
      </c>
      <c r="I187">
        <v>1</v>
      </c>
      <c r="J187">
        <v>0.7</v>
      </c>
      <c r="K187">
        <v>0.64687004400000003</v>
      </c>
      <c r="L187">
        <v>0.35312995600000002</v>
      </c>
      <c r="M187" s="11">
        <v>303.45999999999998</v>
      </c>
      <c r="N187" s="3">
        <f t="shared" si="40"/>
        <v>66.98</v>
      </c>
      <c r="O187" s="7"/>
      <c r="P187" s="7"/>
      <c r="Q187" s="3">
        <f>1*245.42</f>
        <v>245.42</v>
      </c>
      <c r="R187" s="7"/>
      <c r="S187" s="12">
        <f t="shared" si="41"/>
        <v>125.02000000000001</v>
      </c>
      <c r="T187" s="17">
        <f t="shared" si="42"/>
        <v>0.35312995600000002</v>
      </c>
      <c r="U187" s="4">
        <f t="shared" si="43"/>
        <v>44.148307099120004</v>
      </c>
      <c r="V187" s="3">
        <v>0.5</v>
      </c>
      <c r="W187" s="4">
        <f t="shared" si="44"/>
        <v>22.074153549560002</v>
      </c>
      <c r="X187" s="4">
        <v>6.5</v>
      </c>
      <c r="Y187" s="18">
        <f t="shared" si="45"/>
        <v>15.574153549560002</v>
      </c>
    </row>
    <row r="188" spans="1:25" x14ac:dyDescent="0.25">
      <c r="A188" t="s">
        <v>401</v>
      </c>
      <c r="B188" t="s">
        <v>24</v>
      </c>
      <c r="C188">
        <v>2260</v>
      </c>
      <c r="D188" t="s">
        <v>402</v>
      </c>
      <c r="E188" t="s">
        <v>15</v>
      </c>
      <c r="F188" t="s">
        <v>11</v>
      </c>
      <c r="G188">
        <v>80211</v>
      </c>
      <c r="H188">
        <v>100</v>
      </c>
      <c r="I188">
        <v>8</v>
      </c>
      <c r="J188">
        <v>1</v>
      </c>
      <c r="K188">
        <v>0.69023418000000003</v>
      </c>
      <c r="L188">
        <v>0.30976582000000003</v>
      </c>
      <c r="M188" s="11">
        <v>303.45999999999998</v>
      </c>
      <c r="N188" s="3">
        <f t="shared" si="40"/>
        <v>535.84</v>
      </c>
      <c r="O188" s="7"/>
      <c r="P188" s="7"/>
      <c r="Q188" s="7"/>
      <c r="R188" s="3">
        <f>1*0</f>
        <v>0</v>
      </c>
      <c r="S188" s="12">
        <f t="shared" si="41"/>
        <v>839.3</v>
      </c>
      <c r="T188" s="17">
        <f t="shared" si="42"/>
        <v>0.30976582000000003</v>
      </c>
      <c r="U188" s="4">
        <f t="shared" si="43"/>
        <v>259.98645272599998</v>
      </c>
      <c r="V188" s="3">
        <v>0.5</v>
      </c>
      <c r="W188" s="4">
        <f t="shared" si="44"/>
        <v>129.99322636299999</v>
      </c>
      <c r="X188" s="4">
        <v>6.5</v>
      </c>
      <c r="Y188" s="18">
        <f t="shared" si="45"/>
        <v>123.49322636299999</v>
      </c>
    </row>
    <row r="189" spans="1:25" x14ac:dyDescent="0.25">
      <c r="A189" t="s">
        <v>403</v>
      </c>
      <c r="B189" t="s">
        <v>8</v>
      </c>
      <c r="C189">
        <v>327</v>
      </c>
      <c r="D189" t="s">
        <v>404</v>
      </c>
      <c r="E189" t="s">
        <v>15</v>
      </c>
      <c r="F189" t="s">
        <v>11</v>
      </c>
      <c r="G189">
        <v>80230</v>
      </c>
      <c r="H189">
        <v>107</v>
      </c>
      <c r="I189">
        <v>3</v>
      </c>
      <c r="J189">
        <v>1</v>
      </c>
      <c r="K189">
        <v>0.80685540200000005</v>
      </c>
      <c r="L189">
        <v>0.193144598</v>
      </c>
      <c r="M189" s="11">
        <v>303.45999999999998</v>
      </c>
      <c r="N189" s="3">
        <f t="shared" si="40"/>
        <v>200.94</v>
      </c>
      <c r="O189" s="7"/>
      <c r="P189" s="3">
        <f t="shared" ref="P189:P190" si="57">1*149.36</f>
        <v>149.36000000000001</v>
      </c>
      <c r="Q189" s="7"/>
      <c r="R189" s="7"/>
      <c r="S189" s="12">
        <f t="shared" si="41"/>
        <v>355.03999999999996</v>
      </c>
      <c r="T189" s="17">
        <f t="shared" si="42"/>
        <v>0.193144598</v>
      </c>
      <c r="U189" s="4">
        <f t="shared" si="43"/>
        <v>68.57405807392</v>
      </c>
      <c r="V189" s="3">
        <v>0.5</v>
      </c>
      <c r="W189" s="4">
        <f t="shared" si="44"/>
        <v>34.28702903696</v>
      </c>
      <c r="X189" s="4">
        <v>6.5</v>
      </c>
      <c r="Y189" s="18">
        <f t="shared" si="45"/>
        <v>27.78702903696</v>
      </c>
    </row>
    <row r="190" spans="1:25" x14ac:dyDescent="0.25">
      <c r="A190" t="s">
        <v>405</v>
      </c>
      <c r="B190" t="s">
        <v>8</v>
      </c>
      <c r="C190">
        <v>418</v>
      </c>
      <c r="D190" t="s">
        <v>406</v>
      </c>
      <c r="E190" t="s">
        <v>15</v>
      </c>
      <c r="F190" t="s">
        <v>11</v>
      </c>
      <c r="G190">
        <v>80212</v>
      </c>
      <c r="H190">
        <v>107</v>
      </c>
      <c r="I190">
        <v>4</v>
      </c>
      <c r="J190">
        <v>1</v>
      </c>
      <c r="K190">
        <v>0.80460865199999998</v>
      </c>
      <c r="L190">
        <v>0.19539134799999999</v>
      </c>
      <c r="M190" s="11">
        <v>303.45999999999998</v>
      </c>
      <c r="N190" s="3">
        <f t="shared" si="40"/>
        <v>267.92</v>
      </c>
      <c r="O190" s="7"/>
      <c r="P190" s="3">
        <f t="shared" si="57"/>
        <v>149.36000000000001</v>
      </c>
      <c r="Q190" s="7"/>
      <c r="R190" s="7"/>
      <c r="S190" s="12">
        <f t="shared" si="41"/>
        <v>422.02</v>
      </c>
      <c r="T190" s="17">
        <f t="shared" si="42"/>
        <v>0.19539134799999999</v>
      </c>
      <c r="U190" s="4">
        <f t="shared" si="43"/>
        <v>82.459056682959996</v>
      </c>
      <c r="V190" s="3">
        <v>0.5</v>
      </c>
      <c r="W190" s="4">
        <f t="shared" si="44"/>
        <v>41.229528341479998</v>
      </c>
      <c r="X190" s="4">
        <v>6.5</v>
      </c>
      <c r="Y190" s="18">
        <f t="shared" si="45"/>
        <v>34.729528341479998</v>
      </c>
    </row>
    <row r="191" spans="1:25" x14ac:dyDescent="0.25">
      <c r="A191" t="s">
        <v>407</v>
      </c>
      <c r="B191" t="s">
        <v>24</v>
      </c>
      <c r="C191">
        <v>2337</v>
      </c>
      <c r="D191" t="s">
        <v>408</v>
      </c>
      <c r="E191" t="s">
        <v>31</v>
      </c>
      <c r="F191" t="s">
        <v>11</v>
      </c>
      <c r="G191">
        <v>80011</v>
      </c>
      <c r="H191">
        <v>100</v>
      </c>
      <c r="I191">
        <v>5</v>
      </c>
      <c r="J191">
        <v>0.6</v>
      </c>
      <c r="K191">
        <v>0.66926515799999997</v>
      </c>
      <c r="L191">
        <v>0.33073484199999997</v>
      </c>
      <c r="M191" s="11">
        <v>303.45999999999998</v>
      </c>
      <c r="N191" s="3">
        <f t="shared" si="40"/>
        <v>334.90000000000003</v>
      </c>
      <c r="O191" s="7"/>
      <c r="P191" s="7"/>
      <c r="Q191" s="7"/>
      <c r="R191" s="3">
        <f>1*0</f>
        <v>0</v>
      </c>
      <c r="S191" s="12">
        <f t="shared" si="41"/>
        <v>638.36</v>
      </c>
      <c r="T191" s="17">
        <f t="shared" si="42"/>
        <v>0.33073484199999997</v>
      </c>
      <c r="U191" s="4">
        <f t="shared" si="43"/>
        <v>211.12789373912</v>
      </c>
      <c r="V191" s="3">
        <v>0.5</v>
      </c>
      <c r="W191" s="4">
        <f t="shared" si="44"/>
        <v>105.56394686956</v>
      </c>
      <c r="X191" s="4">
        <v>6.5</v>
      </c>
      <c r="Y191" s="18">
        <f t="shared" si="45"/>
        <v>99.063946869559999</v>
      </c>
    </row>
    <row r="192" spans="1:25" x14ac:dyDescent="0.25">
      <c r="A192" t="s">
        <v>409</v>
      </c>
      <c r="B192" t="s">
        <v>8</v>
      </c>
      <c r="C192">
        <v>2343</v>
      </c>
      <c r="D192" t="s">
        <v>410</v>
      </c>
      <c r="E192" t="s">
        <v>70</v>
      </c>
      <c r="F192" t="s">
        <v>11</v>
      </c>
      <c r="G192">
        <v>80004</v>
      </c>
      <c r="H192">
        <v>108</v>
      </c>
      <c r="I192">
        <v>4</v>
      </c>
      <c r="J192">
        <v>0.7</v>
      </c>
      <c r="K192">
        <v>0.66563385200000003</v>
      </c>
      <c r="L192">
        <v>0.33436614799999997</v>
      </c>
      <c r="M192" s="11">
        <v>303.45999999999998</v>
      </c>
      <c r="N192" s="3">
        <f t="shared" si="40"/>
        <v>267.92</v>
      </c>
      <c r="O192" s="7"/>
      <c r="P192" s="3">
        <f>1*149.36</f>
        <v>149.36000000000001</v>
      </c>
      <c r="Q192" s="7"/>
      <c r="R192" s="7"/>
      <c r="S192" s="12">
        <f t="shared" si="41"/>
        <v>422.02</v>
      </c>
      <c r="T192" s="17">
        <f t="shared" si="42"/>
        <v>0.33436614799999997</v>
      </c>
      <c r="U192" s="4">
        <f t="shared" si="43"/>
        <v>141.10920177895997</v>
      </c>
      <c r="V192" s="3">
        <v>0.5</v>
      </c>
      <c r="W192" s="4">
        <f t="shared" si="44"/>
        <v>70.554600889479985</v>
      </c>
      <c r="X192" s="4">
        <v>6.5</v>
      </c>
      <c r="Y192" s="18">
        <f t="shared" si="45"/>
        <v>64.054600889479985</v>
      </c>
    </row>
    <row r="193" spans="1:25" x14ac:dyDescent="0.25">
      <c r="A193" t="s">
        <v>411</v>
      </c>
      <c r="B193" t="s">
        <v>24</v>
      </c>
      <c r="C193">
        <v>2884</v>
      </c>
      <c r="D193" t="s">
        <v>412</v>
      </c>
      <c r="E193" t="s">
        <v>78</v>
      </c>
      <c r="F193" t="s">
        <v>11</v>
      </c>
      <c r="G193">
        <v>80127</v>
      </c>
      <c r="H193">
        <v>101</v>
      </c>
      <c r="I193">
        <v>7</v>
      </c>
      <c r="J193">
        <v>0.7</v>
      </c>
      <c r="K193">
        <v>0.46703076799999999</v>
      </c>
      <c r="L193">
        <v>0.53296923200000001</v>
      </c>
      <c r="M193" s="11">
        <v>303.45999999999998</v>
      </c>
      <c r="N193" s="3">
        <f t="shared" si="40"/>
        <v>468.86</v>
      </c>
      <c r="O193" s="7"/>
      <c r="P193" s="7"/>
      <c r="Q193" s="7"/>
      <c r="R193" s="3">
        <f>1*0</f>
        <v>0</v>
      </c>
      <c r="S193" s="12">
        <f t="shared" si="41"/>
        <v>772.31999999999994</v>
      </c>
      <c r="T193" s="17">
        <f t="shared" si="42"/>
        <v>0.53296923200000001</v>
      </c>
      <c r="U193" s="4">
        <f t="shared" si="43"/>
        <v>411.62279725823998</v>
      </c>
      <c r="V193" s="3">
        <v>0.5</v>
      </c>
      <c r="W193" s="4">
        <f t="shared" si="44"/>
        <v>205.81139862911999</v>
      </c>
      <c r="X193" s="4">
        <v>6.5</v>
      </c>
      <c r="Y193" s="18">
        <f t="shared" si="45"/>
        <v>199.31139862911999</v>
      </c>
    </row>
    <row r="194" spans="1:25" x14ac:dyDescent="0.25">
      <c r="A194" t="s">
        <v>413</v>
      </c>
      <c r="B194" t="s">
        <v>13</v>
      </c>
      <c r="C194">
        <v>3083</v>
      </c>
      <c r="D194" t="s">
        <v>414</v>
      </c>
      <c r="E194" t="s">
        <v>108</v>
      </c>
      <c r="F194" t="s">
        <v>11</v>
      </c>
      <c r="G194">
        <v>80134</v>
      </c>
      <c r="H194">
        <v>102</v>
      </c>
      <c r="I194">
        <v>8</v>
      </c>
      <c r="J194">
        <v>0.7</v>
      </c>
      <c r="K194">
        <v>0.28167277200000002</v>
      </c>
      <c r="L194">
        <v>0.71832722800000004</v>
      </c>
      <c r="M194" s="11">
        <v>303.45999999999998</v>
      </c>
      <c r="N194" s="3">
        <f t="shared" si="40"/>
        <v>535.84</v>
      </c>
      <c r="O194" s="8">
        <f>1*281.84</f>
        <v>281.83999999999997</v>
      </c>
      <c r="P194" s="7"/>
      <c r="Q194" s="7"/>
      <c r="R194" s="7"/>
      <c r="S194" s="12">
        <f t="shared" si="41"/>
        <v>1121.1399999999999</v>
      </c>
      <c r="T194" s="17">
        <f t="shared" si="42"/>
        <v>0.71832722800000004</v>
      </c>
      <c r="U194" s="4">
        <f t="shared" si="43"/>
        <v>805.3453883999199</v>
      </c>
      <c r="V194" s="3">
        <v>0.5</v>
      </c>
      <c r="W194" s="4">
        <f t="shared" si="44"/>
        <v>402.67269419995995</v>
      </c>
      <c r="X194" s="4">
        <v>6.5</v>
      </c>
      <c r="Y194" s="18">
        <f t="shared" si="45"/>
        <v>396.17269419995995</v>
      </c>
    </row>
    <row r="195" spans="1:25" x14ac:dyDescent="0.25">
      <c r="A195" t="s">
        <v>415</v>
      </c>
      <c r="B195" t="s">
        <v>24</v>
      </c>
      <c r="C195">
        <v>402</v>
      </c>
      <c r="D195" t="s">
        <v>416</v>
      </c>
      <c r="E195" t="s">
        <v>70</v>
      </c>
      <c r="F195" t="s">
        <v>11</v>
      </c>
      <c r="G195">
        <v>80002</v>
      </c>
      <c r="H195">
        <v>109</v>
      </c>
      <c r="I195">
        <v>5</v>
      </c>
      <c r="J195">
        <v>0.2</v>
      </c>
      <c r="K195">
        <v>0.80546058700000001</v>
      </c>
      <c r="L195">
        <v>0.19453941299999999</v>
      </c>
      <c r="M195" s="11">
        <v>303.45999999999998</v>
      </c>
      <c r="N195" s="3">
        <f t="shared" ref="N195:N252" si="58">66.98*I195</f>
        <v>334.90000000000003</v>
      </c>
      <c r="O195" s="7"/>
      <c r="P195" s="7"/>
      <c r="Q195" s="7"/>
      <c r="R195" s="3">
        <f>1*0</f>
        <v>0</v>
      </c>
      <c r="S195" s="12">
        <f t="shared" si="41"/>
        <v>638.36</v>
      </c>
      <c r="T195" s="17">
        <f t="shared" si="42"/>
        <v>0.19453941299999999</v>
      </c>
      <c r="U195" s="4">
        <f t="shared" si="43"/>
        <v>124.18617968268001</v>
      </c>
      <c r="V195" s="3">
        <v>0.5</v>
      </c>
      <c r="W195" s="4">
        <f t="shared" si="44"/>
        <v>62.093089841340003</v>
      </c>
      <c r="X195" s="4">
        <v>6.5</v>
      </c>
      <c r="Y195" s="18">
        <f t="shared" si="45"/>
        <v>55.593089841340003</v>
      </c>
    </row>
    <row r="196" spans="1:25" x14ac:dyDescent="0.25">
      <c r="A196" t="s">
        <v>417</v>
      </c>
      <c r="B196" t="s">
        <v>8</v>
      </c>
      <c r="C196">
        <v>820</v>
      </c>
      <c r="D196" t="s">
        <v>418</v>
      </c>
      <c r="E196" t="s">
        <v>117</v>
      </c>
      <c r="F196" t="s">
        <v>11</v>
      </c>
      <c r="G196">
        <v>80022</v>
      </c>
      <c r="H196">
        <v>107</v>
      </c>
      <c r="I196">
        <v>3</v>
      </c>
      <c r="J196">
        <v>0.1</v>
      </c>
      <c r="K196">
        <v>0.79341763499999995</v>
      </c>
      <c r="L196">
        <v>0.20658236499999999</v>
      </c>
      <c r="M196" s="11">
        <v>303.45999999999998</v>
      </c>
      <c r="N196" s="3">
        <f t="shared" si="58"/>
        <v>200.94</v>
      </c>
      <c r="O196" s="7"/>
      <c r="P196" s="3">
        <f t="shared" ref="P196:P197" si="59">1*149.36</f>
        <v>149.36000000000001</v>
      </c>
      <c r="Q196" s="7"/>
      <c r="R196" s="7"/>
      <c r="S196" s="12">
        <f t="shared" ref="S196:S252" si="60">M196+N196+O196-P196-Q196+R196</f>
        <v>355.03999999999996</v>
      </c>
      <c r="T196" s="17">
        <f t="shared" ref="T196:T252" si="61">L196</f>
        <v>0.20658236499999999</v>
      </c>
      <c r="U196" s="4">
        <f t="shared" ref="U196:U252" si="62">S196*T196</f>
        <v>73.345002869599995</v>
      </c>
      <c r="V196" s="3">
        <v>0.5</v>
      </c>
      <c r="W196" s="4">
        <f t="shared" ref="W196:W252" si="63">U196*V196</f>
        <v>36.672501434799997</v>
      </c>
      <c r="X196" s="4">
        <v>6.5</v>
      </c>
      <c r="Y196" s="18">
        <f t="shared" ref="Y196:Y252" si="64">W196-X196</f>
        <v>30.172501434799997</v>
      </c>
    </row>
    <row r="197" spans="1:25" x14ac:dyDescent="0.25">
      <c r="A197" t="s">
        <v>419</v>
      </c>
      <c r="B197" t="s">
        <v>8</v>
      </c>
      <c r="C197">
        <v>3017</v>
      </c>
      <c r="D197" t="s">
        <v>420</v>
      </c>
      <c r="E197" t="s">
        <v>31</v>
      </c>
      <c r="F197" t="s">
        <v>11</v>
      </c>
      <c r="G197">
        <v>80013</v>
      </c>
      <c r="H197">
        <v>105</v>
      </c>
      <c r="I197">
        <v>5</v>
      </c>
      <c r="J197">
        <v>0.8</v>
      </c>
      <c r="K197">
        <v>0.35939547300000002</v>
      </c>
      <c r="L197">
        <v>0.64060452700000003</v>
      </c>
      <c r="M197" s="11">
        <v>303.45999999999998</v>
      </c>
      <c r="N197" s="3">
        <f t="shared" si="58"/>
        <v>334.90000000000003</v>
      </c>
      <c r="O197" s="7"/>
      <c r="P197" s="3">
        <f t="shared" si="59"/>
        <v>149.36000000000001</v>
      </c>
      <c r="Q197" s="7"/>
      <c r="R197" s="7"/>
      <c r="S197" s="12">
        <f t="shared" si="60"/>
        <v>489</v>
      </c>
      <c r="T197" s="17">
        <f t="shared" si="61"/>
        <v>0.64060452700000003</v>
      </c>
      <c r="U197" s="4">
        <f t="shared" si="62"/>
        <v>313.25561370299999</v>
      </c>
      <c r="V197" s="3">
        <v>0.5</v>
      </c>
      <c r="W197" s="4">
        <f t="shared" si="63"/>
        <v>156.6278068515</v>
      </c>
      <c r="X197" s="4">
        <v>6.5</v>
      </c>
      <c r="Y197" s="18">
        <f t="shared" si="64"/>
        <v>150.1278068515</v>
      </c>
    </row>
    <row r="198" spans="1:25" x14ac:dyDescent="0.25">
      <c r="A198" t="s">
        <v>421</v>
      </c>
      <c r="B198" t="s">
        <v>24</v>
      </c>
      <c r="C198">
        <v>1740</v>
      </c>
      <c r="D198" t="s">
        <v>422</v>
      </c>
      <c r="E198" t="s">
        <v>15</v>
      </c>
      <c r="F198" t="s">
        <v>11</v>
      </c>
      <c r="G198">
        <v>80236</v>
      </c>
      <c r="H198">
        <v>101</v>
      </c>
      <c r="I198">
        <v>6</v>
      </c>
      <c r="J198">
        <v>0.2</v>
      </c>
      <c r="K198">
        <v>0.74742836700000004</v>
      </c>
      <c r="L198">
        <v>0.25257163300000002</v>
      </c>
      <c r="M198" s="11">
        <v>303.45999999999998</v>
      </c>
      <c r="N198" s="3">
        <f t="shared" si="58"/>
        <v>401.88</v>
      </c>
      <c r="O198" s="7"/>
      <c r="P198" s="7"/>
      <c r="Q198" s="7"/>
      <c r="R198" s="3">
        <f>1*0</f>
        <v>0</v>
      </c>
      <c r="S198" s="12">
        <f t="shared" si="60"/>
        <v>705.33999999999992</v>
      </c>
      <c r="T198" s="17">
        <f t="shared" si="61"/>
        <v>0.25257163300000002</v>
      </c>
      <c r="U198" s="4">
        <f t="shared" si="62"/>
        <v>178.14887562022</v>
      </c>
      <c r="V198" s="3">
        <v>0.5</v>
      </c>
      <c r="W198" s="4">
        <f t="shared" si="63"/>
        <v>89.074437810109998</v>
      </c>
      <c r="X198" s="4">
        <v>6.5</v>
      </c>
      <c r="Y198" s="18">
        <f t="shared" si="64"/>
        <v>82.574437810109998</v>
      </c>
    </row>
    <row r="199" spans="1:25" x14ac:dyDescent="0.25">
      <c r="A199" t="s">
        <v>423</v>
      </c>
      <c r="B199" t="s">
        <v>8</v>
      </c>
      <c r="C199">
        <v>1017</v>
      </c>
      <c r="D199" t="s">
        <v>424</v>
      </c>
      <c r="E199" t="s">
        <v>70</v>
      </c>
      <c r="F199" t="s">
        <v>11</v>
      </c>
      <c r="G199">
        <v>80005</v>
      </c>
      <c r="H199">
        <v>109</v>
      </c>
      <c r="I199">
        <v>3</v>
      </c>
      <c r="J199">
        <v>0.8</v>
      </c>
      <c r="K199">
        <v>0.78741847499999995</v>
      </c>
      <c r="L199">
        <v>0.21258152499999999</v>
      </c>
      <c r="M199" s="11">
        <v>303.45999999999998</v>
      </c>
      <c r="N199" s="3">
        <f t="shared" si="58"/>
        <v>200.94</v>
      </c>
      <c r="O199" s="7"/>
      <c r="P199" s="3">
        <f>1*149.36</f>
        <v>149.36000000000001</v>
      </c>
      <c r="Q199" s="7"/>
      <c r="R199" s="7"/>
      <c r="S199" s="12">
        <f t="shared" si="60"/>
        <v>355.03999999999996</v>
      </c>
      <c r="T199" s="17">
        <f t="shared" si="61"/>
        <v>0.21258152499999999</v>
      </c>
      <c r="U199" s="4">
        <f t="shared" si="62"/>
        <v>75.474944635999989</v>
      </c>
      <c r="V199" s="3">
        <v>0.5</v>
      </c>
      <c r="W199" s="4">
        <f t="shared" si="63"/>
        <v>37.737472317999995</v>
      </c>
      <c r="X199" s="4">
        <v>6.5</v>
      </c>
      <c r="Y199" s="18">
        <f t="shared" si="64"/>
        <v>31.237472317999995</v>
      </c>
    </row>
    <row r="200" spans="1:25" x14ac:dyDescent="0.25">
      <c r="A200" t="s">
        <v>425</v>
      </c>
      <c r="B200" t="s">
        <v>37</v>
      </c>
      <c r="C200">
        <v>3194</v>
      </c>
      <c r="D200" t="s">
        <v>426</v>
      </c>
      <c r="E200" t="s">
        <v>15</v>
      </c>
      <c r="F200" t="s">
        <v>11</v>
      </c>
      <c r="G200">
        <v>80203</v>
      </c>
      <c r="H200">
        <v>107</v>
      </c>
      <c r="I200">
        <v>3</v>
      </c>
      <c r="J200">
        <v>0.1</v>
      </c>
      <c r="K200">
        <v>0.15578952600000001</v>
      </c>
      <c r="L200">
        <v>0.84421047400000004</v>
      </c>
      <c r="M200" s="11">
        <v>303.45999999999998</v>
      </c>
      <c r="N200" s="3">
        <f t="shared" si="58"/>
        <v>200.94</v>
      </c>
      <c r="O200" s="7"/>
      <c r="P200" s="7"/>
      <c r="Q200" s="3">
        <f t="shared" ref="Q200:Q201" si="65">1*245.42</f>
        <v>245.42</v>
      </c>
      <c r="R200" s="7"/>
      <c r="S200" s="12">
        <f t="shared" si="60"/>
        <v>258.98</v>
      </c>
      <c r="T200" s="17">
        <f t="shared" si="61"/>
        <v>0.84421047400000004</v>
      </c>
      <c r="U200" s="4">
        <f t="shared" si="62"/>
        <v>218.63362855652002</v>
      </c>
      <c r="V200" s="3">
        <v>0.5</v>
      </c>
      <c r="W200" s="4">
        <f t="shared" si="63"/>
        <v>109.31681427826001</v>
      </c>
      <c r="X200" s="4">
        <v>6.5</v>
      </c>
      <c r="Y200" s="18">
        <f t="shared" si="64"/>
        <v>102.81681427826001</v>
      </c>
    </row>
    <row r="201" spans="1:25" x14ac:dyDescent="0.25">
      <c r="A201" t="s">
        <v>427</v>
      </c>
      <c r="B201" t="s">
        <v>37</v>
      </c>
      <c r="C201">
        <v>404</v>
      </c>
      <c r="D201" t="s">
        <v>428</v>
      </c>
      <c r="E201" t="s">
        <v>15</v>
      </c>
      <c r="F201" t="s">
        <v>11</v>
      </c>
      <c r="G201">
        <v>80247</v>
      </c>
      <c r="H201">
        <v>100</v>
      </c>
      <c r="I201">
        <v>2</v>
      </c>
      <c r="J201">
        <v>0.9</v>
      </c>
      <c r="K201">
        <v>0.80545746200000001</v>
      </c>
      <c r="L201">
        <v>0.19454253799999999</v>
      </c>
      <c r="M201" s="11">
        <v>303.45999999999998</v>
      </c>
      <c r="N201" s="3">
        <f t="shared" si="58"/>
        <v>133.96</v>
      </c>
      <c r="O201" s="7"/>
      <c r="P201" s="7"/>
      <c r="Q201" s="3">
        <f t="shared" si="65"/>
        <v>245.42</v>
      </c>
      <c r="R201" s="7"/>
      <c r="S201" s="12">
        <f t="shared" si="60"/>
        <v>191.99999999999997</v>
      </c>
      <c r="T201" s="17">
        <f t="shared" si="61"/>
        <v>0.19454253799999999</v>
      </c>
      <c r="U201" s="4">
        <f t="shared" si="62"/>
        <v>37.35216729599999</v>
      </c>
      <c r="V201" s="3">
        <v>0.5</v>
      </c>
      <c r="W201" s="4">
        <f t="shared" si="63"/>
        <v>18.676083647999995</v>
      </c>
      <c r="X201" s="4">
        <v>6.5</v>
      </c>
      <c r="Y201" s="18">
        <f t="shared" si="64"/>
        <v>12.176083647999995</v>
      </c>
    </row>
    <row r="202" spans="1:25" x14ac:dyDescent="0.25">
      <c r="A202" t="s">
        <v>429</v>
      </c>
      <c r="B202" t="s">
        <v>13</v>
      </c>
      <c r="C202">
        <v>949</v>
      </c>
      <c r="D202" t="s">
        <v>430</v>
      </c>
      <c r="E202" t="s">
        <v>15</v>
      </c>
      <c r="F202" t="s">
        <v>11</v>
      </c>
      <c r="G202">
        <v>80207</v>
      </c>
      <c r="H202">
        <v>106</v>
      </c>
      <c r="I202">
        <v>11</v>
      </c>
      <c r="J202">
        <v>0.7</v>
      </c>
      <c r="K202">
        <v>0.78907668500000006</v>
      </c>
      <c r="L202">
        <v>0.210923315</v>
      </c>
      <c r="M202" s="11">
        <v>303.45999999999998</v>
      </c>
      <c r="N202" s="3">
        <f t="shared" si="58"/>
        <v>736.78000000000009</v>
      </c>
      <c r="O202" s="8">
        <f t="shared" ref="O202:O203" si="66">1*281.84</f>
        <v>281.83999999999997</v>
      </c>
      <c r="P202" s="7"/>
      <c r="Q202" s="7"/>
      <c r="R202" s="7"/>
      <c r="S202" s="12">
        <f t="shared" si="60"/>
        <v>1322.08</v>
      </c>
      <c r="T202" s="17">
        <f t="shared" si="61"/>
        <v>0.210923315</v>
      </c>
      <c r="U202" s="4">
        <f t="shared" si="62"/>
        <v>278.85749629520001</v>
      </c>
      <c r="V202" s="3">
        <v>0.5</v>
      </c>
      <c r="W202" s="4">
        <f t="shared" si="63"/>
        <v>139.4287481476</v>
      </c>
      <c r="X202" s="4">
        <v>6.5</v>
      </c>
      <c r="Y202" s="18">
        <f t="shared" si="64"/>
        <v>132.9287481476</v>
      </c>
    </row>
    <row r="203" spans="1:25" x14ac:dyDescent="0.25">
      <c r="A203" t="s">
        <v>431</v>
      </c>
      <c r="B203" t="s">
        <v>13</v>
      </c>
      <c r="C203">
        <v>2903</v>
      </c>
      <c r="D203" t="s">
        <v>432</v>
      </c>
      <c r="E203" t="s">
        <v>103</v>
      </c>
      <c r="F203" t="s">
        <v>11</v>
      </c>
      <c r="G203">
        <v>80020</v>
      </c>
      <c r="H203">
        <v>107</v>
      </c>
      <c r="I203">
        <v>4</v>
      </c>
      <c r="J203">
        <v>0.9</v>
      </c>
      <c r="K203">
        <v>0.43656930500000002</v>
      </c>
      <c r="L203">
        <v>0.56343069499999998</v>
      </c>
      <c r="M203" s="11">
        <v>303.45999999999998</v>
      </c>
      <c r="N203" s="3">
        <f t="shared" si="58"/>
        <v>267.92</v>
      </c>
      <c r="O203" s="8">
        <f t="shared" si="66"/>
        <v>281.83999999999997</v>
      </c>
      <c r="P203" s="7"/>
      <c r="Q203" s="7"/>
      <c r="R203" s="7"/>
      <c r="S203" s="12">
        <f t="shared" si="60"/>
        <v>853.22</v>
      </c>
      <c r="T203" s="17">
        <f t="shared" si="61"/>
        <v>0.56343069499999998</v>
      </c>
      <c r="U203" s="4">
        <f t="shared" si="62"/>
        <v>480.73033758790001</v>
      </c>
      <c r="V203" s="3">
        <v>0.5</v>
      </c>
      <c r="W203" s="4">
        <f t="shared" si="63"/>
        <v>240.36516879395001</v>
      </c>
      <c r="X203" s="4">
        <v>6.5</v>
      </c>
      <c r="Y203" s="18">
        <f t="shared" si="64"/>
        <v>233.86516879395001</v>
      </c>
    </row>
    <row r="204" spans="1:25" x14ac:dyDescent="0.25">
      <c r="A204" t="s">
        <v>433</v>
      </c>
      <c r="B204" t="s">
        <v>24</v>
      </c>
      <c r="C204">
        <v>1610</v>
      </c>
      <c r="D204" t="s">
        <v>434</v>
      </c>
      <c r="E204" t="s">
        <v>48</v>
      </c>
      <c r="F204" t="s">
        <v>11</v>
      </c>
      <c r="G204">
        <v>80215</v>
      </c>
      <c r="H204">
        <v>107</v>
      </c>
      <c r="I204">
        <v>1</v>
      </c>
      <c r="J204">
        <v>0.9</v>
      </c>
      <c r="K204">
        <v>0.75428777199999997</v>
      </c>
      <c r="L204">
        <v>0.245712228</v>
      </c>
      <c r="M204" s="11">
        <v>303.45999999999998</v>
      </c>
      <c r="N204" s="3">
        <f t="shared" si="58"/>
        <v>66.98</v>
      </c>
      <c r="O204" s="7"/>
      <c r="P204" s="7"/>
      <c r="Q204" s="7"/>
      <c r="R204" s="3">
        <f>1*0</f>
        <v>0</v>
      </c>
      <c r="S204" s="12">
        <f t="shared" si="60"/>
        <v>370.44</v>
      </c>
      <c r="T204" s="17">
        <f t="shared" si="61"/>
        <v>0.245712228</v>
      </c>
      <c r="U204" s="4">
        <f t="shared" si="62"/>
        <v>91.021637740320003</v>
      </c>
      <c r="V204" s="3">
        <v>0.5</v>
      </c>
      <c r="W204" s="4">
        <f t="shared" si="63"/>
        <v>45.510818870160001</v>
      </c>
      <c r="X204" s="4">
        <v>6.5</v>
      </c>
      <c r="Y204" s="18">
        <f t="shared" si="64"/>
        <v>39.010818870160001</v>
      </c>
    </row>
    <row r="205" spans="1:25" x14ac:dyDescent="0.25">
      <c r="A205" t="s">
        <v>435</v>
      </c>
      <c r="B205" t="s">
        <v>8</v>
      </c>
      <c r="C205">
        <v>1958</v>
      </c>
      <c r="D205" t="s">
        <v>436</v>
      </c>
      <c r="E205" t="s">
        <v>15</v>
      </c>
      <c r="F205" t="s">
        <v>11</v>
      </c>
      <c r="G205">
        <v>80219</v>
      </c>
      <c r="H205">
        <v>100</v>
      </c>
      <c r="I205">
        <v>3</v>
      </c>
      <c r="J205">
        <v>0.5</v>
      </c>
      <c r="K205">
        <v>0.73162663500000003</v>
      </c>
      <c r="L205">
        <v>0.26837336499999997</v>
      </c>
      <c r="M205" s="11">
        <v>303.45999999999998</v>
      </c>
      <c r="N205" s="3">
        <f t="shared" si="58"/>
        <v>200.94</v>
      </c>
      <c r="O205" s="7"/>
      <c r="P205" s="3">
        <f t="shared" ref="P205:P207" si="67">1*149.36</f>
        <v>149.36000000000001</v>
      </c>
      <c r="Q205" s="7"/>
      <c r="R205" s="7"/>
      <c r="S205" s="12">
        <f t="shared" si="60"/>
        <v>355.03999999999996</v>
      </c>
      <c r="T205" s="17">
        <f t="shared" si="61"/>
        <v>0.26837336499999997</v>
      </c>
      <c r="U205" s="4">
        <f t="shared" si="62"/>
        <v>95.283279509599978</v>
      </c>
      <c r="V205" s="3">
        <v>0.5</v>
      </c>
      <c r="W205" s="4">
        <f t="shared" si="63"/>
        <v>47.641639754799989</v>
      </c>
      <c r="X205" s="4">
        <v>6.5</v>
      </c>
      <c r="Y205" s="18">
        <f t="shared" si="64"/>
        <v>41.141639754799989</v>
      </c>
    </row>
    <row r="206" spans="1:25" x14ac:dyDescent="0.25">
      <c r="A206" t="s">
        <v>437</v>
      </c>
      <c r="B206" t="s">
        <v>8</v>
      </c>
      <c r="C206">
        <v>2723</v>
      </c>
      <c r="D206" t="s">
        <v>438</v>
      </c>
      <c r="E206" t="s">
        <v>45</v>
      </c>
      <c r="F206" t="s">
        <v>11</v>
      </c>
      <c r="G206">
        <v>80020</v>
      </c>
      <c r="H206">
        <v>109</v>
      </c>
      <c r="I206">
        <v>4</v>
      </c>
      <c r="J206">
        <v>0.9</v>
      </c>
      <c r="K206">
        <v>0.55767674300000003</v>
      </c>
      <c r="L206">
        <v>0.44232325700000003</v>
      </c>
      <c r="M206" s="11">
        <v>303.45999999999998</v>
      </c>
      <c r="N206" s="3">
        <f t="shared" si="58"/>
        <v>267.92</v>
      </c>
      <c r="O206" s="7"/>
      <c r="P206" s="3">
        <f t="shared" si="67"/>
        <v>149.36000000000001</v>
      </c>
      <c r="Q206" s="7"/>
      <c r="R206" s="7"/>
      <c r="S206" s="12">
        <f t="shared" si="60"/>
        <v>422.02</v>
      </c>
      <c r="T206" s="17">
        <f t="shared" si="61"/>
        <v>0.44232325700000003</v>
      </c>
      <c r="U206" s="4">
        <f t="shared" si="62"/>
        <v>186.66926091914002</v>
      </c>
      <c r="V206" s="3">
        <v>0.5</v>
      </c>
      <c r="W206" s="4">
        <f t="shared" si="63"/>
        <v>93.334630459570008</v>
      </c>
      <c r="X206" s="4">
        <v>6.5</v>
      </c>
      <c r="Y206" s="18">
        <f t="shared" si="64"/>
        <v>86.834630459570008</v>
      </c>
    </row>
    <row r="207" spans="1:25" x14ac:dyDescent="0.25">
      <c r="A207" t="s">
        <v>439</v>
      </c>
      <c r="B207" t="s">
        <v>8</v>
      </c>
      <c r="C207">
        <v>1997</v>
      </c>
      <c r="D207" t="s">
        <v>440</v>
      </c>
      <c r="E207" t="s">
        <v>48</v>
      </c>
      <c r="F207" t="s">
        <v>11</v>
      </c>
      <c r="G207">
        <v>80226</v>
      </c>
      <c r="H207">
        <v>106</v>
      </c>
      <c r="I207">
        <v>4</v>
      </c>
      <c r="J207">
        <v>0.8</v>
      </c>
      <c r="K207">
        <v>0.73156029600000005</v>
      </c>
      <c r="L207">
        <v>0.268439704</v>
      </c>
      <c r="M207" s="11">
        <v>303.45999999999998</v>
      </c>
      <c r="N207" s="3">
        <f t="shared" si="58"/>
        <v>267.92</v>
      </c>
      <c r="O207" s="7"/>
      <c r="P207" s="3">
        <f t="shared" si="67"/>
        <v>149.36000000000001</v>
      </c>
      <c r="Q207" s="7"/>
      <c r="R207" s="7"/>
      <c r="S207" s="12">
        <f t="shared" si="60"/>
        <v>422.02</v>
      </c>
      <c r="T207" s="17">
        <f t="shared" si="61"/>
        <v>0.268439704</v>
      </c>
      <c r="U207" s="4">
        <f t="shared" si="62"/>
        <v>113.28692388207999</v>
      </c>
      <c r="V207" s="3">
        <v>0.5</v>
      </c>
      <c r="W207" s="4">
        <f t="shared" si="63"/>
        <v>56.643461941039995</v>
      </c>
      <c r="X207" s="4">
        <v>6.5</v>
      </c>
      <c r="Y207" s="18">
        <f t="shared" si="64"/>
        <v>50.143461941039995</v>
      </c>
    </row>
    <row r="208" spans="1:25" x14ac:dyDescent="0.25">
      <c r="A208" t="s">
        <v>441</v>
      </c>
      <c r="B208" t="s">
        <v>13</v>
      </c>
      <c r="C208">
        <v>1888</v>
      </c>
      <c r="D208" t="s">
        <v>442</v>
      </c>
      <c r="E208" t="s">
        <v>31</v>
      </c>
      <c r="F208" t="s">
        <v>11</v>
      </c>
      <c r="G208">
        <v>80017</v>
      </c>
      <c r="H208">
        <v>105</v>
      </c>
      <c r="I208">
        <v>3</v>
      </c>
      <c r="J208">
        <v>0.7</v>
      </c>
      <c r="K208">
        <v>0.74197142800000004</v>
      </c>
      <c r="L208">
        <v>0.25802857200000001</v>
      </c>
      <c r="M208" s="11">
        <v>303.45999999999998</v>
      </c>
      <c r="N208" s="3">
        <f t="shared" si="58"/>
        <v>200.94</v>
      </c>
      <c r="O208" s="8">
        <f>1*281.84</f>
        <v>281.83999999999997</v>
      </c>
      <c r="P208" s="7"/>
      <c r="Q208" s="7"/>
      <c r="R208" s="7"/>
      <c r="S208" s="12">
        <f t="shared" si="60"/>
        <v>786.24</v>
      </c>
      <c r="T208" s="17">
        <f t="shared" si="61"/>
        <v>0.25802857200000001</v>
      </c>
      <c r="U208" s="4">
        <f t="shared" si="62"/>
        <v>202.87238444928002</v>
      </c>
      <c r="V208" s="3">
        <v>0.5</v>
      </c>
      <c r="W208" s="4">
        <f t="shared" si="63"/>
        <v>101.43619222464001</v>
      </c>
      <c r="X208" s="4">
        <v>6.5</v>
      </c>
      <c r="Y208" s="18">
        <f t="shared" si="64"/>
        <v>94.93619222464001</v>
      </c>
    </row>
    <row r="209" spans="1:25" x14ac:dyDescent="0.25">
      <c r="A209" t="s">
        <v>443</v>
      </c>
      <c r="B209" t="s">
        <v>8</v>
      </c>
      <c r="C209">
        <v>3084</v>
      </c>
      <c r="D209" t="s">
        <v>444</v>
      </c>
      <c r="E209" t="s">
        <v>15</v>
      </c>
      <c r="F209" t="s">
        <v>11</v>
      </c>
      <c r="G209">
        <v>80212</v>
      </c>
      <c r="H209">
        <v>107</v>
      </c>
      <c r="I209">
        <v>4</v>
      </c>
      <c r="J209">
        <v>0.2</v>
      </c>
      <c r="K209">
        <v>0.28133404699999998</v>
      </c>
      <c r="L209">
        <v>0.71866595300000002</v>
      </c>
      <c r="M209" s="11">
        <v>303.45999999999998</v>
      </c>
      <c r="N209" s="3">
        <f t="shared" si="58"/>
        <v>267.92</v>
      </c>
      <c r="O209" s="7"/>
      <c r="P209" s="3">
        <f t="shared" ref="P209:P210" si="68">1*149.36</f>
        <v>149.36000000000001</v>
      </c>
      <c r="Q209" s="7"/>
      <c r="R209" s="7"/>
      <c r="S209" s="12">
        <f t="shared" si="60"/>
        <v>422.02</v>
      </c>
      <c r="T209" s="17">
        <f t="shared" si="61"/>
        <v>0.71866595300000002</v>
      </c>
      <c r="U209" s="4">
        <f t="shared" si="62"/>
        <v>303.29140548506001</v>
      </c>
      <c r="V209" s="3">
        <v>0.5</v>
      </c>
      <c r="W209" s="4">
        <f t="shared" si="63"/>
        <v>151.64570274253001</v>
      </c>
      <c r="X209" s="4">
        <v>6.5</v>
      </c>
      <c r="Y209" s="18">
        <f t="shared" si="64"/>
        <v>145.14570274253001</v>
      </c>
    </row>
    <row r="210" spans="1:25" x14ac:dyDescent="0.25">
      <c r="A210" t="s">
        <v>445</v>
      </c>
      <c r="B210" t="s">
        <v>8</v>
      </c>
      <c r="C210">
        <v>754</v>
      </c>
      <c r="D210" t="s">
        <v>446</v>
      </c>
      <c r="E210" t="s">
        <v>45</v>
      </c>
      <c r="F210" t="s">
        <v>11</v>
      </c>
      <c r="G210">
        <v>80020</v>
      </c>
      <c r="H210">
        <v>109</v>
      </c>
      <c r="I210">
        <v>5</v>
      </c>
      <c r="J210">
        <v>1</v>
      </c>
      <c r="K210">
        <v>0.79701255100000001</v>
      </c>
      <c r="L210">
        <v>0.20298744899999999</v>
      </c>
      <c r="M210" s="11">
        <v>303.45999999999998</v>
      </c>
      <c r="N210" s="3">
        <f t="shared" si="58"/>
        <v>334.90000000000003</v>
      </c>
      <c r="O210" s="7"/>
      <c r="P210" s="3">
        <f t="shared" si="68"/>
        <v>149.36000000000001</v>
      </c>
      <c r="Q210" s="7"/>
      <c r="R210" s="7"/>
      <c r="S210" s="12">
        <f t="shared" si="60"/>
        <v>489</v>
      </c>
      <c r="T210" s="17">
        <f t="shared" si="61"/>
        <v>0.20298744899999999</v>
      </c>
      <c r="U210" s="4">
        <f t="shared" si="62"/>
        <v>99.260862560999996</v>
      </c>
      <c r="V210" s="3">
        <v>0.5</v>
      </c>
      <c r="W210" s="4">
        <f t="shared" si="63"/>
        <v>49.630431280499998</v>
      </c>
      <c r="X210" s="4">
        <v>6.5</v>
      </c>
      <c r="Y210" s="18">
        <f t="shared" si="64"/>
        <v>43.130431280499998</v>
      </c>
    </row>
    <row r="211" spans="1:25" x14ac:dyDescent="0.25">
      <c r="A211" t="s">
        <v>447</v>
      </c>
      <c r="B211" t="s">
        <v>24</v>
      </c>
      <c r="C211">
        <v>1151</v>
      </c>
      <c r="D211" t="s">
        <v>448</v>
      </c>
      <c r="E211" t="s">
        <v>15</v>
      </c>
      <c r="F211" t="s">
        <v>11</v>
      </c>
      <c r="G211">
        <v>80220</v>
      </c>
      <c r="H211">
        <v>100</v>
      </c>
      <c r="I211">
        <v>2</v>
      </c>
      <c r="J211">
        <v>0.5</v>
      </c>
      <c r="K211">
        <v>0.77925778800000001</v>
      </c>
      <c r="L211">
        <v>0.22074221199999999</v>
      </c>
      <c r="M211" s="11">
        <v>303.45999999999998</v>
      </c>
      <c r="N211" s="3">
        <f t="shared" si="58"/>
        <v>133.96</v>
      </c>
      <c r="O211" s="7"/>
      <c r="P211" s="7"/>
      <c r="Q211" s="7"/>
      <c r="R211" s="3">
        <f t="shared" ref="R211:R212" si="69">1*0</f>
        <v>0</v>
      </c>
      <c r="S211" s="12">
        <f t="shared" si="60"/>
        <v>437.41999999999996</v>
      </c>
      <c r="T211" s="17">
        <f t="shared" si="61"/>
        <v>0.22074221199999999</v>
      </c>
      <c r="U211" s="4">
        <f t="shared" si="62"/>
        <v>96.557058373039993</v>
      </c>
      <c r="V211" s="3">
        <v>0.5</v>
      </c>
      <c r="W211" s="4">
        <f t="shared" si="63"/>
        <v>48.278529186519997</v>
      </c>
      <c r="X211" s="4">
        <v>6.5</v>
      </c>
      <c r="Y211" s="18">
        <f t="shared" si="64"/>
        <v>41.778529186519997</v>
      </c>
    </row>
    <row r="212" spans="1:25" x14ac:dyDescent="0.25">
      <c r="A212" t="s">
        <v>449</v>
      </c>
      <c r="B212" t="s">
        <v>24</v>
      </c>
      <c r="C212">
        <v>1133</v>
      </c>
      <c r="D212" t="s">
        <v>450</v>
      </c>
      <c r="E212" t="s">
        <v>15</v>
      </c>
      <c r="F212" t="s">
        <v>11</v>
      </c>
      <c r="G212">
        <v>80219</v>
      </c>
      <c r="H212">
        <v>101</v>
      </c>
      <c r="I212">
        <v>5</v>
      </c>
      <c r="J212">
        <v>0.5</v>
      </c>
      <c r="K212">
        <v>0.78165409299999999</v>
      </c>
      <c r="L212">
        <v>0.21834590700000001</v>
      </c>
      <c r="M212" s="11">
        <v>303.45999999999998</v>
      </c>
      <c r="N212" s="3">
        <f t="shared" si="58"/>
        <v>334.90000000000003</v>
      </c>
      <c r="O212" s="7"/>
      <c r="P212" s="7"/>
      <c r="Q212" s="7"/>
      <c r="R212" s="3">
        <f t="shared" si="69"/>
        <v>0</v>
      </c>
      <c r="S212" s="12">
        <f t="shared" si="60"/>
        <v>638.36</v>
      </c>
      <c r="T212" s="17">
        <f t="shared" si="61"/>
        <v>0.21834590700000001</v>
      </c>
      <c r="U212" s="4">
        <f t="shared" si="62"/>
        <v>139.38329319252</v>
      </c>
      <c r="V212" s="3">
        <v>0.5</v>
      </c>
      <c r="W212" s="4">
        <f t="shared" si="63"/>
        <v>69.69164659626</v>
      </c>
      <c r="X212" s="4">
        <v>6.5</v>
      </c>
      <c r="Y212" s="18">
        <f t="shared" si="64"/>
        <v>63.19164659626</v>
      </c>
    </row>
    <row r="213" spans="1:25" x14ac:dyDescent="0.25">
      <c r="A213" t="s">
        <v>451</v>
      </c>
      <c r="B213" t="s">
        <v>8</v>
      </c>
      <c r="C213">
        <v>2856</v>
      </c>
      <c r="D213" t="s">
        <v>452</v>
      </c>
      <c r="E213" t="s">
        <v>45</v>
      </c>
      <c r="F213" t="s">
        <v>11</v>
      </c>
      <c r="G213">
        <v>80020</v>
      </c>
      <c r="H213">
        <v>108</v>
      </c>
      <c r="I213">
        <v>2</v>
      </c>
      <c r="J213">
        <v>0</v>
      </c>
      <c r="K213">
        <v>0.50409656000000003</v>
      </c>
      <c r="L213">
        <v>0.49590343999999997</v>
      </c>
      <c r="M213" s="11">
        <v>303.45999999999998</v>
      </c>
      <c r="N213" s="3">
        <f t="shared" si="58"/>
        <v>133.96</v>
      </c>
      <c r="O213" s="7"/>
      <c r="P213" s="3">
        <f t="shared" ref="P213:P214" si="70">1*149.36</f>
        <v>149.36000000000001</v>
      </c>
      <c r="Q213" s="7"/>
      <c r="R213" s="7"/>
      <c r="S213" s="12">
        <f t="shared" si="60"/>
        <v>288.05999999999995</v>
      </c>
      <c r="T213" s="17">
        <f t="shared" si="61"/>
        <v>0.49590343999999997</v>
      </c>
      <c r="U213" s="4">
        <f t="shared" si="62"/>
        <v>142.84994492639996</v>
      </c>
      <c r="V213" s="3">
        <v>0.5</v>
      </c>
      <c r="W213" s="4">
        <f t="shared" si="63"/>
        <v>71.424972463199978</v>
      </c>
      <c r="X213" s="4">
        <v>6.5</v>
      </c>
      <c r="Y213" s="18">
        <f t="shared" si="64"/>
        <v>64.924972463199978</v>
      </c>
    </row>
    <row r="214" spans="1:25" x14ac:dyDescent="0.25">
      <c r="A214" t="s">
        <v>453</v>
      </c>
      <c r="B214" t="s">
        <v>8</v>
      </c>
      <c r="C214">
        <v>1377</v>
      </c>
      <c r="D214" t="s">
        <v>454</v>
      </c>
      <c r="E214" t="s">
        <v>31</v>
      </c>
      <c r="F214" t="s">
        <v>11</v>
      </c>
      <c r="G214">
        <v>80012</v>
      </c>
      <c r="H214">
        <v>105</v>
      </c>
      <c r="I214">
        <v>1</v>
      </c>
      <c r="J214">
        <v>0.3</v>
      </c>
      <c r="K214">
        <v>0.769959375</v>
      </c>
      <c r="L214">
        <v>0.230040625</v>
      </c>
      <c r="M214" s="11">
        <v>303.45999999999998</v>
      </c>
      <c r="N214" s="3">
        <f t="shared" si="58"/>
        <v>66.98</v>
      </c>
      <c r="O214" s="7"/>
      <c r="P214" s="3">
        <f t="shared" si="70"/>
        <v>149.36000000000001</v>
      </c>
      <c r="Q214" s="7"/>
      <c r="R214" s="7"/>
      <c r="S214" s="12">
        <f t="shared" si="60"/>
        <v>221.07999999999998</v>
      </c>
      <c r="T214" s="17">
        <f t="shared" si="61"/>
        <v>0.230040625</v>
      </c>
      <c r="U214" s="4">
        <f t="shared" si="62"/>
        <v>50.857381374999996</v>
      </c>
      <c r="V214" s="3">
        <v>0.5</v>
      </c>
      <c r="W214" s="4">
        <f t="shared" si="63"/>
        <v>25.428690687499998</v>
      </c>
      <c r="X214" s="4">
        <v>6.5</v>
      </c>
      <c r="Y214" s="18">
        <f t="shared" si="64"/>
        <v>18.928690687499998</v>
      </c>
    </row>
    <row r="215" spans="1:25" x14ac:dyDescent="0.25">
      <c r="A215" t="s">
        <v>455</v>
      </c>
      <c r="B215" t="s">
        <v>37</v>
      </c>
      <c r="C215">
        <v>1327</v>
      </c>
      <c r="D215" t="s">
        <v>456</v>
      </c>
      <c r="E215" t="s">
        <v>31</v>
      </c>
      <c r="F215" t="s">
        <v>11</v>
      </c>
      <c r="G215">
        <v>80017</v>
      </c>
      <c r="H215">
        <v>105</v>
      </c>
      <c r="I215">
        <v>1</v>
      </c>
      <c r="J215">
        <v>0.7</v>
      </c>
      <c r="K215">
        <v>0.77396620999999999</v>
      </c>
      <c r="L215">
        <v>0.22603379000000001</v>
      </c>
      <c r="M215" s="11">
        <v>303.45999999999998</v>
      </c>
      <c r="N215" s="3">
        <f t="shared" si="58"/>
        <v>66.98</v>
      </c>
      <c r="O215" s="7"/>
      <c r="P215" s="7"/>
      <c r="Q215" s="3">
        <f>1*245.42</f>
        <v>245.42</v>
      </c>
      <c r="R215" s="7"/>
      <c r="S215" s="12">
        <f t="shared" si="60"/>
        <v>125.02000000000001</v>
      </c>
      <c r="T215" s="17">
        <f t="shared" si="61"/>
        <v>0.22603379000000001</v>
      </c>
      <c r="U215" s="4">
        <f t="shared" si="62"/>
        <v>28.258744425800003</v>
      </c>
      <c r="V215" s="3">
        <v>0.5</v>
      </c>
      <c r="W215" s="4">
        <f t="shared" si="63"/>
        <v>14.129372212900002</v>
      </c>
      <c r="X215" s="4">
        <v>6.5</v>
      </c>
      <c r="Y215" s="18">
        <f t="shared" si="64"/>
        <v>7.6293722129000017</v>
      </c>
    </row>
    <row r="216" spans="1:25" x14ac:dyDescent="0.25">
      <c r="A216" t="s">
        <v>457</v>
      </c>
      <c r="B216" t="s">
        <v>8</v>
      </c>
      <c r="C216">
        <v>3249</v>
      </c>
      <c r="D216" t="s">
        <v>458</v>
      </c>
      <c r="E216" t="s">
        <v>48</v>
      </c>
      <c r="F216" t="s">
        <v>11</v>
      </c>
      <c r="G216">
        <v>80227</v>
      </c>
      <c r="H216">
        <v>101</v>
      </c>
      <c r="I216">
        <v>5</v>
      </c>
      <c r="J216">
        <v>0.2</v>
      </c>
      <c r="K216" s="1">
        <v>4.9899999999999996E-3</v>
      </c>
      <c r="L216">
        <v>0.99500640900000004</v>
      </c>
      <c r="M216" s="11">
        <v>303.45999999999998</v>
      </c>
      <c r="N216" s="3">
        <f t="shared" si="58"/>
        <v>334.90000000000003</v>
      </c>
      <c r="O216" s="7"/>
      <c r="P216" s="3">
        <f t="shared" ref="P216:P217" si="71">1*149.36</f>
        <v>149.36000000000001</v>
      </c>
      <c r="Q216" s="7"/>
      <c r="R216" s="7"/>
      <c r="S216" s="12">
        <f t="shared" si="60"/>
        <v>489</v>
      </c>
      <c r="T216" s="17">
        <f t="shared" si="61"/>
        <v>0.99500640900000004</v>
      </c>
      <c r="U216" s="4">
        <f t="shared" si="62"/>
        <v>486.55813400100004</v>
      </c>
      <c r="V216" s="3">
        <v>0.5</v>
      </c>
      <c r="W216" s="4">
        <f t="shared" si="63"/>
        <v>243.27906700050002</v>
      </c>
      <c r="X216" s="4">
        <v>6.5</v>
      </c>
      <c r="Y216" s="18">
        <f t="shared" si="64"/>
        <v>236.77906700050002</v>
      </c>
    </row>
    <row r="217" spans="1:25" x14ac:dyDescent="0.25">
      <c r="A217" t="s">
        <v>459</v>
      </c>
      <c r="B217" t="s">
        <v>8</v>
      </c>
      <c r="C217">
        <v>544</v>
      </c>
      <c r="D217" t="s">
        <v>460</v>
      </c>
      <c r="E217" t="s">
        <v>48</v>
      </c>
      <c r="F217" t="s">
        <v>11</v>
      </c>
      <c r="G217">
        <v>80214</v>
      </c>
      <c r="H217">
        <v>103</v>
      </c>
      <c r="I217">
        <v>6</v>
      </c>
      <c r="J217">
        <v>0.5</v>
      </c>
      <c r="K217">
        <v>0.80136353100000002</v>
      </c>
      <c r="L217">
        <v>0.19863646900000001</v>
      </c>
      <c r="M217" s="11">
        <v>303.45999999999998</v>
      </c>
      <c r="N217" s="3">
        <f t="shared" si="58"/>
        <v>401.88</v>
      </c>
      <c r="O217" s="7"/>
      <c r="P217" s="3">
        <f t="shared" si="71"/>
        <v>149.36000000000001</v>
      </c>
      <c r="Q217" s="7"/>
      <c r="R217" s="7"/>
      <c r="S217" s="12">
        <f t="shared" si="60"/>
        <v>555.9799999999999</v>
      </c>
      <c r="T217" s="17">
        <f t="shared" si="61"/>
        <v>0.19863646900000001</v>
      </c>
      <c r="U217" s="4">
        <f t="shared" si="62"/>
        <v>110.43790403461999</v>
      </c>
      <c r="V217" s="3">
        <v>0.5</v>
      </c>
      <c r="W217" s="4">
        <f t="shared" si="63"/>
        <v>55.218952017309995</v>
      </c>
      <c r="X217" s="4">
        <v>6.5</v>
      </c>
      <c r="Y217" s="18">
        <f t="shared" si="64"/>
        <v>48.718952017309995</v>
      </c>
    </row>
    <row r="218" spans="1:25" x14ac:dyDescent="0.25">
      <c r="A218" t="s">
        <v>461</v>
      </c>
      <c r="B218" t="s">
        <v>37</v>
      </c>
      <c r="C218">
        <v>1876</v>
      </c>
      <c r="D218" t="s">
        <v>462</v>
      </c>
      <c r="E218" t="s">
        <v>31</v>
      </c>
      <c r="F218" t="s">
        <v>11</v>
      </c>
      <c r="G218">
        <v>80014</v>
      </c>
      <c r="H218">
        <v>100</v>
      </c>
      <c r="I218">
        <v>1</v>
      </c>
      <c r="J218">
        <v>0.8</v>
      </c>
      <c r="K218">
        <v>0.74204770600000003</v>
      </c>
      <c r="L218">
        <v>0.25795229400000003</v>
      </c>
      <c r="M218" s="11">
        <v>303.45999999999998</v>
      </c>
      <c r="N218" s="3">
        <f t="shared" si="58"/>
        <v>66.98</v>
      </c>
      <c r="O218" s="7"/>
      <c r="P218" s="7"/>
      <c r="Q218" s="3">
        <f>1*245.42</f>
        <v>245.42</v>
      </c>
      <c r="R218" s="7"/>
      <c r="S218" s="12">
        <f t="shared" si="60"/>
        <v>125.02000000000001</v>
      </c>
      <c r="T218" s="17">
        <f t="shared" si="61"/>
        <v>0.25795229400000003</v>
      </c>
      <c r="U218" s="4">
        <f t="shared" si="62"/>
        <v>32.249195795880006</v>
      </c>
      <c r="V218" s="3">
        <v>0.5</v>
      </c>
      <c r="W218" s="4">
        <f t="shared" si="63"/>
        <v>16.124597897940003</v>
      </c>
      <c r="X218" s="4">
        <v>6.5</v>
      </c>
      <c r="Y218" s="18">
        <f t="shared" si="64"/>
        <v>9.6245978979400029</v>
      </c>
    </row>
    <row r="219" spans="1:25" x14ac:dyDescent="0.25">
      <c r="A219" t="s">
        <v>463</v>
      </c>
      <c r="B219" t="s">
        <v>24</v>
      </c>
      <c r="C219">
        <v>1462</v>
      </c>
      <c r="D219" t="s">
        <v>464</v>
      </c>
      <c r="E219" t="s">
        <v>15</v>
      </c>
      <c r="F219" t="s">
        <v>11</v>
      </c>
      <c r="G219">
        <v>80212</v>
      </c>
      <c r="H219">
        <v>107</v>
      </c>
      <c r="I219">
        <v>6</v>
      </c>
      <c r="J219">
        <v>0.6</v>
      </c>
      <c r="K219">
        <v>0.765220593</v>
      </c>
      <c r="L219">
        <v>0.234779407</v>
      </c>
      <c r="M219" s="11">
        <v>303.45999999999998</v>
      </c>
      <c r="N219" s="3">
        <f t="shared" si="58"/>
        <v>401.88</v>
      </c>
      <c r="O219" s="7"/>
      <c r="P219" s="7"/>
      <c r="Q219" s="7"/>
      <c r="R219" s="3">
        <f t="shared" ref="R219:R220" si="72">1*0</f>
        <v>0</v>
      </c>
      <c r="S219" s="12">
        <f t="shared" si="60"/>
        <v>705.33999999999992</v>
      </c>
      <c r="T219" s="17">
        <f t="shared" si="61"/>
        <v>0.234779407</v>
      </c>
      <c r="U219" s="4">
        <f t="shared" si="62"/>
        <v>165.59930693337998</v>
      </c>
      <c r="V219" s="3">
        <v>0.5</v>
      </c>
      <c r="W219" s="4">
        <f t="shared" si="63"/>
        <v>82.799653466689989</v>
      </c>
      <c r="X219" s="4">
        <v>6.5</v>
      </c>
      <c r="Y219" s="18">
        <f t="shared" si="64"/>
        <v>76.299653466689989</v>
      </c>
    </row>
    <row r="220" spans="1:25" x14ac:dyDescent="0.25">
      <c r="A220" t="s">
        <v>465</v>
      </c>
      <c r="B220" t="s">
        <v>24</v>
      </c>
      <c r="C220">
        <v>1360</v>
      </c>
      <c r="D220" t="s">
        <v>466</v>
      </c>
      <c r="E220" t="s">
        <v>48</v>
      </c>
      <c r="F220" t="s">
        <v>11</v>
      </c>
      <c r="G220">
        <v>80232</v>
      </c>
      <c r="H220">
        <v>106</v>
      </c>
      <c r="I220">
        <v>7</v>
      </c>
      <c r="J220">
        <v>0.2</v>
      </c>
      <c r="K220">
        <v>0.77131227899999999</v>
      </c>
      <c r="L220">
        <v>0.22868772100000001</v>
      </c>
      <c r="M220" s="11">
        <v>303.45999999999998</v>
      </c>
      <c r="N220" s="3">
        <f t="shared" si="58"/>
        <v>468.86</v>
      </c>
      <c r="O220" s="7"/>
      <c r="P220" s="7"/>
      <c r="Q220" s="7"/>
      <c r="R220" s="3">
        <f t="shared" si="72"/>
        <v>0</v>
      </c>
      <c r="S220" s="12">
        <f t="shared" si="60"/>
        <v>772.31999999999994</v>
      </c>
      <c r="T220" s="17">
        <f t="shared" si="61"/>
        <v>0.22868772100000001</v>
      </c>
      <c r="U220" s="4">
        <f t="shared" si="62"/>
        <v>176.62010068271999</v>
      </c>
      <c r="V220" s="3">
        <v>0.5</v>
      </c>
      <c r="W220" s="4">
        <f t="shared" si="63"/>
        <v>88.310050341359997</v>
      </c>
      <c r="X220" s="4">
        <v>6.5</v>
      </c>
      <c r="Y220" s="18">
        <f t="shared" si="64"/>
        <v>81.810050341359997</v>
      </c>
    </row>
    <row r="221" spans="1:25" x14ac:dyDescent="0.25">
      <c r="A221" t="s">
        <v>467</v>
      </c>
      <c r="B221" t="s">
        <v>13</v>
      </c>
      <c r="C221">
        <v>642</v>
      </c>
      <c r="D221" t="s">
        <v>468</v>
      </c>
      <c r="E221" t="s">
        <v>103</v>
      </c>
      <c r="F221" t="s">
        <v>11</v>
      </c>
      <c r="G221">
        <v>80020</v>
      </c>
      <c r="H221">
        <v>109</v>
      </c>
      <c r="I221">
        <v>6</v>
      </c>
      <c r="J221">
        <v>0.6</v>
      </c>
      <c r="K221">
        <v>0.79925786799999998</v>
      </c>
      <c r="L221">
        <v>0.20074213199999999</v>
      </c>
      <c r="M221" s="11">
        <v>303.45999999999998</v>
      </c>
      <c r="N221" s="3">
        <f t="shared" si="58"/>
        <v>401.88</v>
      </c>
      <c r="O221" s="8">
        <f>1*281.84</f>
        <v>281.83999999999997</v>
      </c>
      <c r="P221" s="7"/>
      <c r="Q221" s="7"/>
      <c r="R221" s="7"/>
      <c r="S221" s="12">
        <f t="shared" si="60"/>
        <v>987.17999999999984</v>
      </c>
      <c r="T221" s="17">
        <f t="shared" si="61"/>
        <v>0.20074213199999999</v>
      </c>
      <c r="U221" s="4">
        <f t="shared" si="62"/>
        <v>198.16861786775996</v>
      </c>
      <c r="V221" s="3">
        <v>0.5</v>
      </c>
      <c r="W221" s="4">
        <f t="shared" si="63"/>
        <v>99.084308933879981</v>
      </c>
      <c r="X221" s="4">
        <v>6.5</v>
      </c>
      <c r="Y221" s="18">
        <f t="shared" si="64"/>
        <v>92.584308933879981</v>
      </c>
    </row>
    <row r="222" spans="1:25" x14ac:dyDescent="0.25">
      <c r="A222" t="s">
        <v>469</v>
      </c>
      <c r="B222" t="s">
        <v>8</v>
      </c>
      <c r="C222">
        <v>701</v>
      </c>
      <c r="D222" t="s">
        <v>470</v>
      </c>
      <c r="E222" t="s">
        <v>15</v>
      </c>
      <c r="F222" t="s">
        <v>11</v>
      </c>
      <c r="G222">
        <v>80224</v>
      </c>
      <c r="H222">
        <v>106</v>
      </c>
      <c r="I222">
        <v>6</v>
      </c>
      <c r="J222">
        <v>0.7</v>
      </c>
      <c r="K222">
        <v>0.79868458799999997</v>
      </c>
      <c r="L222">
        <v>0.201315412</v>
      </c>
      <c r="M222" s="11">
        <v>303.45999999999998</v>
      </c>
      <c r="N222" s="3">
        <f t="shared" si="58"/>
        <v>401.88</v>
      </c>
      <c r="O222" s="7"/>
      <c r="P222" s="3">
        <f t="shared" ref="P222:P224" si="73">1*149.36</f>
        <v>149.36000000000001</v>
      </c>
      <c r="Q222" s="7"/>
      <c r="R222" s="7"/>
      <c r="S222" s="12">
        <f t="shared" si="60"/>
        <v>555.9799999999999</v>
      </c>
      <c r="T222" s="17">
        <f t="shared" si="61"/>
        <v>0.201315412</v>
      </c>
      <c r="U222" s="4">
        <f t="shared" si="62"/>
        <v>111.92734276375998</v>
      </c>
      <c r="V222" s="3">
        <v>0.5</v>
      </c>
      <c r="W222" s="4">
        <f t="shared" si="63"/>
        <v>55.96367138187999</v>
      </c>
      <c r="X222" s="4">
        <v>6.5</v>
      </c>
      <c r="Y222" s="18">
        <f t="shared" si="64"/>
        <v>49.46367138187999</v>
      </c>
    </row>
    <row r="223" spans="1:25" x14ac:dyDescent="0.25">
      <c r="A223" t="s">
        <v>471</v>
      </c>
      <c r="B223" t="s">
        <v>8</v>
      </c>
      <c r="C223">
        <v>2567</v>
      </c>
      <c r="D223" t="s">
        <v>472</v>
      </c>
      <c r="E223" t="s">
        <v>31</v>
      </c>
      <c r="F223" t="s">
        <v>11</v>
      </c>
      <c r="G223">
        <v>80011</v>
      </c>
      <c r="H223">
        <v>105</v>
      </c>
      <c r="I223">
        <v>4</v>
      </c>
      <c r="J223">
        <v>1</v>
      </c>
      <c r="K223">
        <v>0.59126435200000005</v>
      </c>
      <c r="L223">
        <v>0.40873564800000001</v>
      </c>
      <c r="M223" s="11">
        <v>303.45999999999998</v>
      </c>
      <c r="N223" s="3">
        <f t="shared" si="58"/>
        <v>267.92</v>
      </c>
      <c r="O223" s="7"/>
      <c r="P223" s="3">
        <f t="shared" si="73"/>
        <v>149.36000000000001</v>
      </c>
      <c r="Q223" s="7"/>
      <c r="R223" s="7"/>
      <c r="S223" s="12">
        <f t="shared" si="60"/>
        <v>422.02</v>
      </c>
      <c r="T223" s="17">
        <f t="shared" si="61"/>
        <v>0.40873564800000001</v>
      </c>
      <c r="U223" s="4">
        <f t="shared" si="62"/>
        <v>172.49461816895999</v>
      </c>
      <c r="V223" s="3">
        <v>0.5</v>
      </c>
      <c r="W223" s="4">
        <f t="shared" si="63"/>
        <v>86.247309084479994</v>
      </c>
      <c r="X223" s="4">
        <v>6.5</v>
      </c>
      <c r="Y223" s="18">
        <f t="shared" si="64"/>
        <v>79.747309084479994</v>
      </c>
    </row>
    <row r="224" spans="1:25" x14ac:dyDescent="0.25">
      <c r="A224" t="s">
        <v>473</v>
      </c>
      <c r="B224" t="s">
        <v>8</v>
      </c>
      <c r="C224">
        <v>2355</v>
      </c>
      <c r="D224" t="s">
        <v>474</v>
      </c>
      <c r="E224" t="s">
        <v>31</v>
      </c>
      <c r="F224" t="s">
        <v>11</v>
      </c>
      <c r="G224">
        <v>80017</v>
      </c>
      <c r="H224">
        <v>105</v>
      </c>
      <c r="I224">
        <v>3</v>
      </c>
      <c r="J224">
        <v>0.2</v>
      </c>
      <c r="K224">
        <v>0.66374427800000002</v>
      </c>
      <c r="L224">
        <v>0.33625572199999998</v>
      </c>
      <c r="M224" s="11">
        <v>303.45999999999998</v>
      </c>
      <c r="N224" s="3">
        <f t="shared" si="58"/>
        <v>200.94</v>
      </c>
      <c r="O224" s="7"/>
      <c r="P224" s="3">
        <f t="shared" si="73"/>
        <v>149.36000000000001</v>
      </c>
      <c r="Q224" s="7"/>
      <c r="R224" s="7"/>
      <c r="S224" s="12">
        <f t="shared" si="60"/>
        <v>355.03999999999996</v>
      </c>
      <c r="T224" s="17">
        <f t="shared" si="61"/>
        <v>0.33625572199999998</v>
      </c>
      <c r="U224" s="4">
        <f t="shared" si="62"/>
        <v>119.38423153887997</v>
      </c>
      <c r="V224" s="3">
        <v>0.5</v>
      </c>
      <c r="W224" s="4">
        <f t="shared" si="63"/>
        <v>59.692115769439987</v>
      </c>
      <c r="X224" s="4">
        <v>6.5</v>
      </c>
      <c r="Y224" s="18">
        <f t="shared" si="64"/>
        <v>53.192115769439987</v>
      </c>
    </row>
    <row r="225" spans="1:25" x14ac:dyDescent="0.25">
      <c r="A225" t="s">
        <v>475</v>
      </c>
      <c r="B225" t="s">
        <v>13</v>
      </c>
      <c r="C225">
        <v>2489</v>
      </c>
      <c r="D225" t="s">
        <v>476</v>
      </c>
      <c r="E225" t="s">
        <v>78</v>
      </c>
      <c r="F225" t="s">
        <v>11</v>
      </c>
      <c r="G225">
        <v>80123</v>
      </c>
      <c r="H225">
        <v>101</v>
      </c>
      <c r="I225">
        <v>7</v>
      </c>
      <c r="J225">
        <v>0.6</v>
      </c>
      <c r="K225">
        <v>0.61379635499999996</v>
      </c>
      <c r="L225">
        <v>0.38620364499999998</v>
      </c>
      <c r="M225" s="11">
        <v>303.45999999999998</v>
      </c>
      <c r="N225" s="3">
        <f t="shared" si="58"/>
        <v>468.86</v>
      </c>
      <c r="O225" s="8">
        <f>1*281.84</f>
        <v>281.83999999999997</v>
      </c>
      <c r="P225" s="7"/>
      <c r="Q225" s="7"/>
      <c r="R225" s="7"/>
      <c r="S225" s="12">
        <f t="shared" si="60"/>
        <v>1054.1599999999999</v>
      </c>
      <c r="T225" s="17">
        <f t="shared" si="61"/>
        <v>0.38620364499999998</v>
      </c>
      <c r="U225" s="4">
        <f t="shared" si="62"/>
        <v>407.12043441319992</v>
      </c>
      <c r="V225" s="3">
        <v>0.5</v>
      </c>
      <c r="W225" s="4">
        <f t="shared" si="63"/>
        <v>203.56021720659996</v>
      </c>
      <c r="X225" s="4">
        <v>6.5</v>
      </c>
      <c r="Y225" s="18">
        <f t="shared" si="64"/>
        <v>197.06021720659996</v>
      </c>
    </row>
    <row r="226" spans="1:25" x14ac:dyDescent="0.25">
      <c r="A226" t="s">
        <v>477</v>
      </c>
      <c r="B226" t="s">
        <v>8</v>
      </c>
      <c r="C226">
        <v>2249</v>
      </c>
      <c r="D226" t="s">
        <v>478</v>
      </c>
      <c r="E226" t="s">
        <v>15</v>
      </c>
      <c r="F226" t="s">
        <v>11</v>
      </c>
      <c r="G226">
        <v>80204</v>
      </c>
      <c r="H226">
        <v>106</v>
      </c>
      <c r="I226">
        <v>4</v>
      </c>
      <c r="J226">
        <v>0.6</v>
      </c>
      <c r="K226">
        <v>0.69432902399999996</v>
      </c>
      <c r="L226">
        <v>0.30567097599999998</v>
      </c>
      <c r="M226" s="11">
        <v>303.45999999999998</v>
      </c>
      <c r="N226" s="3">
        <f t="shared" si="58"/>
        <v>267.92</v>
      </c>
      <c r="O226" s="7"/>
      <c r="P226" s="3">
        <f t="shared" ref="P226:P228" si="74">1*149.36</f>
        <v>149.36000000000001</v>
      </c>
      <c r="Q226" s="7"/>
      <c r="R226" s="7"/>
      <c r="S226" s="12">
        <f t="shared" si="60"/>
        <v>422.02</v>
      </c>
      <c r="T226" s="17">
        <f t="shared" si="61"/>
        <v>0.30567097599999998</v>
      </c>
      <c r="U226" s="4">
        <f t="shared" si="62"/>
        <v>128.99926529151998</v>
      </c>
      <c r="V226" s="3">
        <v>0.5</v>
      </c>
      <c r="W226" s="4">
        <f t="shared" si="63"/>
        <v>64.499632645759988</v>
      </c>
      <c r="X226" s="4">
        <v>6.5</v>
      </c>
      <c r="Y226" s="18">
        <f t="shared" si="64"/>
        <v>57.999632645759988</v>
      </c>
    </row>
    <row r="227" spans="1:25" x14ac:dyDescent="0.25">
      <c r="A227" t="s">
        <v>479</v>
      </c>
      <c r="B227" t="s">
        <v>8</v>
      </c>
      <c r="C227">
        <v>2281</v>
      </c>
      <c r="D227" t="s">
        <v>480</v>
      </c>
      <c r="E227" t="s">
        <v>481</v>
      </c>
      <c r="F227" t="s">
        <v>11</v>
      </c>
      <c r="G227">
        <v>80401</v>
      </c>
      <c r="H227">
        <v>106</v>
      </c>
      <c r="I227">
        <v>4</v>
      </c>
      <c r="J227">
        <v>0.4</v>
      </c>
      <c r="K227">
        <v>0.67507241600000001</v>
      </c>
      <c r="L227">
        <v>0.32492758399999999</v>
      </c>
      <c r="M227" s="11">
        <v>303.45999999999998</v>
      </c>
      <c r="N227" s="3">
        <f t="shared" si="58"/>
        <v>267.92</v>
      </c>
      <c r="O227" s="7"/>
      <c r="P227" s="3">
        <f t="shared" si="74"/>
        <v>149.36000000000001</v>
      </c>
      <c r="Q227" s="7"/>
      <c r="R227" s="7"/>
      <c r="S227" s="12">
        <f t="shared" si="60"/>
        <v>422.02</v>
      </c>
      <c r="T227" s="17">
        <f t="shared" si="61"/>
        <v>0.32492758399999999</v>
      </c>
      <c r="U227" s="4">
        <f t="shared" si="62"/>
        <v>137.12593899967999</v>
      </c>
      <c r="V227" s="3">
        <v>0.5</v>
      </c>
      <c r="W227" s="4">
        <f t="shared" si="63"/>
        <v>68.562969499839994</v>
      </c>
      <c r="X227" s="4">
        <v>6.5</v>
      </c>
      <c r="Y227" s="18">
        <f t="shared" si="64"/>
        <v>62.062969499839994</v>
      </c>
    </row>
    <row r="228" spans="1:25" x14ac:dyDescent="0.25">
      <c r="A228" t="s">
        <v>482</v>
      </c>
      <c r="B228" t="s">
        <v>8</v>
      </c>
      <c r="C228">
        <v>3195</v>
      </c>
      <c r="D228" t="s">
        <v>483</v>
      </c>
      <c r="E228" t="s">
        <v>70</v>
      </c>
      <c r="F228" t="s">
        <v>11</v>
      </c>
      <c r="G228">
        <v>80005</v>
      </c>
      <c r="H228">
        <v>103</v>
      </c>
      <c r="I228">
        <v>4</v>
      </c>
      <c r="J228">
        <v>0.4</v>
      </c>
      <c r="K228">
        <v>0.13826607299999999</v>
      </c>
      <c r="L228">
        <v>0.86173392699999996</v>
      </c>
      <c r="M228" s="11">
        <v>303.45999999999998</v>
      </c>
      <c r="N228" s="3">
        <f t="shared" si="58"/>
        <v>267.92</v>
      </c>
      <c r="O228" s="7"/>
      <c r="P228" s="3">
        <f t="shared" si="74"/>
        <v>149.36000000000001</v>
      </c>
      <c r="Q228" s="7"/>
      <c r="R228" s="7"/>
      <c r="S228" s="12">
        <f t="shared" si="60"/>
        <v>422.02</v>
      </c>
      <c r="T228" s="17">
        <f t="shared" si="61"/>
        <v>0.86173392699999996</v>
      </c>
      <c r="U228" s="4">
        <f t="shared" si="62"/>
        <v>363.66895187253999</v>
      </c>
      <c r="V228" s="3">
        <v>0.5</v>
      </c>
      <c r="W228" s="4">
        <f t="shared" si="63"/>
        <v>181.83447593627</v>
      </c>
      <c r="X228" s="4">
        <v>6.5</v>
      </c>
      <c r="Y228" s="18">
        <f t="shared" si="64"/>
        <v>175.33447593627</v>
      </c>
    </row>
    <row r="229" spans="1:25" x14ac:dyDescent="0.25">
      <c r="A229" t="s">
        <v>484</v>
      </c>
      <c r="B229" t="s">
        <v>24</v>
      </c>
      <c r="C229">
        <v>1808</v>
      </c>
      <c r="D229" t="s">
        <v>485</v>
      </c>
      <c r="E229" t="s">
        <v>31</v>
      </c>
      <c r="F229" t="s">
        <v>11</v>
      </c>
      <c r="G229">
        <v>80013</v>
      </c>
      <c r="H229">
        <v>105</v>
      </c>
      <c r="I229">
        <v>6</v>
      </c>
      <c r="J229">
        <v>0.3</v>
      </c>
      <c r="K229">
        <v>0.74284460399999996</v>
      </c>
      <c r="L229">
        <v>0.25715539599999998</v>
      </c>
      <c r="M229" s="11">
        <v>303.45999999999998</v>
      </c>
      <c r="N229" s="3">
        <f t="shared" si="58"/>
        <v>401.88</v>
      </c>
      <c r="O229" s="7"/>
      <c r="P229" s="7"/>
      <c r="Q229" s="7"/>
      <c r="R229" s="3">
        <f>1*0</f>
        <v>0</v>
      </c>
      <c r="S229" s="12">
        <f t="shared" si="60"/>
        <v>705.33999999999992</v>
      </c>
      <c r="T229" s="17">
        <f t="shared" si="61"/>
        <v>0.25715539599999998</v>
      </c>
      <c r="U229" s="4">
        <f t="shared" si="62"/>
        <v>181.38198701463998</v>
      </c>
      <c r="V229" s="3">
        <v>0.5</v>
      </c>
      <c r="W229" s="4">
        <f t="shared" si="63"/>
        <v>90.690993507319988</v>
      </c>
      <c r="X229" s="4">
        <v>6.5</v>
      </c>
      <c r="Y229" s="18">
        <f t="shared" si="64"/>
        <v>84.190993507319988</v>
      </c>
    </row>
    <row r="230" spans="1:25" x14ac:dyDescent="0.25">
      <c r="A230" t="s">
        <v>486</v>
      </c>
      <c r="B230" t="s">
        <v>13</v>
      </c>
      <c r="C230">
        <v>2058</v>
      </c>
      <c r="D230" t="s">
        <v>487</v>
      </c>
      <c r="E230" t="s">
        <v>18</v>
      </c>
      <c r="F230" t="s">
        <v>11</v>
      </c>
      <c r="G230">
        <v>80111</v>
      </c>
      <c r="H230">
        <v>105</v>
      </c>
      <c r="I230">
        <v>6</v>
      </c>
      <c r="J230">
        <v>0.5</v>
      </c>
      <c r="K230">
        <v>0.72562632199999999</v>
      </c>
      <c r="L230">
        <v>0.27437367800000001</v>
      </c>
      <c r="M230" s="11">
        <v>303.45999999999998</v>
      </c>
      <c r="N230" s="3">
        <f t="shared" si="58"/>
        <v>401.88</v>
      </c>
      <c r="O230" s="8">
        <f>1*281.84</f>
        <v>281.83999999999997</v>
      </c>
      <c r="P230" s="7"/>
      <c r="Q230" s="7"/>
      <c r="R230" s="7"/>
      <c r="S230" s="12">
        <f t="shared" si="60"/>
        <v>987.17999999999984</v>
      </c>
      <c r="T230" s="17">
        <f t="shared" si="61"/>
        <v>0.27437367800000001</v>
      </c>
      <c r="U230" s="4">
        <f t="shared" si="62"/>
        <v>270.85620744803998</v>
      </c>
      <c r="V230" s="3">
        <v>0.5</v>
      </c>
      <c r="W230" s="4">
        <f t="shared" si="63"/>
        <v>135.42810372401999</v>
      </c>
      <c r="X230" s="4">
        <v>6.5</v>
      </c>
      <c r="Y230" s="18">
        <f t="shared" si="64"/>
        <v>128.92810372401999</v>
      </c>
    </row>
    <row r="231" spans="1:25" x14ac:dyDescent="0.25">
      <c r="A231" t="s">
        <v>488</v>
      </c>
      <c r="B231" t="s">
        <v>8</v>
      </c>
      <c r="C231">
        <v>444</v>
      </c>
      <c r="D231" t="s">
        <v>489</v>
      </c>
      <c r="E231" t="s">
        <v>70</v>
      </c>
      <c r="F231" t="s">
        <v>11</v>
      </c>
      <c r="G231">
        <v>80005</v>
      </c>
      <c r="H231">
        <v>109</v>
      </c>
      <c r="I231">
        <v>2</v>
      </c>
      <c r="J231">
        <v>0.9</v>
      </c>
      <c r="K231">
        <v>0.80341294299999999</v>
      </c>
      <c r="L231">
        <v>0.19658705700000001</v>
      </c>
      <c r="M231" s="11">
        <v>303.45999999999998</v>
      </c>
      <c r="N231" s="3">
        <f t="shared" si="58"/>
        <v>133.96</v>
      </c>
      <c r="O231" s="7"/>
      <c r="P231" s="3">
        <f t="shared" ref="P231:P232" si="75">1*149.36</f>
        <v>149.36000000000001</v>
      </c>
      <c r="Q231" s="7"/>
      <c r="R231" s="7"/>
      <c r="S231" s="12">
        <f t="shared" si="60"/>
        <v>288.05999999999995</v>
      </c>
      <c r="T231" s="17">
        <f t="shared" si="61"/>
        <v>0.19658705700000001</v>
      </c>
      <c r="U231" s="4">
        <f t="shared" si="62"/>
        <v>56.628867639419994</v>
      </c>
      <c r="V231" s="3">
        <v>0.5</v>
      </c>
      <c r="W231" s="4">
        <f t="shared" si="63"/>
        <v>28.314433819709997</v>
      </c>
      <c r="X231" s="4">
        <v>6.5</v>
      </c>
      <c r="Y231" s="18">
        <f t="shared" si="64"/>
        <v>21.814433819709997</v>
      </c>
    </row>
    <row r="232" spans="1:25" x14ac:dyDescent="0.25">
      <c r="A232" t="s">
        <v>490</v>
      </c>
      <c r="B232" t="s">
        <v>8</v>
      </c>
      <c r="C232">
        <v>1641</v>
      </c>
      <c r="D232" t="s">
        <v>491</v>
      </c>
      <c r="E232" t="s">
        <v>31</v>
      </c>
      <c r="F232" t="s">
        <v>11</v>
      </c>
      <c r="G232">
        <v>80010</v>
      </c>
      <c r="H232">
        <v>105</v>
      </c>
      <c r="I232">
        <v>1</v>
      </c>
      <c r="J232">
        <v>0.8</v>
      </c>
      <c r="K232">
        <v>0.75260776500000004</v>
      </c>
      <c r="L232">
        <v>0.24739223499999999</v>
      </c>
      <c r="M232" s="11">
        <v>303.45999999999998</v>
      </c>
      <c r="N232" s="3">
        <f t="shared" si="58"/>
        <v>66.98</v>
      </c>
      <c r="O232" s="7"/>
      <c r="P232" s="3">
        <f t="shared" si="75"/>
        <v>149.36000000000001</v>
      </c>
      <c r="Q232" s="7"/>
      <c r="R232" s="7"/>
      <c r="S232" s="12">
        <f t="shared" si="60"/>
        <v>221.07999999999998</v>
      </c>
      <c r="T232" s="17">
        <f t="shared" si="61"/>
        <v>0.24739223499999999</v>
      </c>
      <c r="U232" s="4">
        <f t="shared" si="62"/>
        <v>54.693475313799993</v>
      </c>
      <c r="V232" s="3">
        <v>0.5</v>
      </c>
      <c r="W232" s="4">
        <f t="shared" si="63"/>
        <v>27.346737656899997</v>
      </c>
      <c r="X232" s="4">
        <v>6.5</v>
      </c>
      <c r="Y232" s="18">
        <f t="shared" si="64"/>
        <v>20.846737656899997</v>
      </c>
    </row>
    <row r="233" spans="1:25" x14ac:dyDescent="0.25">
      <c r="A233" t="s">
        <v>492</v>
      </c>
      <c r="B233" t="s">
        <v>24</v>
      </c>
      <c r="C233">
        <v>2111</v>
      </c>
      <c r="D233" t="s">
        <v>493</v>
      </c>
      <c r="E233" t="s">
        <v>70</v>
      </c>
      <c r="F233" t="s">
        <v>11</v>
      </c>
      <c r="G233">
        <v>80004</v>
      </c>
      <c r="H233">
        <v>107</v>
      </c>
      <c r="I233">
        <v>6</v>
      </c>
      <c r="J233">
        <v>0.5</v>
      </c>
      <c r="K233">
        <v>0.71713809699999997</v>
      </c>
      <c r="L233">
        <v>0.28286190300000003</v>
      </c>
      <c r="M233" s="11">
        <v>303.45999999999998</v>
      </c>
      <c r="N233" s="3">
        <f t="shared" si="58"/>
        <v>401.88</v>
      </c>
      <c r="O233" s="7"/>
      <c r="P233" s="7"/>
      <c r="Q233" s="7"/>
      <c r="R233" s="3">
        <f>1*0</f>
        <v>0</v>
      </c>
      <c r="S233" s="12">
        <f t="shared" si="60"/>
        <v>705.33999999999992</v>
      </c>
      <c r="T233" s="17">
        <f t="shared" si="61"/>
        <v>0.28286190300000003</v>
      </c>
      <c r="U233" s="4">
        <f t="shared" si="62"/>
        <v>199.51381466202</v>
      </c>
      <c r="V233" s="3">
        <v>0.5</v>
      </c>
      <c r="W233" s="4">
        <f t="shared" si="63"/>
        <v>99.756907331009998</v>
      </c>
      <c r="X233" s="4">
        <v>6.5</v>
      </c>
      <c r="Y233" s="18">
        <f t="shared" si="64"/>
        <v>93.256907331009998</v>
      </c>
    </row>
    <row r="234" spans="1:25" x14ac:dyDescent="0.25">
      <c r="A234" t="s">
        <v>494</v>
      </c>
      <c r="B234" t="s">
        <v>8</v>
      </c>
      <c r="C234">
        <v>375</v>
      </c>
      <c r="D234" t="s">
        <v>495</v>
      </c>
      <c r="E234" t="s">
        <v>48</v>
      </c>
      <c r="F234" t="s">
        <v>11</v>
      </c>
      <c r="G234">
        <v>80227</v>
      </c>
      <c r="H234">
        <v>106</v>
      </c>
      <c r="I234">
        <v>6</v>
      </c>
      <c r="J234">
        <v>0.8</v>
      </c>
      <c r="K234">
        <v>0.80654770899999995</v>
      </c>
      <c r="L234">
        <v>0.193452291</v>
      </c>
      <c r="M234" s="11">
        <v>303.45999999999998</v>
      </c>
      <c r="N234" s="3">
        <f t="shared" si="58"/>
        <v>401.88</v>
      </c>
      <c r="O234" s="7"/>
      <c r="P234" s="3">
        <f>1*149.36</f>
        <v>149.36000000000001</v>
      </c>
      <c r="Q234" s="7"/>
      <c r="R234" s="7"/>
      <c r="S234" s="12">
        <f t="shared" si="60"/>
        <v>555.9799999999999</v>
      </c>
      <c r="T234" s="17">
        <f t="shared" si="61"/>
        <v>0.193452291</v>
      </c>
      <c r="U234" s="4">
        <f t="shared" si="62"/>
        <v>107.55560475017998</v>
      </c>
      <c r="V234" s="3">
        <v>0.5</v>
      </c>
      <c r="W234" s="4">
        <f t="shared" si="63"/>
        <v>53.777802375089991</v>
      </c>
      <c r="X234" s="4">
        <v>6.5</v>
      </c>
      <c r="Y234" s="18">
        <f t="shared" si="64"/>
        <v>47.277802375089991</v>
      </c>
    </row>
    <row r="235" spans="1:25" x14ac:dyDescent="0.25">
      <c r="A235" t="s">
        <v>496</v>
      </c>
      <c r="B235" t="s">
        <v>13</v>
      </c>
      <c r="C235">
        <v>1473</v>
      </c>
      <c r="D235" t="s">
        <v>497</v>
      </c>
      <c r="E235" t="s">
        <v>48</v>
      </c>
      <c r="F235" t="s">
        <v>11</v>
      </c>
      <c r="G235">
        <v>80226</v>
      </c>
      <c r="H235">
        <v>106</v>
      </c>
      <c r="I235">
        <v>3</v>
      </c>
      <c r="J235">
        <v>0.9</v>
      </c>
      <c r="K235">
        <v>0.76436936700000002</v>
      </c>
      <c r="L235">
        <v>0.23563063300000001</v>
      </c>
      <c r="M235" s="11">
        <v>303.45999999999998</v>
      </c>
      <c r="N235" s="3">
        <f t="shared" si="58"/>
        <v>200.94</v>
      </c>
      <c r="O235" s="8">
        <f>1*281.84</f>
        <v>281.83999999999997</v>
      </c>
      <c r="P235" s="7"/>
      <c r="Q235" s="7"/>
      <c r="R235" s="7"/>
      <c r="S235" s="12">
        <f t="shared" si="60"/>
        <v>786.24</v>
      </c>
      <c r="T235" s="17">
        <f t="shared" si="61"/>
        <v>0.23563063300000001</v>
      </c>
      <c r="U235" s="4">
        <f t="shared" si="62"/>
        <v>185.26222888992001</v>
      </c>
      <c r="V235" s="3">
        <v>0.5</v>
      </c>
      <c r="W235" s="4">
        <f t="shared" si="63"/>
        <v>92.631114444960005</v>
      </c>
      <c r="X235" s="4">
        <v>6.5</v>
      </c>
      <c r="Y235" s="18">
        <f t="shared" si="64"/>
        <v>86.131114444960005</v>
      </c>
    </row>
    <row r="236" spans="1:25" x14ac:dyDescent="0.25">
      <c r="A236" t="s">
        <v>498</v>
      </c>
      <c r="B236" t="s">
        <v>8</v>
      </c>
      <c r="C236">
        <v>2321</v>
      </c>
      <c r="D236" t="s">
        <v>499</v>
      </c>
      <c r="E236" t="s">
        <v>15</v>
      </c>
      <c r="F236" t="s">
        <v>11</v>
      </c>
      <c r="G236">
        <v>80212</v>
      </c>
      <c r="H236">
        <v>107</v>
      </c>
      <c r="I236">
        <v>1</v>
      </c>
      <c r="J236">
        <v>0.7</v>
      </c>
      <c r="K236">
        <v>0.67226569199999997</v>
      </c>
      <c r="L236">
        <v>0.32773430799999997</v>
      </c>
      <c r="M236" s="11">
        <v>303.45999999999998</v>
      </c>
      <c r="N236" s="3">
        <f t="shared" si="58"/>
        <v>66.98</v>
      </c>
      <c r="O236" s="7"/>
      <c r="P236" s="3">
        <f>1*149.36</f>
        <v>149.36000000000001</v>
      </c>
      <c r="Q236" s="7"/>
      <c r="R236" s="7"/>
      <c r="S236" s="12">
        <f t="shared" si="60"/>
        <v>221.07999999999998</v>
      </c>
      <c r="T236" s="17">
        <f t="shared" si="61"/>
        <v>0.32773430799999997</v>
      </c>
      <c r="U236" s="4">
        <f t="shared" si="62"/>
        <v>72.455500812639983</v>
      </c>
      <c r="V236" s="3">
        <v>0.5</v>
      </c>
      <c r="W236" s="4">
        <f t="shared" si="63"/>
        <v>36.227750406319991</v>
      </c>
      <c r="X236" s="4">
        <v>6.5</v>
      </c>
      <c r="Y236" s="18">
        <f t="shared" si="64"/>
        <v>29.727750406319991</v>
      </c>
    </row>
    <row r="237" spans="1:25" x14ac:dyDescent="0.25">
      <c r="A237" t="s">
        <v>500</v>
      </c>
      <c r="B237" t="s">
        <v>24</v>
      </c>
      <c r="C237">
        <v>2162</v>
      </c>
      <c r="D237" t="s">
        <v>501</v>
      </c>
      <c r="E237" t="s">
        <v>15</v>
      </c>
      <c r="F237" t="s">
        <v>11</v>
      </c>
      <c r="G237">
        <v>80212</v>
      </c>
      <c r="H237">
        <v>107</v>
      </c>
      <c r="I237">
        <v>6</v>
      </c>
      <c r="J237">
        <v>0.6</v>
      </c>
      <c r="K237">
        <v>0.71247949200000005</v>
      </c>
      <c r="L237">
        <v>0.28752050800000001</v>
      </c>
      <c r="M237" s="11">
        <v>303.45999999999998</v>
      </c>
      <c r="N237" s="3">
        <f t="shared" si="58"/>
        <v>401.88</v>
      </c>
      <c r="O237" s="7"/>
      <c r="P237" s="7"/>
      <c r="Q237" s="7"/>
      <c r="R237" s="3">
        <f t="shared" ref="R237:R238" si="76">1*0</f>
        <v>0</v>
      </c>
      <c r="S237" s="12">
        <f t="shared" si="60"/>
        <v>705.33999999999992</v>
      </c>
      <c r="T237" s="17">
        <f t="shared" si="61"/>
        <v>0.28752050800000001</v>
      </c>
      <c r="U237" s="4">
        <f t="shared" si="62"/>
        <v>202.79971511271998</v>
      </c>
      <c r="V237" s="3">
        <v>0.5</v>
      </c>
      <c r="W237" s="4">
        <f t="shared" si="63"/>
        <v>101.39985755635999</v>
      </c>
      <c r="X237" s="4">
        <v>6.5</v>
      </c>
      <c r="Y237" s="18">
        <f t="shared" si="64"/>
        <v>94.89985755635999</v>
      </c>
    </row>
    <row r="238" spans="1:25" x14ac:dyDescent="0.25">
      <c r="A238" t="s">
        <v>502</v>
      </c>
      <c r="B238" t="s">
        <v>24</v>
      </c>
      <c r="C238">
        <v>122</v>
      </c>
      <c r="D238" t="s">
        <v>503</v>
      </c>
      <c r="E238" t="s">
        <v>78</v>
      </c>
      <c r="F238" t="s">
        <v>11</v>
      </c>
      <c r="G238">
        <v>80128</v>
      </c>
      <c r="H238">
        <v>100</v>
      </c>
      <c r="I238">
        <v>5</v>
      </c>
      <c r="J238">
        <v>0.9</v>
      </c>
      <c r="K238">
        <v>0.81094291399999996</v>
      </c>
      <c r="L238">
        <v>0.18905708600000001</v>
      </c>
      <c r="M238" s="11">
        <v>303.45999999999998</v>
      </c>
      <c r="N238" s="3">
        <f t="shared" si="58"/>
        <v>334.90000000000003</v>
      </c>
      <c r="O238" s="7"/>
      <c r="P238" s="7"/>
      <c r="Q238" s="7"/>
      <c r="R238" s="3">
        <f t="shared" si="76"/>
        <v>0</v>
      </c>
      <c r="S238" s="12">
        <f t="shared" si="60"/>
        <v>638.36</v>
      </c>
      <c r="T238" s="17">
        <f t="shared" si="61"/>
        <v>0.18905708600000001</v>
      </c>
      <c r="U238" s="4">
        <f t="shared" si="62"/>
        <v>120.68648141896001</v>
      </c>
      <c r="V238" s="3">
        <v>0.5</v>
      </c>
      <c r="W238" s="4">
        <f t="shared" si="63"/>
        <v>60.343240709480007</v>
      </c>
      <c r="X238" s="4">
        <v>6.5</v>
      </c>
      <c r="Y238" s="18">
        <f t="shared" si="64"/>
        <v>53.843240709480007</v>
      </c>
    </row>
    <row r="239" spans="1:25" x14ac:dyDescent="0.25">
      <c r="A239" t="s">
        <v>504</v>
      </c>
      <c r="B239" t="s">
        <v>8</v>
      </c>
      <c r="C239">
        <v>2210</v>
      </c>
      <c r="D239" t="s">
        <v>505</v>
      </c>
      <c r="E239" t="s">
        <v>48</v>
      </c>
      <c r="F239" t="s">
        <v>11</v>
      </c>
      <c r="G239">
        <v>80228</v>
      </c>
      <c r="H239">
        <v>108</v>
      </c>
      <c r="I239">
        <v>2</v>
      </c>
      <c r="J239">
        <v>0.7</v>
      </c>
      <c r="K239">
        <v>0.696622725</v>
      </c>
      <c r="L239">
        <v>0.303377275</v>
      </c>
      <c r="M239" s="11">
        <v>303.45999999999998</v>
      </c>
      <c r="N239" s="3">
        <f t="shared" si="58"/>
        <v>133.96</v>
      </c>
      <c r="O239" s="7"/>
      <c r="P239" s="3">
        <f>1*149.36</f>
        <v>149.36000000000001</v>
      </c>
      <c r="Q239" s="7"/>
      <c r="R239" s="7"/>
      <c r="S239" s="12">
        <f t="shared" si="60"/>
        <v>288.05999999999995</v>
      </c>
      <c r="T239" s="17">
        <f t="shared" si="61"/>
        <v>0.303377275</v>
      </c>
      <c r="U239" s="4">
        <f t="shared" si="62"/>
        <v>87.39085783649999</v>
      </c>
      <c r="V239" s="3">
        <v>0.5</v>
      </c>
      <c r="W239" s="4">
        <f t="shared" si="63"/>
        <v>43.695428918249995</v>
      </c>
      <c r="X239" s="4">
        <v>6.5</v>
      </c>
      <c r="Y239" s="18">
        <f t="shared" si="64"/>
        <v>37.195428918249995</v>
      </c>
    </row>
    <row r="240" spans="1:25" x14ac:dyDescent="0.25">
      <c r="A240" t="s">
        <v>506</v>
      </c>
      <c r="B240" t="s">
        <v>24</v>
      </c>
      <c r="C240">
        <v>3188</v>
      </c>
      <c r="D240" t="s">
        <v>507</v>
      </c>
      <c r="E240" t="s">
        <v>70</v>
      </c>
      <c r="F240" t="s">
        <v>11</v>
      </c>
      <c r="G240">
        <v>80005</v>
      </c>
      <c r="H240">
        <v>109</v>
      </c>
      <c r="I240">
        <v>9</v>
      </c>
      <c r="J240">
        <v>0.3</v>
      </c>
      <c r="K240">
        <v>0.19413160900000001</v>
      </c>
      <c r="L240">
        <v>0.80586839099999996</v>
      </c>
      <c r="M240" s="11">
        <v>303.45999999999998</v>
      </c>
      <c r="N240" s="3">
        <f t="shared" si="58"/>
        <v>602.82000000000005</v>
      </c>
      <c r="O240" s="7"/>
      <c r="P240" s="7"/>
      <c r="Q240" s="7"/>
      <c r="R240" s="3">
        <f t="shared" ref="R240:R242" si="77">1*0</f>
        <v>0</v>
      </c>
      <c r="S240" s="12">
        <f t="shared" si="60"/>
        <v>906.28</v>
      </c>
      <c r="T240" s="17">
        <f t="shared" si="61"/>
        <v>0.80586839099999996</v>
      </c>
      <c r="U240" s="4">
        <f t="shared" si="62"/>
        <v>730.34240539548</v>
      </c>
      <c r="V240" s="3">
        <v>0.5</v>
      </c>
      <c r="W240" s="4">
        <f t="shared" si="63"/>
        <v>365.17120269774</v>
      </c>
      <c r="X240" s="4">
        <v>6.5</v>
      </c>
      <c r="Y240" s="18">
        <f t="shared" si="64"/>
        <v>358.67120269774</v>
      </c>
    </row>
    <row r="241" spans="1:25" x14ac:dyDescent="0.25">
      <c r="A241" t="s">
        <v>508</v>
      </c>
      <c r="B241" t="s">
        <v>24</v>
      </c>
      <c r="C241">
        <v>1575</v>
      </c>
      <c r="D241" t="s">
        <v>509</v>
      </c>
      <c r="E241" t="s">
        <v>31</v>
      </c>
      <c r="F241" t="s">
        <v>11</v>
      </c>
      <c r="G241">
        <v>80015</v>
      </c>
      <c r="H241">
        <v>105</v>
      </c>
      <c r="I241">
        <v>4</v>
      </c>
      <c r="J241">
        <v>0.4</v>
      </c>
      <c r="K241">
        <v>0.75921798399999996</v>
      </c>
      <c r="L241">
        <v>0.24078201599999999</v>
      </c>
      <c r="M241" s="11">
        <v>303.45999999999998</v>
      </c>
      <c r="N241" s="3">
        <f t="shared" si="58"/>
        <v>267.92</v>
      </c>
      <c r="O241" s="7"/>
      <c r="P241" s="7"/>
      <c r="Q241" s="7"/>
      <c r="R241" s="3">
        <f t="shared" si="77"/>
        <v>0</v>
      </c>
      <c r="S241" s="12">
        <f t="shared" si="60"/>
        <v>571.38</v>
      </c>
      <c r="T241" s="17">
        <f t="shared" si="61"/>
        <v>0.24078201599999999</v>
      </c>
      <c r="U241" s="4">
        <f t="shared" si="62"/>
        <v>137.57802830207999</v>
      </c>
      <c r="V241" s="3">
        <v>0.5</v>
      </c>
      <c r="W241" s="4">
        <f t="shared" si="63"/>
        <v>68.789014151039993</v>
      </c>
      <c r="X241" s="4">
        <v>6.5</v>
      </c>
      <c r="Y241" s="18">
        <f t="shared" si="64"/>
        <v>62.289014151039993</v>
      </c>
    </row>
    <row r="242" spans="1:25" x14ac:dyDescent="0.25">
      <c r="A242" t="s">
        <v>510</v>
      </c>
      <c r="B242" t="s">
        <v>24</v>
      </c>
      <c r="C242">
        <v>1384</v>
      </c>
      <c r="D242" t="s">
        <v>511</v>
      </c>
      <c r="E242" t="s">
        <v>48</v>
      </c>
      <c r="F242" t="s">
        <v>11</v>
      </c>
      <c r="G242">
        <v>80214</v>
      </c>
      <c r="H242">
        <v>106</v>
      </c>
      <c r="I242">
        <v>5</v>
      </c>
      <c r="J242">
        <v>0.9</v>
      </c>
      <c r="K242">
        <v>0.76969315000000005</v>
      </c>
      <c r="L242">
        <v>0.23030685000000001</v>
      </c>
      <c r="M242" s="11">
        <v>303.45999999999998</v>
      </c>
      <c r="N242" s="3">
        <f t="shared" si="58"/>
        <v>334.90000000000003</v>
      </c>
      <c r="O242" s="7"/>
      <c r="P242" s="7"/>
      <c r="Q242" s="7"/>
      <c r="R242" s="3">
        <f t="shared" si="77"/>
        <v>0</v>
      </c>
      <c r="S242" s="12">
        <f t="shared" si="60"/>
        <v>638.36</v>
      </c>
      <c r="T242" s="17">
        <f t="shared" si="61"/>
        <v>0.23030685000000001</v>
      </c>
      <c r="U242" s="4">
        <f t="shared" si="62"/>
        <v>147.01868076600002</v>
      </c>
      <c r="V242" s="3">
        <v>0.5</v>
      </c>
      <c r="W242" s="4">
        <f t="shared" si="63"/>
        <v>73.509340383000009</v>
      </c>
      <c r="X242" s="4">
        <v>6.5</v>
      </c>
      <c r="Y242" s="18">
        <f t="shared" si="64"/>
        <v>67.009340383000009</v>
      </c>
    </row>
    <row r="243" spans="1:25" x14ac:dyDescent="0.25">
      <c r="A243" t="s">
        <v>512</v>
      </c>
      <c r="B243" t="s">
        <v>8</v>
      </c>
      <c r="C243">
        <v>216</v>
      </c>
      <c r="D243" t="s">
        <v>513</v>
      </c>
      <c r="E243" t="s">
        <v>15</v>
      </c>
      <c r="F243" t="s">
        <v>11</v>
      </c>
      <c r="G243">
        <v>80206</v>
      </c>
      <c r="H243">
        <v>105</v>
      </c>
      <c r="I243">
        <v>4</v>
      </c>
      <c r="J243">
        <v>0</v>
      </c>
      <c r="K243">
        <v>0.80920460900000002</v>
      </c>
      <c r="L243">
        <v>0.19079539100000001</v>
      </c>
      <c r="M243" s="11">
        <v>303.45999999999998</v>
      </c>
      <c r="N243" s="3">
        <f t="shared" si="58"/>
        <v>267.92</v>
      </c>
      <c r="O243" s="7"/>
      <c r="P243" s="3">
        <f>1*149.36</f>
        <v>149.36000000000001</v>
      </c>
      <c r="Q243" s="7"/>
      <c r="R243" s="7"/>
      <c r="S243" s="12">
        <f t="shared" si="60"/>
        <v>422.02</v>
      </c>
      <c r="T243" s="17">
        <f t="shared" si="61"/>
        <v>0.19079539100000001</v>
      </c>
      <c r="U243" s="4">
        <f t="shared" si="62"/>
        <v>80.519470909820001</v>
      </c>
      <c r="V243" s="3">
        <v>0.5</v>
      </c>
      <c r="W243" s="4">
        <f t="shared" si="63"/>
        <v>40.25973545491</v>
      </c>
      <c r="X243" s="4">
        <v>6.5</v>
      </c>
      <c r="Y243" s="18">
        <f t="shared" si="64"/>
        <v>33.75973545491</v>
      </c>
    </row>
    <row r="244" spans="1:25" x14ac:dyDescent="0.25">
      <c r="A244" t="s">
        <v>514</v>
      </c>
      <c r="B244" t="s">
        <v>24</v>
      </c>
      <c r="C244">
        <v>2803</v>
      </c>
      <c r="D244" t="s">
        <v>515</v>
      </c>
      <c r="E244" t="s">
        <v>31</v>
      </c>
      <c r="F244" t="s">
        <v>11</v>
      </c>
      <c r="G244">
        <v>80015</v>
      </c>
      <c r="H244">
        <v>105</v>
      </c>
      <c r="I244">
        <v>5</v>
      </c>
      <c r="J244">
        <v>0.9</v>
      </c>
      <c r="K244">
        <v>0.52261185200000004</v>
      </c>
      <c r="L244">
        <v>0.47738814800000001</v>
      </c>
      <c r="M244" s="11">
        <v>303.45999999999998</v>
      </c>
      <c r="N244" s="3">
        <f t="shared" si="58"/>
        <v>334.90000000000003</v>
      </c>
      <c r="O244" s="7"/>
      <c r="P244" s="7"/>
      <c r="Q244" s="7"/>
      <c r="R244" s="3">
        <f t="shared" ref="R244:R246" si="78">1*0</f>
        <v>0</v>
      </c>
      <c r="S244" s="12">
        <f t="shared" si="60"/>
        <v>638.36</v>
      </c>
      <c r="T244" s="17">
        <f t="shared" si="61"/>
        <v>0.47738814800000001</v>
      </c>
      <c r="U244" s="4">
        <f t="shared" si="62"/>
        <v>304.74549815728</v>
      </c>
      <c r="V244" s="3">
        <v>0.5</v>
      </c>
      <c r="W244" s="4">
        <f t="shared" si="63"/>
        <v>152.37274907864</v>
      </c>
      <c r="X244" s="4">
        <v>6.5</v>
      </c>
      <c r="Y244" s="18">
        <f t="shared" si="64"/>
        <v>145.87274907864</v>
      </c>
    </row>
    <row r="245" spans="1:25" x14ac:dyDescent="0.25">
      <c r="A245" t="s">
        <v>516</v>
      </c>
      <c r="B245" t="s">
        <v>24</v>
      </c>
      <c r="C245">
        <v>637</v>
      </c>
      <c r="D245" t="s">
        <v>517</v>
      </c>
      <c r="E245" t="s">
        <v>15</v>
      </c>
      <c r="F245" t="s">
        <v>11</v>
      </c>
      <c r="G245">
        <v>80210</v>
      </c>
      <c r="H245">
        <v>100</v>
      </c>
      <c r="I245">
        <v>8</v>
      </c>
      <c r="J245">
        <v>0.9</v>
      </c>
      <c r="K245">
        <v>0.79967322299999999</v>
      </c>
      <c r="L245">
        <v>0.20032677700000001</v>
      </c>
      <c r="M245" s="11">
        <v>303.45999999999998</v>
      </c>
      <c r="N245" s="3">
        <f t="shared" si="58"/>
        <v>535.84</v>
      </c>
      <c r="O245" s="7"/>
      <c r="P245" s="7"/>
      <c r="Q245" s="7"/>
      <c r="R245" s="3">
        <f t="shared" si="78"/>
        <v>0</v>
      </c>
      <c r="S245" s="12">
        <f t="shared" si="60"/>
        <v>839.3</v>
      </c>
      <c r="T245" s="17">
        <f t="shared" si="61"/>
        <v>0.20032677700000001</v>
      </c>
      <c r="U245" s="4">
        <f t="shared" si="62"/>
        <v>168.13426393610001</v>
      </c>
      <c r="V245" s="3">
        <v>0.5</v>
      </c>
      <c r="W245" s="4">
        <f t="shared" si="63"/>
        <v>84.067131968050006</v>
      </c>
      <c r="X245" s="4">
        <v>6.5</v>
      </c>
      <c r="Y245" s="18">
        <f t="shared" si="64"/>
        <v>77.567131968050006</v>
      </c>
    </row>
    <row r="246" spans="1:25" x14ac:dyDescent="0.25">
      <c r="A246" t="s">
        <v>518</v>
      </c>
      <c r="B246" t="s">
        <v>24</v>
      </c>
      <c r="C246">
        <v>2130</v>
      </c>
      <c r="D246" t="s">
        <v>519</v>
      </c>
      <c r="E246" t="s">
        <v>48</v>
      </c>
      <c r="F246" t="s">
        <v>11</v>
      </c>
      <c r="G246">
        <v>80227</v>
      </c>
      <c r="H246">
        <v>101</v>
      </c>
      <c r="I246">
        <v>5</v>
      </c>
      <c r="J246">
        <v>0.9</v>
      </c>
      <c r="K246">
        <v>0.71582274000000001</v>
      </c>
      <c r="L246">
        <v>0.28417725999999999</v>
      </c>
      <c r="M246" s="11">
        <v>303.45999999999998</v>
      </c>
      <c r="N246" s="3">
        <f t="shared" si="58"/>
        <v>334.90000000000003</v>
      </c>
      <c r="O246" s="7"/>
      <c r="P246" s="7"/>
      <c r="Q246" s="7"/>
      <c r="R246" s="3">
        <f t="shared" si="78"/>
        <v>0</v>
      </c>
      <c r="S246" s="12">
        <f t="shared" si="60"/>
        <v>638.36</v>
      </c>
      <c r="T246" s="17">
        <f t="shared" si="61"/>
        <v>0.28417725999999999</v>
      </c>
      <c r="U246" s="4">
        <f t="shared" si="62"/>
        <v>181.40739569359999</v>
      </c>
      <c r="V246" s="3">
        <v>0.5</v>
      </c>
      <c r="W246" s="4">
        <f t="shared" si="63"/>
        <v>90.703697846799997</v>
      </c>
      <c r="X246" s="4">
        <v>6.5</v>
      </c>
      <c r="Y246" s="18">
        <f t="shared" si="64"/>
        <v>84.203697846799997</v>
      </c>
    </row>
    <row r="247" spans="1:25" x14ac:dyDescent="0.25">
      <c r="A247" t="s">
        <v>520</v>
      </c>
      <c r="B247" t="s">
        <v>37</v>
      </c>
      <c r="C247">
        <v>519</v>
      </c>
      <c r="D247" t="s">
        <v>521</v>
      </c>
      <c r="E247" t="s">
        <v>154</v>
      </c>
      <c r="F247" t="s">
        <v>11</v>
      </c>
      <c r="G247">
        <v>80033</v>
      </c>
      <c r="H247">
        <v>106</v>
      </c>
      <c r="I247">
        <v>2</v>
      </c>
      <c r="J247">
        <v>0.9</v>
      </c>
      <c r="K247">
        <v>0.80137975800000005</v>
      </c>
      <c r="L247">
        <v>0.198620242</v>
      </c>
      <c r="M247" s="11">
        <v>303.45999999999998</v>
      </c>
      <c r="N247" s="3">
        <f t="shared" si="58"/>
        <v>133.96</v>
      </c>
      <c r="O247" s="7"/>
      <c r="P247" s="7"/>
      <c r="Q247" s="3">
        <f>1*245.42</f>
        <v>245.42</v>
      </c>
      <c r="R247" s="7"/>
      <c r="S247" s="12">
        <f t="shared" si="60"/>
        <v>191.99999999999997</v>
      </c>
      <c r="T247" s="17">
        <f t="shared" si="61"/>
        <v>0.198620242</v>
      </c>
      <c r="U247" s="4">
        <f t="shared" si="62"/>
        <v>38.135086463999997</v>
      </c>
      <c r="V247" s="3">
        <v>0.5</v>
      </c>
      <c r="W247" s="4">
        <f t="shared" si="63"/>
        <v>19.067543231999998</v>
      </c>
      <c r="X247" s="4">
        <v>6.5</v>
      </c>
      <c r="Y247" s="18">
        <f t="shared" si="64"/>
        <v>12.567543231999998</v>
      </c>
    </row>
    <row r="248" spans="1:25" x14ac:dyDescent="0.25">
      <c r="A248" t="s">
        <v>522</v>
      </c>
      <c r="B248" t="s">
        <v>24</v>
      </c>
      <c r="C248">
        <v>1129</v>
      </c>
      <c r="D248" t="s">
        <v>523</v>
      </c>
      <c r="E248" t="s">
        <v>48</v>
      </c>
      <c r="F248" t="s">
        <v>11</v>
      </c>
      <c r="G248">
        <v>80228</v>
      </c>
      <c r="H248">
        <v>107</v>
      </c>
      <c r="I248">
        <v>18</v>
      </c>
      <c r="J248">
        <v>0.3</v>
      </c>
      <c r="K248">
        <v>0.78380609300000004</v>
      </c>
      <c r="L248">
        <v>0.21619390699999999</v>
      </c>
      <c r="M248" s="11">
        <v>303.45999999999998</v>
      </c>
      <c r="N248" s="3">
        <f t="shared" si="58"/>
        <v>1205.6400000000001</v>
      </c>
      <c r="O248" s="7"/>
      <c r="P248" s="7"/>
      <c r="Q248" s="7"/>
      <c r="R248" s="3">
        <f>1*0</f>
        <v>0</v>
      </c>
      <c r="S248" s="12">
        <f t="shared" si="60"/>
        <v>1509.1000000000001</v>
      </c>
      <c r="T248" s="17">
        <f t="shared" si="61"/>
        <v>0.21619390699999999</v>
      </c>
      <c r="U248" s="4">
        <f t="shared" si="62"/>
        <v>326.25822505370002</v>
      </c>
      <c r="V248" s="3">
        <v>0.5</v>
      </c>
      <c r="W248" s="4">
        <f t="shared" si="63"/>
        <v>163.12911252685001</v>
      </c>
      <c r="X248" s="4">
        <v>6.5</v>
      </c>
      <c r="Y248" s="18">
        <f t="shared" si="64"/>
        <v>156.62911252685001</v>
      </c>
    </row>
    <row r="249" spans="1:25" x14ac:dyDescent="0.25">
      <c r="A249" t="s">
        <v>524</v>
      </c>
      <c r="B249" t="s">
        <v>8</v>
      </c>
      <c r="C249">
        <v>304</v>
      </c>
      <c r="D249" t="s">
        <v>525</v>
      </c>
      <c r="E249" t="s">
        <v>481</v>
      </c>
      <c r="F249" t="s">
        <v>11</v>
      </c>
      <c r="G249">
        <v>80401</v>
      </c>
      <c r="H249">
        <v>106</v>
      </c>
      <c r="I249">
        <v>3</v>
      </c>
      <c r="J249">
        <v>0.6</v>
      </c>
      <c r="K249">
        <v>0.80719989599999997</v>
      </c>
      <c r="L249">
        <v>0.192800104</v>
      </c>
      <c r="M249" s="11">
        <v>303.45999999999998</v>
      </c>
      <c r="N249" s="3">
        <f t="shared" si="58"/>
        <v>200.94</v>
      </c>
      <c r="O249" s="7"/>
      <c r="P249" s="3">
        <f t="shared" ref="P249:P250" si="79">1*149.36</f>
        <v>149.36000000000001</v>
      </c>
      <c r="Q249" s="7"/>
      <c r="R249" s="7"/>
      <c r="S249" s="12">
        <f t="shared" si="60"/>
        <v>355.03999999999996</v>
      </c>
      <c r="T249" s="17">
        <f t="shared" si="61"/>
        <v>0.192800104</v>
      </c>
      <c r="U249" s="4">
        <f t="shared" si="62"/>
        <v>68.451748924159986</v>
      </c>
      <c r="V249" s="3">
        <v>0.5</v>
      </c>
      <c r="W249" s="4">
        <f t="shared" si="63"/>
        <v>34.225874462079993</v>
      </c>
      <c r="X249" s="4">
        <v>6.5</v>
      </c>
      <c r="Y249" s="18">
        <f t="shared" si="64"/>
        <v>27.725874462079993</v>
      </c>
    </row>
    <row r="250" spans="1:25" x14ac:dyDescent="0.25">
      <c r="A250" t="s">
        <v>526</v>
      </c>
      <c r="B250" t="s">
        <v>8</v>
      </c>
      <c r="C250">
        <v>2629</v>
      </c>
      <c r="D250" t="s">
        <v>527</v>
      </c>
      <c r="E250" t="s">
        <v>15</v>
      </c>
      <c r="F250" t="s">
        <v>11</v>
      </c>
      <c r="G250">
        <v>80247</v>
      </c>
      <c r="H250">
        <v>100</v>
      </c>
      <c r="I250">
        <v>6</v>
      </c>
      <c r="J250">
        <v>0.1</v>
      </c>
      <c r="K250">
        <v>0.57654421499999997</v>
      </c>
      <c r="L250">
        <v>0.42345578499999997</v>
      </c>
      <c r="M250" s="11">
        <v>303.45999999999998</v>
      </c>
      <c r="N250" s="3">
        <f t="shared" si="58"/>
        <v>401.88</v>
      </c>
      <c r="O250" s="7"/>
      <c r="P250" s="3">
        <f t="shared" si="79"/>
        <v>149.36000000000001</v>
      </c>
      <c r="Q250" s="7"/>
      <c r="R250" s="7"/>
      <c r="S250" s="12">
        <f t="shared" si="60"/>
        <v>555.9799999999999</v>
      </c>
      <c r="T250" s="17">
        <f t="shared" si="61"/>
        <v>0.42345578499999997</v>
      </c>
      <c r="U250" s="4">
        <f t="shared" si="62"/>
        <v>235.43294734429995</v>
      </c>
      <c r="V250" s="3">
        <v>0.5</v>
      </c>
      <c r="W250" s="4">
        <f t="shared" si="63"/>
        <v>117.71647367214997</v>
      </c>
      <c r="X250" s="4">
        <v>6.5</v>
      </c>
      <c r="Y250" s="18">
        <f t="shared" si="64"/>
        <v>111.21647367214997</v>
      </c>
    </row>
    <row r="251" spans="1:25" x14ac:dyDescent="0.25">
      <c r="A251" t="s">
        <v>528</v>
      </c>
      <c r="B251" t="s">
        <v>24</v>
      </c>
      <c r="C251">
        <v>1917</v>
      </c>
      <c r="D251" t="s">
        <v>529</v>
      </c>
      <c r="E251" t="s">
        <v>48</v>
      </c>
      <c r="F251" t="s">
        <v>11</v>
      </c>
      <c r="G251">
        <v>80227</v>
      </c>
      <c r="H251">
        <v>101</v>
      </c>
      <c r="I251">
        <v>7</v>
      </c>
      <c r="J251">
        <v>0.2</v>
      </c>
      <c r="K251">
        <v>0.74074948500000004</v>
      </c>
      <c r="L251">
        <v>0.25925051500000001</v>
      </c>
      <c r="M251" s="11">
        <v>303.45999999999998</v>
      </c>
      <c r="N251" s="3">
        <f t="shared" si="58"/>
        <v>468.86</v>
      </c>
      <c r="O251" s="7"/>
      <c r="P251" s="7"/>
      <c r="Q251" s="7"/>
      <c r="R251" s="3">
        <f t="shared" ref="R251:R252" si="80">1*0</f>
        <v>0</v>
      </c>
      <c r="S251" s="12">
        <f t="shared" si="60"/>
        <v>772.31999999999994</v>
      </c>
      <c r="T251" s="17">
        <f t="shared" si="61"/>
        <v>0.25925051500000001</v>
      </c>
      <c r="U251" s="4">
        <f t="shared" si="62"/>
        <v>200.22435774479999</v>
      </c>
      <c r="V251" s="3">
        <v>0.5</v>
      </c>
      <c r="W251" s="4">
        <f t="shared" si="63"/>
        <v>100.11217887239999</v>
      </c>
      <c r="X251" s="4">
        <v>6.5</v>
      </c>
      <c r="Y251" s="18">
        <f t="shared" si="64"/>
        <v>93.612178872399994</v>
      </c>
    </row>
    <row r="252" spans="1:25" ht="15.75" thickBot="1" x14ac:dyDescent="0.3">
      <c r="A252" t="s">
        <v>530</v>
      </c>
      <c r="B252" t="s">
        <v>24</v>
      </c>
      <c r="C252">
        <v>762</v>
      </c>
      <c r="D252" t="s">
        <v>531</v>
      </c>
      <c r="E252" t="s">
        <v>31</v>
      </c>
      <c r="F252" t="s">
        <v>11</v>
      </c>
      <c r="G252">
        <v>80011</v>
      </c>
      <c r="H252">
        <v>100</v>
      </c>
      <c r="I252">
        <v>5</v>
      </c>
      <c r="J252">
        <v>0.5</v>
      </c>
      <c r="K252">
        <v>0.79634997500000004</v>
      </c>
      <c r="L252">
        <v>0.20365002500000001</v>
      </c>
      <c r="M252" s="13">
        <v>303.45999999999998</v>
      </c>
      <c r="N252" s="14">
        <f t="shared" si="58"/>
        <v>334.90000000000003</v>
      </c>
      <c r="O252" s="15"/>
      <c r="P252" s="15"/>
      <c r="Q252" s="15"/>
      <c r="R252" s="14">
        <f t="shared" si="80"/>
        <v>0</v>
      </c>
      <c r="S252" s="16">
        <f t="shared" si="60"/>
        <v>638.36</v>
      </c>
      <c r="T252" s="19">
        <f t="shared" si="61"/>
        <v>0.20365002500000001</v>
      </c>
      <c r="U252" s="20">
        <f t="shared" si="62"/>
        <v>130.002029959</v>
      </c>
      <c r="V252" s="14">
        <v>0.5</v>
      </c>
      <c r="W252" s="20">
        <f t="shared" si="63"/>
        <v>65.001014979499999</v>
      </c>
      <c r="X252" s="20">
        <v>6.5</v>
      </c>
      <c r="Y252" s="21">
        <f t="shared" si="64"/>
        <v>58.501014979499999</v>
      </c>
    </row>
    <row r="253" spans="1:25" s="2" customFormat="1" ht="15.75" thickBot="1" x14ac:dyDescent="0.3">
      <c r="Y253" s="22">
        <f>SUM(Y3:Y252)</f>
        <v>21987.957028175759</v>
      </c>
    </row>
  </sheetData>
  <autoFilter ref="A2:Y2" xr:uid="{35021414-91EA-4D9D-9A34-C5CF2F92DA1E}"/>
  <mergeCells count="2">
    <mergeCell ref="M1:S1"/>
    <mergeCell ref="T1:Y1"/>
  </mergeCells>
  <conditionalFormatting sqref="Y253">
    <cfRule type="cellIs" dxfId="0" priority="1" operator="greaterThan">
      <formula>10000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p1-mailinglist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Tyler D Peschka</cp:lastModifiedBy>
  <dcterms:created xsi:type="dcterms:W3CDTF">2016-11-10T20:35:28Z</dcterms:created>
  <dcterms:modified xsi:type="dcterms:W3CDTF">2020-08-28T23:45:14Z</dcterms:modified>
</cp:coreProperties>
</file>