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0" windowWidth="18675" windowHeight="7935" firstSheet="4" activeTab="7"/>
  </bookViews>
  <sheets>
    <sheet name="第一周（1-22～1-27）" sheetId="20" r:id="rId1"/>
    <sheet name="第二周（1-28～2-3）" sheetId="21" r:id="rId2"/>
    <sheet name="第三周（2-4～2-17）" sheetId="22" r:id="rId3"/>
    <sheet name="第四周（2-18～2-24）" sheetId="23" r:id="rId4"/>
    <sheet name="第五周（2-25～3-3）" sheetId="24" r:id="rId5"/>
    <sheet name="第六周（3-4～3-10）" sheetId="25" r:id="rId6"/>
    <sheet name="第七周（3-11～3-17）" sheetId="17" r:id="rId7"/>
    <sheet name="第八周（3-18～3-24）" sheetId="26" r:id="rId8"/>
  </sheets>
  <calcPr calcId="125725"/>
</workbook>
</file>

<file path=xl/calcChain.xml><?xml version="1.0" encoding="utf-8"?>
<calcChain xmlns="http://schemas.openxmlformats.org/spreadsheetml/2006/main">
  <c r="I29" i="26"/>
  <c r="K29" s="1"/>
  <c r="H29"/>
  <c r="G29"/>
  <c r="E29"/>
  <c r="D29"/>
  <c r="F29" s="1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I29" i="17"/>
  <c r="H29"/>
  <c r="G29"/>
  <c r="E29"/>
  <c r="D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22"/>
  <c r="J22"/>
  <c r="F22"/>
  <c r="J29" i="26" l="1"/>
  <c r="J29" i="17"/>
  <c r="F29"/>
  <c r="K29"/>
  <c r="J25" i="25" l="1"/>
  <c r="K25"/>
  <c r="J23"/>
  <c r="K23"/>
  <c r="F24" l="1"/>
  <c r="F25"/>
  <c r="F23"/>
  <c r="I30" l="1"/>
  <c r="H30"/>
  <c r="G30"/>
  <c r="E30"/>
  <c r="D30"/>
  <c r="K29"/>
  <c r="J29"/>
  <c r="F29"/>
  <c r="K26"/>
  <c r="J26"/>
  <c r="F26"/>
  <c r="K24"/>
  <c r="J24"/>
  <c r="F30" l="1"/>
  <c r="K30"/>
  <c r="J30"/>
  <c r="I30" i="24"/>
  <c r="H30"/>
  <c r="G30"/>
  <c r="E30"/>
  <c r="D30"/>
  <c r="K29"/>
  <c r="J29"/>
  <c r="F29"/>
  <c r="K28"/>
  <c r="J28"/>
  <c r="F28"/>
  <c r="K27"/>
  <c r="J27"/>
  <c r="F27"/>
  <c r="K26"/>
  <c r="J26"/>
  <c r="F26"/>
  <c r="K24"/>
  <c r="J24"/>
  <c r="F24"/>
  <c r="K23"/>
  <c r="J23"/>
  <c r="F23"/>
  <c r="K30" l="1"/>
  <c r="F30"/>
  <c r="J30"/>
  <c r="I30" i="23"/>
  <c r="H30"/>
  <c r="G30"/>
  <c r="E30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K30" l="1"/>
  <c r="F30"/>
  <c r="J30"/>
  <c r="I37" i="22"/>
  <c r="H37"/>
  <c r="G37"/>
  <c r="E37"/>
  <c r="D37"/>
  <c r="K36"/>
  <c r="J36"/>
  <c r="F36"/>
  <c r="K35"/>
  <c r="J35"/>
  <c r="F35"/>
  <c r="K34"/>
  <c r="J34"/>
  <c r="F34"/>
  <c r="K33"/>
  <c r="J33"/>
  <c r="F33"/>
  <c r="K32"/>
  <c r="J32"/>
  <c r="F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0" i="21"/>
  <c r="H30"/>
  <c r="G30"/>
  <c r="E30"/>
  <c r="F30" s="1"/>
  <c r="D30"/>
  <c r="K29"/>
  <c r="J29"/>
  <c r="F29"/>
  <c r="K28"/>
  <c r="J28"/>
  <c r="F28"/>
  <c r="K27"/>
  <c r="J27"/>
  <c r="F27"/>
  <c r="K26"/>
  <c r="J26"/>
  <c r="F26"/>
  <c r="K25"/>
  <c r="J25"/>
  <c r="F25"/>
  <c r="K24"/>
  <c r="J24"/>
  <c r="F24"/>
  <c r="K23"/>
  <c r="J23"/>
  <c r="F23"/>
  <c r="I32" i="20"/>
  <c r="H32"/>
  <c r="G32"/>
  <c r="E32"/>
  <c r="D32"/>
  <c r="K31"/>
  <c r="J31"/>
  <c r="F31"/>
  <c r="K30"/>
  <c r="J30"/>
  <c r="F30"/>
  <c r="K29"/>
  <c r="J29"/>
  <c r="F29"/>
  <c r="K28"/>
  <c r="J28"/>
  <c r="F28"/>
  <c r="K27"/>
  <c r="J27"/>
  <c r="F27"/>
  <c r="K26"/>
  <c r="J26"/>
  <c r="F26"/>
  <c r="K37" i="22" l="1"/>
  <c r="F37"/>
  <c r="J37"/>
  <c r="F32" i="20"/>
  <c r="K30" i="21"/>
  <c r="J30"/>
  <c r="J32" i="20"/>
  <c r="K32"/>
</calcChain>
</file>

<file path=xl/sharedStrings.xml><?xml version="1.0" encoding="utf-8"?>
<sst xmlns="http://schemas.openxmlformats.org/spreadsheetml/2006/main" count="158" uniqueCount="70">
  <si>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</si>
  <si>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</si>
  <si>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</si>
  <si>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</si>
  <si>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</si>
  <si>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</si>
  <si>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0"/>
        <rFont val="宋体"/>
        <family val="3"/>
        <charset val="134"/>
      </rPr>
      <t>日期</t>
    </r>
    <phoneticPr fontId="2" type="noConversion"/>
  </si>
  <si>
    <r>
      <rPr>
        <b/>
        <sz val="10"/>
        <color theme="0"/>
        <rFont val="宋体"/>
        <family val="3"/>
        <charset val="134"/>
      </rPr>
      <t>曝光数</t>
    </r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</si>
  <si>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</si>
  <si>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</si>
  <si>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</si>
  <si>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r>
      <rPr>
        <b/>
        <sz val="10"/>
        <color theme="0"/>
        <rFont val="宋体"/>
        <family val="3"/>
        <charset val="134"/>
      </rPr>
      <t>订单金额</t>
    </r>
    <phoneticPr fontId="2" type="noConversion"/>
  </si>
  <si>
    <r>
      <rPr>
        <b/>
        <sz val="10"/>
        <color theme="0"/>
        <rFont val="宋体"/>
        <family val="3"/>
        <charset val="134"/>
      </rPr>
      <t>投放费用</t>
    </r>
    <phoneticPr fontId="2" type="noConversion"/>
  </si>
  <si>
    <t>CPM</t>
    <phoneticPr fontId="25" type="noConversion"/>
  </si>
  <si>
    <t>CPC</t>
    <phoneticPr fontId="2" type="noConversion"/>
  </si>
  <si>
    <r>
      <rPr>
        <sz val="10"/>
        <color theme="1"/>
        <rFont val="宋体"/>
        <family val="3"/>
        <charset val="134"/>
      </rPr>
      <t>合计：</t>
    </r>
    <phoneticPr fontId="2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</si>
  <si>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</si>
  <si>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0"/>
        <rFont val="宋体"/>
        <family val="3"/>
        <charset val="134"/>
      </rPr>
      <t>日期</t>
    </r>
  </si>
  <si>
    <r>
      <rPr>
        <b/>
        <sz val="10"/>
        <color theme="0"/>
        <rFont val="宋体"/>
        <family val="3"/>
        <charset val="134"/>
      </rPr>
      <t>曝光数</t>
    </r>
  </si>
  <si>
    <r>
      <rPr>
        <b/>
        <sz val="10"/>
        <color theme="0"/>
        <rFont val="宋体"/>
        <family val="3"/>
        <charset val="134"/>
      </rPr>
      <t>订单金额</t>
    </r>
  </si>
  <si>
    <r>
      <rPr>
        <b/>
        <sz val="10"/>
        <color theme="0"/>
        <rFont val="宋体"/>
        <family val="3"/>
        <charset val="134"/>
      </rPr>
      <t>投放费用</t>
    </r>
  </si>
  <si>
    <r>
      <rPr>
        <sz val="10"/>
        <color theme="1"/>
        <rFont val="宋体"/>
        <family val="3"/>
        <charset val="134"/>
      </rPr>
      <t>合计：</t>
    </r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</si>
  <si>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4.创意调整；
5.开始retargeting投放；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</si>
  <si>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上周的主要执行策略：
1.用较少的预算进行预设场景的测试投放；
2.投放时间与投放媒体类别的测试和优化；
3.动态出价算法设定：
   a.不断调整媒体类别和出价得到基础数据池和基础价格范围；
   b.根据数据分析设定动态算法的各参数；
   c.执行动态出价算法；
4.反作弊算法设定，防止不良网站的作弊行为；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</si>
  <si>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</si>
  <si>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</si>
  <si>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</si>
  <si>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</si>
  <si>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</si>
  <si>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</si>
  <si>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</si>
  <si>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</si>
  <si>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</si>
  <si>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</si>
  <si>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</si>
  <si>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</si>
  <si>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</si>
  <si>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</si>
  <si>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</si>
  <si>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</si>
  <si>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</si>
  <si>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</si>
  <si>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</si>
  <si>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</si>
  <si>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</si>
  <si>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</si>
  <si>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t>-</t>
    <phoneticPr fontId="34" type="noConversion"/>
  </si>
  <si>
    <t>-</t>
    <phoneticPr fontId="34" type="noConversion"/>
  </si>
  <si>
    <t>-</t>
    <phoneticPr fontId="34" type="noConversion"/>
  </si>
  <si>
    <t>-</t>
    <phoneticPr fontId="25" type="noConversion"/>
  </si>
  <si>
    <r>
      <t xml:space="preserve">PigPony </t>
    </r>
    <r>
      <rPr>
        <b/>
        <sz val="12"/>
        <color theme="0"/>
        <rFont val="宋体"/>
        <family val="3"/>
        <charset val="134"/>
      </rPr>
      <t>基于</t>
    </r>
    <r>
      <rPr>
        <b/>
        <sz val="12"/>
        <color theme="0"/>
        <rFont val="Arial"/>
        <family val="2"/>
      </rPr>
      <t>Adsvana DSP</t>
    </r>
    <r>
      <rPr>
        <b/>
        <sz val="12"/>
        <color theme="0"/>
        <rFont val="宋体"/>
        <family val="3"/>
        <charset val="134"/>
      </rPr>
      <t>的网络广告投放执行周报</t>
    </r>
    <phoneticPr fontId="31" type="noConversion"/>
  </si>
  <si>
    <r>
      <rPr>
        <b/>
        <sz val="10"/>
        <color theme="1"/>
        <rFont val="宋体"/>
        <family val="3"/>
        <charset val="134"/>
      </rPr>
      <t>执行时间</t>
    </r>
    <phoneticPr fontId="2" type="noConversion"/>
  </si>
  <si>
    <r>
      <rPr>
        <b/>
        <sz val="10"/>
        <color theme="0"/>
        <rFont val="宋体"/>
        <family val="3"/>
        <charset val="134"/>
      </rPr>
      <t>开始日期</t>
    </r>
    <phoneticPr fontId="2" type="noConversion"/>
  </si>
  <si>
    <r>
      <rPr>
        <b/>
        <sz val="10"/>
        <color theme="0"/>
        <rFont val="宋体"/>
        <family val="3"/>
        <charset val="134"/>
      </rPr>
      <t>结束日期</t>
    </r>
    <phoneticPr fontId="2" type="noConversion"/>
  </si>
  <si>
    <t>阶段小结</t>
    <phoneticPr fontId="2" type="noConversion"/>
  </si>
  <si>
    <t>每日数据概览</t>
    <phoneticPr fontId="2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</si>
  <si>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</si>
  <si>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</si>
  <si>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</si>
  <si>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</si>
  <si>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</si>
  <si>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sz val="11"/>
        <color theme="1"/>
        <rFont val="宋体"/>
        <family val="3"/>
        <charset val="134"/>
      </rPr>
      <t>注</t>
    </r>
    <r>
      <rPr>
        <sz val="11"/>
        <color theme="1"/>
        <rFont val="Arial"/>
        <family val="2"/>
      </rPr>
      <t xml:space="preserve">: </t>
    </r>
    <r>
      <rPr>
        <sz val="11"/>
        <color theme="1"/>
        <rFont val="宋体"/>
        <family val="3"/>
        <charset val="134"/>
      </rPr>
      <t>所有日期为美国太平洋时区，更多报表详见平台</t>
    </r>
    <phoneticPr fontId="25" type="noConversion"/>
  </si>
  <si>
    <r>
      <rPr>
        <b/>
        <sz val="10"/>
        <color theme="1"/>
        <rFont val="宋体"/>
        <family val="3"/>
        <charset val="134"/>
      </rPr>
      <t>上周总结：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4.创意调整，10号审批通过后开始投放新创意；
</t>
    </r>
    <r>
      <rPr>
        <b/>
        <sz val="10"/>
        <color theme="1"/>
        <rFont val="宋体"/>
        <family val="3"/>
        <charset val="134"/>
      </rPr>
      <t xml:space="preserve">
本周策略：</t>
    </r>
    <r>
      <rPr>
        <sz val="10"/>
        <color theme="1"/>
        <rFont val="宋体"/>
        <family val="3"/>
        <charset val="134"/>
      </rPr>
      <t xml:space="preserve">
1.继续进行各场景的测试投放；
2.继续优化动态出价算法；
3.总结投放数据，优化投放模型；
4.开始retargeting投放；
5.逐步加大投放预算，推广新创意；</t>
    </r>
    <phoneticPr fontId="25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</si>
  <si>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1.尝试人群+地域+时段进行定向投放；
2.继续优化动态出价算法；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2.继续优化动态出价算法；
3.总结投放数据，优化投放模型；
4.开始retargeting投放；
5.逐步加大投放预算；</t>
    </r>
    <phoneticPr fontId="25" type="noConversion"/>
  </si>
  <si>
    <t>点击数</t>
    <phoneticPr fontId="2" type="noConversion"/>
  </si>
  <si>
    <t>点击率</t>
    <phoneticPr fontId="2" type="noConversion"/>
  </si>
  <si>
    <t>转化数</t>
    <phoneticPr fontId="2" type="noConversion"/>
  </si>
  <si>
    <t>CPM</t>
    <phoneticPr fontId="25" type="noConversion"/>
  </si>
  <si>
    <t>CPC</t>
    <phoneticPr fontId="2" type="noConversion"/>
  </si>
  <si>
    <r>
      <rPr>
        <b/>
        <sz val="10"/>
        <color theme="1"/>
        <rFont val="宋体"/>
        <family val="3"/>
        <charset val="134"/>
      </rPr>
      <t xml:space="preserve">上周总结：
</t>
    </r>
    <r>
      <rPr>
        <sz val="10"/>
        <color theme="1"/>
        <rFont val="宋体"/>
        <family val="3"/>
        <charset val="134"/>
      </rPr>
      <t xml:space="preserve">1.继续尝试人群+地域+时段进行定向投放；
2.继续优化动态出价算法；
3.总结投放数据，优化投放模型；
4.开始retargeting投放；
</t>
    </r>
    <r>
      <rPr>
        <b/>
        <sz val="10"/>
        <color theme="1"/>
        <rFont val="宋体"/>
        <family val="3"/>
        <charset val="134"/>
      </rPr>
      <t xml:space="preserve">
本周策略：
</t>
    </r>
    <r>
      <rPr>
        <sz val="10"/>
        <color theme="1"/>
        <rFont val="宋体"/>
        <family val="3"/>
        <charset val="134"/>
      </rPr>
      <t>1.继续尝试人群+地域+时段进行定向投放；
2.继续retargeting投放；
3.针对现有模型尝试加大投放预算观察效果；</t>
    </r>
    <phoneticPr fontId="25" type="noConversion"/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</si>
</sst>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(* #,##0.00_);_(* \(#,##0.00\);_(* &quot;-&quot;??_);_(@_)"/>
    <numFmt numFmtId="177" formatCode="_(* #,##0_);_(* \(#,##0\);_(* &quot;-&quot;??_);_(@_)"/>
    <numFmt numFmtId="178" formatCode="0.000%"/>
  </numFmts>
  <fonts count="35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1"/>
      <color rgb="FF9C0006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006100"/>
      <name val="宋体"/>
      <family val="2"/>
      <scheme val="min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8"/>
      <color theme="3"/>
      <name val="宋体"/>
      <family val="1"/>
      <scheme val="major"/>
    </font>
    <font>
      <b/>
      <sz val="11"/>
      <color theme="1"/>
      <name val="宋体"/>
      <family val="2"/>
      <scheme val="minor"/>
    </font>
    <font>
      <sz val="11"/>
      <color rgb="FFFF0000"/>
      <name val="宋体"/>
      <family val="2"/>
      <scheme val="minor"/>
    </font>
    <font>
      <sz val="10"/>
      <color theme="1"/>
      <name val="Arial"/>
      <family val="2"/>
    </font>
    <font>
      <b/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b/>
      <sz val="10"/>
      <color theme="0"/>
      <name val="Arial"/>
      <family val="2"/>
    </font>
    <font>
      <sz val="11"/>
      <color theme="1"/>
      <name val="宋体"/>
      <family val="3"/>
      <charset val="134"/>
    </font>
    <font>
      <sz val="9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3" applyNumberFormat="0" applyAlignment="0" applyProtection="0">
      <alignment vertical="center"/>
    </xf>
    <xf numFmtId="0" fontId="7" fillId="28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0" borderId="3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" fillId="32" borderId="9" applyNumberFormat="0" applyFont="0" applyAlignment="0" applyProtection="0">
      <alignment vertical="center"/>
    </xf>
    <xf numFmtId="0" fontId="16" fillId="27" borderId="10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6" fontId="3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26" fontId="20" fillId="35" borderId="1" xfId="0" applyNumberFormat="1" applyFont="1" applyFill="1" applyBorder="1" applyAlignment="1"/>
    <xf numFmtId="14" fontId="20" fillId="34" borderId="1" xfId="0" applyNumberFormat="1" applyFont="1" applyFill="1" applyBorder="1">
      <alignment vertical="center"/>
    </xf>
    <xf numFmtId="14" fontId="20" fillId="0" borderId="1" xfId="0" applyNumberFormat="1" applyFont="1" applyBorder="1" applyAlignment="1">
      <alignment horizontal="left" vertical="center"/>
    </xf>
    <xf numFmtId="3" fontId="20" fillId="37" borderId="1" xfId="0" applyNumberFormat="1" applyFont="1" applyFill="1" applyBorder="1" applyAlignment="1"/>
    <xf numFmtId="26" fontId="20" fillId="37" borderId="1" xfId="0" applyNumberFormat="1" applyFont="1" applyFill="1" applyBorder="1" applyAlignment="1"/>
    <xf numFmtId="0" fontId="26" fillId="34" borderId="0" xfId="0" applyFont="1" applyFill="1">
      <alignment vertical="center"/>
    </xf>
    <xf numFmtId="0" fontId="26" fillId="34" borderId="16" xfId="0" applyFont="1" applyFill="1" applyBorder="1">
      <alignment vertical="center"/>
    </xf>
    <xf numFmtId="0" fontId="26" fillId="34" borderId="0" xfId="0" applyFont="1" applyFill="1" applyBorder="1">
      <alignment vertical="center"/>
    </xf>
    <xf numFmtId="0" fontId="26" fillId="34" borderId="17" xfId="0" applyFont="1" applyFill="1" applyBorder="1">
      <alignment vertical="center"/>
    </xf>
    <xf numFmtId="0" fontId="27" fillId="36" borderId="0" xfId="0" applyFont="1" applyFill="1" applyBorder="1" applyAlignment="1">
      <alignment horizontal="left" vertical="center"/>
    </xf>
    <xf numFmtId="0" fontId="20" fillId="37" borderId="1" xfId="0" applyFont="1" applyFill="1" applyBorder="1" applyAlignment="1">
      <alignment horizontal="right" vertical="center"/>
    </xf>
    <xf numFmtId="0" fontId="26" fillId="34" borderId="18" xfId="0" applyFont="1" applyFill="1" applyBorder="1">
      <alignment vertical="center"/>
    </xf>
    <xf numFmtId="0" fontId="26" fillId="34" borderId="12" xfId="0" applyFont="1" applyFill="1" applyBorder="1">
      <alignment vertical="center"/>
    </xf>
    <xf numFmtId="0" fontId="26" fillId="34" borderId="19" xfId="0" applyFont="1" applyFill="1" applyBorder="1">
      <alignment vertical="center"/>
    </xf>
    <xf numFmtId="0" fontId="26" fillId="34" borderId="0" xfId="0" applyFont="1" applyFill="1" applyAlignment="1">
      <alignment vertical="top" wrapText="1"/>
    </xf>
    <xf numFmtId="0" fontId="26" fillId="34" borderId="0" xfId="0" applyFont="1" applyFill="1" applyAlignment="1">
      <alignment vertical="center"/>
    </xf>
    <xf numFmtId="3" fontId="20" fillId="0" borderId="1" xfId="0" applyNumberFormat="1" applyFont="1" applyBorder="1" applyAlignment="1">
      <alignment horizontal="right"/>
    </xf>
    <xf numFmtId="0" fontId="21" fillId="33" borderId="1" xfId="0" applyFont="1" applyFill="1" applyBorder="1" applyAlignment="1">
      <alignment horizontal="center" vertical="center"/>
    </xf>
    <xf numFmtId="0" fontId="29" fillId="33" borderId="1" xfId="0" applyFont="1" applyFill="1" applyBorder="1" applyAlignment="1">
      <alignment horizontal="center" vertical="center"/>
    </xf>
    <xf numFmtId="177" fontId="20" fillId="34" borderId="0" xfId="43" applyNumberFormat="1" applyFont="1" applyFill="1" applyBorder="1" applyAlignment="1">
      <alignment vertical="center"/>
    </xf>
    <xf numFmtId="178" fontId="20" fillId="34" borderId="0" xfId="39" applyNumberFormat="1" applyFont="1" applyFill="1" applyBorder="1">
      <alignment vertical="center"/>
    </xf>
    <xf numFmtId="0" fontId="28" fillId="36" borderId="0" xfId="0" applyFont="1" applyFill="1" applyBorder="1">
      <alignment vertical="center"/>
    </xf>
    <xf numFmtId="0" fontId="21" fillId="33" borderId="2" xfId="0" applyFont="1" applyFill="1" applyBorder="1" applyAlignment="1">
      <alignment horizontal="center" vertical="center"/>
    </xf>
    <xf numFmtId="3" fontId="20" fillId="0" borderId="2" xfId="0" applyNumberFormat="1" applyFont="1" applyBorder="1" applyAlignment="1">
      <alignment horizontal="right"/>
    </xf>
    <xf numFmtId="3" fontId="20" fillId="37" borderId="2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/>
    <xf numFmtId="10" fontId="20" fillId="34" borderId="2" xfId="44" applyNumberFormat="1" applyFont="1" applyFill="1" applyBorder="1" applyAlignment="1">
      <alignment horizontal="right"/>
    </xf>
    <xf numFmtId="10" fontId="20" fillId="37" borderId="2" xfId="44" applyNumberFormat="1" applyFont="1" applyFill="1" applyBorder="1" applyAlignment="1">
      <alignment horizontal="right"/>
    </xf>
    <xf numFmtId="3" fontId="20" fillId="35" borderId="1" xfId="0" applyNumberFormat="1" applyFont="1" applyFill="1" applyBorder="1" applyAlignment="1">
      <alignment horizontal="right"/>
    </xf>
    <xf numFmtId="26" fontId="20" fillId="34" borderId="1" xfId="0" applyNumberFormat="1" applyFont="1" applyFill="1" applyBorder="1" applyAlignment="1">
      <alignment horizontal="right"/>
    </xf>
    <xf numFmtId="26" fontId="20" fillId="35" borderId="1" xfId="0" applyNumberFormat="1" applyFont="1" applyFill="1" applyBorder="1" applyAlignment="1">
      <alignment horizontal="right"/>
    </xf>
    <xf numFmtId="3" fontId="20" fillId="37" borderId="1" xfId="0" applyNumberFormat="1" applyFont="1" applyFill="1" applyBorder="1" applyAlignment="1">
      <alignment horizontal="right"/>
    </xf>
    <xf numFmtId="26" fontId="20" fillId="37" borderId="1" xfId="0" applyNumberFormat="1" applyFont="1" applyFill="1" applyBorder="1" applyAlignment="1">
      <alignment horizontal="right"/>
    </xf>
    <xf numFmtId="0" fontId="23" fillId="33" borderId="13" xfId="0" applyFont="1" applyFill="1" applyBorder="1" applyAlignment="1">
      <alignment horizontal="center" vertical="center"/>
    </xf>
    <xf numFmtId="0" fontId="23" fillId="33" borderId="14" xfId="0" applyFont="1" applyFill="1" applyBorder="1" applyAlignment="1">
      <alignment horizontal="center" vertical="center"/>
    </xf>
    <xf numFmtId="0" fontId="23" fillId="33" borderId="15" xfId="0" applyFont="1" applyFill="1" applyBorder="1" applyAlignment="1">
      <alignment horizontal="center" vertical="center"/>
    </xf>
    <xf numFmtId="0" fontId="22" fillId="34" borderId="1" xfId="0" applyFont="1" applyFill="1" applyBorder="1" applyAlignment="1">
      <alignment horizontal="left" vertical="center" wrapText="1"/>
    </xf>
    <xf numFmtId="0" fontId="20" fillId="34" borderId="1" xfId="0" applyFont="1" applyFill="1" applyBorder="1" applyAlignment="1">
      <alignment horizontal="left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43" builtinId="3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Percent 2" xfId="44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40"/>
  <sheetViews>
    <sheetView workbookViewId="0">
      <selection activeCell="N11" sqref="N11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41296</v>
      </c>
      <c r="D6" s="2">
        <v>41301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C20" s="38"/>
      <c r="D20" s="38"/>
      <c r="E20" s="38"/>
      <c r="F20" s="38"/>
      <c r="G20" s="38"/>
      <c r="H20" s="38"/>
      <c r="I20" s="38"/>
      <c r="J20" s="38"/>
      <c r="K20" s="38"/>
      <c r="L20" s="9"/>
    </row>
    <row r="21" spans="2:12">
      <c r="B21" s="7"/>
      <c r="C21" s="38"/>
      <c r="D21" s="38"/>
      <c r="E21" s="38"/>
      <c r="F21" s="38"/>
      <c r="G21" s="38"/>
      <c r="H21" s="38"/>
      <c r="I21" s="38"/>
      <c r="J21" s="38"/>
      <c r="K21" s="38"/>
      <c r="L21" s="9"/>
    </row>
    <row r="22" spans="2:12">
      <c r="B22" s="7"/>
      <c r="C22" s="38"/>
      <c r="D22" s="38"/>
      <c r="E22" s="38"/>
      <c r="F22" s="38"/>
      <c r="G22" s="38"/>
      <c r="H22" s="38"/>
      <c r="I22" s="38"/>
      <c r="J22" s="38"/>
      <c r="K22" s="38"/>
      <c r="L22" s="9"/>
    </row>
    <row r="23" spans="2:12">
      <c r="B23" s="7"/>
      <c r="L23" s="9"/>
    </row>
    <row r="24" spans="2:12">
      <c r="B24" s="7"/>
      <c r="C24" s="22" t="s">
        <v>4</v>
      </c>
      <c r="D24" s="8"/>
      <c r="E24" s="8"/>
      <c r="F24" s="8"/>
      <c r="L24" s="9"/>
    </row>
    <row r="25" spans="2:12">
      <c r="B25" s="7"/>
      <c r="C25" s="19" t="s">
        <v>6</v>
      </c>
      <c r="D25" s="19" t="s">
        <v>7</v>
      </c>
      <c r="E25" s="23" t="s">
        <v>8</v>
      </c>
      <c r="F25" s="23" t="s">
        <v>9</v>
      </c>
      <c r="G25" s="18" t="s">
        <v>10</v>
      </c>
      <c r="H25" s="19" t="s">
        <v>11</v>
      </c>
      <c r="I25" s="19" t="s">
        <v>12</v>
      </c>
      <c r="J25" s="19" t="s">
        <v>13</v>
      </c>
      <c r="K25" s="19" t="s">
        <v>14</v>
      </c>
      <c r="L25" s="9"/>
    </row>
    <row r="26" spans="2:12">
      <c r="B26" s="7"/>
      <c r="C26" s="3">
        <v>41296</v>
      </c>
      <c r="D26" s="17">
        <v>100374</v>
      </c>
      <c r="E26" s="24">
        <v>21</v>
      </c>
      <c r="F26" s="27">
        <f t="shared" ref="F26:F31" si="0">E26/D26</f>
        <v>2.0921752645107299E-4</v>
      </c>
      <c r="G26" s="17">
        <v>0</v>
      </c>
      <c r="H26" s="26">
        <v>0</v>
      </c>
      <c r="I26" s="1">
        <v>35.96311</v>
      </c>
      <c r="J26" s="1">
        <f t="shared" ref="J26:J31" si="1">I26/D26*1000</f>
        <v>0.35829109131846898</v>
      </c>
      <c r="K26" s="1">
        <f t="shared" ref="K26:K31" si="2">I26/E26</f>
        <v>1.7125290476190476</v>
      </c>
      <c r="L26" s="9"/>
    </row>
    <row r="27" spans="2:12">
      <c r="B27" s="7"/>
      <c r="C27" s="3">
        <v>41297</v>
      </c>
      <c r="D27" s="17">
        <v>117652</v>
      </c>
      <c r="E27" s="24">
        <v>37</v>
      </c>
      <c r="F27" s="27">
        <f t="shared" si="0"/>
        <v>3.1448679155475468E-4</v>
      </c>
      <c r="G27" s="17">
        <v>0</v>
      </c>
      <c r="H27" s="26">
        <v>0</v>
      </c>
      <c r="I27" s="1">
        <v>44.657739999999997</v>
      </c>
      <c r="J27" s="1">
        <f t="shared" si="1"/>
        <v>0.37957484785639001</v>
      </c>
      <c r="K27" s="1">
        <f t="shared" si="2"/>
        <v>1.2069659459459459</v>
      </c>
      <c r="L27" s="9"/>
    </row>
    <row r="28" spans="2:12">
      <c r="B28" s="7"/>
      <c r="C28" s="3">
        <v>41298</v>
      </c>
      <c r="D28" s="17">
        <v>99673</v>
      </c>
      <c r="E28" s="24">
        <v>63</v>
      </c>
      <c r="F28" s="27">
        <f t="shared" si="0"/>
        <v>6.3206685862771258E-4</v>
      </c>
      <c r="G28" s="17">
        <v>0</v>
      </c>
      <c r="H28" s="26">
        <v>0</v>
      </c>
      <c r="I28" s="1">
        <v>53.201090000000001</v>
      </c>
      <c r="J28" s="1">
        <f t="shared" si="1"/>
        <v>0.533756283045559</v>
      </c>
      <c r="K28" s="1">
        <f t="shared" si="2"/>
        <v>0.84446174603174606</v>
      </c>
      <c r="L28" s="9"/>
    </row>
    <row r="29" spans="2:12">
      <c r="B29" s="7"/>
      <c r="C29" s="3">
        <v>41299</v>
      </c>
      <c r="D29" s="17">
        <v>109418</v>
      </c>
      <c r="E29" s="24">
        <v>73</v>
      </c>
      <c r="F29" s="27">
        <f t="shared" si="0"/>
        <v>6.6716627977115282E-4</v>
      </c>
      <c r="G29" s="17">
        <v>0</v>
      </c>
      <c r="H29" s="26">
        <v>0</v>
      </c>
      <c r="I29" s="1">
        <v>53.106479999999998</v>
      </c>
      <c r="J29" s="1">
        <f t="shared" si="1"/>
        <v>0.48535414648412506</v>
      </c>
      <c r="K29" s="1">
        <f t="shared" si="2"/>
        <v>0.7274860273972602</v>
      </c>
      <c r="L29" s="9"/>
    </row>
    <row r="30" spans="2:12">
      <c r="B30" s="7"/>
      <c r="C30" s="3">
        <v>41300</v>
      </c>
      <c r="D30" s="17">
        <v>104999</v>
      </c>
      <c r="E30" s="24">
        <v>61</v>
      </c>
      <c r="F30" s="27">
        <f t="shared" si="0"/>
        <v>5.8095791388489419E-4</v>
      </c>
      <c r="G30" s="17">
        <v>0</v>
      </c>
      <c r="H30" s="26">
        <v>0</v>
      </c>
      <c r="I30" s="1">
        <v>51.627450000000003</v>
      </c>
      <c r="J30" s="1">
        <f t="shared" si="1"/>
        <v>0.49169468280650297</v>
      </c>
      <c r="K30" s="1">
        <f t="shared" si="2"/>
        <v>0.84635163934426239</v>
      </c>
      <c r="L30" s="9"/>
    </row>
    <row r="31" spans="2:12">
      <c r="B31" s="7"/>
      <c r="C31" s="3">
        <v>41301</v>
      </c>
      <c r="D31" s="17">
        <v>89359</v>
      </c>
      <c r="E31" s="24">
        <v>63</v>
      </c>
      <c r="F31" s="27">
        <f t="shared" si="0"/>
        <v>7.0502131850177379E-4</v>
      </c>
      <c r="G31" s="17">
        <v>0</v>
      </c>
      <c r="H31" s="26">
        <v>0</v>
      </c>
      <c r="I31" s="1">
        <v>51.380119999999998</v>
      </c>
      <c r="J31" s="1">
        <f t="shared" si="1"/>
        <v>0.57498539598697385</v>
      </c>
      <c r="K31" s="1">
        <f t="shared" si="2"/>
        <v>0.81555746031746024</v>
      </c>
      <c r="L31" s="9"/>
    </row>
    <row r="32" spans="2:12">
      <c r="B32" s="7"/>
      <c r="C32" s="11" t="s">
        <v>15</v>
      </c>
      <c r="D32" s="4">
        <f>SUM(D26:D31)</f>
        <v>621475</v>
      </c>
      <c r="E32" s="25">
        <f>SUM(E26:E31)</f>
        <v>318</v>
      </c>
      <c r="F32" s="28">
        <f>E32/D32</f>
        <v>5.1168590852407575E-4</v>
      </c>
      <c r="G32" s="4">
        <f>SUM(G26:G31)</f>
        <v>0</v>
      </c>
      <c r="H32" s="5">
        <f>SUM(H26:H31)</f>
        <v>0</v>
      </c>
      <c r="I32" s="5">
        <f>SUM(I26:I31)</f>
        <v>289.93599</v>
      </c>
      <c r="J32" s="5">
        <f>I32/D32*1000</f>
        <v>0.46652880646848222</v>
      </c>
      <c r="K32" s="5">
        <f>I32/E32</f>
        <v>0.91174839622641513</v>
      </c>
      <c r="L32" s="9"/>
    </row>
    <row r="33" spans="2:12">
      <c r="B33" s="7"/>
      <c r="C33" s="8"/>
      <c r="D33" s="8"/>
      <c r="E33" s="8"/>
      <c r="F33" s="8"/>
      <c r="L33" s="9"/>
    </row>
    <row r="34" spans="2:12">
      <c r="B34" s="7"/>
      <c r="C34" s="16" t="s">
        <v>5</v>
      </c>
      <c r="D34" s="20"/>
      <c r="E34" s="20"/>
      <c r="F34" s="21"/>
      <c r="G34" s="8"/>
      <c r="H34" s="8"/>
      <c r="I34" s="8"/>
      <c r="J34" s="8"/>
      <c r="K34" s="8"/>
      <c r="L34" s="9"/>
    </row>
    <row r="35" spans="2:12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4"/>
    </row>
    <row r="37" spans="2:12">
      <c r="B37" s="15"/>
      <c r="D37" s="16"/>
      <c r="E37" s="16"/>
      <c r="F37" s="16"/>
    </row>
    <row r="38" spans="2:12">
      <c r="B38" s="16"/>
      <c r="C38" s="16"/>
      <c r="D38" s="16"/>
      <c r="E38" s="16"/>
      <c r="F38" s="16"/>
    </row>
    <row r="39" spans="2:12">
      <c r="B39" s="16"/>
      <c r="C39" s="16"/>
      <c r="D39" s="16"/>
      <c r="E39" s="16"/>
      <c r="F39" s="16"/>
    </row>
    <row r="40" spans="2:12">
      <c r="B40" s="16"/>
      <c r="C40" s="16"/>
      <c r="D40" s="16"/>
      <c r="E40" s="16"/>
      <c r="F40" s="16"/>
    </row>
  </sheetData>
  <mergeCells count="2">
    <mergeCell ref="B2:L2"/>
    <mergeCell ref="C9:K22"/>
  </mergeCells>
  <phoneticPr fontId="3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L38"/>
  <sheetViews>
    <sheetView workbookViewId="0">
      <selection activeCell="H5" sqref="H5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41302</v>
      </c>
      <c r="D6" s="2">
        <v>41308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8</v>
      </c>
      <c r="F22" s="23" t="s">
        <v>9</v>
      </c>
      <c r="G22" s="18" t="s">
        <v>10</v>
      </c>
      <c r="H22" s="19" t="s">
        <v>19</v>
      </c>
      <c r="I22" s="19" t="s">
        <v>20</v>
      </c>
      <c r="J22" s="19" t="s">
        <v>13</v>
      </c>
      <c r="K22" s="19" t="s">
        <v>14</v>
      </c>
      <c r="L22" s="9"/>
    </row>
    <row r="23" spans="2:12">
      <c r="B23" s="7"/>
      <c r="C23" s="3">
        <v>41302</v>
      </c>
      <c r="D23" s="17">
        <v>78659</v>
      </c>
      <c r="E23" s="24">
        <v>41</v>
      </c>
      <c r="F23" s="27">
        <f t="shared" ref="F23:F29" si="0">E23/D23</f>
        <v>5.2123723922246662E-4</v>
      </c>
      <c r="G23" s="17">
        <v>0</v>
      </c>
      <c r="H23" s="26">
        <v>0</v>
      </c>
      <c r="I23" s="1">
        <v>51.204560000000001</v>
      </c>
      <c r="J23" s="1">
        <f t="shared" ref="J23:J29" si="1">I23/D23*1000</f>
        <v>0.65096886560978395</v>
      </c>
      <c r="K23" s="1">
        <f t="shared" ref="K23:K29" si="2">I23/E23</f>
        <v>1.2488917073170731</v>
      </c>
      <c r="L23" s="9"/>
    </row>
    <row r="24" spans="2:12">
      <c r="B24" s="7"/>
      <c r="C24" s="3">
        <v>41303</v>
      </c>
      <c r="D24" s="17">
        <v>83440</v>
      </c>
      <c r="E24" s="24">
        <v>46</v>
      </c>
      <c r="F24" s="27">
        <f t="shared" si="0"/>
        <v>5.5129434324065196E-4</v>
      </c>
      <c r="G24" s="17">
        <v>0</v>
      </c>
      <c r="H24" s="26">
        <v>0</v>
      </c>
      <c r="I24" s="1">
        <v>53.556829999999998</v>
      </c>
      <c r="J24" s="1">
        <f t="shared" si="1"/>
        <v>0.64186037871524448</v>
      </c>
      <c r="K24" s="1">
        <f t="shared" si="2"/>
        <v>1.1642789130434783</v>
      </c>
      <c r="L24" s="9"/>
    </row>
    <row r="25" spans="2:12">
      <c r="B25" s="7"/>
      <c r="C25" s="3">
        <v>41304</v>
      </c>
      <c r="D25" s="17">
        <v>84398</v>
      </c>
      <c r="E25" s="24">
        <v>40</v>
      </c>
      <c r="F25" s="27">
        <f t="shared" si="0"/>
        <v>4.7394488021043152E-4</v>
      </c>
      <c r="G25" s="17">
        <v>0</v>
      </c>
      <c r="H25" s="26">
        <v>0</v>
      </c>
      <c r="I25" s="1">
        <v>51.997630000000001</v>
      </c>
      <c r="J25" s="1">
        <f t="shared" si="1"/>
        <v>0.61610026303940857</v>
      </c>
      <c r="K25" s="1">
        <f t="shared" si="2"/>
        <v>1.29994075</v>
      </c>
      <c r="L25" s="9"/>
    </row>
    <row r="26" spans="2:12">
      <c r="B26" s="7"/>
      <c r="C26" s="3">
        <v>41305</v>
      </c>
      <c r="D26" s="17">
        <v>67133</v>
      </c>
      <c r="E26" s="24">
        <v>32</v>
      </c>
      <c r="F26" s="27">
        <f t="shared" si="0"/>
        <v>4.7666572326575602E-4</v>
      </c>
      <c r="G26" s="17">
        <v>0</v>
      </c>
      <c r="H26" s="26">
        <v>0</v>
      </c>
      <c r="I26" s="1">
        <v>42.893219999999999</v>
      </c>
      <c r="J26" s="1">
        <f t="shared" si="1"/>
        <v>0.6389289917030373</v>
      </c>
      <c r="K26" s="1">
        <f t="shared" si="2"/>
        <v>1.340413125</v>
      </c>
      <c r="L26" s="9"/>
    </row>
    <row r="27" spans="2:12">
      <c r="B27" s="7"/>
      <c r="C27" s="3">
        <v>41306</v>
      </c>
      <c r="D27" s="17">
        <v>68367</v>
      </c>
      <c r="E27" s="24">
        <v>48</v>
      </c>
      <c r="F27" s="27">
        <f t="shared" si="0"/>
        <v>7.0209311509939008E-4</v>
      </c>
      <c r="G27" s="17">
        <v>0</v>
      </c>
      <c r="H27" s="26">
        <v>0</v>
      </c>
      <c r="I27" s="1">
        <v>56.736049999999999</v>
      </c>
      <c r="J27" s="1">
        <f t="shared" si="1"/>
        <v>0.8298747933944739</v>
      </c>
      <c r="K27" s="1">
        <f t="shared" si="2"/>
        <v>1.1820010416666666</v>
      </c>
      <c r="L27" s="9"/>
    </row>
    <row r="28" spans="2:12">
      <c r="B28" s="7"/>
      <c r="C28" s="3">
        <v>41307</v>
      </c>
      <c r="D28" s="17">
        <v>69635</v>
      </c>
      <c r="E28" s="24">
        <v>58</v>
      </c>
      <c r="F28" s="27">
        <f t="shared" si="0"/>
        <v>8.3291448265958214E-4</v>
      </c>
      <c r="G28" s="17">
        <v>0</v>
      </c>
      <c r="H28" s="26">
        <v>0</v>
      </c>
      <c r="I28" s="1">
        <v>55.88017</v>
      </c>
      <c r="J28" s="1">
        <f t="shared" si="1"/>
        <v>0.80247246355999147</v>
      </c>
      <c r="K28" s="1">
        <f t="shared" si="2"/>
        <v>0.96345120689655173</v>
      </c>
      <c r="L28" s="9"/>
    </row>
    <row r="29" spans="2:12">
      <c r="B29" s="7"/>
      <c r="C29" s="3">
        <v>41308</v>
      </c>
      <c r="D29" s="17">
        <v>67370</v>
      </c>
      <c r="E29" s="24">
        <v>57</v>
      </c>
      <c r="F29" s="27">
        <f t="shared" si="0"/>
        <v>8.4607392014249662E-4</v>
      </c>
      <c r="G29" s="17">
        <v>0</v>
      </c>
      <c r="H29" s="26">
        <v>0</v>
      </c>
      <c r="I29" s="1">
        <v>55.917920000000002</v>
      </c>
      <c r="J29" s="1">
        <f t="shared" si="1"/>
        <v>0.8300121715897284</v>
      </c>
      <c r="K29" s="1">
        <f t="shared" si="2"/>
        <v>0.98101614035087725</v>
      </c>
      <c r="L29" s="9"/>
    </row>
    <row r="30" spans="2:12">
      <c r="B30" s="7"/>
      <c r="C30" s="11" t="s">
        <v>21</v>
      </c>
      <c r="D30" s="4">
        <f>SUM(D23:D29)</f>
        <v>519002</v>
      </c>
      <c r="E30" s="25">
        <f>SUM(E23:E29)</f>
        <v>322</v>
      </c>
      <c r="F30" s="28">
        <f>E30/D30</f>
        <v>6.2042150126589111E-4</v>
      </c>
      <c r="G30" s="4">
        <f>SUM(G23:G29)</f>
        <v>0</v>
      </c>
      <c r="H30" s="5">
        <f>SUM(H23:H29)</f>
        <v>0</v>
      </c>
      <c r="I30" s="5">
        <f>SUM(I23:I29)</f>
        <v>368.18637999999999</v>
      </c>
      <c r="J30" s="5">
        <f>I30/D30*1000</f>
        <v>0.70941225660016716</v>
      </c>
      <c r="K30" s="5">
        <f>I30/E30</f>
        <v>1.1434359627329191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3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L45"/>
  <sheetViews>
    <sheetView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41309</v>
      </c>
      <c r="D6" s="2">
        <v>41322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24</v>
      </c>
      <c r="F22" s="23" t="s">
        <v>25</v>
      </c>
      <c r="G22" s="18" t="s">
        <v>26</v>
      </c>
      <c r="H22" s="19" t="s">
        <v>19</v>
      </c>
      <c r="I22" s="19" t="s">
        <v>20</v>
      </c>
      <c r="J22" s="19" t="s">
        <v>27</v>
      </c>
      <c r="K22" s="19" t="s">
        <v>28</v>
      </c>
      <c r="L22" s="9"/>
    </row>
    <row r="23" spans="2:12">
      <c r="B23" s="7"/>
      <c r="C23" s="3">
        <v>41309</v>
      </c>
      <c r="D23" s="17">
        <v>27590</v>
      </c>
      <c r="E23" s="24">
        <v>37</v>
      </c>
      <c r="F23" s="27">
        <f t="shared" ref="F23:F36" si="0">E23/D23</f>
        <v>1.3410656034795216E-3</v>
      </c>
      <c r="G23" s="17">
        <v>0</v>
      </c>
      <c r="H23" s="26">
        <v>0</v>
      </c>
      <c r="I23" s="1">
        <v>33.337220000000002</v>
      </c>
      <c r="J23" s="1">
        <f t="shared" ref="J23:J36" si="1">I23/D23*1000</f>
        <v>1.2083080826386372</v>
      </c>
      <c r="K23" s="1">
        <f t="shared" ref="K23:K36" si="2">I23/E23</f>
        <v>0.90100594594594596</v>
      </c>
      <c r="L23" s="9"/>
    </row>
    <row r="24" spans="2:12">
      <c r="B24" s="7"/>
      <c r="C24" s="3">
        <v>41310</v>
      </c>
      <c r="D24" s="17">
        <v>25319</v>
      </c>
      <c r="E24" s="24">
        <v>32</v>
      </c>
      <c r="F24" s="27">
        <f t="shared" si="0"/>
        <v>1.2638729807654331E-3</v>
      </c>
      <c r="G24" s="17">
        <v>1</v>
      </c>
      <c r="H24" s="26">
        <v>277.02999999999997</v>
      </c>
      <c r="I24" s="1">
        <v>30.42952</v>
      </c>
      <c r="J24" s="1">
        <f t="shared" si="1"/>
        <v>1.2018452545519176</v>
      </c>
      <c r="K24" s="1">
        <f t="shared" si="2"/>
        <v>0.9509225</v>
      </c>
      <c r="L24" s="9"/>
    </row>
    <row r="25" spans="2:12">
      <c r="B25" s="7"/>
      <c r="C25" s="3">
        <v>41311</v>
      </c>
      <c r="D25" s="17">
        <v>26144</v>
      </c>
      <c r="E25" s="24">
        <v>45</v>
      </c>
      <c r="F25" s="27">
        <f t="shared" si="0"/>
        <v>1.7212362301101591E-3</v>
      </c>
      <c r="G25" s="17">
        <v>0</v>
      </c>
      <c r="H25" s="26">
        <v>0</v>
      </c>
      <c r="I25" s="1">
        <v>31.639320000000001</v>
      </c>
      <c r="J25" s="1">
        <f t="shared" si="1"/>
        <v>1.2101943084455324</v>
      </c>
      <c r="K25" s="1">
        <f t="shared" si="2"/>
        <v>0.70309600000000005</v>
      </c>
      <c r="L25" s="9"/>
    </row>
    <row r="26" spans="2:12">
      <c r="B26" s="7"/>
      <c r="C26" s="3">
        <v>41312</v>
      </c>
      <c r="D26" s="17">
        <v>24410</v>
      </c>
      <c r="E26" s="24">
        <v>34</v>
      </c>
      <c r="F26" s="27">
        <f t="shared" si="0"/>
        <v>1.3928717738631708E-3</v>
      </c>
      <c r="G26" s="17">
        <v>1</v>
      </c>
      <c r="H26" s="26">
        <v>77.08</v>
      </c>
      <c r="I26" s="1">
        <v>30.48922</v>
      </c>
      <c r="J26" s="1">
        <f t="shared" si="1"/>
        <v>1.2490462925030725</v>
      </c>
      <c r="K26" s="1">
        <f t="shared" si="2"/>
        <v>0.89674176470588229</v>
      </c>
      <c r="L26" s="9"/>
    </row>
    <row r="27" spans="2:12">
      <c r="B27" s="7"/>
      <c r="C27" s="3">
        <v>41313</v>
      </c>
      <c r="D27" s="17">
        <v>23795</v>
      </c>
      <c r="E27" s="24">
        <v>30</v>
      </c>
      <c r="F27" s="27">
        <f t="shared" si="0"/>
        <v>1.2607690691321706E-3</v>
      </c>
      <c r="G27" s="17">
        <v>2</v>
      </c>
      <c r="H27" s="26">
        <v>124.44</v>
      </c>
      <c r="I27" s="1">
        <v>29.882729999999999</v>
      </c>
      <c r="J27" s="1">
        <f t="shared" si="1"/>
        <v>1.255840722840933</v>
      </c>
      <c r="K27" s="1">
        <f t="shared" si="2"/>
        <v>0.99609099999999995</v>
      </c>
      <c r="L27" s="9"/>
    </row>
    <row r="28" spans="2:12">
      <c r="B28" s="7"/>
      <c r="C28" s="3">
        <v>41314</v>
      </c>
      <c r="D28" s="17">
        <v>13052</v>
      </c>
      <c r="E28" s="24">
        <v>20</v>
      </c>
      <c r="F28" s="27">
        <f t="shared" si="0"/>
        <v>1.5323322096230463E-3</v>
      </c>
      <c r="G28" s="17">
        <v>0</v>
      </c>
      <c r="H28" s="26">
        <v>0</v>
      </c>
      <c r="I28" s="1">
        <v>15.582050000000001</v>
      </c>
      <c r="J28" s="1">
        <f t="shared" si="1"/>
        <v>1.1938438553478394</v>
      </c>
      <c r="K28" s="1">
        <f t="shared" si="2"/>
        <v>0.77910250000000003</v>
      </c>
      <c r="L28" s="9"/>
    </row>
    <row r="29" spans="2:12">
      <c r="B29" s="7"/>
      <c r="C29" s="3">
        <v>41315</v>
      </c>
      <c r="D29" s="17">
        <v>18131</v>
      </c>
      <c r="E29" s="24">
        <v>24</v>
      </c>
      <c r="F29" s="27">
        <f t="shared" si="0"/>
        <v>1.3236997407754675E-3</v>
      </c>
      <c r="G29" s="17">
        <v>0</v>
      </c>
      <c r="H29" s="26">
        <v>0</v>
      </c>
      <c r="I29" s="1">
        <v>21.93327</v>
      </c>
      <c r="J29" s="1">
        <f t="shared" si="1"/>
        <v>1.2097109922232641</v>
      </c>
      <c r="K29" s="1">
        <f t="shared" si="2"/>
        <v>0.91388625000000001</v>
      </c>
      <c r="L29" s="9"/>
    </row>
    <row r="30" spans="2:12">
      <c r="B30" s="7"/>
      <c r="C30" s="3">
        <v>41316</v>
      </c>
      <c r="D30" s="17">
        <v>34531</v>
      </c>
      <c r="E30" s="24">
        <v>34</v>
      </c>
      <c r="F30" s="27">
        <f t="shared" si="0"/>
        <v>9.8462251310416733E-4</v>
      </c>
      <c r="G30" s="17">
        <v>1</v>
      </c>
      <c r="H30" s="26">
        <v>58.44</v>
      </c>
      <c r="I30" s="1">
        <v>44.698500000000003</v>
      </c>
      <c r="J30" s="1">
        <f t="shared" si="1"/>
        <v>1.2944455706466653</v>
      </c>
      <c r="K30" s="1">
        <f t="shared" si="2"/>
        <v>1.3146617647058825</v>
      </c>
      <c r="L30" s="9"/>
    </row>
    <row r="31" spans="2:12">
      <c r="B31" s="7"/>
      <c r="C31" s="3">
        <v>41317</v>
      </c>
      <c r="D31" s="17">
        <v>33661</v>
      </c>
      <c r="E31" s="24">
        <v>31</v>
      </c>
      <c r="F31" s="27">
        <f t="shared" si="0"/>
        <v>9.2094709010427493E-4</v>
      </c>
      <c r="G31" s="17">
        <v>0</v>
      </c>
      <c r="H31" s="26">
        <v>0</v>
      </c>
      <c r="I31" s="1">
        <v>44.467590000000001</v>
      </c>
      <c r="J31" s="1">
        <f t="shared" si="1"/>
        <v>1.3210418585306438</v>
      </c>
      <c r="K31" s="1">
        <f t="shared" si="2"/>
        <v>1.4344383870967743</v>
      </c>
      <c r="L31" s="9"/>
    </row>
    <row r="32" spans="2:12">
      <c r="B32" s="7"/>
      <c r="C32" s="3">
        <v>41318</v>
      </c>
      <c r="D32" s="17">
        <v>41506</v>
      </c>
      <c r="E32" s="24">
        <v>56</v>
      </c>
      <c r="F32" s="27">
        <f t="shared" si="0"/>
        <v>1.3492025249361539E-3</v>
      </c>
      <c r="G32" s="17">
        <v>0</v>
      </c>
      <c r="H32" s="26">
        <v>0</v>
      </c>
      <c r="I32" s="1">
        <v>55.712870000000002</v>
      </c>
      <c r="J32" s="1">
        <f t="shared" si="1"/>
        <v>1.3422847299185661</v>
      </c>
      <c r="K32" s="1">
        <f t="shared" si="2"/>
        <v>0.99487267857142858</v>
      </c>
      <c r="L32" s="9"/>
    </row>
    <row r="33" spans="2:12">
      <c r="B33" s="7"/>
      <c r="C33" s="3">
        <v>41319</v>
      </c>
      <c r="D33" s="17">
        <v>35377</v>
      </c>
      <c r="E33" s="24">
        <v>34</v>
      </c>
      <c r="F33" s="27">
        <f t="shared" si="0"/>
        <v>9.6107640557424319E-4</v>
      </c>
      <c r="G33" s="17">
        <v>0</v>
      </c>
      <c r="H33" s="26">
        <v>0</v>
      </c>
      <c r="I33" s="1">
        <v>47.904739999999997</v>
      </c>
      <c r="J33" s="1">
        <f t="shared" si="1"/>
        <v>1.3541210390931961</v>
      </c>
      <c r="K33" s="1">
        <f t="shared" si="2"/>
        <v>1.4089629411764706</v>
      </c>
      <c r="L33" s="9"/>
    </row>
    <row r="34" spans="2:12">
      <c r="B34" s="7"/>
      <c r="C34" s="3">
        <v>41320</v>
      </c>
      <c r="D34" s="17">
        <v>12624</v>
      </c>
      <c r="E34" s="24">
        <v>14</v>
      </c>
      <c r="F34" s="27">
        <f t="shared" si="0"/>
        <v>1.1089987325728771E-3</v>
      </c>
      <c r="G34" s="17">
        <v>0</v>
      </c>
      <c r="H34" s="26">
        <v>0</v>
      </c>
      <c r="I34" s="1">
        <v>17.86702</v>
      </c>
      <c r="J34" s="1">
        <f t="shared" si="1"/>
        <v>1.4153216096324461</v>
      </c>
      <c r="K34" s="1">
        <f t="shared" si="2"/>
        <v>1.2762157142857142</v>
      </c>
      <c r="L34" s="9"/>
    </row>
    <row r="35" spans="2:12">
      <c r="B35" s="7"/>
      <c r="C35" s="3">
        <v>41321</v>
      </c>
      <c r="D35" s="17">
        <v>2107</v>
      </c>
      <c r="E35" s="24">
        <v>7</v>
      </c>
      <c r="F35" s="27">
        <f t="shared" si="0"/>
        <v>3.3222591362126247E-3</v>
      </c>
      <c r="G35" s="17">
        <v>0</v>
      </c>
      <c r="H35" s="26">
        <v>0</v>
      </c>
      <c r="I35" s="1">
        <v>2.7469299999999999</v>
      </c>
      <c r="J35" s="1">
        <f t="shared" si="1"/>
        <v>1.3037161841480778</v>
      </c>
      <c r="K35" s="1">
        <f t="shared" si="2"/>
        <v>0.39241857142857139</v>
      </c>
      <c r="L35" s="9"/>
    </row>
    <row r="36" spans="2:12">
      <c r="B36" s="7"/>
      <c r="C36" s="3">
        <v>41322</v>
      </c>
      <c r="D36" s="17">
        <v>21956</v>
      </c>
      <c r="E36" s="24">
        <v>21</v>
      </c>
      <c r="F36" s="27">
        <f t="shared" si="0"/>
        <v>9.5645837128803058E-4</v>
      </c>
      <c r="G36" s="17">
        <v>0</v>
      </c>
      <c r="H36" s="26">
        <v>0</v>
      </c>
      <c r="I36" s="1">
        <v>29.207940000000001</v>
      </c>
      <c r="J36" s="1">
        <f t="shared" si="1"/>
        <v>1.330294224813263</v>
      </c>
      <c r="K36" s="1">
        <f t="shared" si="2"/>
        <v>1.3908542857142858</v>
      </c>
      <c r="L36" s="9"/>
    </row>
    <row r="37" spans="2:12">
      <c r="B37" s="7"/>
      <c r="C37" s="11" t="s">
        <v>21</v>
      </c>
      <c r="D37" s="4">
        <f>SUM(D23:D36)</f>
        <v>340203</v>
      </c>
      <c r="E37" s="25">
        <f>SUM(E23:E36)</f>
        <v>419</v>
      </c>
      <c r="F37" s="28">
        <f>E37/D37</f>
        <v>1.2316175930253408E-3</v>
      </c>
      <c r="G37" s="4">
        <f>SUM(G23:G36)</f>
        <v>5</v>
      </c>
      <c r="H37" s="5">
        <f>SUM(H23:H36)</f>
        <v>536.99</v>
      </c>
      <c r="I37" s="5">
        <f>SUM(I23:I36)</f>
        <v>435.89892000000009</v>
      </c>
      <c r="J37" s="5">
        <f>I37/D37*1000</f>
        <v>1.2812906411760041</v>
      </c>
      <c r="K37" s="5">
        <f>I37/E37</f>
        <v>1.0403315513126494</v>
      </c>
      <c r="L37" s="9"/>
    </row>
    <row r="38" spans="2:12">
      <c r="B38" s="7"/>
      <c r="C38" s="8"/>
      <c r="D38" s="8"/>
      <c r="E38" s="8"/>
      <c r="F38" s="8"/>
      <c r="L38" s="9"/>
    </row>
    <row r="39" spans="2:12">
      <c r="B39" s="7"/>
      <c r="C39" s="16" t="s">
        <v>5</v>
      </c>
      <c r="D39" s="20"/>
      <c r="E39" s="20"/>
      <c r="F39" s="21"/>
      <c r="G39" s="8"/>
      <c r="H39" s="8"/>
      <c r="I39" s="8"/>
      <c r="J39" s="8"/>
      <c r="K39" s="8"/>
      <c r="L39" s="9"/>
    </row>
    <row r="40" spans="2:12">
      <c r="B40" s="12"/>
      <c r="C40" s="13"/>
      <c r="D40" s="13"/>
      <c r="E40" s="13"/>
      <c r="F40" s="13"/>
      <c r="G40" s="13"/>
      <c r="H40" s="13"/>
      <c r="I40" s="13"/>
      <c r="J40" s="13"/>
      <c r="K40" s="13"/>
      <c r="L40" s="14"/>
    </row>
    <row r="42" spans="2:12">
      <c r="B42" s="15"/>
      <c r="D42" s="16"/>
      <c r="E42" s="16"/>
      <c r="F42" s="16"/>
    </row>
    <row r="43" spans="2:12">
      <c r="B43" s="16"/>
      <c r="C43" s="16"/>
      <c r="D43" s="16"/>
      <c r="E43" s="16"/>
      <c r="F43" s="16"/>
    </row>
    <row r="44" spans="2:12">
      <c r="B44" s="16"/>
      <c r="C44" s="16"/>
      <c r="D44" s="16"/>
      <c r="E44" s="16"/>
      <c r="F44" s="16"/>
    </row>
    <row r="45" spans="2:12">
      <c r="B45" s="16"/>
      <c r="C45" s="16"/>
      <c r="D45" s="16"/>
      <c r="E45" s="16"/>
      <c r="F45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L38"/>
  <sheetViews>
    <sheetView topLeftCell="A4" workbookViewId="0">
      <selection activeCell="B2" sqref="B2:L2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41323</v>
      </c>
      <c r="D6" s="2">
        <v>41329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29</v>
      </c>
      <c r="F22" s="23" t="s">
        <v>30</v>
      </c>
      <c r="G22" s="18" t="s">
        <v>31</v>
      </c>
      <c r="H22" s="19" t="s">
        <v>19</v>
      </c>
      <c r="I22" s="19" t="s">
        <v>20</v>
      </c>
      <c r="J22" s="19" t="s">
        <v>32</v>
      </c>
      <c r="K22" s="19" t="s">
        <v>33</v>
      </c>
      <c r="L22" s="9"/>
    </row>
    <row r="23" spans="2:12">
      <c r="B23" s="7"/>
      <c r="C23" s="3">
        <v>41323</v>
      </c>
      <c r="D23" s="17">
        <v>2140</v>
      </c>
      <c r="E23" s="24">
        <v>7</v>
      </c>
      <c r="F23" s="27">
        <f t="shared" ref="F23:F29" si="0">E23/D23</f>
        <v>3.2710280373831778E-3</v>
      </c>
      <c r="G23" s="17">
        <v>0</v>
      </c>
      <c r="H23" s="26">
        <v>0</v>
      </c>
      <c r="I23" s="1">
        <v>3.9027799999999999</v>
      </c>
      <c r="J23" s="1">
        <f t="shared" ref="J23:J29" si="1">I23/D23*1000</f>
        <v>1.8237289719626169</v>
      </c>
      <c r="K23" s="1">
        <f t="shared" ref="K23:K29" si="2">I23/E23</f>
        <v>0.55754000000000004</v>
      </c>
      <c r="L23" s="9"/>
    </row>
    <row r="24" spans="2:12">
      <c r="B24" s="7"/>
      <c r="C24" s="3">
        <v>41324</v>
      </c>
      <c r="D24" s="17">
        <v>5827</v>
      </c>
      <c r="E24" s="24">
        <v>8</v>
      </c>
      <c r="F24" s="27">
        <f t="shared" si="0"/>
        <v>1.3729191693839025E-3</v>
      </c>
      <c r="G24" s="17">
        <v>2</v>
      </c>
      <c r="H24" s="26">
        <v>560.97</v>
      </c>
      <c r="I24" s="1">
        <v>4.1988799999999999</v>
      </c>
      <c r="J24" s="1">
        <f t="shared" si="1"/>
        <v>0.7205903552428351</v>
      </c>
      <c r="K24" s="1">
        <f t="shared" si="2"/>
        <v>0.52485999999999999</v>
      </c>
      <c r="L24" s="9"/>
    </row>
    <row r="25" spans="2:12">
      <c r="B25" s="7"/>
      <c r="C25" s="3">
        <v>41325</v>
      </c>
      <c r="D25" s="17">
        <v>4589</v>
      </c>
      <c r="E25" s="24">
        <v>3</v>
      </c>
      <c r="F25" s="27">
        <f t="shared" si="0"/>
        <v>6.5373719764654609E-4</v>
      </c>
      <c r="G25" s="17">
        <v>0</v>
      </c>
      <c r="H25" s="26">
        <v>0</v>
      </c>
      <c r="I25" s="1">
        <v>3.23421</v>
      </c>
      <c r="J25" s="1">
        <f t="shared" si="1"/>
        <v>0.70477446066681193</v>
      </c>
      <c r="K25" s="1">
        <f t="shared" si="2"/>
        <v>1.0780700000000001</v>
      </c>
      <c r="L25" s="9"/>
    </row>
    <row r="26" spans="2:12">
      <c r="B26" s="7"/>
      <c r="C26" s="3">
        <v>41326</v>
      </c>
      <c r="D26" s="17">
        <v>27680</v>
      </c>
      <c r="E26" s="24">
        <v>18</v>
      </c>
      <c r="F26" s="27">
        <f t="shared" si="0"/>
        <v>6.5028901734104046E-4</v>
      </c>
      <c r="G26" s="17">
        <v>1</v>
      </c>
      <c r="H26" s="26">
        <v>77.5</v>
      </c>
      <c r="I26" s="1">
        <v>35.964759999999998</v>
      </c>
      <c r="J26" s="1">
        <f t="shared" si="1"/>
        <v>1.2993049132947976</v>
      </c>
      <c r="K26" s="1">
        <f t="shared" si="2"/>
        <v>1.9980422222222221</v>
      </c>
      <c r="L26" s="9"/>
    </row>
    <row r="27" spans="2:12">
      <c r="B27" s="7"/>
      <c r="C27" s="3">
        <v>41327</v>
      </c>
      <c r="D27" s="17">
        <v>26362</v>
      </c>
      <c r="E27" s="24">
        <v>20</v>
      </c>
      <c r="F27" s="27">
        <f t="shared" si="0"/>
        <v>7.5866777937940973E-4</v>
      </c>
      <c r="G27" s="17">
        <v>0</v>
      </c>
      <c r="H27" s="26">
        <v>0</v>
      </c>
      <c r="I27" s="1">
        <v>21.166679999999999</v>
      </c>
      <c r="J27" s="1">
        <f t="shared" si="1"/>
        <v>0.80292390562172822</v>
      </c>
      <c r="K27" s="1">
        <f t="shared" si="2"/>
        <v>1.0583339999999999</v>
      </c>
      <c r="L27" s="9"/>
    </row>
    <row r="28" spans="2:12">
      <c r="B28" s="7"/>
      <c r="C28" s="3">
        <v>41328</v>
      </c>
      <c r="D28" s="17">
        <v>9402</v>
      </c>
      <c r="E28" s="24">
        <v>9</v>
      </c>
      <c r="F28" s="27">
        <f t="shared" si="0"/>
        <v>9.5724313975749842E-4</v>
      </c>
      <c r="G28" s="17">
        <v>0</v>
      </c>
      <c r="H28" s="26">
        <v>0</v>
      </c>
      <c r="I28" s="1">
        <v>7.6165700000000003</v>
      </c>
      <c r="J28" s="1">
        <f t="shared" si="1"/>
        <v>0.81010104233141889</v>
      </c>
      <c r="K28" s="1">
        <f t="shared" si="2"/>
        <v>0.84628555555555562</v>
      </c>
      <c r="L28" s="9"/>
    </row>
    <row r="29" spans="2:12">
      <c r="B29" s="7"/>
      <c r="C29" s="3">
        <v>41329</v>
      </c>
      <c r="D29" s="17">
        <v>25593</v>
      </c>
      <c r="E29" s="24">
        <v>21</v>
      </c>
      <c r="F29" s="27">
        <f t="shared" si="0"/>
        <v>8.2053686554917364E-4</v>
      </c>
      <c r="G29" s="17">
        <v>0</v>
      </c>
      <c r="H29" s="26">
        <v>0</v>
      </c>
      <c r="I29" s="1">
        <v>20.68328</v>
      </c>
      <c r="J29" s="1">
        <f t="shared" si="1"/>
        <v>0.80816160668932913</v>
      </c>
      <c r="K29" s="1">
        <f t="shared" si="2"/>
        <v>0.98491809523809526</v>
      </c>
      <c r="L29" s="9"/>
    </row>
    <row r="30" spans="2:12">
      <c r="B30" s="7"/>
      <c r="C30" s="11" t="s">
        <v>21</v>
      </c>
      <c r="D30" s="4">
        <f>SUM(D23:D29)</f>
        <v>101593</v>
      </c>
      <c r="E30" s="25">
        <f>SUM(E23:E29)</f>
        <v>86</v>
      </c>
      <c r="F30" s="28">
        <f>E30/D30</f>
        <v>8.4651501579833253E-4</v>
      </c>
      <c r="G30" s="4">
        <f>SUM(G23:G29)</f>
        <v>3</v>
      </c>
      <c r="H30" s="5">
        <f>SUM(H23:H29)</f>
        <v>638.47</v>
      </c>
      <c r="I30" s="5">
        <f>SUM(I23:I29)</f>
        <v>96.76715999999999</v>
      </c>
      <c r="J30" s="5">
        <f>I30/D30*1000</f>
        <v>0.95249830204836938</v>
      </c>
      <c r="K30" s="5">
        <f>I30/E30</f>
        <v>1.1251995348837207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L38"/>
  <sheetViews>
    <sheetView topLeftCell="A6" workbookViewId="0">
      <selection activeCell="C4" sqref="C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41330</v>
      </c>
      <c r="D6" s="2">
        <v>41336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22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34</v>
      </c>
      <c r="F22" s="23" t="s">
        <v>35</v>
      </c>
      <c r="G22" s="18" t="s">
        <v>36</v>
      </c>
      <c r="H22" s="19" t="s">
        <v>19</v>
      </c>
      <c r="I22" s="19" t="s">
        <v>20</v>
      </c>
      <c r="J22" s="19" t="s">
        <v>37</v>
      </c>
      <c r="K22" s="19" t="s">
        <v>38</v>
      </c>
      <c r="L22" s="9"/>
    </row>
    <row r="23" spans="2:12">
      <c r="B23" s="7"/>
      <c r="C23" s="3">
        <v>41330</v>
      </c>
      <c r="D23" s="17">
        <v>29340</v>
      </c>
      <c r="E23" s="24">
        <v>18</v>
      </c>
      <c r="F23" s="27">
        <f t="shared" ref="F23:F29" si="0">E23/D23</f>
        <v>6.1349693251533746E-4</v>
      </c>
      <c r="G23" s="17">
        <v>1</v>
      </c>
      <c r="H23" s="26">
        <v>355.09</v>
      </c>
      <c r="I23" s="1">
        <v>23.104220000000002</v>
      </c>
      <c r="J23" s="1">
        <f t="shared" ref="J23:J29" si="1">I23/D23*1000</f>
        <v>0.78746489434219502</v>
      </c>
      <c r="K23" s="1">
        <f t="shared" ref="K23:K29" si="2">I23/E23</f>
        <v>1.2835677777777779</v>
      </c>
      <c r="L23" s="9"/>
    </row>
    <row r="24" spans="2:12">
      <c r="B24" s="7"/>
      <c r="C24" s="3">
        <v>41331</v>
      </c>
      <c r="D24" s="17">
        <v>29697</v>
      </c>
      <c r="E24" s="24">
        <v>19</v>
      </c>
      <c r="F24" s="27">
        <f t="shared" si="0"/>
        <v>6.3979526551503517E-4</v>
      </c>
      <c r="G24" s="17">
        <v>0</v>
      </c>
      <c r="H24" s="26">
        <v>0</v>
      </c>
      <c r="I24" s="1">
        <v>24.41264</v>
      </c>
      <c r="J24" s="1">
        <f t="shared" si="1"/>
        <v>0.82205744688015625</v>
      </c>
      <c r="K24" s="1">
        <f t="shared" si="2"/>
        <v>1.2848757894736842</v>
      </c>
      <c r="L24" s="9"/>
    </row>
    <row r="25" spans="2:12">
      <c r="B25" s="7"/>
      <c r="C25" s="3">
        <v>41332</v>
      </c>
      <c r="D25" s="17" t="s">
        <v>39</v>
      </c>
      <c r="E25" s="17" t="s">
        <v>39</v>
      </c>
      <c r="F25" s="17" t="s">
        <v>39</v>
      </c>
      <c r="G25" s="17" t="s">
        <v>40</v>
      </c>
      <c r="H25" s="17" t="s">
        <v>40</v>
      </c>
      <c r="I25" s="29" t="s">
        <v>39</v>
      </c>
      <c r="J25" s="29" t="s">
        <v>39</v>
      </c>
      <c r="K25" s="29" t="s">
        <v>39</v>
      </c>
      <c r="L25" s="9"/>
    </row>
    <row r="26" spans="2:12">
      <c r="B26" s="7"/>
      <c r="C26" s="3">
        <v>41333</v>
      </c>
      <c r="D26" s="17">
        <v>5050</v>
      </c>
      <c r="E26" s="24">
        <v>4</v>
      </c>
      <c r="F26" s="27">
        <f t="shared" si="0"/>
        <v>7.9207920792079213E-4</v>
      </c>
      <c r="G26" s="17">
        <v>2</v>
      </c>
      <c r="H26" s="26">
        <v>285.70999999999998</v>
      </c>
      <c r="I26" s="1">
        <v>3.9883000000000002</v>
      </c>
      <c r="J26" s="1">
        <f t="shared" si="1"/>
        <v>0.7897623762376238</v>
      </c>
      <c r="K26" s="1">
        <f t="shared" si="2"/>
        <v>0.99707500000000004</v>
      </c>
      <c r="L26" s="9"/>
    </row>
    <row r="27" spans="2:12">
      <c r="B27" s="7"/>
      <c r="C27" s="3">
        <v>41334</v>
      </c>
      <c r="D27" s="17">
        <v>8684</v>
      </c>
      <c r="E27" s="24">
        <v>9</v>
      </c>
      <c r="F27" s="27">
        <f t="shared" si="0"/>
        <v>1.0363887609396592E-3</v>
      </c>
      <c r="G27" s="17">
        <v>0</v>
      </c>
      <c r="H27" s="26">
        <v>0</v>
      </c>
      <c r="I27" s="1">
        <v>6.1246299999999998</v>
      </c>
      <c r="J27" s="1">
        <f t="shared" si="1"/>
        <v>0.70527752187931825</v>
      </c>
      <c r="K27" s="1">
        <f t="shared" si="2"/>
        <v>0.68051444444444442</v>
      </c>
      <c r="L27" s="9"/>
    </row>
    <row r="28" spans="2:12">
      <c r="B28" s="7"/>
      <c r="C28" s="3">
        <v>41335</v>
      </c>
      <c r="D28" s="17">
        <v>6301</v>
      </c>
      <c r="E28" s="24">
        <v>8</v>
      </c>
      <c r="F28" s="27">
        <f t="shared" si="0"/>
        <v>1.2696397397238533E-3</v>
      </c>
      <c r="G28" s="17">
        <v>0</v>
      </c>
      <c r="H28" s="26">
        <v>0</v>
      </c>
      <c r="I28" s="1">
        <v>4.3215599999999998</v>
      </c>
      <c r="J28" s="1">
        <f t="shared" si="1"/>
        <v>0.68585303920012697</v>
      </c>
      <c r="K28" s="1">
        <f t="shared" si="2"/>
        <v>0.54019499999999998</v>
      </c>
      <c r="L28" s="9"/>
    </row>
    <row r="29" spans="2:12">
      <c r="B29" s="7"/>
      <c r="C29" s="3">
        <v>41336</v>
      </c>
      <c r="D29" s="17">
        <v>4927</v>
      </c>
      <c r="E29" s="24">
        <v>7</v>
      </c>
      <c r="F29" s="27">
        <f t="shared" si="0"/>
        <v>1.4207428455449563E-3</v>
      </c>
      <c r="G29" s="17">
        <v>1</v>
      </c>
      <c r="H29" s="26">
        <v>65.09</v>
      </c>
      <c r="I29" s="1">
        <v>3.4358300000000002</v>
      </c>
      <c r="J29" s="1">
        <f t="shared" si="1"/>
        <v>0.69734727014410403</v>
      </c>
      <c r="K29" s="1">
        <f t="shared" si="2"/>
        <v>0.49083285714285718</v>
      </c>
      <c r="L29" s="9"/>
    </row>
    <row r="30" spans="2:12">
      <c r="B30" s="7"/>
      <c r="C30" s="11" t="s">
        <v>21</v>
      </c>
      <c r="D30" s="4">
        <f>SUM(D23:D29)</f>
        <v>83999</v>
      </c>
      <c r="E30" s="25">
        <f>SUM(E23:E29)</f>
        <v>65</v>
      </c>
      <c r="F30" s="28">
        <f>E30/D30</f>
        <v>7.7381873593733257E-4</v>
      </c>
      <c r="G30" s="4">
        <f>SUM(G23:G29)</f>
        <v>4</v>
      </c>
      <c r="H30" s="5">
        <f>SUM(H23:H29)</f>
        <v>705.89</v>
      </c>
      <c r="I30" s="5">
        <f>SUM(I23:I29)</f>
        <v>65.387180000000001</v>
      </c>
      <c r="J30" s="5">
        <f>I30/D30*1000</f>
        <v>0.77842807652472057</v>
      </c>
      <c r="K30" s="5">
        <f>I30/E30</f>
        <v>1.0059566153846153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2:L38"/>
  <sheetViews>
    <sheetView topLeftCell="A5" workbookViewId="0">
      <selection activeCell="C9" sqref="C9:K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16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0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1</v>
      </c>
      <c r="D5" s="19" t="s">
        <v>2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41337</v>
      </c>
      <c r="D6" s="2">
        <v>41343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3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62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C19" s="38"/>
      <c r="D19" s="38"/>
      <c r="E19" s="38"/>
      <c r="F19" s="38"/>
      <c r="G19" s="38"/>
      <c r="H19" s="38"/>
      <c r="I19" s="38"/>
      <c r="J19" s="38"/>
      <c r="K19" s="38"/>
      <c r="L19" s="9"/>
    </row>
    <row r="20" spans="2:12">
      <c r="B20" s="7"/>
      <c r="L20" s="9"/>
    </row>
    <row r="21" spans="2:12">
      <c r="B21" s="7"/>
      <c r="C21" s="22" t="s">
        <v>4</v>
      </c>
      <c r="D21" s="8"/>
      <c r="E21" s="8"/>
      <c r="F21" s="8"/>
      <c r="L21" s="9"/>
    </row>
    <row r="22" spans="2:12">
      <c r="B22" s="7"/>
      <c r="C22" s="19" t="s">
        <v>17</v>
      </c>
      <c r="D22" s="19" t="s">
        <v>18</v>
      </c>
      <c r="E22" s="23" t="s">
        <v>41</v>
      </c>
      <c r="F22" s="23" t="s">
        <v>42</v>
      </c>
      <c r="G22" s="18" t="s">
        <v>43</v>
      </c>
      <c r="H22" s="19" t="s">
        <v>19</v>
      </c>
      <c r="I22" s="19" t="s">
        <v>20</v>
      </c>
      <c r="J22" s="19" t="s">
        <v>44</v>
      </c>
      <c r="K22" s="19" t="s">
        <v>45</v>
      </c>
      <c r="L22" s="9"/>
    </row>
    <row r="23" spans="2:12">
      <c r="B23" s="7"/>
      <c r="C23" s="3">
        <v>41337</v>
      </c>
      <c r="D23" s="17">
        <v>2765</v>
      </c>
      <c r="E23" s="24">
        <v>2</v>
      </c>
      <c r="F23" s="27">
        <f t="shared" ref="F23:F29" si="0">E23/D23</f>
        <v>7.2332730560578662E-4</v>
      </c>
      <c r="G23" s="17">
        <v>1</v>
      </c>
      <c r="H23" s="30">
        <v>12.66</v>
      </c>
      <c r="I23" s="31">
        <v>1.73082</v>
      </c>
      <c r="J23" s="31">
        <f t="shared" ref="J23" si="1">I23/D23*1000</f>
        <v>0.62597468354430374</v>
      </c>
      <c r="K23" s="31">
        <f t="shared" ref="K23" si="2">I23/E23</f>
        <v>0.86541000000000001</v>
      </c>
      <c r="L23" s="9"/>
    </row>
    <row r="24" spans="2:12">
      <c r="B24" s="7"/>
      <c r="C24" s="3">
        <v>41338</v>
      </c>
      <c r="D24" s="17">
        <v>6201</v>
      </c>
      <c r="E24" s="24">
        <v>6</v>
      </c>
      <c r="F24" s="27">
        <f t="shared" si="0"/>
        <v>9.6758587324625057E-4</v>
      </c>
      <c r="G24" s="17">
        <v>2</v>
      </c>
      <c r="H24" s="30">
        <v>126.52</v>
      </c>
      <c r="I24" s="31">
        <v>4.0349000000000004</v>
      </c>
      <c r="J24" s="31">
        <f t="shared" ref="J24:J29" si="3">I24/D24*1000</f>
        <v>0.65068537332688281</v>
      </c>
      <c r="K24" s="31">
        <f t="shared" ref="K24:K29" si="4">I24/E24</f>
        <v>0.67248333333333343</v>
      </c>
      <c r="L24" s="9"/>
    </row>
    <row r="25" spans="2:12">
      <c r="B25" s="7"/>
      <c r="C25" s="3">
        <v>41339</v>
      </c>
      <c r="D25" s="17">
        <v>7011</v>
      </c>
      <c r="E25" s="24">
        <v>2</v>
      </c>
      <c r="F25" s="27">
        <f t="shared" si="0"/>
        <v>2.8526601055484238E-4</v>
      </c>
      <c r="G25" s="17">
        <v>0</v>
      </c>
      <c r="H25" s="30">
        <v>0</v>
      </c>
      <c r="I25" s="31">
        <v>4.5640200000000002</v>
      </c>
      <c r="J25" s="31">
        <f t="shared" si="3"/>
        <v>0.6509798887462559</v>
      </c>
      <c r="K25" s="31">
        <f t="shared" si="4"/>
        <v>2.2820100000000001</v>
      </c>
      <c r="L25" s="9"/>
    </row>
    <row r="26" spans="2:12">
      <c r="B26" s="7"/>
      <c r="C26" s="3">
        <v>41340</v>
      </c>
      <c r="D26" s="17">
        <v>89623</v>
      </c>
      <c r="E26" s="24">
        <v>28</v>
      </c>
      <c r="F26" s="27">
        <f t="shared" si="0"/>
        <v>3.1241980295236712E-4</v>
      </c>
      <c r="G26" s="17">
        <v>0</v>
      </c>
      <c r="H26" s="30">
        <v>0</v>
      </c>
      <c r="I26" s="31">
        <v>40.730249999999998</v>
      </c>
      <c r="J26" s="31">
        <f t="shared" si="3"/>
        <v>0.45446202425716609</v>
      </c>
      <c r="K26" s="31">
        <f t="shared" si="4"/>
        <v>1.4546517857142856</v>
      </c>
      <c r="L26" s="9"/>
    </row>
    <row r="27" spans="2:12">
      <c r="B27" s="7"/>
      <c r="C27" s="3">
        <v>41341</v>
      </c>
      <c r="D27" s="17">
        <v>0</v>
      </c>
      <c r="E27" s="24">
        <v>2</v>
      </c>
      <c r="F27" s="27" t="s">
        <v>46</v>
      </c>
      <c r="G27" s="17">
        <v>0</v>
      </c>
      <c r="H27" s="30">
        <v>0</v>
      </c>
      <c r="I27" s="31">
        <v>0</v>
      </c>
      <c r="J27" s="31" t="s">
        <v>46</v>
      </c>
      <c r="K27" s="31" t="s">
        <v>49</v>
      </c>
      <c r="L27" s="9"/>
    </row>
    <row r="28" spans="2:12">
      <c r="B28" s="7"/>
      <c r="C28" s="3">
        <v>41342</v>
      </c>
      <c r="D28" s="17">
        <v>0</v>
      </c>
      <c r="E28" s="24">
        <v>0</v>
      </c>
      <c r="F28" s="27" t="s">
        <v>47</v>
      </c>
      <c r="G28" s="17">
        <v>0</v>
      </c>
      <c r="H28" s="30">
        <v>0</v>
      </c>
      <c r="I28" s="31">
        <v>0</v>
      </c>
      <c r="J28" s="31" t="s">
        <v>48</v>
      </c>
      <c r="K28" s="31" t="s">
        <v>46</v>
      </c>
      <c r="L28" s="9"/>
    </row>
    <row r="29" spans="2:12">
      <c r="B29" s="7"/>
      <c r="C29" s="3">
        <v>41343</v>
      </c>
      <c r="D29" s="17">
        <v>41103</v>
      </c>
      <c r="E29" s="24">
        <v>47</v>
      </c>
      <c r="F29" s="27">
        <f t="shared" si="0"/>
        <v>1.1434688465562124E-3</v>
      </c>
      <c r="G29" s="17">
        <v>0</v>
      </c>
      <c r="H29" s="30">
        <v>0</v>
      </c>
      <c r="I29" s="31">
        <v>25.466200000000001</v>
      </c>
      <c r="J29" s="31">
        <f t="shared" si="3"/>
        <v>0.61957034766318753</v>
      </c>
      <c r="K29" s="31">
        <f t="shared" si="4"/>
        <v>0.54183404255319145</v>
      </c>
      <c r="L29" s="9"/>
    </row>
    <row r="30" spans="2:12">
      <c r="B30" s="7"/>
      <c r="C30" s="11" t="s">
        <v>21</v>
      </c>
      <c r="D30" s="32">
        <f>SUM(D23:D29)</f>
        <v>146703</v>
      </c>
      <c r="E30" s="25">
        <f>SUM(E23:E29)</f>
        <v>87</v>
      </c>
      <c r="F30" s="28">
        <f>E30/D30</f>
        <v>5.9303490726161023E-4</v>
      </c>
      <c r="G30" s="32">
        <f>SUM(G23:G29)</f>
        <v>3</v>
      </c>
      <c r="H30" s="33">
        <f>SUM(H23:H29)</f>
        <v>139.18</v>
      </c>
      <c r="I30" s="33">
        <f>SUM(I23:I29)</f>
        <v>76.52619</v>
      </c>
      <c r="J30" s="33">
        <f>I30/D30*1000</f>
        <v>0.52164025275556736</v>
      </c>
      <c r="K30" s="33">
        <f>I30/E30</f>
        <v>0.87961137931034483</v>
      </c>
      <c r="L30" s="9"/>
    </row>
    <row r="31" spans="2:12">
      <c r="B31" s="7"/>
      <c r="C31" s="8"/>
      <c r="D31" s="8"/>
      <c r="E31" s="8"/>
      <c r="F31" s="8"/>
      <c r="L31" s="9"/>
    </row>
    <row r="32" spans="2:12">
      <c r="B32" s="7"/>
      <c r="C32" s="16" t="s">
        <v>5</v>
      </c>
      <c r="D32" s="20"/>
      <c r="E32" s="20"/>
      <c r="F32" s="21"/>
      <c r="G32" s="8"/>
      <c r="H32" s="8"/>
      <c r="I32" s="8"/>
      <c r="J32" s="8"/>
      <c r="K32" s="8"/>
      <c r="L32" s="9"/>
    </row>
    <row r="33" spans="2:12">
      <c r="B33" s="12"/>
      <c r="C33" s="13"/>
      <c r="D33" s="13"/>
      <c r="E33" s="13"/>
      <c r="F33" s="13"/>
      <c r="G33" s="13"/>
      <c r="H33" s="13"/>
      <c r="I33" s="13"/>
      <c r="J33" s="13"/>
      <c r="K33" s="13"/>
      <c r="L33" s="14"/>
    </row>
    <row r="35" spans="2:12">
      <c r="B35" s="15"/>
      <c r="D35" s="16"/>
      <c r="E35" s="16"/>
      <c r="F35" s="16"/>
    </row>
    <row r="36" spans="2:12">
      <c r="B36" s="16"/>
      <c r="C36" s="16"/>
      <c r="D36" s="16"/>
      <c r="E36" s="16"/>
      <c r="F36" s="16"/>
    </row>
    <row r="37" spans="2:12">
      <c r="B37" s="16"/>
      <c r="C37" s="16"/>
      <c r="D37" s="16"/>
      <c r="E37" s="16"/>
      <c r="F37" s="16"/>
    </row>
    <row r="38" spans="2:12">
      <c r="B38" s="16"/>
      <c r="C38" s="16"/>
      <c r="D38" s="16"/>
      <c r="E38" s="16"/>
      <c r="F38" s="16"/>
    </row>
  </sheetData>
  <mergeCells count="2">
    <mergeCell ref="B2:L2"/>
    <mergeCell ref="C9:K19"/>
  </mergeCells>
  <phoneticPr fontId="2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2:L37"/>
  <sheetViews>
    <sheetView topLeftCell="A5" workbookViewId="0">
      <selection activeCell="I4" sqref="I4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41344</v>
      </c>
      <c r="D6" s="2">
        <v>41350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63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56</v>
      </c>
      <c r="F21" s="23" t="s">
        <v>57</v>
      </c>
      <c r="G21" s="18" t="s">
        <v>58</v>
      </c>
      <c r="H21" s="19" t="s">
        <v>19</v>
      </c>
      <c r="I21" s="19" t="s">
        <v>20</v>
      </c>
      <c r="J21" s="19" t="s">
        <v>59</v>
      </c>
      <c r="K21" s="19" t="s">
        <v>60</v>
      </c>
      <c r="L21" s="9"/>
    </row>
    <row r="22" spans="2:12">
      <c r="B22" s="7"/>
      <c r="C22" s="3">
        <v>41344</v>
      </c>
      <c r="D22" s="17">
        <v>18390</v>
      </c>
      <c r="E22" s="24">
        <v>23</v>
      </c>
      <c r="F22" s="27">
        <f t="shared" ref="F22:F28" si="0">E22/D22</f>
        <v>1.2506797172376291E-3</v>
      </c>
      <c r="G22" s="17">
        <v>1</v>
      </c>
      <c r="H22" s="30">
        <v>78.650000000000006</v>
      </c>
      <c r="I22" s="31">
        <v>11.158239999999999</v>
      </c>
      <c r="J22" s="31">
        <f t="shared" ref="J22:J28" si="1">I22/D22*1000</f>
        <v>0.60675584556824358</v>
      </c>
      <c r="K22" s="31">
        <f t="shared" ref="K22:K28" si="2">I22/E22</f>
        <v>0.48514086956521735</v>
      </c>
      <c r="L22" s="9"/>
    </row>
    <row r="23" spans="2:12">
      <c r="B23" s="7"/>
      <c r="C23" s="3">
        <v>41345</v>
      </c>
      <c r="D23" s="17">
        <v>11000</v>
      </c>
      <c r="E23" s="24">
        <v>6</v>
      </c>
      <c r="F23" s="27">
        <f t="shared" si="0"/>
        <v>5.4545454545454548E-4</v>
      </c>
      <c r="G23" s="17">
        <v>0</v>
      </c>
      <c r="H23" s="30">
        <v>0</v>
      </c>
      <c r="I23" s="31">
        <v>6.5528399999999998</v>
      </c>
      <c r="J23" s="31">
        <f t="shared" si="1"/>
        <v>0.59571272727272728</v>
      </c>
      <c r="K23" s="31">
        <f t="shared" si="2"/>
        <v>1.0921399999999999</v>
      </c>
      <c r="L23" s="9"/>
    </row>
    <row r="24" spans="2:12">
      <c r="B24" s="7"/>
      <c r="C24" s="3">
        <v>41346</v>
      </c>
      <c r="D24" s="17">
        <v>10226</v>
      </c>
      <c r="E24" s="24">
        <v>3</v>
      </c>
      <c r="F24" s="27">
        <f t="shared" si="0"/>
        <v>2.9336984158028552E-4</v>
      </c>
      <c r="G24" s="17">
        <v>1</v>
      </c>
      <c r="H24" s="30">
        <v>80.099999999999994</v>
      </c>
      <c r="I24" s="31">
        <v>4.5577300000000003</v>
      </c>
      <c r="J24" s="31">
        <f t="shared" si="1"/>
        <v>0.44570017602190498</v>
      </c>
      <c r="K24" s="31">
        <f t="shared" si="2"/>
        <v>1.5192433333333335</v>
      </c>
      <c r="L24" s="9"/>
    </row>
    <row r="25" spans="2:12">
      <c r="B25" s="7"/>
      <c r="C25" s="3">
        <v>41347</v>
      </c>
      <c r="D25" s="17">
        <v>42750</v>
      </c>
      <c r="E25" s="24">
        <v>15</v>
      </c>
      <c r="F25" s="27">
        <f t="shared" si="0"/>
        <v>3.5087719298245611E-4</v>
      </c>
      <c r="G25" s="17">
        <v>0</v>
      </c>
      <c r="H25" s="30">
        <v>0</v>
      </c>
      <c r="I25" s="31">
        <v>17.334679999999999</v>
      </c>
      <c r="J25" s="31">
        <f t="shared" si="1"/>
        <v>0.40548959064327483</v>
      </c>
      <c r="K25" s="31">
        <f t="shared" si="2"/>
        <v>1.1556453333333332</v>
      </c>
      <c r="L25" s="9"/>
    </row>
    <row r="26" spans="2:12">
      <c r="B26" s="7"/>
      <c r="C26" s="3">
        <v>41348</v>
      </c>
      <c r="D26" s="17">
        <v>12435</v>
      </c>
      <c r="E26" s="24">
        <v>9</v>
      </c>
      <c r="F26" s="27">
        <f t="shared" si="0"/>
        <v>7.2376357056694817E-4</v>
      </c>
      <c r="G26" s="17">
        <v>0</v>
      </c>
      <c r="H26" s="30">
        <v>0</v>
      </c>
      <c r="I26" s="31">
        <v>8.1677099999999996</v>
      </c>
      <c r="J26" s="31">
        <f t="shared" si="1"/>
        <v>0.65683232810615189</v>
      </c>
      <c r="K26" s="31">
        <f t="shared" si="2"/>
        <v>0.90752333333333324</v>
      </c>
      <c r="L26" s="9"/>
    </row>
    <row r="27" spans="2:12">
      <c r="B27" s="7"/>
      <c r="C27" s="3">
        <v>41349</v>
      </c>
      <c r="D27" s="17">
        <v>22869</v>
      </c>
      <c r="E27" s="24">
        <v>29</v>
      </c>
      <c r="F27" s="27">
        <f t="shared" si="0"/>
        <v>1.2680921771830863E-3</v>
      </c>
      <c r="G27" s="17">
        <v>0</v>
      </c>
      <c r="H27" s="30">
        <v>0</v>
      </c>
      <c r="I27" s="31">
        <v>15.3011</v>
      </c>
      <c r="J27" s="31">
        <f t="shared" si="1"/>
        <v>0.66907604180331448</v>
      </c>
      <c r="K27" s="31">
        <f t="shared" si="2"/>
        <v>0.52762413793103446</v>
      </c>
      <c r="L27" s="9"/>
    </row>
    <row r="28" spans="2:12">
      <c r="B28" s="7"/>
      <c r="C28" s="3">
        <v>41350</v>
      </c>
      <c r="D28" s="17">
        <v>57100</v>
      </c>
      <c r="E28" s="24">
        <v>43</v>
      </c>
      <c r="F28" s="27">
        <f t="shared" si="0"/>
        <v>7.5306479859894924E-4</v>
      </c>
      <c r="G28" s="17">
        <v>0</v>
      </c>
      <c r="H28" s="30">
        <v>0</v>
      </c>
      <c r="I28" s="31">
        <v>37.017719999999997</v>
      </c>
      <c r="J28" s="31">
        <f t="shared" si="1"/>
        <v>0.64829632224168121</v>
      </c>
      <c r="K28" s="31">
        <f t="shared" si="2"/>
        <v>0.86087720930232547</v>
      </c>
      <c r="L28" s="9"/>
    </row>
    <row r="29" spans="2:12">
      <c r="B29" s="7"/>
      <c r="C29" s="11" t="s">
        <v>21</v>
      </c>
      <c r="D29" s="32">
        <f>SUM(D22:D28)</f>
        <v>174770</v>
      </c>
      <c r="E29" s="25">
        <f>SUM(E22:E28)</f>
        <v>128</v>
      </c>
      <c r="F29" s="28">
        <f>E29/D29</f>
        <v>7.3239114264461865E-4</v>
      </c>
      <c r="G29" s="32">
        <f>SUM(G22:G28)</f>
        <v>2</v>
      </c>
      <c r="H29" s="33">
        <f>SUM(H22:H28)</f>
        <v>158.75</v>
      </c>
      <c r="I29" s="33">
        <f>SUM(I22:I28)</f>
        <v>100.09001999999998</v>
      </c>
      <c r="J29" s="33">
        <f>I29/D29*1000</f>
        <v>0.57269565714939619</v>
      </c>
      <c r="K29" s="33">
        <f>I29/E29</f>
        <v>0.78195328124999985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61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2:L37"/>
  <sheetViews>
    <sheetView tabSelected="1" topLeftCell="A7" workbookViewId="0">
      <selection activeCell="C19" sqref="C19"/>
    </sheetView>
  </sheetViews>
  <sheetFormatPr defaultColWidth="9" defaultRowHeight="14.25"/>
  <cols>
    <col min="1" max="1" width="3.625" style="6" customWidth="1"/>
    <col min="2" max="2" width="2.625" style="6" customWidth="1"/>
    <col min="3" max="3" width="17.25" style="6" customWidth="1"/>
    <col min="4" max="4" width="14.625" style="6" customWidth="1"/>
    <col min="5" max="5" width="12.875" style="6" customWidth="1"/>
    <col min="6" max="6" width="13.25" style="6" customWidth="1"/>
    <col min="7" max="7" width="13.375" style="6" customWidth="1"/>
    <col min="8" max="8" width="16" style="6" customWidth="1"/>
    <col min="9" max="9" width="14.375" style="6" bestFit="1" customWidth="1"/>
    <col min="10" max="11" width="12.625" style="6" customWidth="1"/>
    <col min="12" max="12" width="2.625" style="6" customWidth="1"/>
    <col min="13" max="16384" width="9" style="6"/>
  </cols>
  <sheetData>
    <row r="2" spans="2:12" ht="15.75">
      <c r="B2" s="34" t="s">
        <v>50</v>
      </c>
      <c r="C2" s="35"/>
      <c r="D2" s="35"/>
      <c r="E2" s="35"/>
      <c r="F2" s="35"/>
      <c r="G2" s="35"/>
      <c r="H2" s="35"/>
      <c r="I2" s="35"/>
      <c r="J2" s="35"/>
      <c r="K2" s="35"/>
      <c r="L2" s="36"/>
    </row>
    <row r="3" spans="2:12">
      <c r="B3" s="7"/>
      <c r="C3" s="8"/>
      <c r="D3" s="8"/>
      <c r="E3" s="8"/>
      <c r="F3" s="8"/>
      <c r="G3" s="8"/>
      <c r="H3" s="8"/>
      <c r="I3" s="8"/>
      <c r="J3" s="8"/>
      <c r="K3" s="8"/>
      <c r="L3" s="9"/>
    </row>
    <row r="4" spans="2:12">
      <c r="B4" s="7"/>
      <c r="C4" s="10" t="s">
        <v>51</v>
      </c>
      <c r="E4" s="8"/>
      <c r="F4" s="8"/>
      <c r="G4" s="8"/>
      <c r="H4" s="8"/>
      <c r="I4" s="8"/>
      <c r="J4" s="8"/>
      <c r="K4" s="8"/>
      <c r="L4" s="9"/>
    </row>
    <row r="5" spans="2:12">
      <c r="B5" s="7"/>
      <c r="C5" s="19" t="s">
        <v>52</v>
      </c>
      <c r="D5" s="19" t="s">
        <v>53</v>
      </c>
      <c r="E5" s="8"/>
      <c r="F5" s="8"/>
      <c r="G5" s="8"/>
      <c r="H5" s="8"/>
      <c r="I5" s="8"/>
      <c r="J5" s="8"/>
      <c r="K5" s="8"/>
      <c r="L5" s="9"/>
    </row>
    <row r="6" spans="2:12">
      <c r="B6" s="7"/>
      <c r="C6" s="2">
        <v>41351</v>
      </c>
      <c r="D6" s="2">
        <v>41357</v>
      </c>
      <c r="E6" s="8"/>
      <c r="F6" s="8"/>
      <c r="G6" s="8"/>
      <c r="H6" s="8"/>
      <c r="I6" s="8"/>
      <c r="J6" s="8"/>
      <c r="K6" s="8"/>
      <c r="L6" s="9"/>
    </row>
    <row r="7" spans="2:12">
      <c r="B7" s="7"/>
      <c r="C7" s="8"/>
      <c r="D7" s="8"/>
      <c r="E7" s="8"/>
      <c r="F7" s="8"/>
      <c r="G7" s="8"/>
      <c r="H7" s="8"/>
      <c r="I7" s="8"/>
      <c r="J7" s="8"/>
      <c r="K7" s="8"/>
      <c r="L7" s="9"/>
    </row>
    <row r="8" spans="2:12">
      <c r="B8" s="7"/>
      <c r="C8" s="22" t="s">
        <v>54</v>
      </c>
      <c r="G8" s="8"/>
      <c r="H8" s="8"/>
      <c r="I8" s="8"/>
      <c r="J8" s="8"/>
      <c r="K8" s="8"/>
      <c r="L8" s="9"/>
    </row>
    <row r="9" spans="2:12" ht="13.5" customHeight="1">
      <c r="B9" s="7"/>
      <c r="C9" s="37" t="s">
        <v>69</v>
      </c>
      <c r="D9" s="38"/>
      <c r="E9" s="38"/>
      <c r="F9" s="38"/>
      <c r="G9" s="38"/>
      <c r="H9" s="38"/>
      <c r="I9" s="38"/>
      <c r="J9" s="38"/>
      <c r="K9" s="38"/>
      <c r="L9" s="9"/>
    </row>
    <row r="10" spans="2:12">
      <c r="B10" s="7"/>
      <c r="C10" s="38"/>
      <c r="D10" s="38"/>
      <c r="E10" s="38"/>
      <c r="F10" s="38"/>
      <c r="G10" s="38"/>
      <c r="H10" s="38"/>
      <c r="I10" s="38"/>
      <c r="J10" s="38"/>
      <c r="K10" s="38"/>
      <c r="L10" s="9"/>
    </row>
    <row r="11" spans="2:12">
      <c r="B11" s="7"/>
      <c r="C11" s="38"/>
      <c r="D11" s="38"/>
      <c r="E11" s="38"/>
      <c r="F11" s="38"/>
      <c r="G11" s="38"/>
      <c r="H11" s="38"/>
      <c r="I11" s="38"/>
      <c r="J11" s="38"/>
      <c r="K11" s="38"/>
      <c r="L11" s="9"/>
    </row>
    <row r="12" spans="2:12">
      <c r="B12" s="7"/>
      <c r="C12" s="38"/>
      <c r="D12" s="38"/>
      <c r="E12" s="38"/>
      <c r="F12" s="38"/>
      <c r="G12" s="38"/>
      <c r="H12" s="38"/>
      <c r="I12" s="38"/>
      <c r="J12" s="38"/>
      <c r="K12" s="38"/>
      <c r="L12" s="9"/>
    </row>
    <row r="13" spans="2:12">
      <c r="B13" s="7"/>
      <c r="C13" s="38"/>
      <c r="D13" s="38"/>
      <c r="E13" s="38"/>
      <c r="F13" s="38"/>
      <c r="G13" s="38"/>
      <c r="H13" s="38"/>
      <c r="I13" s="38"/>
      <c r="J13" s="38"/>
      <c r="K13" s="38"/>
      <c r="L13" s="9"/>
    </row>
    <row r="14" spans="2:12">
      <c r="B14" s="7"/>
      <c r="C14" s="38"/>
      <c r="D14" s="38"/>
      <c r="E14" s="38"/>
      <c r="F14" s="38"/>
      <c r="G14" s="38"/>
      <c r="H14" s="38"/>
      <c r="I14" s="38"/>
      <c r="J14" s="38"/>
      <c r="K14" s="38"/>
      <c r="L14" s="9"/>
    </row>
    <row r="15" spans="2:12">
      <c r="B15" s="7"/>
      <c r="C15" s="38"/>
      <c r="D15" s="38"/>
      <c r="E15" s="38"/>
      <c r="F15" s="38"/>
      <c r="G15" s="38"/>
      <c r="H15" s="38"/>
      <c r="I15" s="38"/>
      <c r="J15" s="38"/>
      <c r="K15" s="38"/>
      <c r="L15" s="9"/>
    </row>
    <row r="16" spans="2:12">
      <c r="B16" s="7"/>
      <c r="C16" s="38"/>
      <c r="D16" s="38"/>
      <c r="E16" s="38"/>
      <c r="F16" s="38"/>
      <c r="G16" s="38"/>
      <c r="H16" s="38"/>
      <c r="I16" s="38"/>
      <c r="J16" s="38"/>
      <c r="K16" s="38"/>
      <c r="L16" s="9"/>
    </row>
    <row r="17" spans="2:12">
      <c r="B17" s="7"/>
      <c r="C17" s="38"/>
      <c r="D17" s="38"/>
      <c r="E17" s="38"/>
      <c r="F17" s="38"/>
      <c r="G17" s="38"/>
      <c r="H17" s="38"/>
      <c r="I17" s="38"/>
      <c r="J17" s="38"/>
      <c r="K17" s="38"/>
      <c r="L17" s="9"/>
    </row>
    <row r="18" spans="2:12">
      <c r="B18" s="7"/>
      <c r="C18" s="38"/>
      <c r="D18" s="38"/>
      <c r="E18" s="38"/>
      <c r="F18" s="38"/>
      <c r="G18" s="38"/>
      <c r="H18" s="38"/>
      <c r="I18" s="38"/>
      <c r="J18" s="38"/>
      <c r="K18" s="38"/>
      <c r="L18" s="9"/>
    </row>
    <row r="19" spans="2:12">
      <c r="B19" s="7"/>
      <c r="L19" s="9"/>
    </row>
    <row r="20" spans="2:12">
      <c r="B20" s="7"/>
      <c r="C20" s="22" t="s">
        <v>55</v>
      </c>
      <c r="D20" s="8"/>
      <c r="E20" s="8"/>
      <c r="F20" s="8"/>
      <c r="L20" s="9"/>
    </row>
    <row r="21" spans="2:12">
      <c r="B21" s="7"/>
      <c r="C21" s="19" t="s">
        <v>17</v>
      </c>
      <c r="D21" s="19" t="s">
        <v>18</v>
      </c>
      <c r="E21" s="23" t="s">
        <v>64</v>
      </c>
      <c r="F21" s="23" t="s">
        <v>65</v>
      </c>
      <c r="G21" s="18" t="s">
        <v>66</v>
      </c>
      <c r="H21" s="19" t="s">
        <v>19</v>
      </c>
      <c r="I21" s="19" t="s">
        <v>20</v>
      </c>
      <c r="J21" s="19" t="s">
        <v>67</v>
      </c>
      <c r="K21" s="19" t="s">
        <v>68</v>
      </c>
      <c r="L21" s="9"/>
    </row>
    <row r="22" spans="2:12">
      <c r="B22" s="7"/>
      <c r="C22" s="3">
        <v>41351</v>
      </c>
      <c r="D22" s="17">
        <v>51158</v>
      </c>
      <c r="E22" s="24">
        <v>34</v>
      </c>
      <c r="F22" s="27">
        <f t="shared" ref="F22:F28" si="0">E22/D22</f>
        <v>6.6460768599241565E-4</v>
      </c>
      <c r="G22" s="17">
        <v>0</v>
      </c>
      <c r="H22" s="30">
        <v>0</v>
      </c>
      <c r="I22" s="31">
        <v>32.744160000000001</v>
      </c>
      <c r="J22" s="31">
        <f t="shared" ref="J22:J28" si="1">I22/D22*1000</f>
        <v>0.64005942374604174</v>
      </c>
      <c r="K22" s="31">
        <f t="shared" ref="K22:K28" si="2">I22/E22</f>
        <v>0.96306352941176476</v>
      </c>
      <c r="L22" s="9"/>
    </row>
    <row r="23" spans="2:12">
      <c r="B23" s="7"/>
      <c r="C23" s="3">
        <v>41352</v>
      </c>
      <c r="D23" s="17">
        <v>23489</v>
      </c>
      <c r="E23" s="24">
        <v>14</v>
      </c>
      <c r="F23" s="27">
        <f t="shared" si="0"/>
        <v>5.9602367065434889E-4</v>
      </c>
      <c r="G23" s="17">
        <v>0</v>
      </c>
      <c r="H23" s="30">
        <v>0</v>
      </c>
      <c r="I23" s="31">
        <v>15.484590000000001</v>
      </c>
      <c r="J23" s="31">
        <f t="shared" si="1"/>
        <v>0.65922729788411605</v>
      </c>
      <c r="K23" s="31">
        <f t="shared" si="2"/>
        <v>1.106042142857143</v>
      </c>
      <c r="L23" s="9"/>
    </row>
    <row r="24" spans="2:12">
      <c r="B24" s="7"/>
      <c r="C24" s="3">
        <v>41353</v>
      </c>
      <c r="D24" s="17">
        <v>32888</v>
      </c>
      <c r="E24" s="24">
        <v>25</v>
      </c>
      <c r="F24" s="27">
        <f t="shared" si="0"/>
        <v>7.6015567988324008E-4</v>
      </c>
      <c r="G24" s="17">
        <v>0</v>
      </c>
      <c r="H24" s="30">
        <v>0</v>
      </c>
      <c r="I24" s="31">
        <v>22.03069</v>
      </c>
      <c r="J24" s="31">
        <f t="shared" si="1"/>
        <v>0.66987016540987598</v>
      </c>
      <c r="K24" s="31">
        <f t="shared" si="2"/>
        <v>0.8812276</v>
      </c>
      <c r="L24" s="9"/>
    </row>
    <row r="25" spans="2:12">
      <c r="B25" s="7"/>
      <c r="C25" s="3">
        <v>41354</v>
      </c>
      <c r="D25" s="17">
        <v>91700</v>
      </c>
      <c r="E25" s="24">
        <v>38</v>
      </c>
      <c r="F25" s="27">
        <f t="shared" si="0"/>
        <v>4.143947655398037E-4</v>
      </c>
      <c r="G25" s="17">
        <v>0</v>
      </c>
      <c r="H25" s="30">
        <v>0</v>
      </c>
      <c r="I25" s="31">
        <v>56.44079</v>
      </c>
      <c r="J25" s="31">
        <f t="shared" si="1"/>
        <v>0.61549389312977099</v>
      </c>
      <c r="K25" s="31">
        <f t="shared" si="2"/>
        <v>1.485283947368421</v>
      </c>
      <c r="L25" s="9"/>
    </row>
    <row r="26" spans="2:12">
      <c r="B26" s="7"/>
      <c r="C26" s="3">
        <v>41355</v>
      </c>
      <c r="D26" s="17">
        <v>14991</v>
      </c>
      <c r="E26" s="24">
        <v>37</v>
      </c>
      <c r="F26" s="27">
        <f t="shared" si="0"/>
        <v>2.4681475551997867E-3</v>
      </c>
      <c r="G26" s="17">
        <v>0</v>
      </c>
      <c r="H26" s="30">
        <v>0</v>
      </c>
      <c r="I26" s="31">
        <v>15.030250000000001</v>
      </c>
      <c r="J26" s="31">
        <f t="shared" si="1"/>
        <v>1.0026182376092323</v>
      </c>
      <c r="K26" s="31">
        <f t="shared" si="2"/>
        <v>0.406222972972973</v>
      </c>
      <c r="L26" s="9"/>
    </row>
    <row r="27" spans="2:12">
      <c r="B27" s="7"/>
      <c r="C27" s="3">
        <v>41356</v>
      </c>
      <c r="D27" s="17">
        <v>12743</v>
      </c>
      <c r="E27" s="24">
        <v>41</v>
      </c>
      <c r="F27" s="27">
        <f t="shared" si="0"/>
        <v>3.2174527191399199E-3</v>
      </c>
      <c r="G27" s="17">
        <v>0</v>
      </c>
      <c r="H27" s="30">
        <v>0</v>
      </c>
      <c r="I27" s="31">
        <v>13.22729</v>
      </c>
      <c r="J27" s="31">
        <f t="shared" si="1"/>
        <v>1.0380043945695676</v>
      </c>
      <c r="K27" s="31">
        <f t="shared" si="2"/>
        <v>0.32261682926829266</v>
      </c>
      <c r="L27" s="9"/>
    </row>
    <row r="28" spans="2:12">
      <c r="B28" s="7"/>
      <c r="C28" s="3">
        <v>41357</v>
      </c>
      <c r="D28" s="17">
        <v>14091</v>
      </c>
      <c r="E28" s="24">
        <v>31</v>
      </c>
      <c r="F28" s="27">
        <f t="shared" si="0"/>
        <v>2.1999858065431836E-3</v>
      </c>
      <c r="G28" s="17">
        <v>0</v>
      </c>
      <c r="H28" s="30">
        <v>0</v>
      </c>
      <c r="I28" s="31">
        <v>17.170249999999999</v>
      </c>
      <c r="J28" s="31">
        <f t="shared" si="1"/>
        <v>1.2185260095096162</v>
      </c>
      <c r="K28" s="31">
        <f t="shared" si="2"/>
        <v>0.55387903225806445</v>
      </c>
      <c r="L28" s="9"/>
    </row>
    <row r="29" spans="2:12">
      <c r="B29" s="7"/>
      <c r="C29" s="11" t="s">
        <v>21</v>
      </c>
      <c r="D29" s="32">
        <f>SUM(D22:D28)</f>
        <v>241060</v>
      </c>
      <c r="E29" s="25">
        <f>SUM(E22:E28)</f>
        <v>220</v>
      </c>
      <c r="F29" s="28">
        <f>E29/D29</f>
        <v>9.1263585829254128E-4</v>
      </c>
      <c r="G29" s="32">
        <f>SUM(G22:G28)</f>
        <v>0</v>
      </c>
      <c r="H29" s="33">
        <f>SUM(H22:H28)</f>
        <v>0</v>
      </c>
      <c r="I29" s="33">
        <f>SUM(I22:I28)</f>
        <v>172.12802000000002</v>
      </c>
      <c r="J29" s="33">
        <f>I29/D29*1000</f>
        <v>0.71404637849498054</v>
      </c>
      <c r="K29" s="33">
        <f>I29/E29</f>
        <v>0.78240009090909102</v>
      </c>
      <c r="L29" s="9"/>
    </row>
    <row r="30" spans="2:12">
      <c r="B30" s="7"/>
      <c r="C30" s="8"/>
      <c r="D30" s="8"/>
      <c r="E30" s="8"/>
      <c r="F30" s="8"/>
      <c r="L30" s="9"/>
    </row>
    <row r="31" spans="2:12">
      <c r="B31" s="7"/>
      <c r="C31" s="16" t="s">
        <v>5</v>
      </c>
      <c r="D31" s="20"/>
      <c r="E31" s="20"/>
      <c r="F31" s="21"/>
      <c r="G31" s="8"/>
      <c r="H31" s="8"/>
      <c r="I31" s="8"/>
      <c r="J31" s="8"/>
      <c r="K31" s="8"/>
      <c r="L31" s="9"/>
    </row>
    <row r="32" spans="2:12">
      <c r="B32" s="12"/>
      <c r="C32" s="13"/>
      <c r="D32" s="13"/>
      <c r="E32" s="13"/>
      <c r="F32" s="13"/>
      <c r="G32" s="13"/>
      <c r="H32" s="13"/>
      <c r="I32" s="13"/>
      <c r="J32" s="13"/>
      <c r="K32" s="13"/>
      <c r="L32" s="14"/>
    </row>
    <row r="34" spans="2:6">
      <c r="B34" s="15"/>
      <c r="D34" s="16"/>
      <c r="E34" s="16"/>
      <c r="F34" s="16"/>
    </row>
    <row r="35" spans="2:6">
      <c r="B35" s="16"/>
      <c r="C35" s="16"/>
      <c r="D35" s="16"/>
      <c r="E35" s="16"/>
      <c r="F35" s="16"/>
    </row>
    <row r="36" spans="2:6">
      <c r="B36" s="16"/>
      <c r="C36" s="16"/>
      <c r="D36" s="16"/>
      <c r="E36" s="16"/>
      <c r="F36" s="16"/>
    </row>
    <row r="37" spans="2:6">
      <c r="B37" s="16"/>
      <c r="C37" s="16"/>
      <c r="D37" s="16"/>
      <c r="E37" s="16"/>
      <c r="F37" s="16"/>
    </row>
  </sheetData>
  <mergeCells count="2">
    <mergeCell ref="B2:L2"/>
    <mergeCell ref="C9:K18"/>
  </mergeCells>
  <phoneticPr fontId="2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第一周（1-22～1-27）</vt:lpstr>
      <vt:lpstr>第二周（1-28～2-3）</vt:lpstr>
      <vt:lpstr>第三周（2-4～2-17）</vt:lpstr>
      <vt:lpstr>第四周（2-18～2-24）</vt:lpstr>
      <vt:lpstr>第五周（2-25～3-3）</vt:lpstr>
      <vt:lpstr>第六周（3-4～3-10）</vt:lpstr>
      <vt:lpstr>第七周（3-11～3-17）</vt:lpstr>
      <vt:lpstr>第八周（3-18～3-24）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assure</dc:creator>
  <cp:lastModifiedBy>assure</cp:lastModifiedBy>
  <dcterms:created xsi:type="dcterms:W3CDTF">2012-04-13T03:17:55Z</dcterms:created>
  <dcterms:modified xsi:type="dcterms:W3CDTF">2013-03-27T09:26:18Z</dcterms:modified>
</cp:coreProperties>
</file>