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75" windowWidth="19440" windowHeight="9285" firstSheet="3" activeTab="6"/>
  </bookViews>
  <sheets>
    <sheet name="第一周（10-24～10-28）" sheetId="5" r:id="rId1"/>
    <sheet name="第二周（10-29～11-04）" sheetId="6" r:id="rId2"/>
    <sheet name="第三周（11-05～11-11)" sheetId="7" r:id="rId3"/>
    <sheet name="第四周（11-12～11-18)" sheetId="8" r:id="rId4"/>
    <sheet name="第五周（11-19～11-25)" sheetId="9" r:id="rId5"/>
    <sheet name="第六周（11-26～12-02)" sheetId="10" r:id="rId6"/>
    <sheet name="第七周（12-03～12-09) " sheetId="11" r:id="rId7"/>
    <sheet name="Sheet2" sheetId="2" r:id="rId8"/>
    <sheet name="Sheet3" sheetId="3" r:id="rId9"/>
  </sheets>
  <calcPr calcId="125725"/>
</workbook>
</file>

<file path=xl/calcChain.xml><?xml version="1.0" encoding="utf-8"?>
<calcChain xmlns="http://schemas.openxmlformats.org/spreadsheetml/2006/main">
  <c r="I28" i="11"/>
  <c r="H28"/>
  <c r="G28"/>
  <c r="E28"/>
  <c r="D28"/>
  <c r="K27"/>
  <c r="J27"/>
  <c r="F27"/>
  <c r="K26"/>
  <c r="J26"/>
  <c r="F26"/>
  <c r="K25"/>
  <c r="J25"/>
  <c r="F25"/>
  <c r="K24"/>
  <c r="J24"/>
  <c r="F24"/>
  <c r="K23"/>
  <c r="J23"/>
  <c r="F23"/>
  <c r="K22"/>
  <c r="J22"/>
  <c r="F22"/>
  <c r="K21"/>
  <c r="J21"/>
  <c r="F21"/>
  <c r="I29" i="10"/>
  <c r="J29" s="1"/>
  <c r="H29"/>
  <c r="G29"/>
  <c r="E29"/>
  <c r="F29" s="1"/>
  <c r="D29"/>
  <c r="K28"/>
  <c r="J28"/>
  <c r="F28"/>
  <c r="K27"/>
  <c r="J27"/>
  <c r="F27"/>
  <c r="K26"/>
  <c r="J26"/>
  <c r="F26"/>
  <c r="K25"/>
  <c r="J25"/>
  <c r="F25"/>
  <c r="K24"/>
  <c r="J24"/>
  <c r="F24"/>
  <c r="K23"/>
  <c r="J23"/>
  <c r="F23"/>
  <c r="K22"/>
  <c r="J22"/>
  <c r="F22"/>
  <c r="I29" i="9"/>
  <c r="H29"/>
  <c r="G29"/>
  <c r="E29"/>
  <c r="D29"/>
  <c r="J28" i="11" l="1"/>
  <c r="F28"/>
  <c r="K28"/>
  <c r="K29" i="10"/>
  <c r="J29" i="9"/>
  <c r="F29"/>
  <c r="K29"/>
  <c r="I30" i="8"/>
  <c r="H30"/>
  <c r="G30"/>
  <c r="E30"/>
  <c r="F30" s="1"/>
  <c r="D30"/>
  <c r="K29"/>
  <c r="J29"/>
  <c r="F29"/>
  <c r="K28"/>
  <c r="J28"/>
  <c r="F28"/>
  <c r="K27"/>
  <c r="J27"/>
  <c r="F27"/>
  <c r="K26"/>
  <c r="J26"/>
  <c r="F26"/>
  <c r="K25"/>
  <c r="J25"/>
  <c r="F25"/>
  <c r="K24"/>
  <c r="J24"/>
  <c r="F24"/>
  <c r="K23"/>
  <c r="J23"/>
  <c r="F23"/>
  <c r="I31" i="7"/>
  <c r="J31" s="1"/>
  <c r="H31"/>
  <c r="E31"/>
  <c r="F31" s="1"/>
  <c r="D31"/>
  <c r="K30"/>
  <c r="J30"/>
  <c r="F30"/>
  <c r="K29"/>
  <c r="J29"/>
  <c r="F29"/>
  <c r="K28"/>
  <c r="J28"/>
  <c r="F28"/>
  <c r="K27"/>
  <c r="J27"/>
  <c r="F27"/>
  <c r="K26"/>
  <c r="J26"/>
  <c r="F26"/>
  <c r="K25"/>
  <c r="J25"/>
  <c r="F25"/>
  <c r="K24"/>
  <c r="J24"/>
  <c r="F24"/>
  <c r="K30" i="6"/>
  <c r="J30"/>
  <c r="F30"/>
  <c r="K29"/>
  <c r="J29"/>
  <c r="F29"/>
  <c r="K28"/>
  <c r="J28"/>
  <c r="F28"/>
  <c r="K27"/>
  <c r="J27"/>
  <c r="F27"/>
  <c r="K26"/>
  <c r="J26"/>
  <c r="F26"/>
  <c r="K25"/>
  <c r="J25"/>
  <c r="F25"/>
  <c r="K24"/>
  <c r="J24"/>
  <c r="F24"/>
  <c r="I31"/>
  <c r="H31"/>
  <c r="G31"/>
  <c r="E31"/>
  <c r="D31"/>
  <c r="I31" i="5"/>
  <c r="J31" s="1"/>
  <c r="H31"/>
  <c r="G31"/>
  <c r="E31"/>
  <c r="F31" s="1"/>
  <c r="D31"/>
  <c r="K30"/>
  <c r="J30"/>
  <c r="F30"/>
  <c r="K29"/>
  <c r="J29"/>
  <c r="F29"/>
  <c r="K28"/>
  <c r="J28"/>
  <c r="F28"/>
  <c r="K27"/>
  <c r="J27"/>
  <c r="F27"/>
  <c r="K26"/>
  <c r="J26"/>
  <c r="F26"/>
  <c r="J30" i="8" l="1"/>
  <c r="K30"/>
  <c r="K31" i="7"/>
  <c r="F31" i="6"/>
  <c r="J31"/>
  <c r="K31"/>
  <c r="K31" i="5"/>
  <c r="G31" i="7" l="1"/>
</calcChain>
</file>

<file path=xl/sharedStrings.xml><?xml version="1.0" encoding="utf-8"?>
<sst xmlns="http://schemas.openxmlformats.org/spreadsheetml/2006/main" count="126" uniqueCount="72">
  <si>
    <t>每日数据概览</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</si>
  <si>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</si>
  <si>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</si>
  <si>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</si>
  <si>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</si>
  <si>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</si>
  <si>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</si>
  <si>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</si>
  <si>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</si>
  <si>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</si>
  <si>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</si>
  <si>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</si>
  <si>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</si>
  <si>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</si>
  <si>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</si>
  <si>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</si>
  <si>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</si>
  <si>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</si>
  <si>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</si>
  <si>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t xml:space="preserve">choies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7" type="noConversion"/>
  </si>
  <si>
    <r>
      <rPr>
        <b/>
        <sz val="10"/>
        <color theme="1"/>
        <rFont val="宋体"/>
        <family val="3"/>
        <charset val="134"/>
      </rPr>
      <t>执行时间</t>
    </r>
    <phoneticPr fontId="10" type="noConversion"/>
  </si>
  <si>
    <r>
      <rPr>
        <b/>
        <sz val="10"/>
        <color theme="0"/>
        <rFont val="宋体"/>
        <family val="3"/>
        <charset val="134"/>
      </rPr>
      <t>开始日期</t>
    </r>
    <phoneticPr fontId="10" type="noConversion"/>
  </si>
  <si>
    <r>
      <rPr>
        <b/>
        <sz val="10"/>
        <color theme="0"/>
        <rFont val="宋体"/>
        <family val="3"/>
        <charset val="134"/>
      </rPr>
      <t>结束日期</t>
    </r>
    <phoneticPr fontId="10" type="noConversion"/>
  </si>
  <si>
    <t>阶段小结</t>
    <phoneticPr fontId="10"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</si>
  <si>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
2.继续优化动态出价算法；
3.总结投放数据，优化投放模型；
4.积累本周投放数据后和GA报表进行数据比对；</t>
    </r>
    <phoneticPr fontId="15" type="noConversion"/>
  </si>
  <si>
    <t>每日数据概览</t>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</si>
  <si>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</si>
  <si>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1"/>
        <rFont val="宋体"/>
        <family val="3"/>
        <charset val="134"/>
      </rPr>
      <t>上周总结：</t>
    </r>
    <r>
      <rPr>
        <sz val="10"/>
        <color theme="1"/>
        <rFont val="宋体"/>
        <family val="3"/>
        <charset val="134"/>
      </rPr>
      <t xml:space="preserve">
1.继续小预算的进行各场景的测试投放；
2.继续优化动态出价算法；
3.根据投放数据优化投放模型；
4.继续和GA报表进行数据比对，确定转化界定策略；
5.开始retargeting投放；
</t>
    </r>
    <r>
      <rPr>
        <b/>
        <sz val="10"/>
        <color theme="1"/>
        <rFont val="宋体"/>
        <family val="3"/>
        <charset val="134"/>
      </rPr>
      <t>本周策略：</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</si>
  <si>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</si>
  <si>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</si>
  <si>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</si>
  <si>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</si>
  <si>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</si>
  <si>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</si>
  <si>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</si>
  <si>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</si>
  <si>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</si>
  <si>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4.投放至今没有转化不是特别正常，本周需要跟踪下流程看是否某个环节出了些问题；</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</si>
  <si>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</si>
  <si>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</si>
  <si>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</si>
  <si>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</si>
  <si>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</si>
  <si>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</si>
  <si>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</si>
  <si>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</si>
  <si>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</si>
  <si>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</si>
  <si>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4.一直没能追踪转化的问题本周已解决；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4.准备进行Retargeting投放；</t>
    </r>
    <phoneticPr fontId="15"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</si>
  <si>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</si>
  <si>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4.开始尝试Retargeting投放；
</t>
    </r>
    <r>
      <rPr>
        <b/>
        <sz val="10"/>
        <color theme="1"/>
        <rFont val="宋体"/>
        <family val="3"/>
        <charset val="134"/>
      </rPr>
      <t>本周策略：</t>
    </r>
    <r>
      <rPr>
        <sz val="10"/>
        <color theme="1"/>
        <rFont val="宋体"/>
        <family val="3"/>
        <charset val="134"/>
      </rPr>
      <t xml:space="preserve">
1.持续挑选效果较好的媒体进行白名单投放；
2.扩大人群学习范围，调整人群在出价中的权重；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</si>
  <si>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</si>
  <si>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</si>
  <si>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</si>
  <si>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</si>
  <si>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</si>
  <si>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</si>
  <si>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</si>
  <si>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</si>
  <si>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</si>
  <si>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2.扩大人群学习范围；
3.重新定义出价算法，提高基价，修改各维度权重；
4.继续进行Retargeting投放；
</t>
    </r>
    <r>
      <rPr>
        <b/>
        <sz val="10"/>
        <color theme="1"/>
        <rFont val="宋体"/>
        <family val="3"/>
        <charset val="134"/>
      </rPr>
      <t>本周策略：</t>
    </r>
    <r>
      <rPr>
        <sz val="10"/>
        <color theme="1"/>
        <rFont val="宋体"/>
        <family val="3"/>
        <charset val="134"/>
      </rPr>
      <t xml:space="preserve">
1.持续挑选效果较好的媒体进行白名单投放；
2.继续扩大人群学习范围；
3.修正投放模型；
4.继续进行Retargeting投放；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</si>
  <si>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</si>
  <si>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</si>
  <si>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</si>
  <si>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</si>
  <si>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</si>
  <si>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</si>
  <si>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</si>
  <si>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</si>
  <si>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</si>
  <si>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</si>
  <si>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1.根据之前的点击和转化行为分析人群对本站产品的倾向度更新人群算法；
2.同步扩大人群学习范围；
3.观察数据用于修正算法参数；
4.继续进行Retargeting投放；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3.继续进行Retargeting投放；</t>
    </r>
    <phoneticPr fontId="15" type="noConversion"/>
  </si>
</sst>
</file>

<file path=xl/styles.xml><?xml version="1.0" encoding="utf-8"?>
<styleSheet xmlns="http://schemas.openxmlformats.org/spreadsheetml/2006/main">
  <numFmts count="5">
    <numFmt numFmtId="25" formatCode="\$#,##0.00_);\(\$#,##0.00\)"/>
    <numFmt numFmtId="26" formatCode="\$#,##0.00_);[Red]\(\$#,##0.00\)"/>
    <numFmt numFmtId="176" formatCode="0.000%"/>
    <numFmt numFmtId="177" formatCode="_(* #,##0.00_);_(* \(#,##0.00\);_(* &quot;-&quot;??_);_(@_)"/>
    <numFmt numFmtId="178" formatCode="_(* #,##0_);_(* \(#,##0\);_(* &quot;-&quot;??_);_(@_)"/>
  </numFmts>
  <fonts count="18">
    <font>
      <sz val="11"/>
      <color theme="1"/>
      <name val="宋体"/>
      <family val="2"/>
      <charset val="134"/>
      <scheme val="minor"/>
    </font>
    <font>
      <sz val="11"/>
      <color theme="1"/>
      <name val="宋体"/>
      <family val="2"/>
      <scheme val="minor"/>
    </font>
    <font>
      <sz val="11"/>
      <color theme="1"/>
      <name val="宋体"/>
      <family val="2"/>
      <charset val="134"/>
      <scheme val="minor"/>
    </font>
    <font>
      <sz val="9"/>
      <name val="宋体"/>
      <family val="2"/>
      <charset val="134"/>
      <scheme val="minor"/>
    </font>
    <font>
      <sz val="11"/>
      <color theme="1"/>
      <name val="Arial"/>
      <family val="2"/>
    </font>
    <font>
      <b/>
      <sz val="12"/>
      <color theme="0"/>
      <name val="Arial"/>
      <family val="2"/>
    </font>
    <font>
      <b/>
      <sz val="12"/>
      <color theme="0"/>
      <name val="宋体"/>
      <family val="3"/>
      <charset val="134"/>
    </font>
    <font>
      <sz val="9"/>
      <name val="宋体"/>
      <family val="2"/>
      <scheme val="minor"/>
    </font>
    <font>
      <b/>
      <sz val="10"/>
      <color theme="1"/>
      <name val="Arial"/>
      <family val="2"/>
    </font>
    <font>
      <b/>
      <sz val="10"/>
      <color theme="1"/>
      <name val="宋体"/>
      <family val="3"/>
      <charset val="134"/>
    </font>
    <font>
      <sz val="9"/>
      <name val="宋体"/>
      <family val="3"/>
      <charset val="134"/>
    </font>
    <font>
      <b/>
      <sz val="10"/>
      <color theme="0"/>
      <name val="Arial"/>
      <family val="2"/>
    </font>
    <font>
      <b/>
      <sz val="10"/>
      <color theme="0"/>
      <name val="宋体"/>
      <family val="3"/>
      <charset val="134"/>
    </font>
    <font>
      <sz val="10"/>
      <color theme="1"/>
      <name val="Arial"/>
      <family val="2"/>
    </font>
    <font>
      <sz val="10"/>
      <color theme="1"/>
      <name val="宋体"/>
      <family val="3"/>
      <charset val="134"/>
    </font>
    <font>
      <sz val="9"/>
      <name val="宋体"/>
      <family val="3"/>
      <charset val="134"/>
      <scheme val="minor"/>
    </font>
    <font>
      <sz val="11"/>
      <color theme="1"/>
      <name val="宋体"/>
      <family val="3"/>
      <charset val="134"/>
    </font>
    <font>
      <sz val="11"/>
      <color theme="1"/>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9" fontId="2" fillId="0" borderId="0" applyFont="0" applyFill="0" applyBorder="0" applyAlignment="0" applyProtection="0">
      <alignment vertical="center"/>
    </xf>
    <xf numFmtId="0" fontId="17" fillId="0" borderId="0">
      <alignment vertical="center"/>
    </xf>
    <xf numFmtId="9" fontId="1" fillId="0" borderId="0" applyFont="0" applyFill="0" applyBorder="0" applyAlignment="0" applyProtection="0">
      <alignment vertical="center"/>
    </xf>
    <xf numFmtId="177" fontId="1" fillId="0" borderId="0" applyFont="0" applyFill="0" applyBorder="0" applyAlignment="0" applyProtection="0"/>
  </cellStyleXfs>
  <cellXfs count="53">
    <xf numFmtId="0" fontId="0" fillId="0" borderId="0" xfId="0">
      <alignment vertical="center"/>
    </xf>
    <xf numFmtId="14" fontId="13" fillId="2" borderId="6" xfId="0" applyNumberFormat="1" applyFont="1" applyFill="1" applyBorder="1">
      <alignment vertical="center"/>
    </xf>
    <xf numFmtId="3" fontId="13" fillId="0" borderId="6" xfId="0" applyNumberFormat="1" applyFont="1" applyBorder="1" applyAlignment="1">
      <alignment horizontal="right"/>
    </xf>
    <xf numFmtId="26" fontId="13" fillId="2" borderId="6" xfId="0" applyNumberFormat="1" applyFont="1" applyFill="1" applyBorder="1" applyAlignment="1"/>
    <xf numFmtId="26" fontId="13" fillId="5" borderId="6" xfId="0" applyNumberFormat="1" applyFont="1" applyFill="1" applyBorder="1" applyAlignment="1"/>
    <xf numFmtId="14" fontId="13" fillId="0" borderId="6" xfId="0" applyNumberFormat="1" applyFont="1" applyBorder="1">
      <alignment vertical="center"/>
    </xf>
    <xf numFmtId="0" fontId="13" fillId="0" borderId="6" xfId="0" applyFont="1" applyBorder="1">
      <alignment vertical="center"/>
    </xf>
    <xf numFmtId="0" fontId="4" fillId="2" borderId="0" xfId="2" applyFont="1" applyFill="1">
      <alignment vertical="center"/>
    </xf>
    <xf numFmtId="0" fontId="4" fillId="2" borderId="4" xfId="2" applyFont="1" applyFill="1" applyBorder="1">
      <alignment vertical="center"/>
    </xf>
    <xf numFmtId="0" fontId="4" fillId="2" borderId="0" xfId="2" applyFont="1" applyFill="1" applyBorder="1">
      <alignment vertical="center"/>
    </xf>
    <xf numFmtId="0" fontId="4" fillId="2" borderId="5" xfId="2" applyFont="1" applyFill="1" applyBorder="1">
      <alignment vertical="center"/>
    </xf>
    <xf numFmtId="0" fontId="8" fillId="4" borderId="0" xfId="2" applyFont="1" applyFill="1" applyBorder="1" applyAlignment="1">
      <alignment horizontal="left" vertical="center"/>
    </xf>
    <xf numFmtId="0" fontId="11" fillId="3" borderId="6" xfId="2" applyFont="1" applyFill="1" applyBorder="1" applyAlignment="1">
      <alignment horizontal="center" vertical="center"/>
    </xf>
    <xf numFmtId="14" fontId="13" fillId="2" borderId="6" xfId="2" applyNumberFormat="1" applyFont="1" applyFill="1" applyBorder="1">
      <alignment vertical="center"/>
    </xf>
    <xf numFmtId="0" fontId="9" fillId="4" borderId="0" xfId="2" applyFont="1" applyFill="1" applyBorder="1">
      <alignment vertical="center"/>
    </xf>
    <xf numFmtId="0" fontId="12" fillId="3" borderId="7" xfId="2" applyFont="1" applyFill="1" applyBorder="1" applyAlignment="1">
      <alignment horizontal="center" vertical="center"/>
    </xf>
    <xf numFmtId="0" fontId="12" fillId="3" borderId="6" xfId="2" applyFont="1" applyFill="1" applyBorder="1" applyAlignment="1">
      <alignment horizontal="center" vertical="center"/>
    </xf>
    <xf numFmtId="14" fontId="13" fillId="0" borderId="6" xfId="2" applyNumberFormat="1" applyFont="1" applyBorder="1" applyAlignment="1">
      <alignment horizontal="left" vertical="center"/>
    </xf>
    <xf numFmtId="3" fontId="13" fillId="0" borderId="6" xfId="2" applyNumberFormat="1" applyFont="1" applyBorder="1" applyAlignment="1">
      <alignment horizontal="right"/>
    </xf>
    <xf numFmtId="3" fontId="13" fillId="0" borderId="7" xfId="2" applyNumberFormat="1" applyFont="1" applyBorder="1" applyAlignment="1">
      <alignment horizontal="right"/>
    </xf>
    <xf numFmtId="176" fontId="13" fillId="2" borderId="7" xfId="3" applyNumberFormat="1" applyFont="1" applyFill="1" applyBorder="1" applyAlignment="1">
      <alignment horizontal="right"/>
    </xf>
    <xf numFmtId="26" fontId="13" fillId="2" borderId="6" xfId="2" applyNumberFormat="1" applyFont="1" applyFill="1" applyBorder="1" applyAlignment="1"/>
    <xf numFmtId="26" fontId="13" fillId="5" borderId="6" xfId="2" applyNumberFormat="1" applyFont="1" applyFill="1" applyBorder="1" applyAlignment="1"/>
    <xf numFmtId="0" fontId="13" fillId="6" borderId="6" xfId="2" applyFont="1" applyFill="1" applyBorder="1" applyAlignment="1">
      <alignment horizontal="right" vertical="center"/>
    </xf>
    <xf numFmtId="3" fontId="13" fillId="6" borderId="6" xfId="2" applyNumberFormat="1" applyFont="1" applyFill="1" applyBorder="1" applyAlignment="1"/>
    <xf numFmtId="3" fontId="13" fillId="6" borderId="7" xfId="2" applyNumberFormat="1" applyFont="1" applyFill="1" applyBorder="1" applyAlignment="1">
      <alignment horizontal="right"/>
    </xf>
    <xf numFmtId="176" fontId="13" fillId="6" borderId="7" xfId="3" applyNumberFormat="1" applyFont="1" applyFill="1" applyBorder="1" applyAlignment="1">
      <alignment horizontal="right"/>
    </xf>
    <xf numFmtId="26" fontId="13" fillId="6" borderId="6" xfId="2" applyNumberFormat="1" applyFont="1" applyFill="1" applyBorder="1" applyAlignment="1"/>
    <xf numFmtId="0" fontId="4" fillId="2" borderId="0" xfId="2" applyFont="1" applyFill="1" applyAlignment="1">
      <alignment vertical="center"/>
    </xf>
    <xf numFmtId="178" fontId="13" fillId="2" borderId="0" xfId="4" applyNumberFormat="1" applyFont="1" applyFill="1" applyBorder="1" applyAlignment="1">
      <alignment vertical="center"/>
    </xf>
    <xf numFmtId="176" fontId="13" fillId="2" borderId="0" xfId="3" applyNumberFormat="1" applyFont="1" applyFill="1" applyBorder="1">
      <alignment vertical="center"/>
    </xf>
    <xf numFmtId="0" fontId="4" fillId="2" borderId="8" xfId="2" applyFont="1" applyFill="1" applyBorder="1">
      <alignment vertical="center"/>
    </xf>
    <xf numFmtId="0" fontId="4" fillId="2" borderId="9" xfId="2" applyFont="1" applyFill="1" applyBorder="1">
      <alignment vertical="center"/>
    </xf>
    <xf numFmtId="0" fontId="4" fillId="2" borderId="10" xfId="2" applyFont="1" applyFill="1" applyBorder="1">
      <alignment vertical="center"/>
    </xf>
    <xf numFmtId="0" fontId="4" fillId="2" borderId="0" xfId="2" applyFont="1" applyFill="1" applyAlignment="1">
      <alignment vertical="top" wrapText="1"/>
    </xf>
    <xf numFmtId="25" fontId="13" fillId="0" borderId="6" xfId="0" applyNumberFormat="1" applyFont="1" applyBorder="1">
      <alignment vertical="center"/>
    </xf>
    <xf numFmtId="10" fontId="13" fillId="2" borderId="6" xfId="1" applyNumberFormat="1" applyFont="1" applyFill="1" applyBorder="1" applyAlignment="1">
      <alignment horizontal="right"/>
    </xf>
    <xf numFmtId="0" fontId="11"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6" xfId="0" applyFont="1" applyFill="1" applyBorder="1" applyAlignment="1">
      <alignment horizontal="center" vertical="center"/>
    </xf>
    <xf numFmtId="14" fontId="13" fillId="0" borderId="6" xfId="0" applyNumberFormat="1" applyFont="1" applyBorder="1" applyAlignment="1">
      <alignment horizontal="left" vertical="center"/>
    </xf>
    <xf numFmtId="3" fontId="13" fillId="0" borderId="7" xfId="0" applyNumberFormat="1" applyFont="1" applyBorder="1" applyAlignment="1">
      <alignment horizontal="right"/>
    </xf>
    <xf numFmtId="10" fontId="13" fillId="2" borderId="7" xfId="1" applyNumberFormat="1" applyFont="1" applyFill="1" applyBorder="1" applyAlignment="1">
      <alignment horizontal="right"/>
    </xf>
    <xf numFmtId="0" fontId="13" fillId="6" borderId="6" xfId="0" applyFont="1" applyFill="1" applyBorder="1" applyAlignment="1">
      <alignment horizontal="right" vertical="center"/>
    </xf>
    <xf numFmtId="3" fontId="13" fillId="6" borderId="6" xfId="0" applyNumberFormat="1" applyFont="1" applyFill="1" applyBorder="1" applyAlignment="1"/>
    <xf numFmtId="3" fontId="13" fillId="6" borderId="7" xfId="0" applyNumberFormat="1" applyFont="1" applyFill="1" applyBorder="1" applyAlignment="1">
      <alignment horizontal="right"/>
    </xf>
    <xf numFmtId="10" fontId="13" fillId="6" borderId="7" xfId="1" applyNumberFormat="1" applyFont="1" applyFill="1" applyBorder="1" applyAlignment="1">
      <alignment horizontal="right"/>
    </xf>
    <xf numFmtId="26" fontId="13" fillId="6" borderId="6" xfId="0" applyNumberFormat="1" applyFont="1" applyFill="1" applyBorder="1" applyAlignment="1"/>
    <xf numFmtId="0" fontId="5" fillId="3" borderId="1" xfId="2" applyFont="1" applyFill="1" applyBorder="1" applyAlignment="1">
      <alignment horizontal="center" vertical="center"/>
    </xf>
    <xf numFmtId="0" fontId="5" fillId="3" borderId="2" xfId="2" applyFont="1" applyFill="1" applyBorder="1" applyAlignment="1">
      <alignment horizontal="center" vertical="center"/>
    </xf>
    <xf numFmtId="0" fontId="5" fillId="3" borderId="3" xfId="2" applyFont="1" applyFill="1" applyBorder="1" applyAlignment="1">
      <alignment horizontal="center" vertical="center"/>
    </xf>
    <xf numFmtId="0" fontId="14" fillId="2" borderId="6" xfId="2" applyFont="1" applyFill="1" applyBorder="1" applyAlignment="1">
      <alignment horizontal="left" vertical="center" wrapText="1"/>
    </xf>
    <xf numFmtId="0" fontId="13" fillId="2" borderId="6" xfId="2" applyFont="1" applyFill="1" applyBorder="1" applyAlignment="1">
      <alignment horizontal="left" vertical="center" wrapText="1"/>
    </xf>
  </cellXfs>
  <cellStyles count="5">
    <cellStyle name="Comma 2" xfId="4"/>
    <cellStyle name="Normal" xfId="0" builtinId="0"/>
    <cellStyle name="Normal 2" xfId="2"/>
    <cellStyle name="Percent" xfId="1" builtinId="5"/>
    <cellStyle name="Percent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B2:L39"/>
  <sheetViews>
    <sheetView topLeftCell="A12" workbookViewId="0">
      <selection activeCell="B2" sqref="B2:L2"/>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3">
        <v>41206</v>
      </c>
      <c r="D6" s="13">
        <v>41210</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24</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C21" s="52"/>
      <c r="D21" s="52"/>
      <c r="E21" s="52"/>
      <c r="F21" s="52"/>
      <c r="G21" s="52"/>
      <c r="H21" s="52"/>
      <c r="I21" s="52"/>
      <c r="J21" s="52"/>
      <c r="K21" s="52"/>
      <c r="L21" s="10"/>
    </row>
    <row r="22" spans="2:12">
      <c r="B22" s="8"/>
      <c r="C22" s="52"/>
      <c r="D22" s="52"/>
      <c r="E22" s="52"/>
      <c r="F22" s="52"/>
      <c r="G22" s="52"/>
      <c r="H22" s="52"/>
      <c r="I22" s="52"/>
      <c r="J22" s="52"/>
      <c r="K22" s="52"/>
      <c r="L22" s="10"/>
    </row>
    <row r="23" spans="2:12">
      <c r="B23" s="8"/>
      <c r="L23" s="10"/>
    </row>
    <row r="24" spans="2:12">
      <c r="B24" s="8"/>
      <c r="C24" s="14" t="s">
        <v>25</v>
      </c>
      <c r="D24" s="9"/>
      <c r="E24" s="9"/>
      <c r="F24" s="9"/>
      <c r="L24" s="10"/>
    </row>
    <row r="25" spans="2:12">
      <c r="B25" s="8"/>
      <c r="C25" s="12" t="s">
        <v>9</v>
      </c>
      <c r="D25" s="12" t="s">
        <v>10</v>
      </c>
      <c r="E25" s="15" t="s">
        <v>11</v>
      </c>
      <c r="F25" s="15" t="s">
        <v>12</v>
      </c>
      <c r="G25" s="16" t="s">
        <v>13</v>
      </c>
      <c r="H25" s="12" t="s">
        <v>14</v>
      </c>
      <c r="I25" s="12" t="s">
        <v>15</v>
      </c>
      <c r="J25" s="12" t="s">
        <v>16</v>
      </c>
      <c r="K25" s="12" t="s">
        <v>17</v>
      </c>
      <c r="L25" s="10"/>
    </row>
    <row r="26" spans="2:12">
      <c r="B26" s="8"/>
      <c r="C26" s="17">
        <v>41206</v>
      </c>
      <c r="D26" s="18">
        <v>125013</v>
      </c>
      <c r="E26" s="19">
        <v>32</v>
      </c>
      <c r="F26" s="20">
        <f t="shared" ref="F26:F30" si="0">E26/D26</f>
        <v>2.5597337876860805E-4</v>
      </c>
      <c r="G26" s="18">
        <v>0</v>
      </c>
      <c r="H26" s="21">
        <v>0</v>
      </c>
      <c r="I26" s="22">
        <v>31.762219999999999</v>
      </c>
      <c r="J26" s="22">
        <f t="shared" ref="J26:J30" si="1">I26/D26*1000</f>
        <v>0.25407133658099557</v>
      </c>
      <c r="K26" s="22">
        <f t="shared" ref="K26:K30" si="2">I26/E26</f>
        <v>0.99256937499999998</v>
      </c>
      <c r="L26" s="10"/>
    </row>
    <row r="27" spans="2:12">
      <c r="B27" s="8"/>
      <c r="C27" s="17">
        <v>41207</v>
      </c>
      <c r="D27" s="18">
        <v>93450</v>
      </c>
      <c r="E27" s="19">
        <v>28</v>
      </c>
      <c r="F27" s="20">
        <f t="shared" si="0"/>
        <v>2.9962546816479402E-4</v>
      </c>
      <c r="G27" s="18">
        <v>0</v>
      </c>
      <c r="H27" s="21">
        <v>0</v>
      </c>
      <c r="I27" s="22">
        <v>33.232599999999998</v>
      </c>
      <c r="J27" s="22">
        <f t="shared" si="1"/>
        <v>0.35561904761904761</v>
      </c>
      <c r="K27" s="22">
        <f t="shared" si="2"/>
        <v>1.1868785714285714</v>
      </c>
      <c r="L27" s="10"/>
    </row>
    <row r="28" spans="2:12">
      <c r="B28" s="8"/>
      <c r="C28" s="17">
        <v>41208</v>
      </c>
      <c r="D28" s="18">
        <v>94464</v>
      </c>
      <c r="E28" s="19">
        <v>20</v>
      </c>
      <c r="F28" s="20">
        <f t="shared" si="0"/>
        <v>2.117208672086721E-4</v>
      </c>
      <c r="G28" s="18">
        <v>0</v>
      </c>
      <c r="H28" s="21">
        <v>0</v>
      </c>
      <c r="I28" s="22">
        <v>31.128499999999999</v>
      </c>
      <c r="J28" s="22">
        <f t="shared" si="1"/>
        <v>0.32952765074525747</v>
      </c>
      <c r="K28" s="22">
        <f t="shared" si="2"/>
        <v>1.5564249999999999</v>
      </c>
      <c r="L28" s="10"/>
    </row>
    <row r="29" spans="2:12">
      <c r="B29" s="8"/>
      <c r="C29" s="17">
        <v>41209</v>
      </c>
      <c r="D29" s="18">
        <v>40924</v>
      </c>
      <c r="E29" s="19">
        <v>16</v>
      </c>
      <c r="F29" s="20">
        <f t="shared" si="0"/>
        <v>3.9096862476786239E-4</v>
      </c>
      <c r="G29" s="18">
        <v>0</v>
      </c>
      <c r="H29" s="21">
        <v>0</v>
      </c>
      <c r="I29" s="22">
        <v>13.77083</v>
      </c>
      <c r="J29" s="22">
        <f t="shared" si="1"/>
        <v>0.33649765418825145</v>
      </c>
      <c r="K29" s="22">
        <f t="shared" si="2"/>
        <v>0.86067687500000001</v>
      </c>
      <c r="L29" s="10"/>
    </row>
    <row r="30" spans="2:12">
      <c r="B30" s="8"/>
      <c r="C30" s="17">
        <v>41210</v>
      </c>
      <c r="D30" s="18">
        <v>102997</v>
      </c>
      <c r="E30" s="19">
        <v>56</v>
      </c>
      <c r="F30" s="20">
        <f t="shared" si="0"/>
        <v>5.4370515646086782E-4</v>
      </c>
      <c r="G30" s="18">
        <v>0</v>
      </c>
      <c r="H30" s="21">
        <v>0</v>
      </c>
      <c r="I30" s="22">
        <v>34.479079999999897</v>
      </c>
      <c r="J30" s="22">
        <f t="shared" si="1"/>
        <v>0.33475809975047721</v>
      </c>
      <c r="K30" s="22">
        <f t="shared" si="2"/>
        <v>0.6156978571428553</v>
      </c>
      <c r="L30" s="10"/>
    </row>
    <row r="31" spans="2:12">
      <c r="B31" s="8"/>
      <c r="C31" s="23" t="s">
        <v>18</v>
      </c>
      <c r="D31" s="24">
        <f>SUM(D26:D30)</f>
        <v>456848</v>
      </c>
      <c r="E31" s="25">
        <f>SUM(E26:E30)</f>
        <v>152</v>
      </c>
      <c r="F31" s="26">
        <f>E31/D31</f>
        <v>3.3271460091759185E-4</v>
      </c>
      <c r="G31" s="24">
        <f>SUM(G26:G30)</f>
        <v>0</v>
      </c>
      <c r="H31" s="27">
        <f>SUM(H26:H30)</f>
        <v>0</v>
      </c>
      <c r="I31" s="27">
        <f>SUM(I26:I30)</f>
        <v>144.37322999999992</v>
      </c>
      <c r="J31" s="27">
        <f>I31/D31*1000</f>
        <v>0.31602027370153729</v>
      </c>
      <c r="K31" s="27">
        <f>I31/E31</f>
        <v>0.94982388157894682</v>
      </c>
      <c r="L31" s="10"/>
    </row>
    <row r="32" spans="2:12">
      <c r="B32" s="8"/>
      <c r="C32" s="9"/>
      <c r="D32" s="9"/>
      <c r="E32" s="9"/>
      <c r="F32" s="9"/>
      <c r="L32" s="10"/>
    </row>
    <row r="33" spans="2:12">
      <c r="B33" s="8"/>
      <c r="C33" s="28" t="s">
        <v>26</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L39"/>
  <sheetViews>
    <sheetView topLeftCell="A8" workbookViewId="0">
      <selection activeCell="G33" sqref="G33"/>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41211</v>
      </c>
      <c r="D6" s="1">
        <v>41217</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27</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L21" s="10"/>
    </row>
    <row r="22" spans="2:12">
      <c r="B22" s="8"/>
      <c r="C22" s="14" t="s">
        <v>0</v>
      </c>
      <c r="D22" s="9"/>
      <c r="E22" s="9"/>
      <c r="F22" s="9"/>
      <c r="L22" s="10"/>
    </row>
    <row r="23" spans="2:12">
      <c r="B23" s="8"/>
      <c r="C23" s="12" t="s">
        <v>1</v>
      </c>
      <c r="D23" s="12" t="s">
        <v>2</v>
      </c>
      <c r="E23" s="15" t="s">
        <v>11</v>
      </c>
      <c r="F23" s="15" t="s">
        <v>12</v>
      </c>
      <c r="G23" s="16" t="s">
        <v>13</v>
      </c>
      <c r="H23" s="12" t="s">
        <v>3</v>
      </c>
      <c r="I23" s="12" t="s">
        <v>4</v>
      </c>
      <c r="J23" s="12" t="s">
        <v>5</v>
      </c>
      <c r="K23" s="12" t="s">
        <v>6</v>
      </c>
      <c r="L23" s="10"/>
    </row>
    <row r="24" spans="2:12">
      <c r="B24" s="8"/>
      <c r="C24" s="5">
        <v>41211</v>
      </c>
      <c r="D24" s="6">
        <v>59805</v>
      </c>
      <c r="E24" s="6">
        <v>32</v>
      </c>
      <c r="F24" s="36">
        <f t="shared" ref="F24:F30" si="0">E24/D24</f>
        <v>5.3507231836802947E-4</v>
      </c>
      <c r="G24" s="2">
        <v>0</v>
      </c>
      <c r="H24" s="3">
        <v>0</v>
      </c>
      <c r="I24" s="35">
        <v>20.9817</v>
      </c>
      <c r="J24" s="4">
        <f t="shared" ref="J24:J30" si="1">I24/D24*1000</f>
        <v>0.35083521444695259</v>
      </c>
      <c r="K24" s="4">
        <f t="shared" ref="K24:K30" si="2">I24/E24</f>
        <v>0.655678125</v>
      </c>
      <c r="L24" s="10"/>
    </row>
    <row r="25" spans="2:12">
      <c r="B25" s="8"/>
      <c r="C25" s="5">
        <v>41212</v>
      </c>
      <c r="D25" s="6">
        <v>109946</v>
      </c>
      <c r="E25" s="6">
        <v>61</v>
      </c>
      <c r="F25" s="36">
        <f t="shared" si="0"/>
        <v>5.5481781965692251E-4</v>
      </c>
      <c r="G25" s="2">
        <v>0</v>
      </c>
      <c r="H25" s="3">
        <v>0</v>
      </c>
      <c r="I25" s="35">
        <v>39.820869999999999</v>
      </c>
      <c r="J25" s="4">
        <f t="shared" si="1"/>
        <v>0.36218570934822553</v>
      </c>
      <c r="K25" s="4">
        <f t="shared" si="2"/>
        <v>0.65280114754098362</v>
      </c>
      <c r="L25" s="10"/>
    </row>
    <row r="26" spans="2:12">
      <c r="B26" s="8"/>
      <c r="C26" s="5">
        <v>41213</v>
      </c>
      <c r="D26" s="6">
        <v>75094</v>
      </c>
      <c r="E26" s="6">
        <v>39</v>
      </c>
      <c r="F26" s="36">
        <f t="shared" si="0"/>
        <v>5.1934908248328757E-4</v>
      </c>
      <c r="G26" s="2">
        <v>0</v>
      </c>
      <c r="H26" s="3">
        <v>0</v>
      </c>
      <c r="I26" s="35">
        <v>25.592109999999899</v>
      </c>
      <c r="J26" s="4">
        <f t="shared" si="1"/>
        <v>0.34080099608490555</v>
      </c>
      <c r="K26" s="4">
        <f t="shared" si="2"/>
        <v>0.65620794871794608</v>
      </c>
      <c r="L26" s="10"/>
    </row>
    <row r="27" spans="2:12">
      <c r="B27" s="8"/>
      <c r="C27" s="5">
        <v>41214</v>
      </c>
      <c r="D27" s="6">
        <v>66202</v>
      </c>
      <c r="E27" s="6">
        <v>24</v>
      </c>
      <c r="F27" s="36">
        <f t="shared" si="0"/>
        <v>3.6252681187879521E-4</v>
      </c>
      <c r="G27" s="2">
        <v>0</v>
      </c>
      <c r="H27" s="3">
        <v>0</v>
      </c>
      <c r="I27" s="35">
        <v>22.709009999999999</v>
      </c>
      <c r="J27" s="4">
        <f t="shared" si="1"/>
        <v>0.34302604150931992</v>
      </c>
      <c r="K27" s="4">
        <f t="shared" si="2"/>
        <v>0.94620874999999993</v>
      </c>
      <c r="L27" s="10"/>
    </row>
    <row r="28" spans="2:12">
      <c r="B28" s="8"/>
      <c r="C28" s="5">
        <v>41215</v>
      </c>
      <c r="D28" s="6">
        <v>27706</v>
      </c>
      <c r="E28" s="6">
        <v>19</v>
      </c>
      <c r="F28" s="36">
        <f t="shared" si="0"/>
        <v>6.8577203493828053E-4</v>
      </c>
      <c r="G28" s="2">
        <v>0</v>
      </c>
      <c r="H28" s="3">
        <v>0</v>
      </c>
      <c r="I28" s="35">
        <v>11.453060000000001</v>
      </c>
      <c r="J28" s="4">
        <f t="shared" si="1"/>
        <v>0.41337832960369597</v>
      </c>
      <c r="K28" s="4">
        <f t="shared" si="2"/>
        <v>0.60279263157894736</v>
      </c>
      <c r="L28" s="10"/>
    </row>
    <row r="29" spans="2:12">
      <c r="B29" s="8"/>
      <c r="C29" s="5">
        <v>41216</v>
      </c>
      <c r="D29" s="6">
        <v>92645</v>
      </c>
      <c r="E29" s="6">
        <v>63</v>
      </c>
      <c r="F29" s="36">
        <f t="shared" si="0"/>
        <v>6.800151114469211E-4</v>
      </c>
      <c r="G29" s="2">
        <v>0</v>
      </c>
      <c r="H29" s="3">
        <v>0</v>
      </c>
      <c r="I29" s="35">
        <v>33.752829999999904</v>
      </c>
      <c r="J29" s="4">
        <f t="shared" si="1"/>
        <v>0.36432435641426852</v>
      </c>
      <c r="K29" s="4">
        <f t="shared" si="2"/>
        <v>0.53575920634920482</v>
      </c>
      <c r="L29" s="10"/>
    </row>
    <row r="30" spans="2:12">
      <c r="B30" s="8"/>
      <c r="C30" s="5">
        <v>41217</v>
      </c>
      <c r="D30" s="6">
        <v>90281</v>
      </c>
      <c r="E30" s="6">
        <v>72</v>
      </c>
      <c r="F30" s="36">
        <f t="shared" si="0"/>
        <v>7.975099965662764E-4</v>
      </c>
      <c r="G30" s="2">
        <v>0</v>
      </c>
      <c r="H30" s="3">
        <v>0</v>
      </c>
      <c r="I30" s="35">
        <v>33.356380000000001</v>
      </c>
      <c r="J30" s="4">
        <f t="shared" si="1"/>
        <v>0.36947286804532514</v>
      </c>
      <c r="K30" s="4">
        <f t="shared" si="2"/>
        <v>0.4632830555555556</v>
      </c>
      <c r="L30" s="10"/>
    </row>
    <row r="31" spans="2:12">
      <c r="B31" s="8"/>
      <c r="C31" s="23" t="s">
        <v>7</v>
      </c>
      <c r="D31" s="24">
        <f>SUM(D24:D30)</f>
        <v>521679</v>
      </c>
      <c r="E31" s="25">
        <f>SUM(E24:E30)</f>
        <v>310</v>
      </c>
      <c r="F31" s="26">
        <f>E31/D31</f>
        <v>5.9423515226796552E-4</v>
      </c>
      <c r="G31" s="24">
        <f>SUM(G24:G30)</f>
        <v>0</v>
      </c>
      <c r="H31" s="27">
        <f>SUM(H24:H30)</f>
        <v>0</v>
      </c>
      <c r="I31" s="27">
        <f>SUM(I24:I30)</f>
        <v>187.66595999999981</v>
      </c>
      <c r="J31" s="27">
        <f>I31/D31*1000</f>
        <v>0.35973454940681876</v>
      </c>
      <c r="K31" s="27">
        <f>I31/E31</f>
        <v>0.60537406451612841</v>
      </c>
      <c r="L31" s="10"/>
    </row>
    <row r="32" spans="2:12">
      <c r="B32" s="8"/>
      <c r="C32" s="9"/>
      <c r="D32" s="9"/>
      <c r="E32" s="9"/>
      <c r="F32" s="9"/>
      <c r="L32" s="10"/>
    </row>
    <row r="33" spans="2:12">
      <c r="B33" s="8"/>
      <c r="C33" s="28" t="s">
        <v>8</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0"/>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L39"/>
  <sheetViews>
    <sheetView workbookViewId="0">
      <selection activeCell="F7" sqref="F7"/>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41218</v>
      </c>
      <c r="D6" s="1">
        <v>41224</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37</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L21" s="10"/>
    </row>
    <row r="22" spans="2:12">
      <c r="B22" s="8"/>
      <c r="C22" s="14" t="s">
        <v>0</v>
      </c>
      <c r="D22" s="9"/>
      <c r="E22" s="9"/>
      <c r="F22" s="9"/>
      <c r="L22" s="10"/>
    </row>
    <row r="23" spans="2:12">
      <c r="B23" s="8"/>
      <c r="C23" s="37" t="s">
        <v>28</v>
      </c>
      <c r="D23" s="37" t="s">
        <v>29</v>
      </c>
      <c r="E23" s="38" t="s">
        <v>30</v>
      </c>
      <c r="F23" s="38" t="s">
        <v>31</v>
      </c>
      <c r="G23" s="39" t="s">
        <v>32</v>
      </c>
      <c r="H23" s="37" t="s">
        <v>3</v>
      </c>
      <c r="I23" s="37" t="s">
        <v>33</v>
      </c>
      <c r="J23" s="37" t="s">
        <v>34</v>
      </c>
      <c r="K23" s="37" t="s">
        <v>35</v>
      </c>
      <c r="L23" s="10"/>
    </row>
    <row r="24" spans="2:12">
      <c r="B24" s="8"/>
      <c r="C24" s="40">
        <v>41218</v>
      </c>
      <c r="D24" s="2">
        <v>74389</v>
      </c>
      <c r="E24" s="41">
        <v>42</v>
      </c>
      <c r="F24" s="42">
        <f t="shared" ref="F24:F30" si="0">E24/D24</f>
        <v>5.6459960478027669E-4</v>
      </c>
      <c r="G24" s="2">
        <v>0</v>
      </c>
      <c r="H24" s="3">
        <v>0</v>
      </c>
      <c r="I24" s="4">
        <v>24.638210000000001</v>
      </c>
      <c r="J24" s="4">
        <f t="shared" ref="J24:J30" si="1">I24/D24*1000</f>
        <v>0.33120770544032052</v>
      </c>
      <c r="K24" s="4">
        <f t="shared" ref="K24:K30" si="2">I24/E24</f>
        <v>0.58662404761904763</v>
      </c>
      <c r="L24" s="10"/>
    </row>
    <row r="25" spans="2:12">
      <c r="B25" s="8"/>
      <c r="C25" s="40">
        <v>41219</v>
      </c>
      <c r="D25" s="2">
        <v>64424</v>
      </c>
      <c r="E25" s="41">
        <v>28</v>
      </c>
      <c r="F25" s="42">
        <f t="shared" si="0"/>
        <v>4.3462063827145162E-4</v>
      </c>
      <c r="G25" s="2">
        <v>0</v>
      </c>
      <c r="H25" s="3">
        <v>0</v>
      </c>
      <c r="I25" s="4">
        <v>21.543839999999999</v>
      </c>
      <c r="J25" s="4">
        <f t="shared" si="1"/>
        <v>0.33440705327207254</v>
      </c>
      <c r="K25" s="4">
        <f t="shared" si="2"/>
        <v>0.76942285714285708</v>
      </c>
      <c r="L25" s="10"/>
    </row>
    <row r="26" spans="2:12">
      <c r="B26" s="8"/>
      <c r="C26" s="40">
        <v>41220</v>
      </c>
      <c r="D26" s="2">
        <v>104376</v>
      </c>
      <c r="E26" s="41">
        <v>52</v>
      </c>
      <c r="F26" s="42">
        <f t="shared" si="0"/>
        <v>4.9819881965202728E-4</v>
      </c>
      <c r="G26" s="2">
        <v>0</v>
      </c>
      <c r="H26" s="3">
        <v>0</v>
      </c>
      <c r="I26" s="4">
        <v>34.110019999999999</v>
      </c>
      <c r="J26" s="4">
        <f t="shared" si="1"/>
        <v>0.32679945581359698</v>
      </c>
      <c r="K26" s="4">
        <f t="shared" si="2"/>
        <v>0.65596192307692303</v>
      </c>
      <c r="L26" s="10"/>
    </row>
    <row r="27" spans="2:12">
      <c r="B27" s="8"/>
      <c r="C27" s="40">
        <v>41221</v>
      </c>
      <c r="D27" s="2">
        <v>84732</v>
      </c>
      <c r="E27" s="41">
        <v>36</v>
      </c>
      <c r="F27" s="42">
        <f t="shared" si="0"/>
        <v>4.2486899872539298E-4</v>
      </c>
      <c r="G27" s="2">
        <v>0</v>
      </c>
      <c r="H27" s="3">
        <v>0</v>
      </c>
      <c r="I27" s="4">
        <v>29.674769999999999</v>
      </c>
      <c r="J27" s="4">
        <f t="shared" si="1"/>
        <v>0.35021916159184246</v>
      </c>
      <c r="K27" s="4">
        <f t="shared" si="2"/>
        <v>0.82429916666666658</v>
      </c>
      <c r="L27" s="10"/>
    </row>
    <row r="28" spans="2:12">
      <c r="B28" s="8"/>
      <c r="C28" s="40">
        <v>41222</v>
      </c>
      <c r="D28" s="2">
        <v>102286</v>
      </c>
      <c r="E28" s="41">
        <v>68</v>
      </c>
      <c r="F28" s="42">
        <f t="shared" si="0"/>
        <v>6.6480261228320594E-4</v>
      </c>
      <c r="G28" s="2">
        <v>0</v>
      </c>
      <c r="H28" s="3">
        <v>0</v>
      </c>
      <c r="I28" s="4">
        <v>37.183219999999999</v>
      </c>
      <c r="J28" s="4">
        <f t="shared" si="1"/>
        <v>0.36352208513384038</v>
      </c>
      <c r="K28" s="4">
        <f t="shared" si="2"/>
        <v>0.54681205882352935</v>
      </c>
      <c r="L28" s="10"/>
    </row>
    <row r="29" spans="2:12">
      <c r="B29" s="8"/>
      <c r="C29" s="40">
        <v>41223</v>
      </c>
      <c r="D29" s="2">
        <v>57550</v>
      </c>
      <c r="E29" s="41">
        <v>38</v>
      </c>
      <c r="F29" s="42">
        <f t="shared" si="0"/>
        <v>6.6029539530842746E-4</v>
      </c>
      <c r="G29" s="2">
        <v>0</v>
      </c>
      <c r="H29" s="3">
        <v>0</v>
      </c>
      <c r="I29" s="4">
        <v>36.203360000000004</v>
      </c>
      <c r="J29" s="4">
        <f t="shared" si="1"/>
        <v>0.62907662901824501</v>
      </c>
      <c r="K29" s="4">
        <f t="shared" si="2"/>
        <v>0.95272000000000012</v>
      </c>
      <c r="L29" s="10"/>
    </row>
    <row r="30" spans="2:12">
      <c r="B30" s="8"/>
      <c r="C30" s="40">
        <v>41224</v>
      </c>
      <c r="D30" s="2">
        <v>61160</v>
      </c>
      <c r="E30" s="41">
        <v>17</v>
      </c>
      <c r="F30" s="42">
        <f t="shared" si="0"/>
        <v>2.7795945062132111E-4</v>
      </c>
      <c r="G30" s="2">
        <v>0</v>
      </c>
      <c r="H30" s="3">
        <v>0</v>
      </c>
      <c r="I30" s="4">
        <v>37.970280000000002</v>
      </c>
      <c r="J30" s="4">
        <f t="shared" si="1"/>
        <v>0.6208351863963375</v>
      </c>
      <c r="K30" s="4">
        <f t="shared" si="2"/>
        <v>2.2335458823529413</v>
      </c>
      <c r="L30" s="10"/>
    </row>
    <row r="31" spans="2:12">
      <c r="B31" s="8"/>
      <c r="C31" s="43" t="s">
        <v>36</v>
      </c>
      <c r="D31" s="44">
        <f>SUM(D24:D30)</f>
        <v>548917</v>
      </c>
      <c r="E31" s="45">
        <f>SUM(E24:E30)</f>
        <v>281</v>
      </c>
      <c r="F31" s="46">
        <f>E31/D31</f>
        <v>5.1191710222128295E-4</v>
      </c>
      <c r="G31" s="44">
        <f>SUM(G24:G30)</f>
        <v>0</v>
      </c>
      <c r="H31" s="47">
        <f>SUM(H24:H30)</f>
        <v>0</v>
      </c>
      <c r="I31" s="47">
        <f>SUM(I24:I30)</f>
        <v>221.3237</v>
      </c>
      <c r="J31" s="47">
        <f>I31/D31*1000</f>
        <v>0.40320066603876364</v>
      </c>
      <c r="K31" s="47">
        <f>I31/E31</f>
        <v>0.78762882562277581</v>
      </c>
      <c r="L31" s="10"/>
    </row>
    <row r="32" spans="2:12">
      <c r="B32" s="8"/>
      <c r="C32" s="9"/>
      <c r="D32" s="9"/>
      <c r="E32" s="9"/>
      <c r="F32" s="9"/>
      <c r="L32" s="10"/>
    </row>
    <row r="33" spans="2:12">
      <c r="B33" s="8"/>
      <c r="C33" s="28" t="s">
        <v>8</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0"/>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L38"/>
  <sheetViews>
    <sheetView topLeftCell="A5" workbookViewId="0">
      <selection activeCell="C22" sqref="C22:K30"/>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41225</v>
      </c>
      <c r="D6" s="1">
        <v>41231</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48</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38</v>
      </c>
      <c r="D22" s="37" t="s">
        <v>39</v>
      </c>
      <c r="E22" s="38" t="s">
        <v>40</v>
      </c>
      <c r="F22" s="38" t="s">
        <v>41</v>
      </c>
      <c r="G22" s="39" t="s">
        <v>42</v>
      </c>
      <c r="H22" s="37" t="s">
        <v>43</v>
      </c>
      <c r="I22" s="37" t="s">
        <v>44</v>
      </c>
      <c r="J22" s="37" t="s">
        <v>45</v>
      </c>
      <c r="K22" s="37" t="s">
        <v>46</v>
      </c>
      <c r="L22" s="10"/>
    </row>
    <row r="23" spans="2:12">
      <c r="B23" s="8"/>
      <c r="C23" s="40">
        <v>41225</v>
      </c>
      <c r="D23" s="2">
        <v>51237</v>
      </c>
      <c r="E23" s="41">
        <v>37</v>
      </c>
      <c r="F23" s="42">
        <f t="shared" ref="F23:F29" si="0">E23/D23</f>
        <v>7.2213439506606551E-4</v>
      </c>
      <c r="G23" s="2">
        <v>3</v>
      </c>
      <c r="H23" s="3">
        <v>273.45999999999998</v>
      </c>
      <c r="I23" s="4">
        <v>49.31</v>
      </c>
      <c r="J23" s="4">
        <f t="shared" ref="J23:J29" si="1">I23/D23*1000</f>
        <v>0.96239046001912687</v>
      </c>
      <c r="K23" s="4">
        <f t="shared" ref="K23:K29" si="2">I23/E23</f>
        <v>1.3327027027027027</v>
      </c>
      <c r="L23" s="10"/>
    </row>
    <row r="24" spans="2:12">
      <c r="B24" s="8"/>
      <c r="C24" s="40">
        <v>41226</v>
      </c>
      <c r="D24" s="2">
        <v>36856</v>
      </c>
      <c r="E24" s="41">
        <v>26</v>
      </c>
      <c r="F24" s="42">
        <f t="shared" si="0"/>
        <v>7.0544823095289777E-4</v>
      </c>
      <c r="G24" s="2">
        <v>0</v>
      </c>
      <c r="H24" s="3">
        <v>0</v>
      </c>
      <c r="I24" s="4">
        <v>22.82</v>
      </c>
      <c r="J24" s="4">
        <f t="shared" si="1"/>
        <v>0.61916648578250488</v>
      </c>
      <c r="K24" s="4">
        <f t="shared" si="2"/>
        <v>0.87769230769230766</v>
      </c>
      <c r="L24" s="10"/>
    </row>
    <row r="25" spans="2:12">
      <c r="B25" s="8"/>
      <c r="C25" s="40">
        <v>41227</v>
      </c>
      <c r="D25" s="2">
        <v>68266</v>
      </c>
      <c r="E25" s="41">
        <v>37</v>
      </c>
      <c r="F25" s="42">
        <f t="shared" si="0"/>
        <v>5.4199748044414498E-4</v>
      </c>
      <c r="G25" s="2">
        <v>3</v>
      </c>
      <c r="H25" s="3">
        <v>208.94</v>
      </c>
      <c r="I25" s="4">
        <v>45.11</v>
      </c>
      <c r="J25" s="4">
        <f t="shared" si="1"/>
        <v>0.66079746872528056</v>
      </c>
      <c r="K25" s="4">
        <f t="shared" si="2"/>
        <v>1.2191891891891893</v>
      </c>
      <c r="L25" s="10"/>
    </row>
    <row r="26" spans="2:12">
      <c r="B26" s="8"/>
      <c r="C26" s="40">
        <v>41228</v>
      </c>
      <c r="D26" s="2">
        <v>50203</v>
      </c>
      <c r="E26" s="41">
        <v>39</v>
      </c>
      <c r="F26" s="42">
        <f t="shared" si="0"/>
        <v>7.7684600521881158E-4</v>
      </c>
      <c r="G26" s="2">
        <v>2</v>
      </c>
      <c r="H26" s="3">
        <v>95.99</v>
      </c>
      <c r="I26" s="4">
        <v>36.33</v>
      </c>
      <c r="J26" s="4">
        <f t="shared" si="1"/>
        <v>0.72366193255383138</v>
      </c>
      <c r="K26" s="4">
        <f t="shared" si="2"/>
        <v>0.93153846153846154</v>
      </c>
      <c r="L26" s="10"/>
    </row>
    <row r="27" spans="2:12">
      <c r="B27" s="8"/>
      <c r="C27" s="40">
        <v>41229</v>
      </c>
      <c r="D27" s="2">
        <v>58823</v>
      </c>
      <c r="E27" s="41">
        <v>25</v>
      </c>
      <c r="F27" s="42">
        <f t="shared" si="0"/>
        <v>4.250038250344253E-4</v>
      </c>
      <c r="G27" s="2">
        <v>2</v>
      </c>
      <c r="H27" s="3">
        <v>138.97999999999999</v>
      </c>
      <c r="I27" s="4">
        <v>40.85</v>
      </c>
      <c r="J27" s="4">
        <f t="shared" si="1"/>
        <v>0.69445625010625101</v>
      </c>
      <c r="K27" s="4">
        <f t="shared" si="2"/>
        <v>1.6340000000000001</v>
      </c>
      <c r="L27" s="10"/>
    </row>
    <row r="28" spans="2:12">
      <c r="B28" s="8"/>
      <c r="C28" s="40">
        <v>41230</v>
      </c>
      <c r="D28" s="2">
        <v>44341</v>
      </c>
      <c r="E28" s="41">
        <v>36</v>
      </c>
      <c r="F28" s="42">
        <f t="shared" si="0"/>
        <v>8.1188967321440652E-4</v>
      </c>
      <c r="G28" s="2">
        <v>1</v>
      </c>
      <c r="H28" s="3">
        <v>84.99</v>
      </c>
      <c r="I28" s="4">
        <v>31.66</v>
      </c>
      <c r="J28" s="4">
        <f t="shared" si="1"/>
        <v>0.71401186261022531</v>
      </c>
      <c r="K28" s="4">
        <f t="shared" si="2"/>
        <v>0.87944444444444447</v>
      </c>
      <c r="L28" s="10"/>
    </row>
    <row r="29" spans="2:12">
      <c r="B29" s="8"/>
      <c r="C29" s="40">
        <v>41231</v>
      </c>
      <c r="D29" s="2">
        <v>28670</v>
      </c>
      <c r="E29" s="41">
        <v>35</v>
      </c>
      <c r="F29" s="42">
        <f t="shared" si="0"/>
        <v>1.2207882804325079E-3</v>
      </c>
      <c r="G29" s="2">
        <v>0</v>
      </c>
      <c r="H29" s="3">
        <v>0</v>
      </c>
      <c r="I29" s="4">
        <v>22.96</v>
      </c>
      <c r="J29" s="4">
        <f t="shared" si="1"/>
        <v>0.8008371119637252</v>
      </c>
      <c r="K29" s="4">
        <f t="shared" si="2"/>
        <v>0.65600000000000003</v>
      </c>
      <c r="L29" s="10"/>
    </row>
    <row r="30" spans="2:12">
      <c r="B30" s="8"/>
      <c r="C30" s="43" t="s">
        <v>47</v>
      </c>
      <c r="D30" s="44">
        <f>SUM(D23:D29)</f>
        <v>338396</v>
      </c>
      <c r="E30" s="45">
        <f>SUM(E23:E29)</f>
        <v>235</v>
      </c>
      <c r="F30" s="46">
        <f>E30/D30</f>
        <v>6.9445265310464667E-4</v>
      </c>
      <c r="G30" s="44">
        <f>SUM(G23:G29)</f>
        <v>11</v>
      </c>
      <c r="H30" s="47">
        <f>SUM(H23:H29)</f>
        <v>802.36</v>
      </c>
      <c r="I30" s="47">
        <f>SUM(I23:I29)</f>
        <v>249.04</v>
      </c>
      <c r="J30" s="47">
        <f>I30/D30*1000</f>
        <v>0.73594250523055826</v>
      </c>
      <c r="K30" s="47">
        <f>I30/E30</f>
        <v>1.0597446808510638</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L37"/>
  <sheetViews>
    <sheetView topLeftCell="A3" workbookViewId="0">
      <selection activeCell="C9" sqref="C9:K18"/>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41232</v>
      </c>
      <c r="D6" s="1">
        <v>41238</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50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L19" s="10"/>
    </row>
    <row r="20" spans="2:12">
      <c r="B20" s="8"/>
      <c r="C20" s="14" t="s">
        <v>0</v>
      </c>
      <c r="D20" s="9"/>
      <c r="E20" s="9"/>
      <c r="F20" s="9"/>
      <c r="L20" s="10"/>
    </row>
    <row r="21" spans="2:12">
      <c r="B21" s="8"/>
      <c r="C21" s="37" t="s">
        <v>9</v>
      </c>
      <c r="D21" s="37" t="s">
        <v>10</v>
      </c>
      <c r="E21" s="38" t="s">
        <v>11</v>
      </c>
      <c r="F21" s="38" t="s">
        <v>12</v>
      </c>
      <c r="G21" s="39" t="s">
        <v>13</v>
      </c>
      <c r="H21" s="37" t="s">
        <v>14</v>
      </c>
      <c r="I21" s="37" t="s">
        <v>15</v>
      </c>
      <c r="J21" s="37" t="s">
        <v>16</v>
      </c>
      <c r="K21" s="37" t="s">
        <v>17</v>
      </c>
      <c r="L21" s="10"/>
    </row>
    <row r="22" spans="2:12">
      <c r="B22" s="8"/>
      <c r="C22" s="40">
        <v>41232</v>
      </c>
      <c r="D22" s="2">
        <v>36545</v>
      </c>
      <c r="E22" s="41">
        <v>15</v>
      </c>
      <c r="F22" s="42">
        <v>4.0000000000000002E-4</v>
      </c>
      <c r="G22" s="2">
        <v>4</v>
      </c>
      <c r="H22" s="3">
        <v>244.8</v>
      </c>
      <c r="I22" s="4">
        <v>20.55</v>
      </c>
      <c r="J22" s="4">
        <v>0.56000000000000005</v>
      </c>
      <c r="K22" s="4">
        <v>1.37</v>
      </c>
      <c r="L22" s="10"/>
    </row>
    <row r="23" spans="2:12">
      <c r="B23" s="8"/>
      <c r="C23" s="40">
        <v>41233</v>
      </c>
      <c r="D23" s="2">
        <v>31359</v>
      </c>
      <c r="E23" s="41">
        <v>31</v>
      </c>
      <c r="F23" s="42">
        <v>1E-3</v>
      </c>
      <c r="G23" s="2">
        <v>1</v>
      </c>
      <c r="H23" s="3">
        <v>99.89</v>
      </c>
      <c r="I23" s="4">
        <v>24.04</v>
      </c>
      <c r="J23" s="4">
        <v>0.77</v>
      </c>
      <c r="K23" s="4">
        <v>0.78</v>
      </c>
      <c r="L23" s="10"/>
    </row>
    <row r="24" spans="2:12">
      <c r="B24" s="8"/>
      <c r="C24" s="40">
        <v>41234</v>
      </c>
      <c r="D24" s="2">
        <v>18740</v>
      </c>
      <c r="E24" s="41">
        <v>26</v>
      </c>
      <c r="F24" s="42">
        <v>1.4E-3</v>
      </c>
      <c r="G24" s="2">
        <v>3</v>
      </c>
      <c r="H24" s="3">
        <v>308.48</v>
      </c>
      <c r="I24" s="4">
        <v>19.059999999999999</v>
      </c>
      <c r="J24" s="4">
        <v>1.02</v>
      </c>
      <c r="K24" s="4">
        <v>0.73</v>
      </c>
      <c r="L24" s="10"/>
    </row>
    <row r="25" spans="2:12">
      <c r="B25" s="8"/>
      <c r="C25" s="40">
        <v>41235</v>
      </c>
      <c r="D25" s="2">
        <v>23859</v>
      </c>
      <c r="E25" s="41">
        <v>12</v>
      </c>
      <c r="F25" s="42">
        <v>5.0000000000000001E-4</v>
      </c>
      <c r="G25" s="2">
        <v>0</v>
      </c>
      <c r="H25" s="3">
        <v>0</v>
      </c>
      <c r="I25" s="4">
        <v>20.6</v>
      </c>
      <c r="J25" s="4">
        <v>0.86</v>
      </c>
      <c r="K25" s="4">
        <v>1.72</v>
      </c>
      <c r="L25" s="10"/>
    </row>
    <row r="26" spans="2:12">
      <c r="B26" s="8"/>
      <c r="C26" s="40">
        <v>41236</v>
      </c>
      <c r="D26" s="2">
        <v>101385</v>
      </c>
      <c r="E26" s="41">
        <v>40</v>
      </c>
      <c r="F26" s="42">
        <v>4.0000000000000002E-4</v>
      </c>
      <c r="G26" s="2">
        <v>1</v>
      </c>
      <c r="H26" s="3">
        <v>0</v>
      </c>
      <c r="I26" s="4">
        <v>71.89</v>
      </c>
      <c r="J26" s="4">
        <v>0.71</v>
      </c>
      <c r="K26" s="4">
        <v>1.8</v>
      </c>
      <c r="L26" s="10"/>
    </row>
    <row r="27" spans="2:12">
      <c r="B27" s="8"/>
      <c r="C27" s="40">
        <v>41237</v>
      </c>
      <c r="D27" s="2">
        <v>54191</v>
      </c>
      <c r="E27" s="41">
        <v>46</v>
      </c>
      <c r="F27" s="42">
        <v>8.0000000000000004E-4</v>
      </c>
      <c r="G27" s="2">
        <v>1</v>
      </c>
      <c r="H27" s="3">
        <v>0</v>
      </c>
      <c r="I27" s="4">
        <v>43.37</v>
      </c>
      <c r="J27" s="4">
        <v>0.8</v>
      </c>
      <c r="K27" s="4">
        <v>0.94</v>
      </c>
      <c r="L27" s="10"/>
    </row>
    <row r="28" spans="2:12">
      <c r="B28" s="8"/>
      <c r="C28" s="40">
        <v>41238</v>
      </c>
      <c r="D28" s="2">
        <v>57158</v>
      </c>
      <c r="E28" s="41">
        <v>56</v>
      </c>
      <c r="F28" s="42">
        <v>1E-3</v>
      </c>
      <c r="G28" s="2">
        <v>3</v>
      </c>
      <c r="H28" s="3">
        <v>276.74</v>
      </c>
      <c r="I28" s="4">
        <v>47.21</v>
      </c>
      <c r="J28" s="4">
        <v>0.83</v>
      </c>
      <c r="K28" s="4">
        <v>0.84</v>
      </c>
      <c r="L28" s="10"/>
    </row>
    <row r="29" spans="2:12">
      <c r="B29" s="8"/>
      <c r="C29" s="43" t="s">
        <v>49</v>
      </c>
      <c r="D29" s="44">
        <f>SUM(D21:D28)</f>
        <v>323237</v>
      </c>
      <c r="E29" s="45">
        <f>SUM(E21:E28)</f>
        <v>226</v>
      </c>
      <c r="F29" s="46">
        <f>E29/D29</f>
        <v>6.9917738377722847E-4</v>
      </c>
      <c r="G29" s="44">
        <f>SUM(G21:G28)</f>
        <v>13</v>
      </c>
      <c r="H29" s="47">
        <f>SUM(H21:H28)</f>
        <v>929.91000000000008</v>
      </c>
      <c r="I29" s="47">
        <f>SUM(I21:I28)</f>
        <v>246.72</v>
      </c>
      <c r="J29" s="47">
        <f>I29/D29*1000</f>
        <v>0.76327895630760101</v>
      </c>
      <c r="K29" s="47">
        <f>I29/E29</f>
        <v>1.0916814159292034</v>
      </c>
      <c r="L29" s="10"/>
    </row>
    <row r="30" spans="2:12">
      <c r="B30" s="8"/>
      <c r="C30" s="9"/>
      <c r="D30" s="9"/>
      <c r="E30" s="9"/>
      <c r="F30" s="9"/>
      <c r="L30" s="10"/>
    </row>
    <row r="31" spans="2:12">
      <c r="B31" s="8"/>
      <c r="C31" s="28" t="s">
        <v>8</v>
      </c>
      <c r="D31" s="29"/>
      <c r="E31" s="29"/>
      <c r="F31" s="30"/>
      <c r="G31" s="9"/>
      <c r="H31" s="9"/>
      <c r="I31" s="9"/>
      <c r="J31" s="9"/>
      <c r="K31" s="9"/>
      <c r="L31" s="10"/>
    </row>
    <row r="32" spans="2:12">
      <c r="B32" s="31"/>
      <c r="C32" s="32"/>
      <c r="D32" s="32"/>
      <c r="E32" s="32"/>
      <c r="F32" s="32"/>
      <c r="G32" s="32"/>
      <c r="H32" s="32"/>
      <c r="I32" s="32"/>
      <c r="J32" s="32"/>
      <c r="K32" s="32"/>
      <c r="L32" s="33"/>
    </row>
    <row r="34" spans="2:6">
      <c r="B34" s="34"/>
      <c r="D34" s="28"/>
      <c r="E34" s="28"/>
      <c r="F34" s="28"/>
    </row>
    <row r="35" spans="2:6">
      <c r="B35" s="28"/>
      <c r="C35" s="28"/>
      <c r="D35" s="28"/>
      <c r="E35" s="28"/>
      <c r="F35" s="28"/>
    </row>
    <row r="36" spans="2:6">
      <c r="B36" s="28"/>
      <c r="C36" s="28"/>
      <c r="D36" s="28"/>
      <c r="E36" s="28"/>
      <c r="F36" s="28"/>
    </row>
    <row r="37" spans="2:6">
      <c r="B37" s="28"/>
      <c r="C37" s="28"/>
      <c r="D37" s="28"/>
      <c r="E37" s="28"/>
      <c r="F37" s="28"/>
    </row>
  </sheetData>
  <mergeCells count="2">
    <mergeCell ref="B2:L2"/>
    <mergeCell ref="C9:K18"/>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L37"/>
  <sheetViews>
    <sheetView topLeftCell="A4" workbookViewId="0">
      <selection activeCell="H4" sqref="H4"/>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41239</v>
      </c>
      <c r="D6" s="1">
        <v>41245</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60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L19" s="10"/>
    </row>
    <row r="20" spans="2:12">
      <c r="B20" s="8"/>
      <c r="C20" s="14" t="s">
        <v>0</v>
      </c>
      <c r="D20" s="9"/>
      <c r="E20" s="9"/>
      <c r="F20" s="9"/>
      <c r="L20" s="10"/>
    </row>
    <row r="21" spans="2:12">
      <c r="B21" s="8"/>
      <c r="C21" s="37" t="s">
        <v>51</v>
      </c>
      <c r="D21" s="37" t="s">
        <v>52</v>
      </c>
      <c r="E21" s="38" t="s">
        <v>53</v>
      </c>
      <c r="F21" s="38" t="s">
        <v>54</v>
      </c>
      <c r="G21" s="39" t="s">
        <v>55</v>
      </c>
      <c r="H21" s="37" t="s">
        <v>56</v>
      </c>
      <c r="I21" s="37" t="s">
        <v>57</v>
      </c>
      <c r="J21" s="37" t="s">
        <v>58</v>
      </c>
      <c r="K21" s="37" t="s">
        <v>59</v>
      </c>
      <c r="L21" s="10"/>
    </row>
    <row r="22" spans="2:12">
      <c r="B22" s="8"/>
      <c r="C22" s="40">
        <v>41239</v>
      </c>
      <c r="D22" s="2">
        <v>64849</v>
      </c>
      <c r="E22" s="41">
        <v>40</v>
      </c>
      <c r="F22" s="42">
        <f t="shared" ref="F22:F28" si="0">E22/D22</f>
        <v>6.1681752995420126E-4</v>
      </c>
      <c r="G22" s="2">
        <v>3</v>
      </c>
      <c r="H22" s="3">
        <v>277.58999999999997</v>
      </c>
      <c r="I22" s="4">
        <v>48.24</v>
      </c>
      <c r="J22" s="4">
        <f t="shared" ref="J22:J28" si="1">I22/D22*1000</f>
        <v>0.7438819411247668</v>
      </c>
      <c r="K22" s="4">
        <f t="shared" ref="K22:K28" si="2">I22/E22</f>
        <v>1.206</v>
      </c>
      <c r="L22" s="10"/>
    </row>
    <row r="23" spans="2:12">
      <c r="B23" s="8"/>
      <c r="C23" s="40">
        <v>41240</v>
      </c>
      <c r="D23" s="2">
        <v>61419</v>
      </c>
      <c r="E23" s="41">
        <v>53</v>
      </c>
      <c r="F23" s="42">
        <f t="shared" si="0"/>
        <v>8.629251534541429E-4</v>
      </c>
      <c r="G23" s="2">
        <v>1</v>
      </c>
      <c r="H23" s="3">
        <v>89.29</v>
      </c>
      <c r="I23" s="4">
        <v>47.65</v>
      </c>
      <c r="J23" s="4">
        <f t="shared" si="1"/>
        <v>0.77581855777528119</v>
      </c>
      <c r="K23" s="4">
        <f t="shared" si="2"/>
        <v>0.89905660377358487</v>
      </c>
      <c r="L23" s="10"/>
    </row>
    <row r="24" spans="2:12">
      <c r="B24" s="8"/>
      <c r="C24" s="40">
        <v>41241</v>
      </c>
      <c r="D24" s="2">
        <v>64230</v>
      </c>
      <c r="E24" s="41">
        <v>41</v>
      </c>
      <c r="F24" s="42">
        <f t="shared" si="0"/>
        <v>6.3833099797602365E-4</v>
      </c>
      <c r="G24" s="2">
        <v>0</v>
      </c>
      <c r="H24" s="3">
        <v>0</v>
      </c>
      <c r="I24" s="4">
        <v>53.04</v>
      </c>
      <c r="J24" s="4">
        <f t="shared" si="1"/>
        <v>0.8257823446987389</v>
      </c>
      <c r="K24" s="4">
        <f t="shared" si="2"/>
        <v>1.2936585365853659</v>
      </c>
      <c r="L24" s="10"/>
    </row>
    <row r="25" spans="2:12">
      <c r="B25" s="8"/>
      <c r="C25" s="40">
        <v>41242</v>
      </c>
      <c r="D25" s="2">
        <v>56787</v>
      </c>
      <c r="E25" s="41">
        <v>42</v>
      </c>
      <c r="F25" s="42">
        <f t="shared" si="0"/>
        <v>7.3960589571556872E-4</v>
      </c>
      <c r="G25" s="2">
        <v>0</v>
      </c>
      <c r="H25" s="3">
        <v>0</v>
      </c>
      <c r="I25" s="4">
        <v>54.25</v>
      </c>
      <c r="J25" s="4">
        <f t="shared" si="1"/>
        <v>0.95532428196594288</v>
      </c>
      <c r="K25" s="4">
        <f t="shared" si="2"/>
        <v>1.2916666666666667</v>
      </c>
      <c r="L25" s="10"/>
    </row>
    <row r="26" spans="2:12">
      <c r="B26" s="8"/>
      <c r="C26" s="40">
        <v>41243</v>
      </c>
      <c r="D26" s="2">
        <v>49097</v>
      </c>
      <c r="E26" s="41">
        <v>24</v>
      </c>
      <c r="F26" s="42">
        <f t="shared" si="0"/>
        <v>4.8882823797788053E-4</v>
      </c>
      <c r="G26" s="2">
        <v>4</v>
      </c>
      <c r="H26" s="3">
        <v>418.38</v>
      </c>
      <c r="I26" s="4">
        <v>52.18</v>
      </c>
      <c r="J26" s="4">
        <f t="shared" si="1"/>
        <v>1.0627940607369084</v>
      </c>
      <c r="K26" s="4">
        <f t="shared" si="2"/>
        <v>2.1741666666666668</v>
      </c>
      <c r="L26" s="10"/>
    </row>
    <row r="27" spans="2:12">
      <c r="B27" s="8"/>
      <c r="C27" s="40">
        <v>41244</v>
      </c>
      <c r="D27" s="2">
        <v>62556</v>
      </c>
      <c r="E27" s="41">
        <v>35</v>
      </c>
      <c r="F27" s="42">
        <f t="shared" si="0"/>
        <v>5.5949868917449966E-4</v>
      </c>
      <c r="G27" s="2">
        <v>5</v>
      </c>
      <c r="H27" s="3">
        <v>424.07</v>
      </c>
      <c r="I27" s="4">
        <v>49.65</v>
      </c>
      <c r="J27" s="4">
        <f t="shared" si="1"/>
        <v>0.79368885478611162</v>
      </c>
      <c r="K27" s="4">
        <f t="shared" si="2"/>
        <v>1.4185714285714286</v>
      </c>
      <c r="L27" s="10"/>
    </row>
    <row r="28" spans="2:12">
      <c r="B28" s="8"/>
      <c r="C28" s="40">
        <v>41245</v>
      </c>
      <c r="D28" s="2">
        <v>68895</v>
      </c>
      <c r="E28" s="41">
        <v>38</v>
      </c>
      <c r="F28" s="42">
        <f t="shared" si="0"/>
        <v>5.515639741635823E-4</v>
      </c>
      <c r="G28" s="2">
        <v>3</v>
      </c>
      <c r="H28" s="3">
        <v>143.25</v>
      </c>
      <c r="I28" s="4">
        <v>48.98</v>
      </c>
      <c r="J28" s="4">
        <f t="shared" si="1"/>
        <v>0.71093693301400673</v>
      </c>
      <c r="K28" s="4">
        <f t="shared" si="2"/>
        <v>1.2889473684210526</v>
      </c>
      <c r="L28" s="10"/>
    </row>
    <row r="29" spans="2:12">
      <c r="B29" s="8"/>
      <c r="C29" s="43" t="s">
        <v>36</v>
      </c>
      <c r="D29" s="44">
        <f>SUM(D22:D28)</f>
        <v>427833</v>
      </c>
      <c r="E29" s="45">
        <f>SUM(E22:E28)</f>
        <v>273</v>
      </c>
      <c r="F29" s="46">
        <f>E29/D29</f>
        <v>6.380994453443283E-4</v>
      </c>
      <c r="G29" s="44">
        <f>SUM(G22:G28)</f>
        <v>16</v>
      </c>
      <c r="H29" s="47">
        <f>SUM(H22:H28)</f>
        <v>1352.58</v>
      </c>
      <c r="I29" s="47">
        <f>SUM(I22:I28)</f>
        <v>353.99</v>
      </c>
      <c r="J29" s="47">
        <f>I29/D29*1000</f>
        <v>0.82740228079647904</v>
      </c>
      <c r="K29" s="47">
        <f>I29/E29</f>
        <v>1.2966666666666666</v>
      </c>
      <c r="L29" s="10"/>
    </row>
    <row r="30" spans="2:12">
      <c r="B30" s="8"/>
      <c r="C30" s="9"/>
      <c r="D30" s="9"/>
      <c r="E30" s="9"/>
      <c r="F30" s="9"/>
      <c r="L30" s="10"/>
    </row>
    <row r="31" spans="2:12">
      <c r="B31" s="8"/>
      <c r="C31" s="28" t="s">
        <v>8</v>
      </c>
      <c r="D31" s="29"/>
      <c r="E31" s="29"/>
      <c r="F31" s="30"/>
      <c r="G31" s="9"/>
      <c r="H31" s="9"/>
      <c r="I31" s="9"/>
      <c r="J31" s="9"/>
      <c r="K31" s="9"/>
      <c r="L31" s="10"/>
    </row>
    <row r="32" spans="2:12">
      <c r="B32" s="31"/>
      <c r="C32" s="32"/>
      <c r="D32" s="32"/>
      <c r="E32" s="32"/>
      <c r="F32" s="32"/>
      <c r="G32" s="32"/>
      <c r="H32" s="32"/>
      <c r="I32" s="32"/>
      <c r="J32" s="32"/>
      <c r="K32" s="32"/>
      <c r="L32" s="33"/>
    </row>
    <row r="34" spans="2:6">
      <c r="B34" s="34"/>
      <c r="D34" s="28"/>
      <c r="E34" s="28"/>
      <c r="F34" s="28"/>
    </row>
    <row r="35" spans="2:6">
      <c r="B35" s="28"/>
      <c r="C35" s="28"/>
      <c r="D35" s="28"/>
      <c r="E35" s="28"/>
      <c r="F35" s="28"/>
    </row>
    <row r="36" spans="2:6">
      <c r="B36" s="28"/>
      <c r="C36" s="28"/>
      <c r="D36" s="28"/>
      <c r="E36" s="28"/>
      <c r="F36" s="28"/>
    </row>
    <row r="37" spans="2:6">
      <c r="B37" s="28"/>
      <c r="C37" s="28"/>
      <c r="D37" s="28"/>
      <c r="E37" s="28"/>
      <c r="F37" s="28"/>
    </row>
  </sheetData>
  <mergeCells count="2">
    <mergeCell ref="B2:L2"/>
    <mergeCell ref="C9:K18"/>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L36"/>
  <sheetViews>
    <sheetView tabSelected="1" workbookViewId="0">
      <selection activeCell="C9" sqref="C9:K17"/>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41246</v>
      </c>
      <c r="D6" s="1">
        <v>41252</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71</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L18" s="10"/>
    </row>
    <row r="19" spans="2:12">
      <c r="B19" s="8"/>
      <c r="C19" s="14" t="s">
        <v>0</v>
      </c>
      <c r="D19" s="9"/>
      <c r="E19" s="9"/>
      <c r="F19" s="9"/>
      <c r="L19" s="10"/>
    </row>
    <row r="20" spans="2:12">
      <c r="B20" s="8"/>
      <c r="C20" s="37" t="s">
        <v>61</v>
      </c>
      <c r="D20" s="37" t="s">
        <v>62</v>
      </c>
      <c r="E20" s="38" t="s">
        <v>63</v>
      </c>
      <c r="F20" s="38" t="s">
        <v>64</v>
      </c>
      <c r="G20" s="39" t="s">
        <v>65</v>
      </c>
      <c r="H20" s="37" t="s">
        <v>66</v>
      </c>
      <c r="I20" s="37" t="s">
        <v>67</v>
      </c>
      <c r="J20" s="37" t="s">
        <v>68</v>
      </c>
      <c r="K20" s="37" t="s">
        <v>69</v>
      </c>
      <c r="L20" s="10"/>
    </row>
    <row r="21" spans="2:12">
      <c r="B21" s="8"/>
      <c r="C21" s="40">
        <v>41246</v>
      </c>
      <c r="D21" s="2">
        <v>62182</v>
      </c>
      <c r="E21" s="41">
        <v>14</v>
      </c>
      <c r="F21" s="42">
        <f t="shared" ref="F21:F27" si="0">E21/D21</f>
        <v>2.2514554051011548E-4</v>
      </c>
      <c r="G21" s="2">
        <v>6</v>
      </c>
      <c r="H21" s="3">
        <v>409.24</v>
      </c>
      <c r="I21" s="4">
        <v>33.96</v>
      </c>
      <c r="J21" s="4">
        <f t="shared" ref="J21:J27" si="1">I21/D21*1000</f>
        <v>0.54613875398025158</v>
      </c>
      <c r="K21" s="4">
        <f t="shared" ref="K21:K27" si="2">I21/E21</f>
        <v>2.4257142857142857</v>
      </c>
      <c r="L21" s="10"/>
    </row>
    <row r="22" spans="2:12">
      <c r="B22" s="8"/>
      <c r="C22" s="40">
        <v>41247</v>
      </c>
      <c r="D22" s="2">
        <v>55254</v>
      </c>
      <c r="E22" s="41">
        <v>10</v>
      </c>
      <c r="F22" s="42">
        <f t="shared" si="0"/>
        <v>1.8098237231693634E-4</v>
      </c>
      <c r="G22" s="2">
        <v>5</v>
      </c>
      <c r="H22" s="3">
        <v>578.01</v>
      </c>
      <c r="I22" s="4">
        <v>33.950000000000003</v>
      </c>
      <c r="J22" s="4">
        <f t="shared" si="1"/>
        <v>0.61443515401599891</v>
      </c>
      <c r="K22" s="4">
        <f t="shared" si="2"/>
        <v>3.3950000000000005</v>
      </c>
      <c r="L22" s="10"/>
    </row>
    <row r="23" spans="2:12">
      <c r="B23" s="8"/>
      <c r="C23" s="40">
        <v>41248</v>
      </c>
      <c r="D23" s="2">
        <v>75246</v>
      </c>
      <c r="E23" s="41">
        <v>29</v>
      </c>
      <c r="F23" s="42">
        <f t="shared" si="0"/>
        <v>3.8540254631475425E-4</v>
      </c>
      <c r="G23" s="2">
        <v>2</v>
      </c>
      <c r="H23" s="3">
        <v>73.83</v>
      </c>
      <c r="I23" s="4">
        <v>55.28</v>
      </c>
      <c r="J23" s="4">
        <f t="shared" si="1"/>
        <v>0.73465699173377996</v>
      </c>
      <c r="K23" s="4">
        <f t="shared" si="2"/>
        <v>1.9062068965517243</v>
      </c>
      <c r="L23" s="10"/>
    </row>
    <row r="24" spans="2:12">
      <c r="B24" s="8"/>
      <c r="C24" s="40">
        <v>41249</v>
      </c>
      <c r="D24" s="2">
        <v>57793</v>
      </c>
      <c r="E24" s="41">
        <v>23</v>
      </c>
      <c r="F24" s="42">
        <f t="shared" si="0"/>
        <v>3.9797207274237367E-4</v>
      </c>
      <c r="G24" s="2">
        <v>4</v>
      </c>
      <c r="H24" s="3">
        <v>241.29</v>
      </c>
      <c r="I24" s="4">
        <v>45.17</v>
      </c>
      <c r="J24" s="4">
        <f t="shared" si="1"/>
        <v>0.78158254459882692</v>
      </c>
      <c r="K24" s="4">
        <f t="shared" si="2"/>
        <v>1.963913043478261</v>
      </c>
      <c r="L24" s="10"/>
    </row>
    <row r="25" spans="2:12">
      <c r="B25" s="8"/>
      <c r="C25" s="40">
        <v>41250</v>
      </c>
      <c r="D25" s="2">
        <v>52654</v>
      </c>
      <c r="E25" s="41">
        <v>27</v>
      </c>
      <c r="F25" s="42">
        <f t="shared" si="0"/>
        <v>5.1278155505754552E-4</v>
      </c>
      <c r="G25" s="2">
        <v>2</v>
      </c>
      <c r="H25" s="3">
        <v>427.68</v>
      </c>
      <c r="I25" s="4">
        <v>45.15</v>
      </c>
      <c r="J25" s="4">
        <f t="shared" si="1"/>
        <v>0.85748471151289551</v>
      </c>
      <c r="K25" s="4">
        <f t="shared" si="2"/>
        <v>1.6722222222222223</v>
      </c>
      <c r="L25" s="10"/>
    </row>
    <row r="26" spans="2:12">
      <c r="B26" s="8"/>
      <c r="C26" s="40">
        <v>41251</v>
      </c>
      <c r="D26" s="2">
        <v>52058</v>
      </c>
      <c r="E26" s="41">
        <v>34</v>
      </c>
      <c r="F26" s="42">
        <f t="shared" si="0"/>
        <v>6.5311767643781932E-4</v>
      </c>
      <c r="G26" s="2">
        <v>2</v>
      </c>
      <c r="H26" s="3">
        <v>76.39</v>
      </c>
      <c r="I26" s="4">
        <v>44.07</v>
      </c>
      <c r="J26" s="4">
        <f t="shared" si="1"/>
        <v>0.84655576472396166</v>
      </c>
      <c r="K26" s="4">
        <f t="shared" si="2"/>
        <v>1.2961764705882353</v>
      </c>
      <c r="L26" s="10"/>
    </row>
    <row r="27" spans="2:12">
      <c r="B27" s="8"/>
      <c r="C27" s="40">
        <v>41252</v>
      </c>
      <c r="D27" s="2">
        <v>49792</v>
      </c>
      <c r="E27" s="41">
        <v>15</v>
      </c>
      <c r="F27" s="42">
        <f t="shared" si="0"/>
        <v>3.0125321336760925E-4</v>
      </c>
      <c r="G27" s="2">
        <v>4</v>
      </c>
      <c r="H27" s="3">
        <v>243.99</v>
      </c>
      <c r="I27" s="4">
        <v>36.14</v>
      </c>
      <c r="J27" s="4">
        <f t="shared" si="1"/>
        <v>0.72581940874035988</v>
      </c>
      <c r="K27" s="4">
        <f t="shared" si="2"/>
        <v>2.4093333333333335</v>
      </c>
      <c r="L27" s="10"/>
    </row>
    <row r="28" spans="2:12">
      <c r="B28" s="8"/>
      <c r="C28" s="43" t="s">
        <v>70</v>
      </c>
      <c r="D28" s="44">
        <f>SUM(D21:D27)</f>
        <v>404979</v>
      </c>
      <c r="E28" s="45">
        <f>SUM(E21:E27)</f>
        <v>152</v>
      </c>
      <c r="F28" s="46">
        <f>E28/D28</f>
        <v>3.7532810343252364E-4</v>
      </c>
      <c r="G28" s="44">
        <f>SUM(G21:G27)</f>
        <v>25</v>
      </c>
      <c r="H28" s="47">
        <f>SUM(H21:H27)</f>
        <v>2050.4300000000003</v>
      </c>
      <c r="I28" s="47">
        <f>SUM(I21:I27)</f>
        <v>293.72000000000003</v>
      </c>
      <c r="J28" s="47">
        <f>I28/D28*1000</f>
        <v>0.72527217460658466</v>
      </c>
      <c r="K28" s="47">
        <f>I28/E28</f>
        <v>1.9323684210526317</v>
      </c>
      <c r="L28" s="10"/>
    </row>
    <row r="29" spans="2:12">
      <c r="B29" s="8"/>
      <c r="C29" s="9"/>
      <c r="D29" s="9"/>
      <c r="E29" s="9"/>
      <c r="F29" s="9"/>
      <c r="L29" s="10"/>
    </row>
    <row r="30" spans="2:12">
      <c r="B30" s="8"/>
      <c r="C30" s="28" t="s">
        <v>8</v>
      </c>
      <c r="D30" s="29"/>
      <c r="E30" s="29"/>
      <c r="F30" s="30"/>
      <c r="G30" s="9"/>
      <c r="H30" s="9"/>
      <c r="I30" s="9"/>
      <c r="J30" s="9"/>
      <c r="K30" s="9"/>
      <c r="L30" s="10"/>
    </row>
    <row r="31" spans="2:12">
      <c r="B31" s="31"/>
      <c r="C31" s="32"/>
      <c r="D31" s="32"/>
      <c r="E31" s="32"/>
      <c r="F31" s="32"/>
      <c r="G31" s="32"/>
      <c r="H31" s="32"/>
      <c r="I31" s="32"/>
      <c r="J31" s="32"/>
      <c r="K31" s="32"/>
      <c r="L31" s="33"/>
    </row>
    <row r="33" spans="2:6">
      <c r="B33" s="34"/>
      <c r="D33" s="28"/>
      <c r="E33" s="28"/>
      <c r="F33" s="28"/>
    </row>
    <row r="34" spans="2:6">
      <c r="B34" s="28"/>
      <c r="C34" s="28"/>
      <c r="D34" s="28"/>
      <c r="E34" s="28"/>
      <c r="F34" s="28"/>
    </row>
    <row r="35" spans="2:6">
      <c r="B35" s="28"/>
      <c r="C35" s="28"/>
      <c r="D35" s="28"/>
      <c r="E35" s="28"/>
      <c r="F35" s="28"/>
    </row>
    <row r="36" spans="2:6">
      <c r="B36" s="28"/>
      <c r="C36" s="28"/>
      <c r="D36" s="28"/>
      <c r="E36" s="28"/>
      <c r="F36" s="28"/>
    </row>
  </sheetData>
  <mergeCells count="2">
    <mergeCell ref="B2:L2"/>
    <mergeCell ref="C9:K17"/>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第一周（10-24～10-28）</vt:lpstr>
      <vt:lpstr>第二周（10-29～11-04）</vt:lpstr>
      <vt:lpstr>第三周（11-05～11-11)</vt:lpstr>
      <vt:lpstr>第四周（11-12～11-18)</vt:lpstr>
      <vt:lpstr>第五周（11-19～11-25)</vt:lpstr>
      <vt:lpstr>第六周（11-26～12-02)</vt:lpstr>
      <vt:lpstr>第七周（12-03～12-09) </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Jula</dc:creator>
  <cp:lastModifiedBy>assure</cp:lastModifiedBy>
  <dcterms:created xsi:type="dcterms:W3CDTF">2012-11-05T10:47:45Z</dcterms:created>
  <dcterms:modified xsi:type="dcterms:W3CDTF">2012-12-11T10:19:14Z</dcterms:modified>
</cp:coreProperties>
</file>