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0" windowWidth="18675" windowHeight="7935" firstSheet="2" activeTab="5"/>
  </bookViews>
  <sheets>
    <sheet name="第一周（10-22～10-28）" sheetId="21" r:id="rId1"/>
    <sheet name="第二周（10-29～11-04）" sheetId="20" r:id="rId2"/>
    <sheet name="第三周（11-05～11-11）" sheetId="22" r:id="rId3"/>
    <sheet name="第四周（11-12～11-18）" sheetId="23" r:id="rId4"/>
    <sheet name="第五周（11-19～11-25)" sheetId="24" r:id="rId5"/>
    <sheet name="第六周（11-26～12-02)" sheetId="25" r:id="rId6"/>
    <sheet name="Sheet2" sheetId="17" r:id="rId7"/>
  </sheets>
  <calcPr calcId="125725"/>
</workbook>
</file>

<file path=xl/calcChain.xml><?xml version="1.0" encoding="utf-8"?>
<calcChain xmlns="http://schemas.openxmlformats.org/spreadsheetml/2006/main">
  <c r="I29" i="25"/>
  <c r="J29" s="1"/>
  <c r="H29"/>
  <c r="G29"/>
  <c r="E29"/>
  <c r="F29" s="1"/>
  <c r="D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I29" i="24"/>
  <c r="K29" s="1"/>
  <c r="H29"/>
  <c r="G29"/>
  <c r="E29"/>
  <c r="D29"/>
  <c r="J29" s="1"/>
  <c r="I29" i="23"/>
  <c r="H29"/>
  <c r="G29"/>
  <c r="E29"/>
  <c r="D29"/>
  <c r="F29" s="1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K23" i="22"/>
  <c r="J23"/>
  <c r="F23"/>
  <c r="I30"/>
  <c r="H30"/>
  <c r="G30"/>
  <c r="E30"/>
  <c r="D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G31" i="20"/>
  <c r="H31"/>
  <c r="I31"/>
  <c r="E31"/>
  <c r="D3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J31"/>
  <c r="K31"/>
  <c r="I31" i="21"/>
  <c r="J31" s="1"/>
  <c r="H31"/>
  <c r="G31"/>
  <c r="E31"/>
  <c r="F31" s="1"/>
  <c r="D31"/>
  <c r="K30"/>
  <c r="J30"/>
  <c r="F30"/>
  <c r="K29"/>
  <c r="J29"/>
  <c r="F29"/>
  <c r="K28"/>
  <c r="J28"/>
  <c r="F28"/>
  <c r="K27"/>
  <c r="J27"/>
  <c r="F27"/>
  <c r="K26"/>
  <c r="J26"/>
  <c r="F26"/>
  <c r="K29" i="25" l="1"/>
  <c r="F29" i="24"/>
  <c r="J29" i="23"/>
  <c r="K29"/>
  <c r="F30" i="22"/>
  <c r="J30"/>
  <c r="K30"/>
  <c r="F31" i="20"/>
  <c r="K31" i="21"/>
</calcChain>
</file>

<file path=xl/sharedStrings.xml><?xml version="1.0" encoding="utf-8"?>
<sst xmlns="http://schemas.openxmlformats.org/spreadsheetml/2006/main" count="108" uniqueCount="53">
  <si>
    <r>
      <rPr>
        <b/>
        <sz val="10"/>
        <color theme="1"/>
        <rFont val="宋体"/>
        <family val="3"/>
        <charset val="134"/>
      </rPr>
      <t>执行时间</t>
    </r>
    <phoneticPr fontId="2" type="noConversion"/>
  </si>
  <si>
    <r>
      <rPr>
        <b/>
        <sz val="10"/>
        <color theme="0"/>
        <rFont val="宋体"/>
        <family val="3"/>
        <charset val="134"/>
      </rPr>
      <t>开始日期</t>
    </r>
    <phoneticPr fontId="2" type="noConversion"/>
  </si>
  <si>
    <r>
      <rPr>
        <b/>
        <sz val="10"/>
        <color theme="0"/>
        <rFont val="宋体"/>
        <family val="3"/>
        <charset val="134"/>
      </rPr>
      <t>结束日期</t>
    </r>
    <phoneticPr fontId="2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</si>
  <si>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</si>
  <si>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</si>
  <si>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</si>
  <si>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</si>
  <si>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</si>
  <si>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</si>
  <si>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</si>
  <si>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</si>
  <si>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</si>
  <si>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t>点击数</t>
    <phoneticPr fontId="2" type="noConversion"/>
  </si>
  <si>
    <t>阶段小结</t>
    <phoneticPr fontId="2" type="noConversion"/>
  </si>
  <si>
    <t>每日数据概览</t>
    <phoneticPr fontId="2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</si>
  <si>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25" type="noConversion"/>
  </si>
  <si>
    <r>
      <t xml:space="preserve">glassesshop 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1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</si>
  <si>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1.用较少的预算进行预设场景的测试投放；
2.投放时间与投放媒体类别的测试和优化；
3.动态出价算法设定：
   a.不断调整媒体类别和出价得到基础数据池和基础价格范围；
   b.根据数据分析设定动态算法的各参数；
   c.执行动态出价算法；
4.反作弊算法设定，防止不良网站的作弊行为；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4.积累本周投放数据后和GA报表进行数据比对；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</si>
  <si>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</si>
  <si>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</si>
  <si>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</si>
  <si>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</si>
  <si>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</si>
  <si>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</si>
  <si>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</si>
  <si>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</si>
  <si>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</si>
  <si>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</si>
  <si>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</si>
  <si>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</si>
  <si>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</si>
  <si>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</si>
  <si>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</si>
  <si>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</si>
  <si>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</si>
  <si>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</si>
  <si>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</si>
  <si>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1.继续小预算的进行各场景的测试投放；
2.继续优化动态出价算法；
3.根据投放数据优化投放模型；
4.继续和GA报表进行数据比对，确定转化界定策略；
5.开始retargeting投放；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3.根据投放数据优化投放模型；
4.扩大人群学习范围；
5.挑选效果较好的媒体进行白名单投放；</t>
    </r>
    <phoneticPr fontId="25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</si>
  <si>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3.根据投放数据优化投放模型；
4.扩大人群学习范围；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1.鉴于点击率一直比较低，需重新挑选人群类别和媒体类别；
2.重构出价算法；
3.继续测试场景投放；
4.持续Retargeting投放；</t>
    </r>
    <phoneticPr fontId="25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</si>
  <si>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1.鉴于之前点击率一直比较低，本周开始重新挑选人群类别和媒体类别；
2.重构出价算法；
3.重新测试场景投放；
4.持续Retargeting投放；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1.进行各场景的测试投放；
2.重新优化动态出价算法；
3.根据投放数据优化投放模型；
4.持续retargeting投放；</t>
    </r>
    <phoneticPr fontId="25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</si>
  <si>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</si>
  <si>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1.加快测试场景的测试投放；
2.重新优化动态出价算法，更换权重；
3.根据投放数据重构投放模型；
4.持续retargeting投放；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1.继续重构投放模型，逐步加大学习范围；
2.继续优化动态出价算法；
3.继续retargeting投放；
4.尝试上一组新创意来比较效果；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</si>
  <si>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</si>
  <si>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</si>
  <si>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</si>
  <si>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</si>
  <si>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</si>
  <si>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</si>
  <si>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</si>
  <si>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</si>
  <si>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</si>
  <si>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</si>
  <si>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1.进行各场景的测试投放；
2.重新设定动态出价算法，设置了不同维度的权重，同时根据圣诞季媒体资源价格上涨调整了基价；
3.根据投放数据优化投放模型；
4.持续retargeting投放；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2.优化动态出价算法；
3.根据投放数据优化投放模型；
4.持续retargeting投放；</t>
    </r>
    <phoneticPr fontId="25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</si>
</sst>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(* #,##0.00_);_(* \(#,##0.00\);_(* &quot;-&quot;??_);_(@_)"/>
    <numFmt numFmtId="177" formatCode="_(* #,##0_);_(* \(#,##0\);_(* &quot;-&quot;??_);_(@_)"/>
    <numFmt numFmtId="178" formatCode="0.000%"/>
  </numFmts>
  <fonts count="34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1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color theme="1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sz val="11"/>
      <color theme="1"/>
      <name val="宋体"/>
      <family val="3"/>
      <charset val="134"/>
    </font>
    <font>
      <sz val="9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7" borderId="3" applyNumberFormat="0" applyAlignment="0" applyProtection="0">
      <alignment vertical="center"/>
    </xf>
    <xf numFmtId="0" fontId="7" fillId="28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0" borderId="3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" fillId="32" borderId="9" applyNumberFormat="0" applyFont="0" applyAlignment="0" applyProtection="0">
      <alignment vertical="center"/>
    </xf>
    <xf numFmtId="0" fontId="16" fillId="27" borderId="10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26" fontId="20" fillId="35" borderId="1" xfId="0" applyNumberFormat="1" applyFont="1" applyFill="1" applyBorder="1" applyAlignment="1"/>
    <xf numFmtId="14" fontId="20" fillId="34" borderId="1" xfId="0" applyNumberFormat="1" applyFont="1" applyFill="1" applyBorder="1">
      <alignment vertical="center"/>
    </xf>
    <xf numFmtId="14" fontId="20" fillId="0" borderId="1" xfId="0" applyNumberFormat="1" applyFont="1" applyBorder="1" applyAlignment="1">
      <alignment horizontal="left" vertical="center"/>
    </xf>
    <xf numFmtId="3" fontId="20" fillId="37" borderId="1" xfId="0" applyNumberFormat="1" applyFont="1" applyFill="1" applyBorder="1" applyAlignment="1"/>
    <xf numFmtId="26" fontId="20" fillId="37" borderId="1" xfId="0" applyNumberFormat="1" applyFont="1" applyFill="1" applyBorder="1" applyAlignment="1"/>
    <xf numFmtId="0" fontId="26" fillId="34" borderId="0" xfId="0" applyFont="1" applyFill="1">
      <alignment vertical="center"/>
    </xf>
    <xf numFmtId="0" fontId="26" fillId="34" borderId="16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6" fillId="34" borderId="17" xfId="0" applyFont="1" applyFill="1" applyBorder="1">
      <alignment vertical="center"/>
    </xf>
    <xf numFmtId="0" fontId="27" fillId="36" borderId="0" xfId="0" applyFont="1" applyFill="1" applyBorder="1" applyAlignment="1">
      <alignment horizontal="left" vertical="center"/>
    </xf>
    <xf numFmtId="0" fontId="20" fillId="37" borderId="1" xfId="0" applyFont="1" applyFill="1" applyBorder="1" applyAlignment="1">
      <alignment horizontal="right" vertical="center"/>
    </xf>
    <xf numFmtId="0" fontId="26" fillId="34" borderId="18" xfId="0" applyFont="1" applyFill="1" applyBorder="1">
      <alignment vertical="center"/>
    </xf>
    <xf numFmtId="0" fontId="26" fillId="34" borderId="12" xfId="0" applyFont="1" applyFill="1" applyBorder="1">
      <alignment vertical="center"/>
    </xf>
    <xf numFmtId="0" fontId="26" fillId="34" borderId="19" xfId="0" applyFont="1" applyFill="1" applyBorder="1">
      <alignment vertical="center"/>
    </xf>
    <xf numFmtId="0" fontId="26" fillId="34" borderId="0" xfId="0" applyFont="1" applyFill="1" applyAlignment="1">
      <alignment vertical="top" wrapText="1"/>
    </xf>
    <xf numFmtId="0" fontId="26" fillId="34" borderId="0" xfId="0" applyFont="1" applyFill="1" applyAlignment="1">
      <alignment vertical="center"/>
    </xf>
    <xf numFmtId="3" fontId="20" fillId="0" borderId="1" xfId="0" applyNumberFormat="1" applyFont="1" applyBorder="1" applyAlignment="1">
      <alignment horizontal="right"/>
    </xf>
    <xf numFmtId="0" fontId="21" fillId="33" borderId="1" xfId="0" applyFont="1" applyFill="1" applyBorder="1" applyAlignment="1">
      <alignment horizontal="center" vertical="center"/>
    </xf>
    <xf numFmtId="0" fontId="29" fillId="33" borderId="1" xfId="0" applyFont="1" applyFill="1" applyBorder="1" applyAlignment="1">
      <alignment horizontal="center" vertical="center"/>
    </xf>
    <xf numFmtId="177" fontId="20" fillId="34" borderId="0" xfId="43" applyNumberFormat="1" applyFont="1" applyFill="1" applyBorder="1" applyAlignment="1">
      <alignment vertical="center"/>
    </xf>
    <xf numFmtId="178" fontId="20" fillId="34" borderId="0" xfId="39" applyNumberFormat="1" applyFont="1" applyFill="1" applyBorder="1">
      <alignment vertical="center"/>
    </xf>
    <xf numFmtId="0" fontId="28" fillId="36" borderId="0" xfId="0" applyFont="1" applyFill="1" applyBorder="1">
      <alignment vertical="center"/>
    </xf>
    <xf numFmtId="0" fontId="21" fillId="33" borderId="2" xfId="0" applyFont="1" applyFill="1" applyBorder="1" applyAlignment="1">
      <alignment horizontal="center" vertical="center"/>
    </xf>
    <xf numFmtId="3" fontId="20" fillId="0" borderId="2" xfId="0" applyNumberFormat="1" applyFont="1" applyBorder="1" applyAlignment="1">
      <alignment horizontal="right"/>
    </xf>
    <xf numFmtId="178" fontId="20" fillId="34" borderId="2" xfId="39" applyNumberFormat="1" applyFont="1" applyFill="1" applyBorder="1" applyAlignment="1">
      <alignment horizontal="right"/>
    </xf>
    <xf numFmtId="3" fontId="20" fillId="37" borderId="2" xfId="0" applyNumberFormat="1" applyFont="1" applyFill="1" applyBorder="1" applyAlignment="1">
      <alignment horizontal="right"/>
    </xf>
    <xf numFmtId="178" fontId="20" fillId="37" borderId="2" xfId="39" applyNumberFormat="1" applyFont="1" applyFill="1" applyBorder="1" applyAlignment="1">
      <alignment horizontal="right"/>
    </xf>
    <xf numFmtId="26" fontId="20" fillId="34" borderId="1" xfId="0" applyNumberFormat="1" applyFont="1" applyFill="1" applyBorder="1" applyAlignment="1"/>
    <xf numFmtId="10" fontId="20" fillId="34" borderId="2" xfId="39" applyNumberFormat="1" applyFont="1" applyFill="1" applyBorder="1" applyAlignment="1">
      <alignment horizontal="right"/>
    </xf>
    <xf numFmtId="10" fontId="20" fillId="37" borderId="2" xfId="39" applyNumberFormat="1" applyFont="1" applyFill="1" applyBorder="1" applyAlignment="1">
      <alignment horizontal="right"/>
    </xf>
    <xf numFmtId="10" fontId="20" fillId="34" borderId="2" xfId="44" applyNumberFormat="1" applyFont="1" applyFill="1" applyBorder="1" applyAlignment="1">
      <alignment horizontal="right"/>
    </xf>
    <xf numFmtId="10" fontId="20" fillId="37" borderId="2" xfId="44" applyNumberFormat="1" applyFont="1" applyFill="1" applyBorder="1" applyAlignment="1">
      <alignment horizontal="right"/>
    </xf>
    <xf numFmtId="0" fontId="23" fillId="33" borderId="13" xfId="0" applyFont="1" applyFill="1" applyBorder="1" applyAlignment="1">
      <alignment horizontal="center" vertical="center"/>
    </xf>
    <xf numFmtId="0" fontId="23" fillId="33" borderId="14" xfId="0" applyFont="1" applyFill="1" applyBorder="1" applyAlignment="1">
      <alignment horizontal="center" vertical="center"/>
    </xf>
    <xf numFmtId="0" fontId="23" fillId="33" borderId="15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left" vertical="center" wrapText="1"/>
    </xf>
    <xf numFmtId="0" fontId="20" fillId="34" borderId="1" xfId="0" applyFont="1" applyFill="1" applyBorder="1" applyAlignment="1">
      <alignment horizontal="left" vertical="center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Percent 2" xfId="44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39"/>
  <sheetViews>
    <sheetView topLeftCell="A5" workbookViewId="0">
      <selection activeCell="O30" sqref="O30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41206</v>
      </c>
      <c r="D6" s="2">
        <v>41210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6" t="s">
        <v>17</v>
      </c>
      <c r="D9" s="37"/>
      <c r="E9" s="37"/>
      <c r="F9" s="37"/>
      <c r="G9" s="37"/>
      <c r="H9" s="37"/>
      <c r="I9" s="37"/>
      <c r="J9" s="37"/>
      <c r="K9" s="37"/>
      <c r="L9" s="9"/>
    </row>
    <row r="10" spans="2:12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>
      <c r="B18" s="7"/>
      <c r="C18" s="37"/>
      <c r="D18" s="37"/>
      <c r="E18" s="37"/>
      <c r="F18" s="37"/>
      <c r="G18" s="37"/>
      <c r="H18" s="37"/>
      <c r="I18" s="37"/>
      <c r="J18" s="37"/>
      <c r="K18" s="37"/>
      <c r="L18" s="9"/>
    </row>
    <row r="19" spans="2:12">
      <c r="B19" s="7"/>
      <c r="C19" s="37"/>
      <c r="D19" s="37"/>
      <c r="E19" s="37"/>
      <c r="F19" s="37"/>
      <c r="G19" s="37"/>
      <c r="H19" s="37"/>
      <c r="I19" s="37"/>
      <c r="J19" s="37"/>
      <c r="K19" s="37"/>
      <c r="L19" s="9"/>
    </row>
    <row r="20" spans="2:12">
      <c r="B20" s="7"/>
      <c r="C20" s="37"/>
      <c r="D20" s="37"/>
      <c r="E20" s="37"/>
      <c r="F20" s="37"/>
      <c r="G20" s="37"/>
      <c r="H20" s="37"/>
      <c r="I20" s="37"/>
      <c r="J20" s="37"/>
      <c r="K20" s="37"/>
      <c r="L20" s="9"/>
    </row>
    <row r="21" spans="2:12">
      <c r="B21" s="7"/>
      <c r="C21" s="37"/>
      <c r="D21" s="37"/>
      <c r="E21" s="37"/>
      <c r="F21" s="37"/>
      <c r="G21" s="37"/>
      <c r="H21" s="37"/>
      <c r="I21" s="37"/>
      <c r="J21" s="37"/>
      <c r="K21" s="37"/>
      <c r="L21" s="9"/>
    </row>
    <row r="22" spans="2:12">
      <c r="B22" s="7"/>
      <c r="C22" s="37"/>
      <c r="D22" s="37"/>
      <c r="E22" s="37"/>
      <c r="F22" s="37"/>
      <c r="G22" s="37"/>
      <c r="H22" s="37"/>
      <c r="I22" s="37"/>
      <c r="J22" s="37"/>
      <c r="K22" s="37"/>
      <c r="L22" s="9"/>
    </row>
    <row r="23" spans="2:12">
      <c r="B23" s="7"/>
      <c r="L23" s="9"/>
    </row>
    <row r="24" spans="2:12">
      <c r="B24" s="7"/>
      <c r="C24" s="22" t="s">
        <v>14</v>
      </c>
      <c r="D24" s="8"/>
      <c r="E24" s="8"/>
      <c r="F24" s="8"/>
      <c r="L24" s="9"/>
    </row>
    <row r="25" spans="2:12">
      <c r="B25" s="7"/>
      <c r="C25" s="19" t="s">
        <v>3</v>
      </c>
      <c r="D25" s="19" t="s">
        <v>4</v>
      </c>
      <c r="E25" s="23" t="s">
        <v>12</v>
      </c>
      <c r="F25" s="23" t="s">
        <v>5</v>
      </c>
      <c r="G25" s="18" t="s">
        <v>6</v>
      </c>
      <c r="H25" s="19" t="s">
        <v>7</v>
      </c>
      <c r="I25" s="19" t="s">
        <v>8</v>
      </c>
      <c r="J25" s="19" t="s">
        <v>9</v>
      </c>
      <c r="K25" s="19" t="s">
        <v>10</v>
      </c>
      <c r="L25" s="9"/>
    </row>
    <row r="26" spans="2:12">
      <c r="B26" s="7"/>
      <c r="C26" s="3">
        <v>41206</v>
      </c>
      <c r="D26" s="17">
        <v>52042</v>
      </c>
      <c r="E26" s="24">
        <v>14</v>
      </c>
      <c r="F26" s="25">
        <f t="shared" ref="F26:F30" si="0">E26/D26</f>
        <v>2.6901348910495372E-4</v>
      </c>
      <c r="G26" s="17">
        <v>0</v>
      </c>
      <c r="H26" s="28">
        <v>0</v>
      </c>
      <c r="I26" s="1">
        <v>13.19192</v>
      </c>
      <c r="J26" s="1">
        <f t="shared" ref="J26:J30" si="1">I26/D26*1000</f>
        <v>0.25348603051381574</v>
      </c>
      <c r="K26" s="1">
        <f t="shared" ref="K26:K30" si="2">I26/E26</f>
        <v>0.94228000000000001</v>
      </c>
      <c r="L26" s="9"/>
    </row>
    <row r="27" spans="2:12">
      <c r="B27" s="7"/>
      <c r="C27" s="3">
        <v>41207</v>
      </c>
      <c r="D27" s="17">
        <v>111347</v>
      </c>
      <c r="E27" s="24">
        <v>13</v>
      </c>
      <c r="F27" s="25">
        <f t="shared" si="0"/>
        <v>1.1675213521693445E-4</v>
      </c>
      <c r="G27" s="17">
        <v>1</v>
      </c>
      <c r="H27" s="28">
        <v>42.98</v>
      </c>
      <c r="I27" s="1">
        <v>35.968440000000001</v>
      </c>
      <c r="J27" s="1">
        <f t="shared" si="1"/>
        <v>0.32303016695555337</v>
      </c>
      <c r="K27" s="1">
        <f t="shared" si="2"/>
        <v>2.7668030769230771</v>
      </c>
      <c r="L27" s="9"/>
    </row>
    <row r="28" spans="2:12">
      <c r="B28" s="7"/>
      <c r="C28" s="3">
        <v>41208</v>
      </c>
      <c r="D28" s="17">
        <v>99225</v>
      </c>
      <c r="E28" s="24">
        <v>9</v>
      </c>
      <c r="F28" s="25">
        <f t="shared" si="0"/>
        <v>9.0702947845804991E-5</v>
      </c>
      <c r="G28" s="17">
        <v>2</v>
      </c>
      <c r="H28" s="28">
        <v>37.57</v>
      </c>
      <c r="I28" s="1">
        <v>34.784410000000001</v>
      </c>
      <c r="J28" s="1">
        <f t="shared" si="1"/>
        <v>0.35056094734189974</v>
      </c>
      <c r="K28" s="1">
        <f t="shared" si="2"/>
        <v>3.8649344444444447</v>
      </c>
      <c r="L28" s="9"/>
    </row>
    <row r="29" spans="2:12">
      <c r="B29" s="7"/>
      <c r="C29" s="3">
        <v>41209</v>
      </c>
      <c r="D29" s="17">
        <v>68093</v>
      </c>
      <c r="E29" s="24">
        <v>10</v>
      </c>
      <c r="F29" s="25">
        <f t="shared" si="0"/>
        <v>1.4685797365367954E-4</v>
      </c>
      <c r="G29" s="17">
        <v>0</v>
      </c>
      <c r="H29" s="28">
        <v>0</v>
      </c>
      <c r="I29" s="1">
        <v>21.698069999999898</v>
      </c>
      <c r="J29" s="1">
        <f t="shared" si="1"/>
        <v>0.31865345923956795</v>
      </c>
      <c r="K29" s="1">
        <f t="shared" si="2"/>
        <v>2.1698069999999898</v>
      </c>
      <c r="L29" s="9"/>
    </row>
    <row r="30" spans="2:12">
      <c r="B30" s="7"/>
      <c r="C30" s="3">
        <v>41210</v>
      </c>
      <c r="D30" s="17">
        <v>114904</v>
      </c>
      <c r="E30" s="24">
        <v>15</v>
      </c>
      <c r="F30" s="25">
        <f t="shared" si="0"/>
        <v>1.3054375826777135E-4</v>
      </c>
      <c r="G30" s="17">
        <v>3</v>
      </c>
      <c r="H30" s="28">
        <v>132.12</v>
      </c>
      <c r="I30" s="1">
        <v>36.63344</v>
      </c>
      <c r="J30" s="1">
        <f t="shared" si="1"/>
        <v>0.31881779572512708</v>
      </c>
      <c r="K30" s="1">
        <f t="shared" si="2"/>
        <v>2.4422293333333331</v>
      </c>
      <c r="L30" s="9"/>
    </row>
    <row r="31" spans="2:12">
      <c r="B31" s="7"/>
      <c r="C31" s="11" t="s">
        <v>11</v>
      </c>
      <c r="D31" s="4">
        <f>SUM(D26:D30)</f>
        <v>445611</v>
      </c>
      <c r="E31" s="26">
        <f>SUM(E26:E30)</f>
        <v>61</v>
      </c>
      <c r="F31" s="27">
        <f>E31/D31</f>
        <v>1.3689069614529264E-4</v>
      </c>
      <c r="G31" s="4">
        <f>SUM(G26:G30)</f>
        <v>6</v>
      </c>
      <c r="H31" s="5">
        <f>SUM(H26:H30)</f>
        <v>212.67000000000002</v>
      </c>
      <c r="I31" s="5">
        <f>SUM(I26:I30)</f>
        <v>142.2762799999999</v>
      </c>
      <c r="J31" s="5">
        <f>I31/D31*1000</f>
        <v>0.3192835903961076</v>
      </c>
      <c r="K31" s="5">
        <f>I31/E31</f>
        <v>2.3323980327868834</v>
      </c>
      <c r="L31" s="9"/>
    </row>
    <row r="32" spans="2:12">
      <c r="B32" s="7"/>
      <c r="C32" s="8"/>
      <c r="D32" s="8"/>
      <c r="E32" s="8"/>
      <c r="F32" s="8"/>
      <c r="L32" s="9"/>
    </row>
    <row r="33" spans="2:12">
      <c r="B33" s="7"/>
      <c r="C33" s="16" t="s">
        <v>15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>
      <c r="B36" s="15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</sheetData>
  <mergeCells count="2">
    <mergeCell ref="B2:L2"/>
    <mergeCell ref="C9:K22"/>
  </mergeCells>
  <phoneticPr fontId="2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L39"/>
  <sheetViews>
    <sheetView topLeftCell="A7" workbookViewId="0">
      <selection activeCell="C9" sqref="C9:K20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41211</v>
      </c>
      <c r="D6" s="2">
        <v>41217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6" t="s">
        <v>37</v>
      </c>
      <c r="D9" s="37"/>
      <c r="E9" s="37"/>
      <c r="F9" s="37"/>
      <c r="G9" s="37"/>
      <c r="H9" s="37"/>
      <c r="I9" s="37"/>
      <c r="J9" s="37"/>
      <c r="K9" s="37"/>
      <c r="L9" s="9"/>
    </row>
    <row r="10" spans="2:12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>
      <c r="B18" s="7"/>
      <c r="C18" s="37"/>
      <c r="D18" s="37"/>
      <c r="E18" s="37"/>
      <c r="F18" s="37"/>
      <c r="G18" s="37"/>
      <c r="H18" s="37"/>
      <c r="I18" s="37"/>
      <c r="J18" s="37"/>
      <c r="K18" s="37"/>
      <c r="L18" s="9"/>
    </row>
    <row r="19" spans="2:12">
      <c r="B19" s="7"/>
      <c r="C19" s="37"/>
      <c r="D19" s="37"/>
      <c r="E19" s="37"/>
      <c r="F19" s="37"/>
      <c r="G19" s="37"/>
      <c r="H19" s="37"/>
      <c r="I19" s="37"/>
      <c r="J19" s="37"/>
      <c r="K19" s="37"/>
      <c r="L19" s="9"/>
    </row>
    <row r="20" spans="2:12">
      <c r="B20" s="7"/>
      <c r="C20" s="37"/>
      <c r="D20" s="37"/>
      <c r="E20" s="37"/>
      <c r="F20" s="37"/>
      <c r="G20" s="37"/>
      <c r="H20" s="37"/>
      <c r="I20" s="37"/>
      <c r="J20" s="37"/>
      <c r="K20" s="37"/>
      <c r="L20" s="9"/>
    </row>
    <row r="21" spans="2:12">
      <c r="B21" s="7"/>
      <c r="L21" s="9"/>
    </row>
    <row r="22" spans="2:12">
      <c r="B22" s="7"/>
      <c r="C22" s="22" t="s">
        <v>14</v>
      </c>
      <c r="D22" s="8"/>
      <c r="E22" s="8"/>
      <c r="F22" s="8"/>
      <c r="L22" s="9"/>
    </row>
    <row r="23" spans="2:12">
      <c r="B23" s="7"/>
      <c r="C23" s="19" t="s">
        <v>3</v>
      </c>
      <c r="D23" s="19" t="s">
        <v>4</v>
      </c>
      <c r="E23" s="23" t="s">
        <v>12</v>
      </c>
      <c r="F23" s="23" t="s">
        <v>5</v>
      </c>
      <c r="G23" s="18" t="s">
        <v>6</v>
      </c>
      <c r="H23" s="19" t="s">
        <v>7</v>
      </c>
      <c r="I23" s="19" t="s">
        <v>8</v>
      </c>
      <c r="J23" s="19" t="s">
        <v>9</v>
      </c>
      <c r="K23" s="19" t="s">
        <v>10</v>
      </c>
      <c r="L23" s="9"/>
    </row>
    <row r="24" spans="2:12">
      <c r="B24" s="7"/>
      <c r="C24" s="3">
        <v>41211</v>
      </c>
      <c r="D24" s="17">
        <v>80242</v>
      </c>
      <c r="E24" s="24">
        <v>10</v>
      </c>
      <c r="F24" s="29">
        <f t="shared" ref="F24:F30" si="0">E24/D24</f>
        <v>1.2462301537848009E-4</v>
      </c>
      <c r="G24" s="17">
        <v>1</v>
      </c>
      <c r="H24" s="28">
        <v>40.49</v>
      </c>
      <c r="I24" s="1">
        <v>25.953309999999998</v>
      </c>
      <c r="J24" s="1">
        <f t="shared" ref="J24:J30" si="1">I24/D24*1000</f>
        <v>0.32343797512524608</v>
      </c>
      <c r="K24" s="1">
        <f t="shared" ref="K24:K30" si="2">I24/E24</f>
        <v>2.5953309999999998</v>
      </c>
      <c r="L24" s="9"/>
    </row>
    <row r="25" spans="2:12">
      <c r="B25" s="7"/>
      <c r="C25" s="3">
        <v>41212</v>
      </c>
      <c r="D25" s="17">
        <v>111748</v>
      </c>
      <c r="E25" s="24">
        <v>34</v>
      </c>
      <c r="F25" s="29">
        <f t="shared" si="0"/>
        <v>3.0425600458173748E-4</v>
      </c>
      <c r="G25" s="17">
        <v>2</v>
      </c>
      <c r="H25" s="28">
        <v>81.16</v>
      </c>
      <c r="I25" s="1">
        <v>39.404850000000003</v>
      </c>
      <c r="J25" s="1">
        <f t="shared" si="1"/>
        <v>0.35262241829831409</v>
      </c>
      <c r="K25" s="1">
        <f t="shared" si="2"/>
        <v>1.1589661764705883</v>
      </c>
      <c r="L25" s="9"/>
    </row>
    <row r="26" spans="2:12">
      <c r="B26" s="7"/>
      <c r="C26" s="3">
        <v>41213</v>
      </c>
      <c r="D26" s="17">
        <v>37582</v>
      </c>
      <c r="E26" s="24">
        <v>19</v>
      </c>
      <c r="F26" s="29">
        <f t="shared" si="0"/>
        <v>5.0556117290192115E-4</v>
      </c>
      <c r="G26" s="17">
        <v>3</v>
      </c>
      <c r="H26" s="28">
        <v>161.05000000000001</v>
      </c>
      <c r="I26" s="1">
        <v>13.389239999999999</v>
      </c>
      <c r="J26" s="1">
        <f t="shared" si="1"/>
        <v>0.35626736203501674</v>
      </c>
      <c r="K26" s="1">
        <f t="shared" si="2"/>
        <v>0.70469684210526307</v>
      </c>
      <c r="L26" s="9"/>
    </row>
    <row r="27" spans="2:12">
      <c r="B27" s="7"/>
      <c r="C27" s="3">
        <v>41214</v>
      </c>
      <c r="D27" s="17">
        <v>41574</v>
      </c>
      <c r="E27" s="24">
        <v>11</v>
      </c>
      <c r="F27" s="29">
        <f t="shared" si="0"/>
        <v>2.6458844470101506E-4</v>
      </c>
      <c r="G27" s="17">
        <v>3</v>
      </c>
      <c r="H27" s="28">
        <v>143.84</v>
      </c>
      <c r="I27" s="1">
        <v>14.58305</v>
      </c>
      <c r="J27" s="1">
        <f t="shared" si="1"/>
        <v>0.35077331986337618</v>
      </c>
      <c r="K27" s="1">
        <f t="shared" si="2"/>
        <v>1.3257318181818183</v>
      </c>
      <c r="L27" s="9"/>
    </row>
    <row r="28" spans="2:12">
      <c r="B28" s="7"/>
      <c r="C28" s="3">
        <v>41215</v>
      </c>
      <c r="D28" s="17">
        <v>95344</v>
      </c>
      <c r="E28" s="24">
        <v>21</v>
      </c>
      <c r="F28" s="29">
        <f t="shared" si="0"/>
        <v>2.2025507635509313E-4</v>
      </c>
      <c r="G28" s="17">
        <v>3</v>
      </c>
      <c r="H28" s="28">
        <v>54.3</v>
      </c>
      <c r="I28" s="1">
        <v>33.495800000000003</v>
      </c>
      <c r="J28" s="1">
        <f t="shared" si="1"/>
        <v>0.351315237455949</v>
      </c>
      <c r="K28" s="1">
        <f t="shared" si="2"/>
        <v>1.5950380952380954</v>
      </c>
      <c r="L28" s="9"/>
    </row>
    <row r="29" spans="2:12">
      <c r="B29" s="7"/>
      <c r="C29" s="3">
        <v>41216</v>
      </c>
      <c r="D29" s="17">
        <v>81911</v>
      </c>
      <c r="E29" s="24">
        <v>35</v>
      </c>
      <c r="F29" s="29">
        <f t="shared" si="0"/>
        <v>4.2729303756516217E-4</v>
      </c>
      <c r="G29" s="17">
        <v>1</v>
      </c>
      <c r="H29" s="28">
        <v>31.87</v>
      </c>
      <c r="I29" s="1">
        <v>28.26379</v>
      </c>
      <c r="J29" s="1">
        <f t="shared" si="1"/>
        <v>0.34505487663439582</v>
      </c>
      <c r="K29" s="1">
        <f t="shared" si="2"/>
        <v>0.80753685714285717</v>
      </c>
      <c r="L29" s="9"/>
    </row>
    <row r="30" spans="2:12">
      <c r="B30" s="7"/>
      <c r="C30" s="3">
        <v>41217</v>
      </c>
      <c r="D30" s="17">
        <v>96576</v>
      </c>
      <c r="E30" s="24">
        <v>20</v>
      </c>
      <c r="F30" s="29">
        <f t="shared" si="0"/>
        <v>2.0709078860172298E-4</v>
      </c>
      <c r="G30" s="17">
        <v>1</v>
      </c>
      <c r="H30" s="28">
        <v>55.87</v>
      </c>
      <c r="I30" s="1">
        <v>33.081310000000002</v>
      </c>
      <c r="J30" s="1">
        <f t="shared" si="1"/>
        <v>0.34254172879390327</v>
      </c>
      <c r="K30" s="1">
        <f t="shared" si="2"/>
        <v>1.6540655000000002</v>
      </c>
      <c r="L30" s="9"/>
    </row>
    <row r="31" spans="2:12">
      <c r="B31" s="7"/>
      <c r="C31" s="11" t="s">
        <v>11</v>
      </c>
      <c r="D31" s="4">
        <f>SUM(D24:D30)</f>
        <v>544977</v>
      </c>
      <c r="E31" s="26">
        <f>SUM(E24:E30)</f>
        <v>150</v>
      </c>
      <c r="F31" s="30">
        <f>E31/D31</f>
        <v>2.7524097347227496E-4</v>
      </c>
      <c r="G31" s="4">
        <f>SUM(G24:G30)</f>
        <v>14</v>
      </c>
      <c r="H31" s="5">
        <f>SUM(H24:H30)</f>
        <v>568.58000000000004</v>
      </c>
      <c r="I31" s="5">
        <f>SUM(I24:I30)</f>
        <v>188.17134999999999</v>
      </c>
      <c r="J31" s="5">
        <f>I31/D31*1000</f>
        <v>0.34528310369061449</v>
      </c>
      <c r="K31" s="5">
        <f>I31/E31</f>
        <v>1.2544756666666665</v>
      </c>
      <c r="L31" s="9"/>
    </row>
    <row r="32" spans="2:12">
      <c r="B32" s="7"/>
      <c r="C32" s="8"/>
      <c r="D32" s="8"/>
      <c r="E32" s="8"/>
      <c r="F32" s="8"/>
      <c r="L32" s="9"/>
    </row>
    <row r="33" spans="2:12">
      <c r="B33" s="7"/>
      <c r="C33" s="16" t="s">
        <v>15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>
      <c r="B36" s="15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</sheetData>
  <mergeCells count="2">
    <mergeCell ref="B2:L2"/>
    <mergeCell ref="C9:K20"/>
  </mergeCells>
  <phoneticPr fontId="3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L38"/>
  <sheetViews>
    <sheetView topLeftCell="A4" workbookViewId="0">
      <selection activeCell="C9" sqref="C9:K19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41218</v>
      </c>
      <c r="D6" s="2">
        <v>41224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6" t="s">
        <v>38</v>
      </c>
      <c r="D9" s="37"/>
      <c r="E9" s="37"/>
      <c r="F9" s="37"/>
      <c r="G9" s="37"/>
      <c r="H9" s="37"/>
      <c r="I9" s="37"/>
      <c r="J9" s="37"/>
      <c r="K9" s="37"/>
      <c r="L9" s="9"/>
    </row>
    <row r="10" spans="2:12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>
      <c r="B18" s="7"/>
      <c r="C18" s="37"/>
      <c r="D18" s="37"/>
      <c r="E18" s="37"/>
      <c r="F18" s="37"/>
      <c r="G18" s="37"/>
      <c r="H18" s="37"/>
      <c r="I18" s="37"/>
      <c r="J18" s="37"/>
      <c r="K18" s="37"/>
      <c r="L18" s="9"/>
    </row>
    <row r="19" spans="2:12">
      <c r="B19" s="7"/>
      <c r="C19" s="37"/>
      <c r="D19" s="37"/>
      <c r="E19" s="37"/>
      <c r="F19" s="37"/>
      <c r="G19" s="37"/>
      <c r="H19" s="37"/>
      <c r="I19" s="37"/>
      <c r="J19" s="37"/>
      <c r="K19" s="37"/>
      <c r="L19" s="9"/>
    </row>
    <row r="20" spans="2:12">
      <c r="B20" s="7"/>
      <c r="L20" s="9"/>
    </row>
    <row r="21" spans="2:12">
      <c r="B21" s="7"/>
      <c r="C21" s="22" t="s">
        <v>14</v>
      </c>
      <c r="D21" s="8"/>
      <c r="E21" s="8"/>
      <c r="F21" s="8"/>
      <c r="L21" s="9"/>
    </row>
    <row r="22" spans="2:12">
      <c r="B22" s="7"/>
      <c r="C22" s="19" t="s">
        <v>18</v>
      </c>
      <c r="D22" s="19" t="s">
        <v>19</v>
      </c>
      <c r="E22" s="23" t="s">
        <v>20</v>
      </c>
      <c r="F22" s="23" t="s">
        <v>21</v>
      </c>
      <c r="G22" s="18" t="s">
        <v>22</v>
      </c>
      <c r="H22" s="19" t="s">
        <v>7</v>
      </c>
      <c r="I22" s="19" t="s">
        <v>23</v>
      </c>
      <c r="J22" s="19" t="s">
        <v>24</v>
      </c>
      <c r="K22" s="19" t="s">
        <v>25</v>
      </c>
      <c r="L22" s="9"/>
    </row>
    <row r="23" spans="2:12">
      <c r="B23" s="7"/>
      <c r="C23" s="3">
        <v>41218</v>
      </c>
      <c r="D23" s="17">
        <v>56335</v>
      </c>
      <c r="E23" s="24">
        <v>6</v>
      </c>
      <c r="F23" s="29">
        <f t="shared" ref="F23:F29" si="0">E23/D23</f>
        <v>1.0650572468270169E-4</v>
      </c>
      <c r="G23" s="17">
        <v>4</v>
      </c>
      <c r="H23" s="28">
        <v>189.57</v>
      </c>
      <c r="I23" s="1">
        <v>18.92719</v>
      </c>
      <c r="J23" s="1">
        <f t="shared" ref="J23:J29" si="1">I23/D23*1000</f>
        <v>0.33597568119286414</v>
      </c>
      <c r="K23" s="1">
        <f t="shared" ref="K23:K29" si="2">I23/E23</f>
        <v>3.1545316666666667</v>
      </c>
      <c r="L23" s="9"/>
    </row>
    <row r="24" spans="2:12">
      <c r="B24" s="7"/>
      <c r="C24" s="3">
        <v>41219</v>
      </c>
      <c r="D24" s="17">
        <v>48296</v>
      </c>
      <c r="E24" s="24">
        <v>10</v>
      </c>
      <c r="F24" s="29">
        <f t="shared" si="0"/>
        <v>2.0705648500911049E-4</v>
      </c>
      <c r="G24" s="17">
        <v>0</v>
      </c>
      <c r="H24" s="28">
        <v>0</v>
      </c>
      <c r="I24" s="1">
        <v>16.289400000000001</v>
      </c>
      <c r="J24" s="1">
        <f t="shared" si="1"/>
        <v>0.33728259069074046</v>
      </c>
      <c r="K24" s="1">
        <f t="shared" si="2"/>
        <v>1.6289400000000001</v>
      </c>
      <c r="L24" s="9"/>
    </row>
    <row r="25" spans="2:12">
      <c r="B25" s="7"/>
      <c r="C25" s="3">
        <v>41220</v>
      </c>
      <c r="D25" s="17">
        <v>51797</v>
      </c>
      <c r="E25" s="24">
        <v>10</v>
      </c>
      <c r="F25" s="29">
        <f t="shared" si="0"/>
        <v>1.9306137421086164E-4</v>
      </c>
      <c r="G25" s="17">
        <v>3</v>
      </c>
      <c r="H25" s="28">
        <v>136.08000000000001</v>
      </c>
      <c r="I25" s="1">
        <v>17.743780000000001</v>
      </c>
      <c r="J25" s="1">
        <f t="shared" si="1"/>
        <v>0.34256385504952025</v>
      </c>
      <c r="K25" s="1">
        <f t="shared" si="2"/>
        <v>1.774378</v>
      </c>
      <c r="L25" s="9"/>
    </row>
    <row r="26" spans="2:12">
      <c r="B26" s="7"/>
      <c r="C26" s="3">
        <v>41221</v>
      </c>
      <c r="D26" s="17">
        <v>85650</v>
      </c>
      <c r="E26" s="24">
        <v>11</v>
      </c>
      <c r="F26" s="29">
        <f t="shared" si="0"/>
        <v>1.284296555750146E-4</v>
      </c>
      <c r="G26" s="17">
        <v>4</v>
      </c>
      <c r="H26" s="28">
        <v>85.01</v>
      </c>
      <c r="I26" s="1">
        <v>29.604389999999999</v>
      </c>
      <c r="J26" s="1">
        <f t="shared" si="1"/>
        <v>0.34564378283712782</v>
      </c>
      <c r="K26" s="1">
        <f t="shared" si="2"/>
        <v>2.6913081818181817</v>
      </c>
      <c r="L26" s="9"/>
    </row>
    <row r="27" spans="2:12">
      <c r="B27" s="7"/>
      <c r="C27" s="3">
        <v>41222</v>
      </c>
      <c r="D27" s="17">
        <v>102710</v>
      </c>
      <c r="E27" s="24">
        <v>24</v>
      </c>
      <c r="F27" s="29">
        <f t="shared" si="0"/>
        <v>2.3366760782786487E-4</v>
      </c>
      <c r="G27" s="17">
        <v>4</v>
      </c>
      <c r="H27" s="28">
        <v>301.02999999999997</v>
      </c>
      <c r="I27" s="1">
        <v>37.541060000000002</v>
      </c>
      <c r="J27" s="1">
        <f t="shared" si="1"/>
        <v>0.36550540356343103</v>
      </c>
      <c r="K27" s="1">
        <f t="shared" si="2"/>
        <v>1.5642108333333333</v>
      </c>
      <c r="L27" s="9"/>
    </row>
    <row r="28" spans="2:12">
      <c r="B28" s="7"/>
      <c r="C28" s="3">
        <v>41223</v>
      </c>
      <c r="D28" s="17">
        <v>101979</v>
      </c>
      <c r="E28" s="24">
        <v>29</v>
      </c>
      <c r="F28" s="29">
        <f t="shared" si="0"/>
        <v>2.8437227272281549E-4</v>
      </c>
      <c r="G28" s="17">
        <v>3</v>
      </c>
      <c r="H28" s="28">
        <v>74.260000000000005</v>
      </c>
      <c r="I28" s="1">
        <v>36.666249999999998</v>
      </c>
      <c r="J28" s="1">
        <f t="shared" si="1"/>
        <v>0.35954706361113559</v>
      </c>
      <c r="K28" s="1">
        <f t="shared" si="2"/>
        <v>1.264353448275862</v>
      </c>
      <c r="L28" s="9"/>
    </row>
    <row r="29" spans="2:12">
      <c r="B29" s="7"/>
      <c r="C29" s="3">
        <v>41224</v>
      </c>
      <c r="D29" s="17">
        <v>103427</v>
      </c>
      <c r="E29" s="24">
        <v>13</v>
      </c>
      <c r="F29" s="29">
        <f t="shared" si="0"/>
        <v>1.2569251742775098E-4</v>
      </c>
      <c r="G29" s="17">
        <v>5</v>
      </c>
      <c r="H29" s="28">
        <v>189.14</v>
      </c>
      <c r="I29" s="1">
        <v>36.42098</v>
      </c>
      <c r="J29" s="1">
        <f t="shared" si="1"/>
        <v>0.35214189718352079</v>
      </c>
      <c r="K29" s="1">
        <f t="shared" si="2"/>
        <v>2.8016138461538462</v>
      </c>
      <c r="L29" s="9"/>
    </row>
    <row r="30" spans="2:12">
      <c r="B30" s="7"/>
      <c r="C30" s="11" t="s">
        <v>26</v>
      </c>
      <c r="D30" s="4">
        <f>SUM(D23:D29)</f>
        <v>550194</v>
      </c>
      <c r="E30" s="26">
        <f>SUM(E23:E29)</f>
        <v>103</v>
      </c>
      <c r="F30" s="30">
        <f>E30/D30</f>
        <v>1.8720669436598727E-4</v>
      </c>
      <c r="G30" s="4">
        <f>SUM(G23:G29)</f>
        <v>23</v>
      </c>
      <c r="H30" s="5">
        <f>SUM(H23:H29)</f>
        <v>975.08999999999992</v>
      </c>
      <c r="I30" s="5">
        <f>SUM(I23:I29)</f>
        <v>193.19304999999997</v>
      </c>
      <c r="J30" s="5">
        <f>I30/D30*1000</f>
        <v>0.35113623558235818</v>
      </c>
      <c r="K30" s="5">
        <f>I30/E30</f>
        <v>1.8756606796116502</v>
      </c>
      <c r="L30" s="9"/>
    </row>
    <row r="31" spans="2:12">
      <c r="B31" s="7"/>
      <c r="C31" s="8"/>
      <c r="D31" s="8"/>
      <c r="E31" s="8"/>
      <c r="F31" s="8"/>
      <c r="L31" s="9"/>
    </row>
    <row r="32" spans="2:12">
      <c r="B32" s="7"/>
      <c r="C32" s="16" t="s">
        <v>15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>
      <c r="B35" s="15"/>
      <c r="D35" s="16"/>
      <c r="E35" s="16"/>
      <c r="F35" s="16"/>
    </row>
    <row r="36" spans="2:12">
      <c r="B36" s="16"/>
      <c r="C36" s="16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</sheetData>
  <mergeCells count="2">
    <mergeCell ref="B2:L2"/>
    <mergeCell ref="C9:K19"/>
  </mergeCells>
  <phoneticPr fontId="2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L37"/>
  <sheetViews>
    <sheetView topLeftCell="A3" workbookViewId="0">
      <selection activeCell="F24" sqref="F24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41225</v>
      </c>
      <c r="D6" s="2">
        <v>41231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6" t="s">
        <v>39</v>
      </c>
      <c r="D9" s="37"/>
      <c r="E9" s="37"/>
      <c r="F9" s="37"/>
      <c r="G9" s="37"/>
      <c r="H9" s="37"/>
      <c r="I9" s="37"/>
      <c r="J9" s="37"/>
      <c r="K9" s="37"/>
      <c r="L9" s="9"/>
    </row>
    <row r="10" spans="2:12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>
      <c r="B18" s="7"/>
      <c r="C18" s="37"/>
      <c r="D18" s="37"/>
      <c r="E18" s="37"/>
      <c r="F18" s="37"/>
      <c r="G18" s="37"/>
      <c r="H18" s="37"/>
      <c r="I18" s="37"/>
      <c r="J18" s="37"/>
      <c r="K18" s="37"/>
      <c r="L18" s="9"/>
    </row>
    <row r="19" spans="2:12">
      <c r="B19" s="7"/>
      <c r="L19" s="9"/>
    </row>
    <row r="20" spans="2:12">
      <c r="B20" s="7"/>
      <c r="C20" s="22" t="s">
        <v>14</v>
      </c>
      <c r="D20" s="8"/>
      <c r="E20" s="8"/>
      <c r="F20" s="8"/>
      <c r="L20" s="9"/>
    </row>
    <row r="21" spans="2:12">
      <c r="B21" s="7"/>
      <c r="C21" s="19" t="s">
        <v>27</v>
      </c>
      <c r="D21" s="19" t="s">
        <v>28</v>
      </c>
      <c r="E21" s="23" t="s">
        <v>29</v>
      </c>
      <c r="F21" s="23" t="s">
        <v>30</v>
      </c>
      <c r="G21" s="18" t="s">
        <v>31</v>
      </c>
      <c r="H21" s="19" t="s">
        <v>32</v>
      </c>
      <c r="I21" s="19" t="s">
        <v>33</v>
      </c>
      <c r="J21" s="19" t="s">
        <v>34</v>
      </c>
      <c r="K21" s="19" t="s">
        <v>35</v>
      </c>
      <c r="L21" s="9"/>
    </row>
    <row r="22" spans="2:12">
      <c r="B22" s="7"/>
      <c r="C22" s="3">
        <v>41225</v>
      </c>
      <c r="D22" s="17">
        <v>88831</v>
      </c>
      <c r="E22" s="24">
        <v>24</v>
      </c>
      <c r="F22" s="29">
        <f t="shared" ref="F22:F28" si="0">E22/D22</f>
        <v>2.7017595208879782E-4</v>
      </c>
      <c r="G22" s="17">
        <v>2</v>
      </c>
      <c r="H22" s="28">
        <v>70.900000000000006</v>
      </c>
      <c r="I22" s="1">
        <v>46.37</v>
      </c>
      <c r="J22" s="1">
        <f t="shared" ref="J22:J28" si="1">I22/D22*1000</f>
        <v>0.52200245409823154</v>
      </c>
      <c r="K22" s="1">
        <f t="shared" ref="K22:K28" si="2">I22/E22</f>
        <v>1.9320833333333332</v>
      </c>
      <c r="L22" s="9"/>
    </row>
    <row r="23" spans="2:12">
      <c r="B23" s="7"/>
      <c r="C23" s="3">
        <v>41226</v>
      </c>
      <c r="D23" s="17">
        <v>67756</v>
      </c>
      <c r="E23" s="24">
        <v>22</v>
      </c>
      <c r="F23" s="29">
        <f t="shared" si="0"/>
        <v>3.2469449200070845E-4</v>
      </c>
      <c r="G23" s="17">
        <v>2</v>
      </c>
      <c r="H23" s="28">
        <v>99.94</v>
      </c>
      <c r="I23" s="1">
        <v>23.77</v>
      </c>
      <c r="J23" s="1">
        <f t="shared" si="1"/>
        <v>0.35081763976621994</v>
      </c>
      <c r="K23" s="1">
        <f t="shared" si="2"/>
        <v>1.0804545454545453</v>
      </c>
      <c r="L23" s="9"/>
    </row>
    <row r="24" spans="2:12">
      <c r="B24" s="7"/>
      <c r="C24" s="3">
        <v>41227</v>
      </c>
      <c r="D24" s="17">
        <v>83148</v>
      </c>
      <c r="E24" s="24">
        <v>21</v>
      </c>
      <c r="F24" s="29">
        <f t="shared" si="0"/>
        <v>2.5256169721460527E-4</v>
      </c>
      <c r="G24" s="17">
        <v>3</v>
      </c>
      <c r="H24" s="28">
        <v>158.84</v>
      </c>
      <c r="I24" s="1">
        <v>30.47</v>
      </c>
      <c r="J24" s="1">
        <f t="shared" si="1"/>
        <v>0.3664549959109058</v>
      </c>
      <c r="K24" s="1">
        <f t="shared" si="2"/>
        <v>1.450952380952381</v>
      </c>
      <c r="L24" s="9"/>
    </row>
    <row r="25" spans="2:12">
      <c r="B25" s="7"/>
      <c r="C25" s="3">
        <v>41228</v>
      </c>
      <c r="D25" s="17">
        <v>98806</v>
      </c>
      <c r="E25" s="24">
        <v>21</v>
      </c>
      <c r="F25" s="29">
        <f t="shared" si="0"/>
        <v>2.1253770013966762E-4</v>
      </c>
      <c r="G25" s="17">
        <v>0</v>
      </c>
      <c r="H25" s="28">
        <v>0</v>
      </c>
      <c r="I25" s="1">
        <v>37.950000000000003</v>
      </c>
      <c r="J25" s="1">
        <f t="shared" si="1"/>
        <v>0.38408598668097083</v>
      </c>
      <c r="K25" s="1">
        <f t="shared" si="2"/>
        <v>1.8071428571428574</v>
      </c>
      <c r="L25" s="9"/>
    </row>
    <row r="26" spans="2:12">
      <c r="B26" s="7"/>
      <c r="C26" s="3">
        <v>41229</v>
      </c>
      <c r="D26" s="17">
        <v>50239</v>
      </c>
      <c r="E26" s="24">
        <v>18</v>
      </c>
      <c r="F26" s="29">
        <f t="shared" si="0"/>
        <v>3.5828738629351697E-4</v>
      </c>
      <c r="G26" s="17">
        <v>0</v>
      </c>
      <c r="H26" s="28">
        <v>0</v>
      </c>
      <c r="I26" s="1">
        <v>22.08</v>
      </c>
      <c r="J26" s="1">
        <f t="shared" si="1"/>
        <v>0.43949919385338082</v>
      </c>
      <c r="K26" s="1">
        <f t="shared" si="2"/>
        <v>1.2266666666666666</v>
      </c>
      <c r="L26" s="9"/>
    </row>
    <row r="27" spans="2:12">
      <c r="B27" s="7"/>
      <c r="C27" s="3">
        <v>41230</v>
      </c>
      <c r="D27" s="17">
        <v>38203</v>
      </c>
      <c r="E27" s="24">
        <v>13</v>
      </c>
      <c r="F27" s="29">
        <f t="shared" si="0"/>
        <v>3.402874119833521E-4</v>
      </c>
      <c r="G27" s="17">
        <v>1</v>
      </c>
      <c r="H27" s="28">
        <v>65.19</v>
      </c>
      <c r="I27" s="1">
        <v>16.72</v>
      </c>
      <c r="J27" s="1">
        <f t="shared" si="1"/>
        <v>0.43766196372012667</v>
      </c>
      <c r="K27" s="1">
        <f t="shared" si="2"/>
        <v>1.286153846153846</v>
      </c>
      <c r="L27" s="9"/>
    </row>
    <row r="28" spans="2:12">
      <c r="B28" s="7"/>
      <c r="C28" s="3">
        <v>41231</v>
      </c>
      <c r="D28" s="17">
        <v>38308</v>
      </c>
      <c r="E28" s="24">
        <v>15</v>
      </c>
      <c r="F28" s="29">
        <f t="shared" si="0"/>
        <v>3.9156311997493997E-4</v>
      </c>
      <c r="G28" s="17">
        <v>3</v>
      </c>
      <c r="H28" s="28">
        <v>108.37</v>
      </c>
      <c r="I28" s="1">
        <v>16.510000000000002</v>
      </c>
      <c r="J28" s="1">
        <f t="shared" si="1"/>
        <v>0.4309804740524173</v>
      </c>
      <c r="K28" s="1">
        <f t="shared" si="2"/>
        <v>1.1006666666666667</v>
      </c>
      <c r="L28" s="9"/>
    </row>
    <row r="29" spans="2:12">
      <c r="B29" s="7"/>
      <c r="C29" s="11" t="s">
        <v>36</v>
      </c>
      <c r="D29" s="4">
        <f>SUM(D22:D28)</f>
        <v>465291</v>
      </c>
      <c r="E29" s="26">
        <f>SUM(E22:E28)</f>
        <v>134</v>
      </c>
      <c r="F29" s="30">
        <f>E29/D29</f>
        <v>2.8799181587436679E-4</v>
      </c>
      <c r="G29" s="4">
        <f>SUM(G22:G28)</f>
        <v>11</v>
      </c>
      <c r="H29" s="5">
        <f>SUM(H22:H28)</f>
        <v>503.24</v>
      </c>
      <c r="I29" s="5">
        <f>SUM(I22:I28)</f>
        <v>193.86999999999998</v>
      </c>
      <c r="J29" s="5">
        <f>I29/D29*1000</f>
        <v>0.41666398017584688</v>
      </c>
      <c r="K29" s="5">
        <f>I29/E29</f>
        <v>1.4467910447761192</v>
      </c>
      <c r="L29" s="9"/>
    </row>
    <row r="30" spans="2:12">
      <c r="B30" s="7"/>
      <c r="C30" s="8"/>
      <c r="D30" s="8"/>
      <c r="E30" s="8"/>
      <c r="F30" s="8"/>
      <c r="L30" s="9"/>
    </row>
    <row r="31" spans="2:12">
      <c r="B31" s="7"/>
      <c r="C31" s="16" t="s">
        <v>15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>
      <c r="B34" s="15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  <row r="37" spans="2:6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L37"/>
  <sheetViews>
    <sheetView topLeftCell="A3" workbookViewId="0">
      <selection activeCell="F26" sqref="F26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41232</v>
      </c>
      <c r="D6" s="2">
        <v>41238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6" t="s">
        <v>41</v>
      </c>
      <c r="D9" s="37"/>
      <c r="E9" s="37"/>
      <c r="F9" s="37"/>
      <c r="G9" s="37"/>
      <c r="H9" s="37"/>
      <c r="I9" s="37"/>
      <c r="J9" s="37"/>
      <c r="K9" s="37"/>
      <c r="L9" s="9"/>
    </row>
    <row r="10" spans="2:12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>
      <c r="B18" s="7"/>
      <c r="C18" s="37"/>
      <c r="D18" s="37"/>
      <c r="E18" s="37"/>
      <c r="F18" s="37"/>
      <c r="G18" s="37"/>
      <c r="H18" s="37"/>
      <c r="I18" s="37"/>
      <c r="J18" s="37"/>
      <c r="K18" s="37"/>
      <c r="L18" s="9"/>
    </row>
    <row r="19" spans="2:12">
      <c r="B19" s="7"/>
      <c r="L19" s="9"/>
    </row>
    <row r="20" spans="2:12">
      <c r="B20" s="7"/>
      <c r="C20" s="22" t="s">
        <v>14</v>
      </c>
      <c r="D20" s="8"/>
      <c r="E20" s="8"/>
      <c r="F20" s="8"/>
      <c r="L20" s="9"/>
    </row>
    <row r="21" spans="2:12">
      <c r="B21" s="7"/>
      <c r="C21" s="19" t="s">
        <v>27</v>
      </c>
      <c r="D21" s="19" t="s">
        <v>28</v>
      </c>
      <c r="E21" s="23" t="s">
        <v>29</v>
      </c>
      <c r="F21" s="23" t="s">
        <v>30</v>
      </c>
      <c r="G21" s="18" t="s">
        <v>31</v>
      </c>
      <c r="H21" s="19" t="s">
        <v>32</v>
      </c>
      <c r="I21" s="19" t="s">
        <v>33</v>
      </c>
      <c r="J21" s="19" t="s">
        <v>34</v>
      </c>
      <c r="K21" s="19" t="s">
        <v>35</v>
      </c>
      <c r="L21" s="9"/>
    </row>
    <row r="22" spans="2:12">
      <c r="B22" s="7"/>
      <c r="C22" s="3">
        <v>41232</v>
      </c>
      <c r="D22" s="17">
        <v>41205</v>
      </c>
      <c r="E22" s="24">
        <v>15</v>
      </c>
      <c r="F22" s="29">
        <v>4.0000000000000002E-4</v>
      </c>
      <c r="G22" s="17">
        <v>6</v>
      </c>
      <c r="H22" s="28">
        <v>294.02</v>
      </c>
      <c r="I22" s="1">
        <v>14.33</v>
      </c>
      <c r="J22" s="1">
        <v>0.35</v>
      </c>
      <c r="K22" s="1">
        <v>0.96</v>
      </c>
      <c r="L22" s="9"/>
    </row>
    <row r="23" spans="2:12">
      <c r="B23" s="7"/>
      <c r="C23" s="3">
        <v>41233</v>
      </c>
      <c r="D23" s="17">
        <v>32201</v>
      </c>
      <c r="E23" s="24">
        <v>9</v>
      </c>
      <c r="F23" s="29">
        <v>2.9999999999999997E-4</v>
      </c>
      <c r="G23" s="17">
        <v>3</v>
      </c>
      <c r="H23" s="28">
        <v>98.05</v>
      </c>
      <c r="I23" s="1">
        <v>15.27</v>
      </c>
      <c r="J23" s="1">
        <v>0.47</v>
      </c>
      <c r="K23" s="1">
        <v>1.7</v>
      </c>
      <c r="L23" s="9"/>
    </row>
    <row r="24" spans="2:12">
      <c r="B24" s="7"/>
      <c r="C24" s="3">
        <v>41234</v>
      </c>
      <c r="D24" s="17">
        <v>88112</v>
      </c>
      <c r="E24" s="24">
        <v>8</v>
      </c>
      <c r="F24" s="29">
        <v>1E-4</v>
      </c>
      <c r="G24" s="17">
        <v>5</v>
      </c>
      <c r="H24" s="28">
        <v>194.43</v>
      </c>
      <c r="I24" s="1">
        <v>35.979999999999997</v>
      </c>
      <c r="J24" s="1">
        <v>0.41</v>
      </c>
      <c r="K24" s="1">
        <v>4.5</v>
      </c>
      <c r="L24" s="9"/>
    </row>
    <row r="25" spans="2:12">
      <c r="B25" s="7"/>
      <c r="C25" s="3">
        <v>41235</v>
      </c>
      <c r="D25" s="17">
        <v>18004</v>
      </c>
      <c r="E25" s="24">
        <v>7</v>
      </c>
      <c r="F25" s="29">
        <v>4.0000000000000002E-4</v>
      </c>
      <c r="G25" s="17">
        <v>4</v>
      </c>
      <c r="H25" s="28">
        <v>192.99</v>
      </c>
      <c r="I25" s="1">
        <v>10.31</v>
      </c>
      <c r="J25" s="1">
        <v>0.56999999999999995</v>
      </c>
      <c r="K25" s="1">
        <v>1.47</v>
      </c>
      <c r="L25" s="9"/>
    </row>
    <row r="26" spans="2:12">
      <c r="B26" s="7"/>
      <c r="C26" s="3">
        <v>41236</v>
      </c>
      <c r="D26" s="17">
        <v>64002</v>
      </c>
      <c r="E26" s="24">
        <v>19</v>
      </c>
      <c r="F26" s="29">
        <v>2.9999999999999997E-4</v>
      </c>
      <c r="G26" s="17">
        <v>6</v>
      </c>
      <c r="H26" s="28">
        <v>295.69</v>
      </c>
      <c r="I26" s="1">
        <v>56.61</v>
      </c>
      <c r="J26" s="1">
        <v>0.88</v>
      </c>
      <c r="K26" s="1">
        <v>2.98</v>
      </c>
      <c r="L26" s="9"/>
    </row>
    <row r="27" spans="2:12">
      <c r="B27" s="7"/>
      <c r="C27" s="3">
        <v>41237</v>
      </c>
      <c r="D27" s="17">
        <v>67109</v>
      </c>
      <c r="E27" s="24">
        <v>28</v>
      </c>
      <c r="F27" s="29">
        <v>4.0000000000000002E-4</v>
      </c>
      <c r="G27" s="17">
        <v>10</v>
      </c>
      <c r="H27" s="28">
        <v>521.77</v>
      </c>
      <c r="I27" s="1">
        <v>57.49</v>
      </c>
      <c r="J27" s="1">
        <v>0.86</v>
      </c>
      <c r="K27" s="1">
        <v>2.0499999999999998</v>
      </c>
      <c r="L27" s="9"/>
    </row>
    <row r="28" spans="2:12">
      <c r="B28" s="7"/>
      <c r="C28" s="3">
        <v>41238</v>
      </c>
      <c r="D28" s="17">
        <v>70433</v>
      </c>
      <c r="E28" s="24">
        <v>41</v>
      </c>
      <c r="F28" s="29">
        <v>5.9999999999999995E-4</v>
      </c>
      <c r="G28" s="17">
        <v>11</v>
      </c>
      <c r="H28" s="28">
        <v>495.63</v>
      </c>
      <c r="I28" s="1">
        <v>59.07</v>
      </c>
      <c r="J28" s="1">
        <v>0.84</v>
      </c>
      <c r="K28" s="1">
        <v>1.44</v>
      </c>
      <c r="L28" s="9"/>
    </row>
    <row r="29" spans="2:12">
      <c r="B29" s="7"/>
      <c r="C29" s="11" t="s">
        <v>40</v>
      </c>
      <c r="D29" s="4">
        <f>SUM(D22:D28)</f>
        <v>381066</v>
      </c>
      <c r="E29" s="26">
        <f>SUM(E22:E28)</f>
        <v>127</v>
      </c>
      <c r="F29" s="30">
        <f>E29/D29</f>
        <v>3.3327560055213532E-4</v>
      </c>
      <c r="G29" s="4">
        <f>SUM(G22:G28)</f>
        <v>45</v>
      </c>
      <c r="H29" s="5">
        <f>SUM(H22:H28)</f>
        <v>2092.58</v>
      </c>
      <c r="I29" s="5">
        <f>SUM(I22:I28)</f>
        <v>249.06</v>
      </c>
      <c r="J29" s="5">
        <f>I29/D29*1000</f>
        <v>0.65358756750799074</v>
      </c>
      <c r="K29" s="5">
        <f>I29/E29</f>
        <v>1.9611023622047243</v>
      </c>
      <c r="L29" s="9"/>
    </row>
    <row r="30" spans="2:12">
      <c r="B30" s="7"/>
      <c r="C30" s="8"/>
      <c r="D30" s="8"/>
      <c r="E30" s="8"/>
      <c r="F30" s="8"/>
      <c r="L30" s="9"/>
    </row>
    <row r="31" spans="2:12">
      <c r="B31" s="7"/>
      <c r="C31" s="16" t="s">
        <v>15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>
      <c r="B34" s="15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  <row r="37" spans="2:6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3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L37"/>
  <sheetViews>
    <sheetView tabSelected="1" topLeftCell="A3" workbookViewId="0">
      <selection activeCell="C9" sqref="C9:K18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41239</v>
      </c>
      <c r="D6" s="2">
        <v>41245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6" t="s">
        <v>52</v>
      </c>
      <c r="D9" s="37"/>
      <c r="E9" s="37"/>
      <c r="F9" s="37"/>
      <c r="G9" s="37"/>
      <c r="H9" s="37"/>
      <c r="I9" s="37"/>
      <c r="J9" s="37"/>
      <c r="K9" s="37"/>
      <c r="L9" s="9"/>
    </row>
    <row r="10" spans="2:12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>
      <c r="B18" s="7"/>
      <c r="C18" s="37"/>
      <c r="D18" s="37"/>
      <c r="E18" s="37"/>
      <c r="F18" s="37"/>
      <c r="G18" s="37"/>
      <c r="H18" s="37"/>
      <c r="I18" s="37"/>
      <c r="J18" s="37"/>
      <c r="K18" s="37"/>
      <c r="L18" s="9"/>
    </row>
    <row r="19" spans="2:12">
      <c r="B19" s="7"/>
      <c r="L19" s="9"/>
    </row>
    <row r="20" spans="2:12">
      <c r="B20" s="7"/>
      <c r="C20" s="22" t="s">
        <v>14</v>
      </c>
      <c r="D20" s="8"/>
      <c r="E20" s="8"/>
      <c r="F20" s="8"/>
      <c r="L20" s="9"/>
    </row>
    <row r="21" spans="2:12">
      <c r="B21" s="7"/>
      <c r="C21" s="19" t="s">
        <v>42</v>
      </c>
      <c r="D21" s="19" t="s">
        <v>43</v>
      </c>
      <c r="E21" s="23" t="s">
        <v>44</v>
      </c>
      <c r="F21" s="23" t="s">
        <v>45</v>
      </c>
      <c r="G21" s="18" t="s">
        <v>46</v>
      </c>
      <c r="H21" s="19" t="s">
        <v>47</v>
      </c>
      <c r="I21" s="19" t="s">
        <v>48</v>
      </c>
      <c r="J21" s="19" t="s">
        <v>49</v>
      </c>
      <c r="K21" s="19" t="s">
        <v>50</v>
      </c>
      <c r="L21" s="9"/>
    </row>
    <row r="22" spans="2:12">
      <c r="B22" s="7"/>
      <c r="C22" s="3">
        <v>41239</v>
      </c>
      <c r="D22" s="17">
        <v>59847</v>
      </c>
      <c r="E22" s="24">
        <v>27</v>
      </c>
      <c r="F22" s="31">
        <f t="shared" ref="F22:F28" si="0">E22/D22</f>
        <v>4.5115043360569452E-4</v>
      </c>
      <c r="G22" s="17">
        <v>13</v>
      </c>
      <c r="H22" s="28">
        <v>396.22</v>
      </c>
      <c r="I22" s="1">
        <v>61.33</v>
      </c>
      <c r="J22" s="1">
        <f t="shared" ref="J22:J28" si="1">I22/D22*1000</f>
        <v>1.0247798552976757</v>
      </c>
      <c r="K22" s="1">
        <f t="shared" ref="K22:K28" si="2">I22/E22</f>
        <v>2.2714814814814814</v>
      </c>
      <c r="L22" s="9"/>
    </row>
    <row r="23" spans="2:12">
      <c r="B23" s="7"/>
      <c r="C23" s="3">
        <v>41240</v>
      </c>
      <c r="D23" s="17">
        <v>66402</v>
      </c>
      <c r="E23" s="24">
        <v>28</v>
      </c>
      <c r="F23" s="31">
        <f t="shared" si="0"/>
        <v>4.21674045962471E-4</v>
      </c>
      <c r="G23" s="17">
        <v>10</v>
      </c>
      <c r="H23" s="28">
        <v>396.48</v>
      </c>
      <c r="I23" s="1">
        <v>69.5</v>
      </c>
      <c r="J23" s="1">
        <f t="shared" si="1"/>
        <v>1.0466552212282763</v>
      </c>
      <c r="K23" s="1">
        <f t="shared" si="2"/>
        <v>2.4821428571428572</v>
      </c>
      <c r="L23" s="9"/>
    </row>
    <row r="24" spans="2:12">
      <c r="B24" s="7"/>
      <c r="C24" s="3">
        <v>41241</v>
      </c>
      <c r="D24" s="17">
        <v>64765</v>
      </c>
      <c r="E24" s="24">
        <v>24</v>
      </c>
      <c r="F24" s="31">
        <f t="shared" si="0"/>
        <v>3.7057052420288734E-4</v>
      </c>
      <c r="G24" s="17">
        <v>8</v>
      </c>
      <c r="H24" s="28">
        <v>338.15</v>
      </c>
      <c r="I24" s="1">
        <v>69.47</v>
      </c>
      <c r="J24" s="1">
        <f t="shared" si="1"/>
        <v>1.0726472631822743</v>
      </c>
      <c r="K24" s="1">
        <f t="shared" si="2"/>
        <v>2.8945833333333333</v>
      </c>
      <c r="L24" s="9"/>
    </row>
    <row r="25" spans="2:12">
      <c r="B25" s="7"/>
      <c r="C25" s="3">
        <v>41242</v>
      </c>
      <c r="D25" s="17">
        <v>47527</v>
      </c>
      <c r="E25" s="24">
        <v>32</v>
      </c>
      <c r="F25" s="31">
        <f t="shared" si="0"/>
        <v>6.7330149178361769E-4</v>
      </c>
      <c r="G25" s="17">
        <v>4</v>
      </c>
      <c r="H25" s="28">
        <v>396.24</v>
      </c>
      <c r="I25" s="1">
        <v>67.040000000000006</v>
      </c>
      <c r="J25" s="1">
        <f t="shared" si="1"/>
        <v>1.4105666252866793</v>
      </c>
      <c r="K25" s="1">
        <f t="shared" si="2"/>
        <v>2.0950000000000002</v>
      </c>
      <c r="L25" s="9"/>
    </row>
    <row r="26" spans="2:12">
      <c r="B26" s="7"/>
      <c r="C26" s="3">
        <v>41243</v>
      </c>
      <c r="D26" s="17">
        <v>45236</v>
      </c>
      <c r="E26" s="24">
        <v>23</v>
      </c>
      <c r="F26" s="31">
        <f t="shared" si="0"/>
        <v>5.0844460164470773E-4</v>
      </c>
      <c r="G26" s="17">
        <v>10</v>
      </c>
      <c r="H26" s="28">
        <v>687.23</v>
      </c>
      <c r="I26" s="1">
        <v>64.37</v>
      </c>
      <c r="J26" s="1">
        <f t="shared" si="1"/>
        <v>1.4229816959943409</v>
      </c>
      <c r="K26" s="1">
        <f t="shared" si="2"/>
        <v>2.798695652173913</v>
      </c>
      <c r="L26" s="9"/>
    </row>
    <row r="27" spans="2:12">
      <c r="B27" s="7"/>
      <c r="C27" s="3">
        <v>41244</v>
      </c>
      <c r="D27" s="17">
        <v>40967</v>
      </c>
      <c r="E27" s="24">
        <v>30</v>
      </c>
      <c r="F27" s="31">
        <f t="shared" si="0"/>
        <v>7.3229672663363196E-4</v>
      </c>
      <c r="G27" s="17">
        <v>9</v>
      </c>
      <c r="H27" s="28">
        <v>291.35000000000002</v>
      </c>
      <c r="I27" s="1">
        <v>58.87</v>
      </c>
      <c r="J27" s="1">
        <f t="shared" si="1"/>
        <v>1.4370102765640635</v>
      </c>
      <c r="K27" s="1">
        <f t="shared" si="2"/>
        <v>1.9623333333333333</v>
      </c>
      <c r="L27" s="9"/>
    </row>
    <row r="28" spans="2:12">
      <c r="B28" s="7"/>
      <c r="C28" s="3">
        <v>41245</v>
      </c>
      <c r="D28" s="17">
        <v>41138</v>
      </c>
      <c r="E28" s="24">
        <v>28</v>
      </c>
      <c r="F28" s="31">
        <f t="shared" si="0"/>
        <v>6.8063590840585343E-4</v>
      </c>
      <c r="G28" s="17">
        <v>4</v>
      </c>
      <c r="H28" s="28">
        <v>263.22000000000003</v>
      </c>
      <c r="I28" s="1">
        <v>58.64</v>
      </c>
      <c r="J28" s="1">
        <f t="shared" si="1"/>
        <v>1.4254460596042589</v>
      </c>
      <c r="K28" s="1">
        <f t="shared" si="2"/>
        <v>2.0942857142857143</v>
      </c>
      <c r="L28" s="9"/>
    </row>
    <row r="29" spans="2:12">
      <c r="B29" s="7"/>
      <c r="C29" s="11" t="s">
        <v>51</v>
      </c>
      <c r="D29" s="4">
        <f>SUM(D22:D28)</f>
        <v>365882</v>
      </c>
      <c r="E29" s="26">
        <f>SUM(E22:E28)</f>
        <v>192</v>
      </c>
      <c r="F29" s="32">
        <f>E29/D29</f>
        <v>5.2475934864245851E-4</v>
      </c>
      <c r="G29" s="4">
        <f>SUM(G22:G28)</f>
        <v>58</v>
      </c>
      <c r="H29" s="5">
        <f>SUM(H22:H28)</f>
        <v>2768.8899999999994</v>
      </c>
      <c r="I29" s="5">
        <f>SUM(I22:I28)</f>
        <v>449.21999999999997</v>
      </c>
      <c r="J29" s="5">
        <f>I29/D29*1000</f>
        <v>1.2277728885269021</v>
      </c>
      <c r="K29" s="5">
        <f>I29/E29</f>
        <v>2.3396874999999997</v>
      </c>
      <c r="L29" s="9"/>
    </row>
    <row r="30" spans="2:12">
      <c r="B30" s="7"/>
      <c r="C30" s="8"/>
      <c r="D30" s="8"/>
      <c r="E30" s="8"/>
      <c r="F30" s="8"/>
      <c r="L30" s="9"/>
    </row>
    <row r="31" spans="2:12">
      <c r="B31" s="7"/>
      <c r="C31" s="16" t="s">
        <v>15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>
      <c r="B34" s="15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  <row r="37" spans="2:6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第一周（10-22～10-28）</vt:lpstr>
      <vt:lpstr>第二周（10-29～11-04）</vt:lpstr>
      <vt:lpstr>第三周（11-05～11-11）</vt:lpstr>
      <vt:lpstr>第四周（11-12～11-18）</vt:lpstr>
      <vt:lpstr>第五周（11-19～11-25)</vt:lpstr>
      <vt:lpstr>第六周（11-26～12-02)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assure</dc:creator>
  <cp:lastModifiedBy>assure</cp:lastModifiedBy>
  <dcterms:created xsi:type="dcterms:W3CDTF">2012-04-13T03:17:55Z</dcterms:created>
  <dcterms:modified xsi:type="dcterms:W3CDTF">2012-12-04T08:33:14Z</dcterms:modified>
</cp:coreProperties>
</file>