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5" activeTab="8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第五周（11-19～11-25)" sheetId="24" r:id="rId5"/>
    <sheet name="第六周（11-26～12-02)" sheetId="25" r:id="rId6"/>
    <sheet name="第七周（12-03～12-09)" sheetId="26" r:id="rId7"/>
    <sheet name="第八周（12-10～12-16)" sheetId="27" r:id="rId8"/>
    <sheet name="第九周（12-17～12-23)" sheetId="28" r:id="rId9"/>
    <sheet name="Sheet2" sheetId="17" r:id="rId10"/>
  </sheets>
  <calcPr calcId="125725"/>
</workbook>
</file>

<file path=xl/calcChain.xml><?xml version="1.0" encoding="utf-8"?>
<calcChain xmlns="http://schemas.openxmlformats.org/spreadsheetml/2006/main">
  <c r="I28" i="28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28" i="27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1" i="26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29" i="25"/>
  <c r="J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24"/>
  <c r="K29" s="1"/>
  <c r="H29"/>
  <c r="G29"/>
  <c r="E29"/>
  <c r="D29"/>
  <c r="J29" s="1"/>
  <c r="I29" i="23"/>
  <c r="H29"/>
  <c r="G29"/>
  <c r="E29"/>
  <c r="D29"/>
  <c r="F29" s="1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3" i="22"/>
  <c r="J23"/>
  <c r="F23"/>
  <c r="I30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G31" i="20"/>
  <c r="H31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/>
  <c r="K31"/>
  <c r="I31" i="21"/>
  <c r="J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J28" i="28" l="1"/>
  <c r="F28"/>
  <c r="K28"/>
  <c r="J28" i="27"/>
  <c r="F28"/>
  <c r="K28"/>
  <c r="J31" i="26"/>
  <c r="F31"/>
  <c r="K31"/>
  <c r="K29" i="25"/>
  <c r="F29" i="24"/>
  <c r="J29" i="23"/>
  <c r="K29"/>
  <c r="F30" i="22"/>
  <c r="J30"/>
  <c r="K30"/>
  <c r="F31" i="20"/>
  <c r="K31" i="21"/>
</calcChain>
</file>

<file path=xl/sharedStrings.xml><?xml version="1.0" encoding="utf-8"?>
<sst xmlns="http://schemas.openxmlformats.org/spreadsheetml/2006/main" count="162" uniqueCount="86">
  <si>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</si>
  <si>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</si>
  <si>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</si>
  <si>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</si>
  <si>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</si>
  <si>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</si>
  <si>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</si>
  <si>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</si>
  <si>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</si>
  <si>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</si>
  <si>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</si>
  <si>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</si>
  <si>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点击数</t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</si>
  <si>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</si>
  <si>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</si>
  <si>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</si>
  <si>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</si>
  <si>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</si>
  <si>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</si>
  <si>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</si>
  <si>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</si>
  <si>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</si>
  <si>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</si>
  <si>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</si>
  <si>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</si>
  <si>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</si>
  <si>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</si>
  <si>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</si>
  <si>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</si>
  <si>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</si>
  <si>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</si>
  <si>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</si>
  <si>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</si>
  <si>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</si>
  <si>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</si>
  <si>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</si>
  <si>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</si>
  <si>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</si>
  <si>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</si>
  <si>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5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</si>
  <si>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</si>
  <si>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1.加快测试场景的测试投放；
2.重新优化动态出价算法，更换权重；
3.根据投放数据重构投放模型；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1.继续重构投放模型，逐步加大学习范围；
2.继续优化动态出价算法；
3.继续retargeting投放；
4.尝试上一组新创意来比较效果；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</si>
  <si>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</si>
  <si>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</si>
  <si>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</si>
  <si>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</si>
  <si>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</si>
  <si>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</si>
  <si>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</si>
  <si>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</si>
  <si>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</si>
  <si>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</si>
  <si>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1.进行各场景的测试投放；
2.重新设定动态出价算法，设置了不同维度的权重，同时根据圣诞季媒体资源价格上涨调整了基价；
3.根据投放数据优化投放模型；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2.优化动态出价算法；
3.根据投放数据优化投放模型；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</si>
  <si>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</si>
  <si>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</si>
  <si>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</si>
  <si>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</si>
  <si>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</si>
  <si>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</si>
  <si>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</si>
  <si>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</si>
  <si>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</si>
  <si>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</si>
  <si>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1.优化动态出价算法；
2.根据投放数据优化投放模型；
3.持续retargeting投放；
4.挑选白名单进行白名单投放；
5.尝试新创意；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1.扩大人群学习和媒体类别学习；
2.优化动态出价算法；
3.根据投放数据优化投放模型；
4.持续retargeting投放；
5.继续挑选效果相对好的媒体进入白名单，进行白名单投放；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</si>
  <si>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</si>
  <si>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</si>
  <si>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</si>
  <si>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</si>
  <si>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</si>
  <si>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</si>
  <si>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</si>
  <si>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</si>
  <si>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</si>
  <si>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</si>
  <si>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1.配合新创意，针对目标品类进行更大面积的高曝光投放；
2.持续retargeting投放；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1.持续针对目标品类进行高曝光投放；
2.根据投放数据优化投放模型；
3.拆分投放人群，对模型人群优化动态出价算法；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</si>
  <si>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</si>
  <si>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</si>
  <si>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</si>
  <si>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</si>
  <si>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</si>
  <si>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</si>
  <si>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</si>
  <si>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</si>
  <si>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</si>
  <si>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</si>
  <si>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1.持续针对目标品类进行高曝光量投放；
2.拆分投放人群，对模型人群优化动态出价算法；
3.持续retargeting投放；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1.利用之前积累的数据重构投放模型；
2.扩大媒体品类学习；
3.整理媒体白名单；
4.持续retargeting投放；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</si>
</sst>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178" fontId="20" fillId="34" borderId="2" xfId="39" applyNumberFormat="1" applyFont="1" applyFill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178" fontId="20" fillId="37" borderId="2" xfId="39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O30" sqref="O3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C21" s="37"/>
      <c r="D21" s="37"/>
      <c r="E21" s="37"/>
      <c r="F21" s="37"/>
      <c r="G21" s="37"/>
      <c r="H21" s="37"/>
      <c r="I21" s="37"/>
      <c r="J21" s="37"/>
      <c r="K21" s="37"/>
      <c r="L21" s="9"/>
    </row>
    <row r="22" spans="2:12">
      <c r="B22" s="7"/>
      <c r="C22" s="37"/>
      <c r="D22" s="37"/>
      <c r="E22" s="37"/>
      <c r="F22" s="37"/>
      <c r="G22" s="37"/>
      <c r="H22" s="37"/>
      <c r="I22" s="37"/>
      <c r="J22" s="37"/>
      <c r="K22" s="37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38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4" sqref="F2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39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6" sqref="F2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41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41232</v>
      </c>
      <c r="D22" s="17">
        <v>41205</v>
      </c>
      <c r="E22" s="24">
        <v>15</v>
      </c>
      <c r="F22" s="29">
        <v>4.0000000000000002E-4</v>
      </c>
      <c r="G22" s="17">
        <v>6</v>
      </c>
      <c r="H22" s="28">
        <v>294.02</v>
      </c>
      <c r="I22" s="1">
        <v>14.33</v>
      </c>
      <c r="J22" s="1">
        <v>0.35</v>
      </c>
      <c r="K22" s="1">
        <v>0.96</v>
      </c>
      <c r="L22" s="9"/>
    </row>
    <row r="23" spans="2:12">
      <c r="B23" s="7"/>
      <c r="C23" s="3">
        <v>41233</v>
      </c>
      <c r="D23" s="17">
        <v>32201</v>
      </c>
      <c r="E23" s="24">
        <v>9</v>
      </c>
      <c r="F23" s="29">
        <v>2.9999999999999997E-4</v>
      </c>
      <c r="G23" s="17">
        <v>3</v>
      </c>
      <c r="H23" s="28">
        <v>98.05</v>
      </c>
      <c r="I23" s="1">
        <v>15.27</v>
      </c>
      <c r="J23" s="1">
        <v>0.47</v>
      </c>
      <c r="K23" s="1">
        <v>1.7</v>
      </c>
      <c r="L23" s="9"/>
    </row>
    <row r="24" spans="2:12">
      <c r="B24" s="7"/>
      <c r="C24" s="3">
        <v>41234</v>
      </c>
      <c r="D24" s="17">
        <v>88112</v>
      </c>
      <c r="E24" s="24">
        <v>8</v>
      </c>
      <c r="F24" s="29">
        <v>1E-4</v>
      </c>
      <c r="G24" s="17">
        <v>5</v>
      </c>
      <c r="H24" s="28">
        <v>194.43</v>
      </c>
      <c r="I24" s="1">
        <v>35.979999999999997</v>
      </c>
      <c r="J24" s="1">
        <v>0.41</v>
      </c>
      <c r="K24" s="1">
        <v>4.5</v>
      </c>
      <c r="L24" s="9"/>
    </row>
    <row r="25" spans="2:12">
      <c r="B25" s="7"/>
      <c r="C25" s="3">
        <v>41235</v>
      </c>
      <c r="D25" s="17">
        <v>18004</v>
      </c>
      <c r="E25" s="24">
        <v>7</v>
      </c>
      <c r="F25" s="29">
        <v>4.0000000000000002E-4</v>
      </c>
      <c r="G25" s="17">
        <v>4</v>
      </c>
      <c r="H25" s="28">
        <v>192.99</v>
      </c>
      <c r="I25" s="1">
        <v>10.31</v>
      </c>
      <c r="J25" s="1">
        <v>0.56999999999999995</v>
      </c>
      <c r="K25" s="1">
        <v>1.47</v>
      </c>
      <c r="L25" s="9"/>
    </row>
    <row r="26" spans="2:12">
      <c r="B26" s="7"/>
      <c r="C26" s="3">
        <v>41236</v>
      </c>
      <c r="D26" s="17">
        <v>64002</v>
      </c>
      <c r="E26" s="24">
        <v>19</v>
      </c>
      <c r="F26" s="29">
        <v>2.9999999999999997E-4</v>
      </c>
      <c r="G26" s="17">
        <v>6</v>
      </c>
      <c r="H26" s="28">
        <v>295.69</v>
      </c>
      <c r="I26" s="1">
        <v>56.61</v>
      </c>
      <c r="J26" s="1">
        <v>0.88</v>
      </c>
      <c r="K26" s="1">
        <v>2.98</v>
      </c>
      <c r="L26" s="9"/>
    </row>
    <row r="27" spans="2:12">
      <c r="B27" s="7"/>
      <c r="C27" s="3">
        <v>41237</v>
      </c>
      <c r="D27" s="17">
        <v>67109</v>
      </c>
      <c r="E27" s="24">
        <v>28</v>
      </c>
      <c r="F27" s="29">
        <v>4.0000000000000002E-4</v>
      </c>
      <c r="G27" s="17">
        <v>10</v>
      </c>
      <c r="H27" s="28">
        <v>521.77</v>
      </c>
      <c r="I27" s="1">
        <v>57.49</v>
      </c>
      <c r="J27" s="1">
        <v>0.86</v>
      </c>
      <c r="K27" s="1">
        <v>2.0499999999999998</v>
      </c>
      <c r="L27" s="9"/>
    </row>
    <row r="28" spans="2:12">
      <c r="B28" s="7"/>
      <c r="C28" s="3">
        <v>41238</v>
      </c>
      <c r="D28" s="17">
        <v>70433</v>
      </c>
      <c r="E28" s="24">
        <v>41</v>
      </c>
      <c r="F28" s="29">
        <v>5.9999999999999995E-4</v>
      </c>
      <c r="G28" s="17">
        <v>11</v>
      </c>
      <c r="H28" s="28">
        <v>495.63</v>
      </c>
      <c r="I28" s="1">
        <v>59.07</v>
      </c>
      <c r="J28" s="1">
        <v>0.84</v>
      </c>
      <c r="K28" s="1">
        <v>1.44</v>
      </c>
      <c r="L28" s="9"/>
    </row>
    <row r="29" spans="2:12">
      <c r="B29" s="7"/>
      <c r="C29" s="11" t="s">
        <v>40</v>
      </c>
      <c r="D29" s="4">
        <f>SUM(D22:D28)</f>
        <v>381066</v>
      </c>
      <c r="E29" s="26">
        <f>SUM(E22:E28)</f>
        <v>127</v>
      </c>
      <c r="F29" s="30">
        <f>E29/D29</f>
        <v>3.3327560055213532E-4</v>
      </c>
      <c r="G29" s="4">
        <f>SUM(G22:G28)</f>
        <v>45</v>
      </c>
      <c r="H29" s="5">
        <f>SUM(H22:H28)</f>
        <v>2092.58</v>
      </c>
      <c r="I29" s="5">
        <f>SUM(I22:I28)</f>
        <v>249.06</v>
      </c>
      <c r="J29" s="5">
        <f>I29/D29*1000</f>
        <v>0.65358756750799074</v>
      </c>
      <c r="K29" s="5">
        <f>I29/E29</f>
        <v>1.9611023622047243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7"/>
  <sheetViews>
    <sheetView topLeftCell="A4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52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42</v>
      </c>
      <c r="D21" s="19" t="s">
        <v>43</v>
      </c>
      <c r="E21" s="23" t="s">
        <v>44</v>
      </c>
      <c r="F21" s="23" t="s">
        <v>45</v>
      </c>
      <c r="G21" s="18" t="s">
        <v>46</v>
      </c>
      <c r="H21" s="19" t="s">
        <v>47</v>
      </c>
      <c r="I21" s="19" t="s">
        <v>48</v>
      </c>
      <c r="J21" s="19" t="s">
        <v>49</v>
      </c>
      <c r="K21" s="19" t="s">
        <v>50</v>
      </c>
      <c r="L21" s="9"/>
    </row>
    <row r="22" spans="2:12">
      <c r="B22" s="7"/>
      <c r="C22" s="3">
        <v>41239</v>
      </c>
      <c r="D22" s="17">
        <v>59847</v>
      </c>
      <c r="E22" s="24">
        <v>27</v>
      </c>
      <c r="F22" s="31">
        <f t="shared" ref="F22:F28" si="0">E22/D22</f>
        <v>4.5115043360569452E-4</v>
      </c>
      <c r="G22" s="17">
        <v>13</v>
      </c>
      <c r="H22" s="28">
        <v>396.22</v>
      </c>
      <c r="I22" s="1">
        <v>61.33</v>
      </c>
      <c r="J22" s="1">
        <f t="shared" ref="J22:J28" si="1">I22/D22*1000</f>
        <v>1.0247798552976757</v>
      </c>
      <c r="K22" s="1">
        <f t="shared" ref="K22:K28" si="2">I22/E22</f>
        <v>2.2714814814814814</v>
      </c>
      <c r="L22" s="9"/>
    </row>
    <row r="23" spans="2:12">
      <c r="B23" s="7"/>
      <c r="C23" s="3">
        <v>41240</v>
      </c>
      <c r="D23" s="17">
        <v>66402</v>
      </c>
      <c r="E23" s="24">
        <v>28</v>
      </c>
      <c r="F23" s="31">
        <f t="shared" si="0"/>
        <v>4.21674045962471E-4</v>
      </c>
      <c r="G23" s="17">
        <v>10</v>
      </c>
      <c r="H23" s="28">
        <v>396.48</v>
      </c>
      <c r="I23" s="1">
        <v>69.5</v>
      </c>
      <c r="J23" s="1">
        <f t="shared" si="1"/>
        <v>1.0466552212282763</v>
      </c>
      <c r="K23" s="1">
        <f t="shared" si="2"/>
        <v>2.4821428571428572</v>
      </c>
      <c r="L23" s="9"/>
    </row>
    <row r="24" spans="2:12">
      <c r="B24" s="7"/>
      <c r="C24" s="3">
        <v>41241</v>
      </c>
      <c r="D24" s="17">
        <v>64765</v>
      </c>
      <c r="E24" s="24">
        <v>24</v>
      </c>
      <c r="F24" s="31">
        <f t="shared" si="0"/>
        <v>3.7057052420288734E-4</v>
      </c>
      <c r="G24" s="17">
        <v>8</v>
      </c>
      <c r="H24" s="28">
        <v>338.15</v>
      </c>
      <c r="I24" s="1">
        <v>69.47</v>
      </c>
      <c r="J24" s="1">
        <f t="shared" si="1"/>
        <v>1.0726472631822743</v>
      </c>
      <c r="K24" s="1">
        <f t="shared" si="2"/>
        <v>2.8945833333333333</v>
      </c>
      <c r="L24" s="9"/>
    </row>
    <row r="25" spans="2:12">
      <c r="B25" s="7"/>
      <c r="C25" s="3">
        <v>41242</v>
      </c>
      <c r="D25" s="17">
        <v>47527</v>
      </c>
      <c r="E25" s="24">
        <v>32</v>
      </c>
      <c r="F25" s="31">
        <f t="shared" si="0"/>
        <v>6.7330149178361769E-4</v>
      </c>
      <c r="G25" s="17">
        <v>4</v>
      </c>
      <c r="H25" s="28">
        <v>396.24</v>
      </c>
      <c r="I25" s="1">
        <v>67.040000000000006</v>
      </c>
      <c r="J25" s="1">
        <f t="shared" si="1"/>
        <v>1.4105666252866793</v>
      </c>
      <c r="K25" s="1">
        <f t="shared" si="2"/>
        <v>2.0950000000000002</v>
      </c>
      <c r="L25" s="9"/>
    </row>
    <row r="26" spans="2:12">
      <c r="B26" s="7"/>
      <c r="C26" s="3">
        <v>41243</v>
      </c>
      <c r="D26" s="17">
        <v>45236</v>
      </c>
      <c r="E26" s="24">
        <v>23</v>
      </c>
      <c r="F26" s="31">
        <f t="shared" si="0"/>
        <v>5.0844460164470773E-4</v>
      </c>
      <c r="G26" s="17">
        <v>10</v>
      </c>
      <c r="H26" s="28">
        <v>687.23</v>
      </c>
      <c r="I26" s="1">
        <v>64.37</v>
      </c>
      <c r="J26" s="1">
        <f t="shared" si="1"/>
        <v>1.4229816959943409</v>
      </c>
      <c r="K26" s="1">
        <f t="shared" si="2"/>
        <v>2.798695652173913</v>
      </c>
      <c r="L26" s="9"/>
    </row>
    <row r="27" spans="2:12">
      <c r="B27" s="7"/>
      <c r="C27" s="3">
        <v>41244</v>
      </c>
      <c r="D27" s="17">
        <v>40967</v>
      </c>
      <c r="E27" s="24">
        <v>30</v>
      </c>
      <c r="F27" s="31">
        <f t="shared" si="0"/>
        <v>7.3229672663363196E-4</v>
      </c>
      <c r="G27" s="17">
        <v>9</v>
      </c>
      <c r="H27" s="28">
        <v>291.35000000000002</v>
      </c>
      <c r="I27" s="1">
        <v>58.87</v>
      </c>
      <c r="J27" s="1">
        <f t="shared" si="1"/>
        <v>1.4370102765640635</v>
      </c>
      <c r="K27" s="1">
        <f t="shared" si="2"/>
        <v>1.9623333333333333</v>
      </c>
      <c r="L27" s="9"/>
    </row>
    <row r="28" spans="2:12">
      <c r="B28" s="7"/>
      <c r="C28" s="3">
        <v>41245</v>
      </c>
      <c r="D28" s="17">
        <v>41138</v>
      </c>
      <c r="E28" s="24">
        <v>28</v>
      </c>
      <c r="F28" s="31">
        <f t="shared" si="0"/>
        <v>6.8063590840585343E-4</v>
      </c>
      <c r="G28" s="17">
        <v>4</v>
      </c>
      <c r="H28" s="28">
        <v>263.22000000000003</v>
      </c>
      <c r="I28" s="1">
        <v>58.64</v>
      </c>
      <c r="J28" s="1">
        <f t="shared" si="1"/>
        <v>1.4254460596042589</v>
      </c>
      <c r="K28" s="1">
        <f t="shared" si="2"/>
        <v>2.0942857142857143</v>
      </c>
      <c r="L28" s="9"/>
    </row>
    <row r="29" spans="2:12">
      <c r="B29" s="7"/>
      <c r="C29" s="11" t="s">
        <v>51</v>
      </c>
      <c r="D29" s="4">
        <f>SUM(D22:D28)</f>
        <v>365882</v>
      </c>
      <c r="E29" s="26">
        <f>SUM(E22:E28)</f>
        <v>192</v>
      </c>
      <c r="F29" s="32">
        <f>E29/D29</f>
        <v>5.2475934864245851E-4</v>
      </c>
      <c r="G29" s="4">
        <f>SUM(G22:G28)</f>
        <v>58</v>
      </c>
      <c r="H29" s="5">
        <f>SUM(H22:H28)</f>
        <v>2768.8899999999994</v>
      </c>
      <c r="I29" s="5">
        <f>SUM(I22:I28)</f>
        <v>449.21999999999997</v>
      </c>
      <c r="J29" s="5">
        <f>I29/D29*1000</f>
        <v>1.2277728885269021</v>
      </c>
      <c r="K29" s="5">
        <f>I29/E29</f>
        <v>2.3396874999999997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9"/>
  <sheetViews>
    <sheetView topLeftCell="A9" workbookViewId="0">
      <selection activeCell="E37" sqref="E3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63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53</v>
      </c>
      <c r="D23" s="19" t="s">
        <v>54</v>
      </c>
      <c r="E23" s="23" t="s">
        <v>55</v>
      </c>
      <c r="F23" s="23" t="s">
        <v>56</v>
      </c>
      <c r="G23" s="18" t="s">
        <v>57</v>
      </c>
      <c r="H23" s="19" t="s">
        <v>58</v>
      </c>
      <c r="I23" s="19" t="s">
        <v>59</v>
      </c>
      <c r="J23" s="19" t="s">
        <v>60</v>
      </c>
      <c r="K23" s="19" t="s">
        <v>61</v>
      </c>
      <c r="L23" s="9"/>
    </row>
    <row r="24" spans="2:12">
      <c r="B24" s="7"/>
      <c r="C24" s="3">
        <v>41246</v>
      </c>
      <c r="D24" s="17">
        <v>54030</v>
      </c>
      <c r="E24" s="24">
        <v>19</v>
      </c>
      <c r="F24" s="31">
        <f t="shared" ref="F24:F30" si="0">E24/D24</f>
        <v>3.5165648713677585E-4</v>
      </c>
      <c r="G24" s="17">
        <v>17</v>
      </c>
      <c r="H24" s="28">
        <v>710.8</v>
      </c>
      <c r="I24" s="1">
        <v>36.44</v>
      </c>
      <c r="J24" s="1">
        <f t="shared" ref="J24:J30" si="1">I24/D24*1000</f>
        <v>0.67444012585600588</v>
      </c>
      <c r="K24" s="1">
        <f t="shared" ref="K24:K30" si="2">I24/E24</f>
        <v>1.9178947368421051</v>
      </c>
      <c r="L24" s="9"/>
    </row>
    <row r="25" spans="2:12">
      <c r="B25" s="7"/>
      <c r="C25" s="3">
        <v>41247</v>
      </c>
      <c r="D25" s="17">
        <v>52610</v>
      </c>
      <c r="E25" s="24">
        <v>20</v>
      </c>
      <c r="F25" s="31">
        <f t="shared" si="0"/>
        <v>3.8015586390420075E-4</v>
      </c>
      <c r="G25" s="17">
        <v>7</v>
      </c>
      <c r="H25" s="28">
        <v>228.94</v>
      </c>
      <c r="I25" s="1">
        <v>37.58</v>
      </c>
      <c r="J25" s="1">
        <f t="shared" si="1"/>
        <v>0.71431286827599316</v>
      </c>
      <c r="K25" s="1">
        <f t="shared" si="2"/>
        <v>1.879</v>
      </c>
      <c r="L25" s="9"/>
    </row>
    <row r="26" spans="2:12">
      <c r="B26" s="7"/>
      <c r="C26" s="3">
        <v>41248</v>
      </c>
      <c r="D26" s="17">
        <v>49300</v>
      </c>
      <c r="E26" s="24">
        <v>31</v>
      </c>
      <c r="F26" s="31">
        <f t="shared" si="0"/>
        <v>6.2880324543610551E-4</v>
      </c>
      <c r="G26" s="17">
        <v>4</v>
      </c>
      <c r="H26" s="28">
        <v>146.34</v>
      </c>
      <c r="I26" s="1">
        <v>66.989999999999995</v>
      </c>
      <c r="J26" s="1">
        <f t="shared" si="1"/>
        <v>1.3588235294117645</v>
      </c>
      <c r="K26" s="1">
        <f t="shared" si="2"/>
        <v>2.1609677419354836</v>
      </c>
      <c r="L26" s="9"/>
    </row>
    <row r="27" spans="2:12">
      <c r="B27" s="7"/>
      <c r="C27" s="3">
        <v>41249</v>
      </c>
      <c r="D27" s="17">
        <v>54876</v>
      </c>
      <c r="E27" s="24">
        <v>30</v>
      </c>
      <c r="F27" s="31">
        <f t="shared" si="0"/>
        <v>5.466870763175158E-4</v>
      </c>
      <c r="G27" s="17">
        <v>10</v>
      </c>
      <c r="H27" s="28">
        <v>314.52999999999997</v>
      </c>
      <c r="I27" s="1">
        <v>54.3</v>
      </c>
      <c r="J27" s="1">
        <f t="shared" si="1"/>
        <v>0.98950360813470373</v>
      </c>
      <c r="K27" s="1">
        <f t="shared" si="2"/>
        <v>1.8099999999999998</v>
      </c>
      <c r="L27" s="9"/>
    </row>
    <row r="28" spans="2:12">
      <c r="B28" s="7"/>
      <c r="C28" s="3">
        <v>41250</v>
      </c>
      <c r="D28" s="17">
        <v>40980</v>
      </c>
      <c r="E28" s="24">
        <v>33</v>
      </c>
      <c r="F28" s="31">
        <f t="shared" si="0"/>
        <v>8.0527086383601755E-4</v>
      </c>
      <c r="G28" s="17">
        <v>5</v>
      </c>
      <c r="H28" s="28">
        <v>235.58</v>
      </c>
      <c r="I28" s="1">
        <v>43.39</v>
      </c>
      <c r="J28" s="1">
        <f t="shared" si="1"/>
        <v>1.0588091752074182</v>
      </c>
      <c r="K28" s="1">
        <f t="shared" si="2"/>
        <v>1.3148484848484849</v>
      </c>
      <c r="L28" s="9"/>
    </row>
    <row r="29" spans="2:12">
      <c r="B29" s="7"/>
      <c r="C29" s="3">
        <v>41251</v>
      </c>
      <c r="D29" s="17">
        <v>37357</v>
      </c>
      <c r="E29" s="24">
        <v>37</v>
      </c>
      <c r="F29" s="31">
        <f t="shared" si="0"/>
        <v>9.9044355810156055E-4</v>
      </c>
      <c r="G29" s="17">
        <v>7</v>
      </c>
      <c r="H29" s="28">
        <v>242.66</v>
      </c>
      <c r="I29" s="1">
        <v>38.36</v>
      </c>
      <c r="J29" s="1">
        <f t="shared" si="1"/>
        <v>1.0268490510479964</v>
      </c>
      <c r="K29" s="1">
        <f t="shared" si="2"/>
        <v>1.0367567567567568</v>
      </c>
      <c r="L29" s="9"/>
    </row>
    <row r="30" spans="2:12">
      <c r="B30" s="7"/>
      <c r="C30" s="3">
        <v>41252</v>
      </c>
      <c r="D30" s="17">
        <v>35199</v>
      </c>
      <c r="E30" s="24">
        <v>26</v>
      </c>
      <c r="F30" s="31">
        <f t="shared" si="0"/>
        <v>7.3865734822011993E-4</v>
      </c>
      <c r="G30" s="17">
        <v>3</v>
      </c>
      <c r="H30" s="28">
        <v>100.65</v>
      </c>
      <c r="I30" s="1">
        <v>34.33</v>
      </c>
      <c r="J30" s="1">
        <f t="shared" si="1"/>
        <v>0.97531179863064277</v>
      </c>
      <c r="K30" s="1">
        <f t="shared" si="2"/>
        <v>1.3203846153846153</v>
      </c>
      <c r="L30" s="9"/>
    </row>
    <row r="31" spans="2:12">
      <c r="B31" s="7"/>
      <c r="C31" s="11" t="s">
        <v>62</v>
      </c>
      <c r="D31" s="4">
        <f>SUM(D24:D30)</f>
        <v>324352</v>
      </c>
      <c r="E31" s="26">
        <f>SUM(E24:E30)</f>
        <v>196</v>
      </c>
      <c r="F31" s="32">
        <f>E31/D31</f>
        <v>6.0428176795580108E-4</v>
      </c>
      <c r="G31" s="4">
        <f>SUM(G24:G30)</f>
        <v>53</v>
      </c>
      <c r="H31" s="5">
        <f>SUM(H24:H30)</f>
        <v>1979.5</v>
      </c>
      <c r="I31" s="5">
        <f>SUM(I24:I30)</f>
        <v>311.39</v>
      </c>
      <c r="J31" s="5">
        <f>I31/D31*1000</f>
        <v>0.96003724348855557</v>
      </c>
      <c r="K31" s="5">
        <f>I31/E31</f>
        <v>1.5887244897959183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L36"/>
  <sheetViews>
    <sheetView workbookViewId="0">
      <selection activeCell="I33" sqref="I33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74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64</v>
      </c>
      <c r="D20" s="19" t="s">
        <v>65</v>
      </c>
      <c r="E20" s="23" t="s">
        <v>66</v>
      </c>
      <c r="F20" s="23" t="s">
        <v>67</v>
      </c>
      <c r="G20" s="18" t="s">
        <v>68</v>
      </c>
      <c r="H20" s="19" t="s">
        <v>69</v>
      </c>
      <c r="I20" s="19" t="s">
        <v>70</v>
      </c>
      <c r="J20" s="19" t="s">
        <v>71</v>
      </c>
      <c r="K20" s="19" t="s">
        <v>72</v>
      </c>
      <c r="L20" s="9"/>
    </row>
    <row r="21" spans="2:12">
      <c r="B21" s="7"/>
      <c r="C21" s="3">
        <v>41253</v>
      </c>
      <c r="D21" s="17">
        <v>46408</v>
      </c>
      <c r="E21" s="24">
        <v>29</v>
      </c>
      <c r="F21" s="31">
        <f t="shared" ref="F21:F27" si="0">E21/D21</f>
        <v>6.2489225995518015E-4</v>
      </c>
      <c r="G21" s="17">
        <v>7</v>
      </c>
      <c r="H21" s="28">
        <v>165.12</v>
      </c>
      <c r="I21" s="1">
        <v>37.050359999999998</v>
      </c>
      <c r="J21" s="1">
        <f t="shared" ref="J21:J27" si="1">I21/D21*1000</f>
        <v>0.79836148939837948</v>
      </c>
      <c r="K21" s="1">
        <f t="shared" ref="K21:K27" si="2">I21/E21</f>
        <v>1.277598620689655</v>
      </c>
      <c r="L21" s="9"/>
    </row>
    <row r="22" spans="2:12">
      <c r="B22" s="7"/>
      <c r="C22" s="3">
        <v>41254</v>
      </c>
      <c r="D22" s="17">
        <v>225051</v>
      </c>
      <c r="E22" s="24">
        <v>31</v>
      </c>
      <c r="F22" s="31">
        <f t="shared" si="0"/>
        <v>1.3774655522526006E-4</v>
      </c>
      <c r="G22" s="17">
        <v>6</v>
      </c>
      <c r="H22" s="28">
        <v>279.10000000000002</v>
      </c>
      <c r="I22" s="1">
        <v>29.317039999999999</v>
      </c>
      <c r="J22" s="1">
        <f t="shared" si="1"/>
        <v>0.13026842804519864</v>
      </c>
      <c r="K22" s="1">
        <f t="shared" si="2"/>
        <v>0.94571096774193542</v>
      </c>
      <c r="L22" s="9"/>
    </row>
    <row r="23" spans="2:12">
      <c r="B23" s="7"/>
      <c r="C23" s="3">
        <v>41255</v>
      </c>
      <c r="D23" s="17">
        <v>602863</v>
      </c>
      <c r="E23" s="24">
        <v>30</v>
      </c>
      <c r="F23" s="31">
        <f t="shared" si="0"/>
        <v>4.9762549700346516E-5</v>
      </c>
      <c r="G23" s="17">
        <v>6</v>
      </c>
      <c r="H23" s="28">
        <v>403.22</v>
      </c>
      <c r="I23" s="1">
        <v>58.144739999999999</v>
      </c>
      <c r="J23" s="1">
        <f t="shared" si="1"/>
        <v>9.6447683802124193E-2</v>
      </c>
      <c r="K23" s="1">
        <f t="shared" si="2"/>
        <v>1.938158</v>
      </c>
      <c r="L23" s="9"/>
    </row>
    <row r="24" spans="2:12">
      <c r="B24" s="7"/>
      <c r="C24" s="3">
        <v>41256</v>
      </c>
      <c r="D24" s="17">
        <v>476037</v>
      </c>
      <c r="E24" s="24">
        <v>27</v>
      </c>
      <c r="F24" s="31">
        <f t="shared" si="0"/>
        <v>5.6718280301741251E-5</v>
      </c>
      <c r="G24" s="17">
        <v>4</v>
      </c>
      <c r="H24" s="28">
        <v>226.17</v>
      </c>
      <c r="I24" s="1">
        <v>48.307879999999997</v>
      </c>
      <c r="J24" s="1">
        <f t="shared" si="1"/>
        <v>0.10147925476381037</v>
      </c>
      <c r="K24" s="1">
        <f t="shared" si="2"/>
        <v>1.7891807407407407</v>
      </c>
      <c r="L24" s="9"/>
    </row>
    <row r="25" spans="2:12">
      <c r="B25" s="7"/>
      <c r="C25" s="3">
        <v>41257</v>
      </c>
      <c r="D25" s="17">
        <v>376968</v>
      </c>
      <c r="E25" s="24">
        <v>28</v>
      </c>
      <c r="F25" s="31">
        <f t="shared" si="0"/>
        <v>7.4276861696483527E-5</v>
      </c>
      <c r="G25" s="17">
        <v>5</v>
      </c>
      <c r="H25" s="28">
        <v>291.20999999999998</v>
      </c>
      <c r="I25" s="1">
        <v>42.505740000000003</v>
      </c>
      <c r="J25" s="1">
        <f t="shared" si="1"/>
        <v>0.11275689183166743</v>
      </c>
      <c r="K25" s="1">
        <f t="shared" si="2"/>
        <v>1.518062142857143</v>
      </c>
      <c r="L25" s="9"/>
    </row>
    <row r="26" spans="2:12">
      <c r="B26" s="7"/>
      <c r="C26" s="3">
        <v>41258</v>
      </c>
      <c r="D26" s="17">
        <v>360900</v>
      </c>
      <c r="E26" s="24">
        <v>15</v>
      </c>
      <c r="F26" s="31">
        <f t="shared" si="0"/>
        <v>4.1562759767248545E-5</v>
      </c>
      <c r="G26" s="17">
        <v>5</v>
      </c>
      <c r="H26" s="28">
        <v>299.10000000000002</v>
      </c>
      <c r="I26" s="1">
        <v>37.801459999999999</v>
      </c>
      <c r="J26" s="1">
        <f t="shared" si="1"/>
        <v>0.10474220005541701</v>
      </c>
      <c r="K26" s="1">
        <f t="shared" si="2"/>
        <v>2.5200973333333332</v>
      </c>
      <c r="L26" s="9"/>
    </row>
    <row r="27" spans="2:12">
      <c r="B27" s="7"/>
      <c r="C27" s="3">
        <v>41259</v>
      </c>
      <c r="D27" s="17">
        <v>291935</v>
      </c>
      <c r="E27" s="24">
        <v>20</v>
      </c>
      <c r="F27" s="31">
        <f t="shared" si="0"/>
        <v>6.8508400842653329E-5</v>
      </c>
      <c r="G27" s="17">
        <v>4</v>
      </c>
      <c r="H27" s="28">
        <v>205.2</v>
      </c>
      <c r="I27" s="1">
        <v>30.65241</v>
      </c>
      <c r="J27" s="1">
        <f t="shared" si="1"/>
        <v>0.10499737955366777</v>
      </c>
      <c r="K27" s="1">
        <f t="shared" si="2"/>
        <v>1.5326204999999999</v>
      </c>
      <c r="L27" s="9"/>
    </row>
    <row r="28" spans="2:12">
      <c r="B28" s="7"/>
      <c r="C28" s="11" t="s">
        <v>73</v>
      </c>
      <c r="D28" s="4">
        <f>SUM(D21:D27)</f>
        <v>2380162</v>
      </c>
      <c r="E28" s="26">
        <f>SUM(E21:E27)</f>
        <v>180</v>
      </c>
      <c r="F28" s="32">
        <f>E28/D28</f>
        <v>7.5625104509693036E-5</v>
      </c>
      <c r="G28" s="4">
        <f>SUM(G21:G27)</f>
        <v>37</v>
      </c>
      <c r="H28" s="5">
        <f>SUM(H21:H27)</f>
        <v>1869.1200000000001</v>
      </c>
      <c r="I28" s="5">
        <f>SUM(I21:I27)</f>
        <v>283.77963</v>
      </c>
      <c r="J28" s="5">
        <f>I28/D28*1000</f>
        <v>0.11922702320262235</v>
      </c>
      <c r="K28" s="5">
        <f>I28/E28</f>
        <v>1.5765534999999999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L36"/>
  <sheetViews>
    <sheetView tabSelected="1" workbookViewId="0">
      <selection activeCell="C9" sqref="C9:K1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85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75</v>
      </c>
      <c r="D20" s="19" t="s">
        <v>76</v>
      </c>
      <c r="E20" s="23" t="s">
        <v>77</v>
      </c>
      <c r="F20" s="23" t="s">
        <v>78</v>
      </c>
      <c r="G20" s="18" t="s">
        <v>79</v>
      </c>
      <c r="H20" s="19" t="s">
        <v>80</v>
      </c>
      <c r="I20" s="19" t="s">
        <v>81</v>
      </c>
      <c r="J20" s="19" t="s">
        <v>82</v>
      </c>
      <c r="K20" s="19" t="s">
        <v>83</v>
      </c>
      <c r="L20" s="9"/>
    </row>
    <row r="21" spans="2:12">
      <c r="B21" s="7"/>
      <c r="C21" s="3">
        <v>41260</v>
      </c>
      <c r="D21" s="17">
        <v>389312</v>
      </c>
      <c r="E21" s="24">
        <v>27</v>
      </c>
      <c r="F21" s="31">
        <f t="shared" ref="F21:F27" si="0">E21/D21</f>
        <v>6.9353115239191194E-5</v>
      </c>
      <c r="G21" s="17">
        <v>1</v>
      </c>
      <c r="H21" s="28">
        <v>27.92</v>
      </c>
      <c r="I21" s="1">
        <v>43.718130000000002</v>
      </c>
      <c r="J21" s="1">
        <f t="shared" ref="J21:J27" si="1">I21/D21*1000</f>
        <v>0.11229587066414598</v>
      </c>
      <c r="K21" s="1">
        <f t="shared" ref="K21:K27" si="2">I21/E21</f>
        <v>1.6191900000000001</v>
      </c>
      <c r="L21" s="9"/>
    </row>
    <row r="22" spans="2:12">
      <c r="B22" s="7"/>
      <c r="C22" s="3">
        <v>41261</v>
      </c>
      <c r="D22" s="17">
        <v>275723</v>
      </c>
      <c r="E22" s="24">
        <v>19</v>
      </c>
      <c r="F22" s="31">
        <f t="shared" si="0"/>
        <v>6.8909739122235001E-5</v>
      </c>
      <c r="G22" s="17">
        <v>7</v>
      </c>
      <c r="H22" s="28">
        <v>296.64</v>
      </c>
      <c r="I22" s="1">
        <v>30.434329999999999</v>
      </c>
      <c r="J22" s="1">
        <f t="shared" si="1"/>
        <v>0.11038009161368474</v>
      </c>
      <c r="K22" s="1">
        <f t="shared" si="2"/>
        <v>1.6018068421052631</v>
      </c>
      <c r="L22" s="9"/>
    </row>
    <row r="23" spans="2:12">
      <c r="B23" s="7"/>
      <c r="C23" s="3">
        <v>41262</v>
      </c>
      <c r="D23" s="17">
        <v>216399</v>
      </c>
      <c r="E23" s="24">
        <v>18</v>
      </c>
      <c r="F23" s="31">
        <f t="shared" si="0"/>
        <v>8.3179681976349237E-5</v>
      </c>
      <c r="G23" s="17">
        <v>4</v>
      </c>
      <c r="H23" s="28">
        <v>113.25</v>
      </c>
      <c r="I23" s="1">
        <v>25.29167</v>
      </c>
      <c r="J23" s="1">
        <f t="shared" si="1"/>
        <v>0.11687517040282071</v>
      </c>
      <c r="K23" s="1">
        <f t="shared" si="2"/>
        <v>1.4050927777777777</v>
      </c>
      <c r="L23" s="9"/>
    </row>
    <row r="24" spans="2:12">
      <c r="B24" s="7"/>
      <c r="C24" s="3">
        <v>41263</v>
      </c>
      <c r="D24" s="17">
        <v>196525</v>
      </c>
      <c r="E24" s="24">
        <v>17</v>
      </c>
      <c r="F24" s="31">
        <f t="shared" si="0"/>
        <v>8.6502989441546876E-5</v>
      </c>
      <c r="G24" s="17">
        <v>4</v>
      </c>
      <c r="H24" s="28">
        <v>84.77</v>
      </c>
      <c r="I24" s="1">
        <v>23.57555</v>
      </c>
      <c r="J24" s="1">
        <f t="shared" si="1"/>
        <v>0.11996209133698002</v>
      </c>
      <c r="K24" s="1">
        <f t="shared" si="2"/>
        <v>1.3867970588235294</v>
      </c>
      <c r="L24" s="9"/>
    </row>
    <row r="25" spans="2:12">
      <c r="B25" s="7"/>
      <c r="C25" s="3">
        <v>41264</v>
      </c>
      <c r="D25" s="17">
        <v>44847</v>
      </c>
      <c r="E25" s="24">
        <v>3</v>
      </c>
      <c r="F25" s="31">
        <f t="shared" si="0"/>
        <v>6.6894106629205967E-5</v>
      </c>
      <c r="G25" s="17">
        <v>0</v>
      </c>
      <c r="H25" s="28">
        <v>0</v>
      </c>
      <c r="I25" s="1">
        <v>5.7126900000000003</v>
      </c>
      <c r="J25" s="1">
        <f t="shared" si="1"/>
        <v>0.12738176466653287</v>
      </c>
      <c r="K25" s="1">
        <f t="shared" si="2"/>
        <v>1.9042300000000001</v>
      </c>
      <c r="L25" s="9"/>
    </row>
    <row r="26" spans="2:12">
      <c r="B26" s="7"/>
      <c r="C26" s="3">
        <v>41265</v>
      </c>
      <c r="D26" s="17">
        <v>230060</v>
      </c>
      <c r="E26" s="24">
        <v>17</v>
      </c>
      <c r="F26" s="31">
        <f t="shared" si="0"/>
        <v>7.3893766843432143E-5</v>
      </c>
      <c r="G26" s="17">
        <v>5</v>
      </c>
      <c r="H26" s="28">
        <v>412.73</v>
      </c>
      <c r="I26" s="1">
        <v>27.39058</v>
      </c>
      <c r="J26" s="1">
        <f t="shared" si="1"/>
        <v>0.11905841954272799</v>
      </c>
      <c r="K26" s="1">
        <f t="shared" si="2"/>
        <v>1.6112105882352941</v>
      </c>
      <c r="L26" s="9"/>
    </row>
    <row r="27" spans="2:12">
      <c r="B27" s="7"/>
      <c r="C27" s="3">
        <v>41266</v>
      </c>
      <c r="D27" s="17">
        <v>246342</v>
      </c>
      <c r="E27" s="24">
        <v>18</v>
      </c>
      <c r="F27" s="31">
        <f t="shared" si="0"/>
        <v>7.3069147770173174E-5</v>
      </c>
      <c r="G27" s="17">
        <v>2</v>
      </c>
      <c r="H27" s="28">
        <v>118.37</v>
      </c>
      <c r="I27" s="1">
        <v>29.39</v>
      </c>
      <c r="J27" s="1">
        <f t="shared" si="1"/>
        <v>0.11930568072029941</v>
      </c>
      <c r="K27" s="1">
        <f t="shared" si="2"/>
        <v>1.6327777777777779</v>
      </c>
      <c r="L27" s="9"/>
    </row>
    <row r="28" spans="2:12">
      <c r="B28" s="7"/>
      <c r="C28" s="11" t="s">
        <v>84</v>
      </c>
      <c r="D28" s="4">
        <f>SUM(D21:D27)</f>
        <v>1599208</v>
      </c>
      <c r="E28" s="26">
        <f>SUM(E21:E27)</f>
        <v>119</v>
      </c>
      <c r="F28" s="32">
        <f>E28/D28</f>
        <v>7.4411833857759591E-5</v>
      </c>
      <c r="G28" s="4">
        <f>SUM(G21:G27)</f>
        <v>23</v>
      </c>
      <c r="H28" s="5">
        <f>SUM(H21:H27)</f>
        <v>1053.68</v>
      </c>
      <c r="I28" s="5">
        <f>SUM(I21:I27)</f>
        <v>185.51294999999999</v>
      </c>
      <c r="J28" s="5">
        <f>I28/D28*1000</f>
        <v>0.11600301524254505</v>
      </c>
      <c r="K28" s="5">
        <f>I28/E28</f>
        <v>1.5589323529411765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第一周（10-22～10-28）</vt:lpstr>
      <vt:lpstr>第二周（10-29～11-04）</vt:lpstr>
      <vt:lpstr>第三周（11-05～11-11）</vt:lpstr>
      <vt:lpstr>第四周（11-12～11-18）</vt:lpstr>
      <vt:lpstr>第五周（11-19～11-25)</vt:lpstr>
      <vt:lpstr>第六周（11-26～12-02)</vt:lpstr>
      <vt:lpstr>第七周（12-03～12-09)</vt:lpstr>
      <vt:lpstr>第八周（12-10～12-16)</vt:lpstr>
      <vt:lpstr>第九周（12-17～12-23)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2012-12-25T10:30:14Z</dcterms:modified>
</cp:coreProperties>
</file>