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6" activeTab="9"/>
  </bookViews>
  <sheets>
    <sheet name="第一周（10-22～10-28）" sheetId="21" r:id="rId1"/>
    <sheet name="第二周（10-29～11-04）" sheetId="20" r:id="rId2"/>
    <sheet name="第三周（11-05～11-11）" sheetId="22" r:id="rId3"/>
    <sheet name="第四周（11-12～11-18）" sheetId="23" r:id="rId4"/>
    <sheet name="第五周（11-19～11-25)" sheetId="24" r:id="rId5"/>
    <sheet name="第六周（11-26～12-02)" sheetId="25" r:id="rId6"/>
    <sheet name="第七周（12-03～12-09)" sheetId="26" r:id="rId7"/>
    <sheet name="第八周（12-10～12-16)" sheetId="27" r:id="rId8"/>
    <sheet name="第九周（12-17～12-23)" sheetId="28" r:id="rId9"/>
    <sheet name="第十周（12-24～12-30)" sheetId="29" r:id="rId10"/>
    <sheet name="Sheet2" sheetId="17" r:id="rId11"/>
  </sheets>
  <calcPr calcId="125725"/>
</workbook>
</file>

<file path=xl/calcChain.xml><?xml version="1.0" encoding="utf-8"?>
<calcChain xmlns="http://schemas.openxmlformats.org/spreadsheetml/2006/main">
  <c r="I28" i="29"/>
  <c r="K28" s="1"/>
  <c r="H28"/>
  <c r="G28"/>
  <c r="E28"/>
  <c r="D28"/>
  <c r="J28" s="1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28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27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31" i="26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29" i="25"/>
  <c r="J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24"/>
  <c r="K29" s="1"/>
  <c r="H29"/>
  <c r="G29"/>
  <c r="E29"/>
  <c r="D29"/>
  <c r="J29" s="1"/>
  <c r="I29" i="23"/>
  <c r="H29"/>
  <c r="G29"/>
  <c r="E29"/>
  <c r="D29"/>
  <c r="F29" s="1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3" i="22"/>
  <c r="J23"/>
  <c r="F23"/>
  <c r="I30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G31" i="20"/>
  <c r="H31"/>
  <c r="I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/>
  <c r="K31"/>
  <c r="I31" i="21"/>
  <c r="J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F28" i="29" l="1"/>
  <c r="J28" i="28"/>
  <c r="F28"/>
  <c r="K28"/>
  <c r="J28" i="27"/>
  <c r="F28"/>
  <c r="K28"/>
  <c r="J31" i="26"/>
  <c r="F31"/>
  <c r="K31"/>
  <c r="K29" i="25"/>
  <c r="F29" i="24"/>
  <c r="J29" i="23"/>
  <c r="K29"/>
  <c r="F30" i="22"/>
  <c r="J30"/>
  <c r="K30"/>
  <c r="F31" i="20"/>
  <c r="K31" i="21"/>
</calcChain>
</file>

<file path=xl/sharedStrings.xml><?xml version="1.0" encoding="utf-8"?>
<sst xmlns="http://schemas.openxmlformats.org/spreadsheetml/2006/main" count="180" uniqueCount="96">
  <si>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</si>
  <si>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</si>
  <si>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</si>
  <si>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</si>
  <si>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</si>
  <si>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</si>
  <si>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</si>
  <si>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</si>
  <si>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</si>
  <si>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</si>
  <si>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</si>
  <si>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</si>
  <si>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t>点击数</t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</si>
  <si>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</si>
  <si>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</si>
  <si>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</si>
  <si>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</si>
  <si>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</si>
  <si>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</si>
  <si>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</si>
  <si>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</si>
  <si>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</si>
  <si>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</si>
  <si>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</si>
  <si>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</si>
  <si>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</si>
  <si>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</si>
  <si>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</si>
  <si>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</si>
  <si>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</si>
  <si>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</si>
  <si>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</si>
  <si>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</si>
  <si>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</si>
  <si>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</si>
  <si>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</si>
  <si>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</si>
  <si>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</si>
  <si>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1.鉴于点击率一直比较低，需重新挑选人群类别和媒体类别；
2.重构出价算法；
3.继续测试场景投放；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</si>
  <si>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1.鉴于之前点击率一直比较低，本周开始重新挑选人群类别和媒体类别；
2.重构出价算法；
3.重新测试场景投放；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1.进行各场景的测试投放；
2.重新优化动态出价算法；
3.根据投放数据优化投放模型；
4.持续retargeting投放；</t>
    </r>
    <phoneticPr fontId="25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</si>
  <si>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</si>
  <si>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1.加快测试场景的测试投放；
2.重新优化动态出价算法，更换权重；
3.根据投放数据重构投放模型；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1.继续重构投放模型，逐步加大学习范围；
2.继续优化动态出价算法；
3.继续retargeting投放；
4.尝试上一组新创意来比较效果；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</si>
  <si>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</si>
  <si>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</si>
  <si>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</si>
  <si>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</si>
  <si>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</si>
  <si>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</si>
  <si>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</si>
  <si>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</si>
  <si>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</si>
  <si>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</si>
  <si>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1.进行各场景的测试投放；
2.重新设定动态出价算法，设置了不同维度的权重，同时根据圣诞季媒体资源价格上涨调整了基价；
3.根据投放数据优化投放模型；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2.优化动态出价算法；
3.根据投放数据优化投放模型；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</si>
  <si>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</si>
  <si>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</si>
  <si>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</si>
  <si>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</si>
  <si>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</si>
  <si>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</si>
  <si>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</si>
  <si>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</si>
  <si>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</si>
  <si>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</si>
  <si>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1.优化动态出价算法；
2.根据投放数据优化投放模型；
3.持续retargeting投放；
4.挑选白名单进行白名单投放；
5.尝试新创意；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1.扩大人群学习和媒体类别学习；
2.优化动态出价算法；
3.根据投放数据优化投放模型；
4.持续retargeting投放；
5.继续挑选效果相对好的媒体进入白名单，进行白名单投放；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</si>
  <si>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</si>
  <si>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</si>
  <si>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</si>
  <si>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</si>
  <si>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</si>
  <si>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</si>
  <si>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</si>
  <si>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</si>
  <si>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</si>
  <si>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</si>
  <si>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1.配合新创意，针对目标品类进行更大面积的高曝光投放；
2.持续retargeting投放；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1.持续针对目标品类进行高曝光投放；
2.根据投放数据优化投放模型；
3.拆分投放人群，对模型人群优化动态出价算法；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</si>
  <si>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</si>
  <si>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</si>
  <si>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</si>
  <si>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</si>
  <si>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</si>
  <si>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</si>
  <si>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</si>
  <si>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</si>
  <si>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</si>
  <si>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</si>
  <si>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1.持续针对目标品类进行高曝光量投放；
2.拆分投放人群，对模型人群优化动态出价算法；
3.持续retargeting投放；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1.利用之前积累的数据重构投放模型；
2.扩大媒体品类学习；
3.整理媒体白名单；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</si>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</sst>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178" fontId="20" fillId="34" borderId="2" xfId="39" applyNumberFormat="1" applyFont="1" applyFill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178" fontId="20" fillId="37" borderId="2" xfId="39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opLeftCell="A5" workbookViewId="0">
      <selection activeCell="O30" sqref="O3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C21" s="37"/>
      <c r="D21" s="37"/>
      <c r="E21" s="37"/>
      <c r="F21" s="37"/>
      <c r="G21" s="37"/>
      <c r="H21" s="37"/>
      <c r="I21" s="37"/>
      <c r="J21" s="37"/>
      <c r="K21" s="37"/>
      <c r="L21" s="9"/>
    </row>
    <row r="22" spans="2:12">
      <c r="B22" s="7"/>
      <c r="C22" s="37"/>
      <c r="D22" s="37"/>
      <c r="E22" s="37"/>
      <c r="F22" s="37"/>
      <c r="G22" s="37"/>
      <c r="H22" s="37"/>
      <c r="I22" s="37"/>
      <c r="J22" s="37"/>
      <c r="K22" s="37"/>
      <c r="L22" s="9"/>
    </row>
    <row r="23" spans="2:12">
      <c r="B23" s="7"/>
      <c r="L23" s="9"/>
    </row>
    <row r="24" spans="2:12">
      <c r="B24" s="7"/>
      <c r="C24" s="22" t="s">
        <v>14</v>
      </c>
      <c r="D24" s="8"/>
      <c r="E24" s="8"/>
      <c r="F24" s="8"/>
      <c r="L24" s="9"/>
    </row>
    <row r="25" spans="2:12">
      <c r="B25" s="7"/>
      <c r="C25" s="19" t="s">
        <v>3</v>
      </c>
      <c r="D25" s="19" t="s">
        <v>4</v>
      </c>
      <c r="E25" s="23" t="s">
        <v>12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>
      <c r="B26" s="7"/>
      <c r="C26" s="3">
        <v>41206</v>
      </c>
      <c r="D26" s="17">
        <v>52042</v>
      </c>
      <c r="E26" s="24">
        <v>14</v>
      </c>
      <c r="F26" s="25">
        <f t="shared" ref="F26:F30" si="0">E26/D26</f>
        <v>2.6901348910495372E-4</v>
      </c>
      <c r="G26" s="17">
        <v>0</v>
      </c>
      <c r="H26" s="28">
        <v>0</v>
      </c>
      <c r="I26" s="1">
        <v>13.19192</v>
      </c>
      <c r="J26" s="1">
        <f t="shared" ref="J26:J30" si="1">I26/D26*1000</f>
        <v>0.25348603051381574</v>
      </c>
      <c r="K26" s="1">
        <f t="shared" ref="K26:K30" si="2">I26/E26</f>
        <v>0.94228000000000001</v>
      </c>
      <c r="L26" s="9"/>
    </row>
    <row r="27" spans="2:12">
      <c r="B27" s="7"/>
      <c r="C27" s="3">
        <v>41207</v>
      </c>
      <c r="D27" s="17">
        <v>111347</v>
      </c>
      <c r="E27" s="24">
        <v>13</v>
      </c>
      <c r="F27" s="25">
        <f t="shared" si="0"/>
        <v>1.1675213521693445E-4</v>
      </c>
      <c r="G27" s="17">
        <v>1</v>
      </c>
      <c r="H27" s="28">
        <v>42.98</v>
      </c>
      <c r="I27" s="1">
        <v>35.968440000000001</v>
      </c>
      <c r="J27" s="1">
        <f t="shared" si="1"/>
        <v>0.32303016695555337</v>
      </c>
      <c r="K27" s="1">
        <f t="shared" si="2"/>
        <v>2.7668030769230771</v>
      </c>
      <c r="L27" s="9"/>
    </row>
    <row r="28" spans="2:12">
      <c r="B28" s="7"/>
      <c r="C28" s="3">
        <v>41208</v>
      </c>
      <c r="D28" s="17">
        <v>99225</v>
      </c>
      <c r="E28" s="24">
        <v>9</v>
      </c>
      <c r="F28" s="25">
        <f t="shared" si="0"/>
        <v>9.0702947845804991E-5</v>
      </c>
      <c r="G28" s="17">
        <v>2</v>
      </c>
      <c r="H28" s="28">
        <v>37.57</v>
      </c>
      <c r="I28" s="1">
        <v>34.784410000000001</v>
      </c>
      <c r="J28" s="1">
        <f t="shared" si="1"/>
        <v>0.35056094734189974</v>
      </c>
      <c r="K28" s="1">
        <f t="shared" si="2"/>
        <v>3.8649344444444447</v>
      </c>
      <c r="L28" s="9"/>
    </row>
    <row r="29" spans="2:12">
      <c r="B29" s="7"/>
      <c r="C29" s="3">
        <v>41209</v>
      </c>
      <c r="D29" s="17">
        <v>68093</v>
      </c>
      <c r="E29" s="24">
        <v>10</v>
      </c>
      <c r="F29" s="25">
        <f t="shared" si="0"/>
        <v>1.4685797365367954E-4</v>
      </c>
      <c r="G29" s="17">
        <v>0</v>
      </c>
      <c r="H29" s="28">
        <v>0</v>
      </c>
      <c r="I29" s="1">
        <v>21.698069999999898</v>
      </c>
      <c r="J29" s="1">
        <f t="shared" si="1"/>
        <v>0.31865345923956795</v>
      </c>
      <c r="K29" s="1">
        <f t="shared" si="2"/>
        <v>2.1698069999999898</v>
      </c>
      <c r="L29" s="9"/>
    </row>
    <row r="30" spans="2:12">
      <c r="B30" s="7"/>
      <c r="C30" s="3">
        <v>41210</v>
      </c>
      <c r="D30" s="17">
        <v>114904</v>
      </c>
      <c r="E30" s="24">
        <v>15</v>
      </c>
      <c r="F30" s="25">
        <f t="shared" si="0"/>
        <v>1.3054375826777135E-4</v>
      </c>
      <c r="G30" s="17">
        <v>3</v>
      </c>
      <c r="H30" s="28">
        <v>132.12</v>
      </c>
      <c r="I30" s="1">
        <v>36.63344</v>
      </c>
      <c r="J30" s="1">
        <f t="shared" si="1"/>
        <v>0.31881779572512708</v>
      </c>
      <c r="K30" s="1">
        <f t="shared" si="2"/>
        <v>2.4422293333333331</v>
      </c>
      <c r="L30" s="9"/>
    </row>
    <row r="31" spans="2:12">
      <c r="B31" s="7"/>
      <c r="C31" s="11" t="s">
        <v>11</v>
      </c>
      <c r="D31" s="4">
        <f>SUM(D26:D30)</f>
        <v>445611</v>
      </c>
      <c r="E31" s="26">
        <f>SUM(E26:E30)</f>
        <v>61</v>
      </c>
      <c r="F31" s="27">
        <f>E31/D31</f>
        <v>1.3689069614529264E-4</v>
      </c>
      <c r="G31" s="4">
        <f>SUM(G26:G30)</f>
        <v>6</v>
      </c>
      <c r="H31" s="5">
        <f>SUM(H26:H30)</f>
        <v>212.67000000000002</v>
      </c>
      <c r="I31" s="5">
        <f>SUM(I26:I30)</f>
        <v>142.2762799999999</v>
      </c>
      <c r="J31" s="5">
        <f>I31/D31*1000</f>
        <v>0.3192835903961076</v>
      </c>
      <c r="K31" s="5">
        <f>I31/E31</f>
        <v>2.3323980327868834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36"/>
  <sheetViews>
    <sheetView tabSelected="1"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41267</v>
      </c>
      <c r="D6" s="2">
        <v>41273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85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86</v>
      </c>
      <c r="D20" s="19" t="s">
        <v>87</v>
      </c>
      <c r="E20" s="23" t="s">
        <v>88</v>
      </c>
      <c r="F20" s="23" t="s">
        <v>89</v>
      </c>
      <c r="G20" s="18" t="s">
        <v>90</v>
      </c>
      <c r="H20" s="19" t="s">
        <v>91</v>
      </c>
      <c r="I20" s="19" t="s">
        <v>92</v>
      </c>
      <c r="J20" s="19" t="s">
        <v>93</v>
      </c>
      <c r="K20" s="19" t="s">
        <v>94</v>
      </c>
      <c r="L20" s="9"/>
    </row>
    <row r="21" spans="2:12">
      <c r="B21" s="7"/>
      <c r="C21" s="3">
        <v>41267</v>
      </c>
      <c r="D21" s="17">
        <v>172856</v>
      </c>
      <c r="E21" s="24">
        <v>18</v>
      </c>
      <c r="F21" s="31">
        <f t="shared" ref="F21:F27" si="0">E21/D21</f>
        <v>1.0413291988707363E-4</v>
      </c>
      <c r="G21" s="17">
        <v>0</v>
      </c>
      <c r="H21" s="28">
        <v>0</v>
      </c>
      <c r="I21" s="1">
        <v>22.23509</v>
      </c>
      <c r="J21" s="1">
        <f t="shared" ref="J21:J27" si="1">I21/D21*1000</f>
        <v>0.12863360253621511</v>
      </c>
      <c r="K21" s="1">
        <f>I21/E21</f>
        <v>1.2352827777777777</v>
      </c>
      <c r="L21" s="9"/>
    </row>
    <row r="22" spans="2:12">
      <c r="B22" s="7"/>
      <c r="C22" s="3">
        <v>41268</v>
      </c>
      <c r="D22" s="17">
        <v>101532</v>
      </c>
      <c r="E22" s="24">
        <v>50</v>
      </c>
      <c r="F22" s="31">
        <f t="shared" si="0"/>
        <v>4.9245558050663835E-4</v>
      </c>
      <c r="G22" s="17">
        <v>4</v>
      </c>
      <c r="H22" s="28">
        <v>294.44</v>
      </c>
      <c r="I22" s="1">
        <v>71.287499999999994</v>
      </c>
      <c r="J22" s="1">
        <f t="shared" si="1"/>
        <v>0.70211854390733952</v>
      </c>
      <c r="K22" s="1">
        <f t="shared" ref="K22:K27" si="2">I22/E22</f>
        <v>1.4257499999999999</v>
      </c>
      <c r="L22" s="9"/>
    </row>
    <row r="23" spans="2:12">
      <c r="B23" s="7"/>
      <c r="C23" s="3">
        <v>41269</v>
      </c>
      <c r="D23" s="17">
        <v>78606</v>
      </c>
      <c r="E23" s="24">
        <v>51</v>
      </c>
      <c r="F23" s="31">
        <f t="shared" si="0"/>
        <v>6.4880543469964121E-4</v>
      </c>
      <c r="G23" s="17">
        <v>5</v>
      </c>
      <c r="H23" s="28">
        <v>149.49</v>
      </c>
      <c r="I23" s="1">
        <v>75.973339999999993</v>
      </c>
      <c r="J23" s="1">
        <f t="shared" si="1"/>
        <v>0.9665081545937968</v>
      </c>
      <c r="K23" s="1">
        <f t="shared" si="2"/>
        <v>1.4896733333333332</v>
      </c>
      <c r="L23" s="9"/>
    </row>
    <row r="24" spans="2:12">
      <c r="B24" s="7"/>
      <c r="C24" s="3">
        <v>41270</v>
      </c>
      <c r="D24" s="17">
        <v>83156</v>
      </c>
      <c r="E24" s="24">
        <v>52</v>
      </c>
      <c r="F24" s="31">
        <f t="shared" si="0"/>
        <v>6.2533070373755348E-4</v>
      </c>
      <c r="G24" s="17">
        <v>8</v>
      </c>
      <c r="H24" s="28">
        <v>317.14999999999998</v>
      </c>
      <c r="I24" s="1">
        <v>77.922089999999997</v>
      </c>
      <c r="J24" s="1">
        <f t="shared" si="1"/>
        <v>0.93705914185386496</v>
      </c>
      <c r="K24" s="1">
        <f t="shared" si="2"/>
        <v>1.4985017307692308</v>
      </c>
      <c r="L24" s="9"/>
    </row>
    <row r="25" spans="2:12">
      <c r="B25" s="7"/>
      <c r="C25" s="3">
        <v>41271</v>
      </c>
      <c r="D25" s="17">
        <v>76092</v>
      </c>
      <c r="E25" s="24">
        <v>46</v>
      </c>
      <c r="F25" s="31">
        <f t="shared" si="0"/>
        <v>6.0453135677863642E-4</v>
      </c>
      <c r="G25" s="17">
        <v>5</v>
      </c>
      <c r="H25" s="28">
        <v>185.79</v>
      </c>
      <c r="I25" s="1">
        <v>77.776529999999994</v>
      </c>
      <c r="J25" s="1">
        <f t="shared" si="1"/>
        <v>1.0221380697050939</v>
      </c>
      <c r="K25" s="1">
        <f t="shared" si="2"/>
        <v>1.6907941304347824</v>
      </c>
      <c r="L25" s="9"/>
    </row>
    <row r="26" spans="2:12">
      <c r="B26" s="7"/>
      <c r="C26" s="3">
        <v>41272</v>
      </c>
      <c r="D26" s="17">
        <v>77872</v>
      </c>
      <c r="E26" s="24">
        <v>54</v>
      </c>
      <c r="F26" s="31">
        <f t="shared" si="0"/>
        <v>6.934456544072324E-4</v>
      </c>
      <c r="G26" s="17">
        <v>3</v>
      </c>
      <c r="H26" s="28">
        <v>114.65</v>
      </c>
      <c r="I26" s="1">
        <v>78.346400000000003</v>
      </c>
      <c r="J26" s="1">
        <f t="shared" si="1"/>
        <v>1.0060920484898295</v>
      </c>
      <c r="K26" s="1">
        <f t="shared" si="2"/>
        <v>1.4508592592592593</v>
      </c>
      <c r="L26" s="9"/>
    </row>
    <row r="27" spans="2:12">
      <c r="B27" s="7"/>
      <c r="C27" s="3">
        <v>41273</v>
      </c>
      <c r="D27" s="17">
        <v>79117</v>
      </c>
      <c r="E27" s="24">
        <v>41</v>
      </c>
      <c r="F27" s="31">
        <f t="shared" si="0"/>
        <v>5.1821985161216934E-4</v>
      </c>
      <c r="G27" s="17">
        <v>5</v>
      </c>
      <c r="H27" s="28">
        <v>192.05</v>
      </c>
      <c r="I27" s="1">
        <v>79.745639999999995</v>
      </c>
      <c r="J27" s="1">
        <f t="shared" si="1"/>
        <v>1.0079457006711579</v>
      </c>
      <c r="K27" s="1">
        <f t="shared" si="2"/>
        <v>1.9450156097560973</v>
      </c>
      <c r="L27" s="9"/>
    </row>
    <row r="28" spans="2:12">
      <c r="B28" s="7"/>
      <c r="C28" s="11" t="s">
        <v>95</v>
      </c>
      <c r="D28" s="4">
        <f>SUM(D21:D27)</f>
        <v>669231</v>
      </c>
      <c r="E28" s="26">
        <f>SUM(E21:E27)</f>
        <v>312</v>
      </c>
      <c r="F28" s="32">
        <f>E28/D28</f>
        <v>4.6620673579078078E-4</v>
      </c>
      <c r="G28" s="4">
        <f>SUM(G21:G27)</f>
        <v>30</v>
      </c>
      <c r="H28" s="5">
        <f>SUM(H21:H27)</f>
        <v>1253.57</v>
      </c>
      <c r="I28" s="5">
        <f>SUM(I21:I27)</f>
        <v>483.28658999999999</v>
      </c>
      <c r="J28" s="5">
        <f>I28/D28*1000</f>
        <v>0.72215212684409413</v>
      </c>
      <c r="K28" s="5">
        <f>I28/E28</f>
        <v>1.5489954807692308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7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3</v>
      </c>
      <c r="D23" s="19" t="s">
        <v>4</v>
      </c>
      <c r="E23" s="23" t="s">
        <v>12</v>
      </c>
      <c r="F23" s="23" t="s">
        <v>5</v>
      </c>
      <c r="G23" s="18" t="s">
        <v>6</v>
      </c>
      <c r="H23" s="19" t="s">
        <v>7</v>
      </c>
      <c r="I23" s="19" t="s">
        <v>8</v>
      </c>
      <c r="J23" s="19" t="s">
        <v>9</v>
      </c>
      <c r="K23" s="19" t="s">
        <v>10</v>
      </c>
      <c r="L23" s="9"/>
    </row>
    <row r="24" spans="2:12">
      <c r="B24" s="7"/>
      <c r="C24" s="3">
        <v>41211</v>
      </c>
      <c r="D24" s="17">
        <v>80242</v>
      </c>
      <c r="E24" s="24">
        <v>10</v>
      </c>
      <c r="F24" s="29">
        <f t="shared" ref="F24:F30" si="0">E24/D24</f>
        <v>1.2462301537848009E-4</v>
      </c>
      <c r="G24" s="17">
        <v>1</v>
      </c>
      <c r="H24" s="28">
        <v>40.49</v>
      </c>
      <c r="I24" s="1">
        <v>25.953309999999998</v>
      </c>
      <c r="J24" s="1">
        <f t="shared" ref="J24:J30" si="1">I24/D24*1000</f>
        <v>0.32343797512524608</v>
      </c>
      <c r="K24" s="1">
        <f t="shared" ref="K24:K30" si="2">I24/E24</f>
        <v>2.5953309999999998</v>
      </c>
      <c r="L24" s="9"/>
    </row>
    <row r="25" spans="2:12">
      <c r="B25" s="7"/>
      <c r="C25" s="3">
        <v>41212</v>
      </c>
      <c r="D25" s="17">
        <v>111748</v>
      </c>
      <c r="E25" s="24">
        <v>34</v>
      </c>
      <c r="F25" s="29">
        <f t="shared" si="0"/>
        <v>3.0425600458173748E-4</v>
      </c>
      <c r="G25" s="17">
        <v>2</v>
      </c>
      <c r="H25" s="28">
        <v>81.16</v>
      </c>
      <c r="I25" s="1">
        <v>39.404850000000003</v>
      </c>
      <c r="J25" s="1">
        <f t="shared" si="1"/>
        <v>0.35262241829831409</v>
      </c>
      <c r="K25" s="1">
        <f t="shared" si="2"/>
        <v>1.1589661764705883</v>
      </c>
      <c r="L25" s="9"/>
    </row>
    <row r="26" spans="2:12">
      <c r="B26" s="7"/>
      <c r="C26" s="3">
        <v>41213</v>
      </c>
      <c r="D26" s="17">
        <v>37582</v>
      </c>
      <c r="E26" s="24">
        <v>19</v>
      </c>
      <c r="F26" s="29">
        <f t="shared" si="0"/>
        <v>5.0556117290192115E-4</v>
      </c>
      <c r="G26" s="17">
        <v>3</v>
      </c>
      <c r="H26" s="28">
        <v>161.05000000000001</v>
      </c>
      <c r="I26" s="1">
        <v>13.389239999999999</v>
      </c>
      <c r="J26" s="1">
        <f t="shared" si="1"/>
        <v>0.35626736203501674</v>
      </c>
      <c r="K26" s="1">
        <f t="shared" si="2"/>
        <v>0.70469684210526307</v>
      </c>
      <c r="L26" s="9"/>
    </row>
    <row r="27" spans="2:12">
      <c r="B27" s="7"/>
      <c r="C27" s="3">
        <v>41214</v>
      </c>
      <c r="D27" s="17">
        <v>41574</v>
      </c>
      <c r="E27" s="24">
        <v>11</v>
      </c>
      <c r="F27" s="29">
        <f t="shared" si="0"/>
        <v>2.6458844470101506E-4</v>
      </c>
      <c r="G27" s="17">
        <v>3</v>
      </c>
      <c r="H27" s="28">
        <v>143.84</v>
      </c>
      <c r="I27" s="1">
        <v>14.58305</v>
      </c>
      <c r="J27" s="1">
        <f t="shared" si="1"/>
        <v>0.35077331986337618</v>
      </c>
      <c r="K27" s="1">
        <f t="shared" si="2"/>
        <v>1.3257318181818183</v>
      </c>
      <c r="L27" s="9"/>
    </row>
    <row r="28" spans="2:12">
      <c r="B28" s="7"/>
      <c r="C28" s="3">
        <v>41215</v>
      </c>
      <c r="D28" s="17">
        <v>95344</v>
      </c>
      <c r="E28" s="24">
        <v>21</v>
      </c>
      <c r="F28" s="29">
        <f t="shared" si="0"/>
        <v>2.2025507635509313E-4</v>
      </c>
      <c r="G28" s="17">
        <v>3</v>
      </c>
      <c r="H28" s="28">
        <v>54.3</v>
      </c>
      <c r="I28" s="1">
        <v>33.495800000000003</v>
      </c>
      <c r="J28" s="1">
        <f t="shared" si="1"/>
        <v>0.351315237455949</v>
      </c>
      <c r="K28" s="1">
        <f t="shared" si="2"/>
        <v>1.5950380952380954</v>
      </c>
      <c r="L28" s="9"/>
    </row>
    <row r="29" spans="2:12">
      <c r="B29" s="7"/>
      <c r="C29" s="3">
        <v>41216</v>
      </c>
      <c r="D29" s="17">
        <v>81911</v>
      </c>
      <c r="E29" s="24">
        <v>35</v>
      </c>
      <c r="F29" s="29">
        <f t="shared" si="0"/>
        <v>4.2729303756516217E-4</v>
      </c>
      <c r="G29" s="17">
        <v>1</v>
      </c>
      <c r="H29" s="28">
        <v>31.87</v>
      </c>
      <c r="I29" s="1">
        <v>28.26379</v>
      </c>
      <c r="J29" s="1">
        <f t="shared" si="1"/>
        <v>0.34505487663439582</v>
      </c>
      <c r="K29" s="1">
        <f t="shared" si="2"/>
        <v>0.80753685714285717</v>
      </c>
      <c r="L29" s="9"/>
    </row>
    <row r="30" spans="2:12">
      <c r="B30" s="7"/>
      <c r="C30" s="3">
        <v>41217</v>
      </c>
      <c r="D30" s="17">
        <v>96576</v>
      </c>
      <c r="E30" s="24">
        <v>20</v>
      </c>
      <c r="F30" s="29">
        <f t="shared" si="0"/>
        <v>2.0709078860172298E-4</v>
      </c>
      <c r="G30" s="17">
        <v>1</v>
      </c>
      <c r="H30" s="28">
        <v>55.87</v>
      </c>
      <c r="I30" s="1">
        <v>33.081310000000002</v>
      </c>
      <c r="J30" s="1">
        <f t="shared" si="1"/>
        <v>0.34254172879390327</v>
      </c>
      <c r="K30" s="1">
        <f t="shared" si="2"/>
        <v>1.6540655000000002</v>
      </c>
      <c r="L30" s="9"/>
    </row>
    <row r="31" spans="2:12">
      <c r="B31" s="7"/>
      <c r="C31" s="11" t="s">
        <v>11</v>
      </c>
      <c r="D31" s="4">
        <f>SUM(D24:D30)</f>
        <v>544977</v>
      </c>
      <c r="E31" s="26">
        <f>SUM(E24:E30)</f>
        <v>150</v>
      </c>
      <c r="F31" s="30">
        <f>E31/D31</f>
        <v>2.7524097347227496E-4</v>
      </c>
      <c r="G31" s="4">
        <f>SUM(G24:G30)</f>
        <v>14</v>
      </c>
      <c r="H31" s="5">
        <f>SUM(H24:H30)</f>
        <v>568.58000000000004</v>
      </c>
      <c r="I31" s="5">
        <f>SUM(I24:I30)</f>
        <v>188.17134999999999</v>
      </c>
      <c r="J31" s="5">
        <f>I31/D31*1000</f>
        <v>0.34528310369061449</v>
      </c>
      <c r="K31" s="5">
        <f>I31/E31</f>
        <v>1.2544756666666665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38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18</v>
      </c>
      <c r="D22" s="19" t="s">
        <v>19</v>
      </c>
      <c r="E22" s="23" t="s">
        <v>20</v>
      </c>
      <c r="F22" s="23" t="s">
        <v>21</v>
      </c>
      <c r="G22" s="18" t="s">
        <v>22</v>
      </c>
      <c r="H22" s="19" t="s">
        <v>7</v>
      </c>
      <c r="I22" s="19" t="s">
        <v>23</v>
      </c>
      <c r="J22" s="19" t="s">
        <v>24</v>
      </c>
      <c r="K22" s="19" t="s">
        <v>25</v>
      </c>
      <c r="L22" s="9"/>
    </row>
    <row r="23" spans="2:12">
      <c r="B23" s="7"/>
      <c r="C23" s="3">
        <v>41218</v>
      </c>
      <c r="D23" s="17">
        <v>56335</v>
      </c>
      <c r="E23" s="24">
        <v>6</v>
      </c>
      <c r="F23" s="29">
        <f t="shared" ref="F23:F29" si="0">E23/D23</f>
        <v>1.0650572468270169E-4</v>
      </c>
      <c r="G23" s="17">
        <v>4</v>
      </c>
      <c r="H23" s="28">
        <v>189.57</v>
      </c>
      <c r="I23" s="1">
        <v>18.92719</v>
      </c>
      <c r="J23" s="1">
        <f t="shared" ref="J23:J29" si="1">I23/D23*1000</f>
        <v>0.33597568119286414</v>
      </c>
      <c r="K23" s="1">
        <f t="shared" ref="K23:K29" si="2">I23/E23</f>
        <v>3.1545316666666667</v>
      </c>
      <c r="L23" s="9"/>
    </row>
    <row r="24" spans="2:12">
      <c r="B24" s="7"/>
      <c r="C24" s="3">
        <v>41219</v>
      </c>
      <c r="D24" s="17">
        <v>48296</v>
      </c>
      <c r="E24" s="24">
        <v>10</v>
      </c>
      <c r="F24" s="29">
        <f t="shared" si="0"/>
        <v>2.0705648500911049E-4</v>
      </c>
      <c r="G24" s="17">
        <v>0</v>
      </c>
      <c r="H24" s="28">
        <v>0</v>
      </c>
      <c r="I24" s="1">
        <v>16.289400000000001</v>
      </c>
      <c r="J24" s="1">
        <f t="shared" si="1"/>
        <v>0.33728259069074046</v>
      </c>
      <c r="K24" s="1">
        <f t="shared" si="2"/>
        <v>1.6289400000000001</v>
      </c>
      <c r="L24" s="9"/>
    </row>
    <row r="25" spans="2:12">
      <c r="B25" s="7"/>
      <c r="C25" s="3">
        <v>41220</v>
      </c>
      <c r="D25" s="17">
        <v>51797</v>
      </c>
      <c r="E25" s="24">
        <v>10</v>
      </c>
      <c r="F25" s="29">
        <f t="shared" si="0"/>
        <v>1.9306137421086164E-4</v>
      </c>
      <c r="G25" s="17">
        <v>3</v>
      </c>
      <c r="H25" s="28">
        <v>136.08000000000001</v>
      </c>
      <c r="I25" s="1">
        <v>17.743780000000001</v>
      </c>
      <c r="J25" s="1">
        <f t="shared" si="1"/>
        <v>0.34256385504952025</v>
      </c>
      <c r="K25" s="1">
        <f t="shared" si="2"/>
        <v>1.774378</v>
      </c>
      <c r="L25" s="9"/>
    </row>
    <row r="26" spans="2:12">
      <c r="B26" s="7"/>
      <c r="C26" s="3">
        <v>41221</v>
      </c>
      <c r="D26" s="17">
        <v>85650</v>
      </c>
      <c r="E26" s="24">
        <v>11</v>
      </c>
      <c r="F26" s="29">
        <f t="shared" si="0"/>
        <v>1.284296555750146E-4</v>
      </c>
      <c r="G26" s="17">
        <v>4</v>
      </c>
      <c r="H26" s="28">
        <v>85.01</v>
      </c>
      <c r="I26" s="1">
        <v>29.604389999999999</v>
      </c>
      <c r="J26" s="1">
        <f t="shared" si="1"/>
        <v>0.34564378283712782</v>
      </c>
      <c r="K26" s="1">
        <f t="shared" si="2"/>
        <v>2.6913081818181817</v>
      </c>
      <c r="L26" s="9"/>
    </row>
    <row r="27" spans="2:12">
      <c r="B27" s="7"/>
      <c r="C27" s="3">
        <v>41222</v>
      </c>
      <c r="D27" s="17">
        <v>102710</v>
      </c>
      <c r="E27" s="24">
        <v>24</v>
      </c>
      <c r="F27" s="29">
        <f t="shared" si="0"/>
        <v>2.3366760782786487E-4</v>
      </c>
      <c r="G27" s="17">
        <v>4</v>
      </c>
      <c r="H27" s="28">
        <v>301.02999999999997</v>
      </c>
      <c r="I27" s="1">
        <v>37.541060000000002</v>
      </c>
      <c r="J27" s="1">
        <f t="shared" si="1"/>
        <v>0.36550540356343103</v>
      </c>
      <c r="K27" s="1">
        <f t="shared" si="2"/>
        <v>1.5642108333333333</v>
      </c>
      <c r="L27" s="9"/>
    </row>
    <row r="28" spans="2:12">
      <c r="B28" s="7"/>
      <c r="C28" s="3">
        <v>41223</v>
      </c>
      <c r="D28" s="17">
        <v>101979</v>
      </c>
      <c r="E28" s="24">
        <v>29</v>
      </c>
      <c r="F28" s="29">
        <f t="shared" si="0"/>
        <v>2.8437227272281549E-4</v>
      </c>
      <c r="G28" s="17">
        <v>3</v>
      </c>
      <c r="H28" s="28">
        <v>74.260000000000005</v>
      </c>
      <c r="I28" s="1">
        <v>36.666249999999998</v>
      </c>
      <c r="J28" s="1">
        <f t="shared" si="1"/>
        <v>0.35954706361113559</v>
      </c>
      <c r="K28" s="1">
        <f t="shared" si="2"/>
        <v>1.264353448275862</v>
      </c>
      <c r="L28" s="9"/>
    </row>
    <row r="29" spans="2:12">
      <c r="B29" s="7"/>
      <c r="C29" s="3">
        <v>41224</v>
      </c>
      <c r="D29" s="17">
        <v>103427</v>
      </c>
      <c r="E29" s="24">
        <v>13</v>
      </c>
      <c r="F29" s="29">
        <f t="shared" si="0"/>
        <v>1.2569251742775098E-4</v>
      </c>
      <c r="G29" s="17">
        <v>5</v>
      </c>
      <c r="H29" s="28">
        <v>189.14</v>
      </c>
      <c r="I29" s="1">
        <v>36.42098</v>
      </c>
      <c r="J29" s="1">
        <f t="shared" si="1"/>
        <v>0.35214189718352079</v>
      </c>
      <c r="K29" s="1">
        <f t="shared" si="2"/>
        <v>2.8016138461538462</v>
      </c>
      <c r="L29" s="9"/>
    </row>
    <row r="30" spans="2:12">
      <c r="B30" s="7"/>
      <c r="C30" s="11" t="s">
        <v>26</v>
      </c>
      <c r="D30" s="4">
        <f>SUM(D23:D29)</f>
        <v>550194</v>
      </c>
      <c r="E30" s="26">
        <f>SUM(E23:E29)</f>
        <v>103</v>
      </c>
      <c r="F30" s="30">
        <f>E30/D30</f>
        <v>1.8720669436598727E-4</v>
      </c>
      <c r="G30" s="4">
        <f>SUM(G23:G29)</f>
        <v>23</v>
      </c>
      <c r="H30" s="5">
        <f>SUM(H23:H29)</f>
        <v>975.08999999999992</v>
      </c>
      <c r="I30" s="5">
        <f>SUM(I23:I29)</f>
        <v>193.19304999999997</v>
      </c>
      <c r="J30" s="5">
        <f>I30/D30*1000</f>
        <v>0.35113623558235818</v>
      </c>
      <c r="K30" s="5">
        <f>I30/E30</f>
        <v>1.8756606796116502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4" sqref="F2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39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41225</v>
      </c>
      <c r="D22" s="17">
        <v>88831</v>
      </c>
      <c r="E22" s="24">
        <v>24</v>
      </c>
      <c r="F22" s="29">
        <f t="shared" ref="F22:F28" si="0">E22/D22</f>
        <v>2.7017595208879782E-4</v>
      </c>
      <c r="G22" s="17">
        <v>2</v>
      </c>
      <c r="H22" s="28">
        <v>70.900000000000006</v>
      </c>
      <c r="I22" s="1">
        <v>46.37</v>
      </c>
      <c r="J22" s="1">
        <f t="shared" ref="J22:J28" si="1">I22/D22*1000</f>
        <v>0.52200245409823154</v>
      </c>
      <c r="K22" s="1">
        <f t="shared" ref="K22:K28" si="2">I22/E22</f>
        <v>1.9320833333333332</v>
      </c>
      <c r="L22" s="9"/>
    </row>
    <row r="23" spans="2:12">
      <c r="B23" s="7"/>
      <c r="C23" s="3">
        <v>41226</v>
      </c>
      <c r="D23" s="17">
        <v>67756</v>
      </c>
      <c r="E23" s="24">
        <v>22</v>
      </c>
      <c r="F23" s="29">
        <f t="shared" si="0"/>
        <v>3.2469449200070845E-4</v>
      </c>
      <c r="G23" s="17">
        <v>2</v>
      </c>
      <c r="H23" s="28">
        <v>99.94</v>
      </c>
      <c r="I23" s="1">
        <v>23.77</v>
      </c>
      <c r="J23" s="1">
        <f t="shared" si="1"/>
        <v>0.35081763976621994</v>
      </c>
      <c r="K23" s="1">
        <f t="shared" si="2"/>
        <v>1.0804545454545453</v>
      </c>
      <c r="L23" s="9"/>
    </row>
    <row r="24" spans="2:12">
      <c r="B24" s="7"/>
      <c r="C24" s="3">
        <v>41227</v>
      </c>
      <c r="D24" s="17">
        <v>83148</v>
      </c>
      <c r="E24" s="24">
        <v>21</v>
      </c>
      <c r="F24" s="29">
        <f t="shared" si="0"/>
        <v>2.5256169721460527E-4</v>
      </c>
      <c r="G24" s="17">
        <v>3</v>
      </c>
      <c r="H24" s="28">
        <v>158.84</v>
      </c>
      <c r="I24" s="1">
        <v>30.47</v>
      </c>
      <c r="J24" s="1">
        <f t="shared" si="1"/>
        <v>0.3664549959109058</v>
      </c>
      <c r="K24" s="1">
        <f t="shared" si="2"/>
        <v>1.450952380952381</v>
      </c>
      <c r="L24" s="9"/>
    </row>
    <row r="25" spans="2:12">
      <c r="B25" s="7"/>
      <c r="C25" s="3">
        <v>41228</v>
      </c>
      <c r="D25" s="17">
        <v>98806</v>
      </c>
      <c r="E25" s="24">
        <v>21</v>
      </c>
      <c r="F25" s="29">
        <f t="shared" si="0"/>
        <v>2.1253770013966762E-4</v>
      </c>
      <c r="G25" s="17">
        <v>0</v>
      </c>
      <c r="H25" s="28">
        <v>0</v>
      </c>
      <c r="I25" s="1">
        <v>37.950000000000003</v>
      </c>
      <c r="J25" s="1">
        <f t="shared" si="1"/>
        <v>0.38408598668097083</v>
      </c>
      <c r="K25" s="1">
        <f t="shared" si="2"/>
        <v>1.8071428571428574</v>
      </c>
      <c r="L25" s="9"/>
    </row>
    <row r="26" spans="2:12">
      <c r="B26" s="7"/>
      <c r="C26" s="3">
        <v>41229</v>
      </c>
      <c r="D26" s="17">
        <v>50239</v>
      </c>
      <c r="E26" s="24">
        <v>18</v>
      </c>
      <c r="F26" s="29">
        <f t="shared" si="0"/>
        <v>3.5828738629351697E-4</v>
      </c>
      <c r="G26" s="17">
        <v>0</v>
      </c>
      <c r="H26" s="28">
        <v>0</v>
      </c>
      <c r="I26" s="1">
        <v>22.08</v>
      </c>
      <c r="J26" s="1">
        <f t="shared" si="1"/>
        <v>0.43949919385338082</v>
      </c>
      <c r="K26" s="1">
        <f t="shared" si="2"/>
        <v>1.2266666666666666</v>
      </c>
      <c r="L26" s="9"/>
    </row>
    <row r="27" spans="2:12">
      <c r="B27" s="7"/>
      <c r="C27" s="3">
        <v>41230</v>
      </c>
      <c r="D27" s="17">
        <v>38203</v>
      </c>
      <c r="E27" s="24">
        <v>13</v>
      </c>
      <c r="F27" s="29">
        <f t="shared" si="0"/>
        <v>3.402874119833521E-4</v>
      </c>
      <c r="G27" s="17">
        <v>1</v>
      </c>
      <c r="H27" s="28">
        <v>65.19</v>
      </c>
      <c r="I27" s="1">
        <v>16.72</v>
      </c>
      <c r="J27" s="1">
        <f t="shared" si="1"/>
        <v>0.43766196372012667</v>
      </c>
      <c r="K27" s="1">
        <f t="shared" si="2"/>
        <v>1.286153846153846</v>
      </c>
      <c r="L27" s="9"/>
    </row>
    <row r="28" spans="2:12">
      <c r="B28" s="7"/>
      <c r="C28" s="3">
        <v>41231</v>
      </c>
      <c r="D28" s="17">
        <v>38308</v>
      </c>
      <c r="E28" s="24">
        <v>15</v>
      </c>
      <c r="F28" s="29">
        <f t="shared" si="0"/>
        <v>3.9156311997493997E-4</v>
      </c>
      <c r="G28" s="17">
        <v>3</v>
      </c>
      <c r="H28" s="28">
        <v>108.37</v>
      </c>
      <c r="I28" s="1">
        <v>16.510000000000002</v>
      </c>
      <c r="J28" s="1">
        <f t="shared" si="1"/>
        <v>0.4309804740524173</v>
      </c>
      <c r="K28" s="1">
        <f t="shared" si="2"/>
        <v>1.1006666666666667</v>
      </c>
      <c r="L28" s="9"/>
    </row>
    <row r="29" spans="2:12">
      <c r="B29" s="7"/>
      <c r="C29" s="11" t="s">
        <v>36</v>
      </c>
      <c r="D29" s="4">
        <f>SUM(D22:D28)</f>
        <v>465291</v>
      </c>
      <c r="E29" s="26">
        <f>SUM(E22:E28)</f>
        <v>134</v>
      </c>
      <c r="F29" s="30">
        <f>E29/D29</f>
        <v>2.8799181587436679E-4</v>
      </c>
      <c r="G29" s="4">
        <f>SUM(G22:G28)</f>
        <v>11</v>
      </c>
      <c r="H29" s="5">
        <f>SUM(H22:H28)</f>
        <v>503.24</v>
      </c>
      <c r="I29" s="5">
        <f>SUM(I22:I28)</f>
        <v>193.86999999999998</v>
      </c>
      <c r="J29" s="5">
        <f>I29/D29*1000</f>
        <v>0.41666398017584688</v>
      </c>
      <c r="K29" s="5">
        <f>I29/E29</f>
        <v>1.4467910447761192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6" sqref="F2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41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41232</v>
      </c>
      <c r="D22" s="17">
        <v>41205</v>
      </c>
      <c r="E22" s="24">
        <v>15</v>
      </c>
      <c r="F22" s="29">
        <v>4.0000000000000002E-4</v>
      </c>
      <c r="G22" s="17">
        <v>6</v>
      </c>
      <c r="H22" s="28">
        <v>294.02</v>
      </c>
      <c r="I22" s="1">
        <v>14.33</v>
      </c>
      <c r="J22" s="1">
        <v>0.35</v>
      </c>
      <c r="K22" s="1">
        <v>0.96</v>
      </c>
      <c r="L22" s="9"/>
    </row>
    <row r="23" spans="2:12">
      <c r="B23" s="7"/>
      <c r="C23" s="3">
        <v>41233</v>
      </c>
      <c r="D23" s="17">
        <v>32201</v>
      </c>
      <c r="E23" s="24">
        <v>9</v>
      </c>
      <c r="F23" s="29">
        <v>2.9999999999999997E-4</v>
      </c>
      <c r="G23" s="17">
        <v>3</v>
      </c>
      <c r="H23" s="28">
        <v>98.05</v>
      </c>
      <c r="I23" s="1">
        <v>15.27</v>
      </c>
      <c r="J23" s="1">
        <v>0.47</v>
      </c>
      <c r="K23" s="1">
        <v>1.7</v>
      </c>
      <c r="L23" s="9"/>
    </row>
    <row r="24" spans="2:12">
      <c r="B24" s="7"/>
      <c r="C24" s="3">
        <v>41234</v>
      </c>
      <c r="D24" s="17">
        <v>88112</v>
      </c>
      <c r="E24" s="24">
        <v>8</v>
      </c>
      <c r="F24" s="29">
        <v>1E-4</v>
      </c>
      <c r="G24" s="17">
        <v>5</v>
      </c>
      <c r="H24" s="28">
        <v>194.43</v>
      </c>
      <c r="I24" s="1">
        <v>35.979999999999997</v>
      </c>
      <c r="J24" s="1">
        <v>0.41</v>
      </c>
      <c r="K24" s="1">
        <v>4.5</v>
      </c>
      <c r="L24" s="9"/>
    </row>
    <row r="25" spans="2:12">
      <c r="B25" s="7"/>
      <c r="C25" s="3">
        <v>41235</v>
      </c>
      <c r="D25" s="17">
        <v>18004</v>
      </c>
      <c r="E25" s="24">
        <v>7</v>
      </c>
      <c r="F25" s="29">
        <v>4.0000000000000002E-4</v>
      </c>
      <c r="G25" s="17">
        <v>4</v>
      </c>
      <c r="H25" s="28">
        <v>192.99</v>
      </c>
      <c r="I25" s="1">
        <v>10.31</v>
      </c>
      <c r="J25" s="1">
        <v>0.56999999999999995</v>
      </c>
      <c r="K25" s="1">
        <v>1.47</v>
      </c>
      <c r="L25" s="9"/>
    </row>
    <row r="26" spans="2:12">
      <c r="B26" s="7"/>
      <c r="C26" s="3">
        <v>41236</v>
      </c>
      <c r="D26" s="17">
        <v>64002</v>
      </c>
      <c r="E26" s="24">
        <v>19</v>
      </c>
      <c r="F26" s="29">
        <v>2.9999999999999997E-4</v>
      </c>
      <c r="G26" s="17">
        <v>6</v>
      </c>
      <c r="H26" s="28">
        <v>295.69</v>
      </c>
      <c r="I26" s="1">
        <v>56.61</v>
      </c>
      <c r="J26" s="1">
        <v>0.88</v>
      </c>
      <c r="K26" s="1">
        <v>2.98</v>
      </c>
      <c r="L26" s="9"/>
    </row>
    <row r="27" spans="2:12">
      <c r="B27" s="7"/>
      <c r="C27" s="3">
        <v>41237</v>
      </c>
      <c r="D27" s="17">
        <v>67109</v>
      </c>
      <c r="E27" s="24">
        <v>28</v>
      </c>
      <c r="F27" s="29">
        <v>4.0000000000000002E-4</v>
      </c>
      <c r="G27" s="17">
        <v>10</v>
      </c>
      <c r="H27" s="28">
        <v>521.77</v>
      </c>
      <c r="I27" s="1">
        <v>57.49</v>
      </c>
      <c r="J27" s="1">
        <v>0.86</v>
      </c>
      <c r="K27" s="1">
        <v>2.0499999999999998</v>
      </c>
      <c r="L27" s="9"/>
    </row>
    <row r="28" spans="2:12">
      <c r="B28" s="7"/>
      <c r="C28" s="3">
        <v>41238</v>
      </c>
      <c r="D28" s="17">
        <v>70433</v>
      </c>
      <c r="E28" s="24">
        <v>41</v>
      </c>
      <c r="F28" s="29">
        <v>5.9999999999999995E-4</v>
      </c>
      <c r="G28" s="17">
        <v>11</v>
      </c>
      <c r="H28" s="28">
        <v>495.63</v>
      </c>
      <c r="I28" s="1">
        <v>59.07</v>
      </c>
      <c r="J28" s="1">
        <v>0.84</v>
      </c>
      <c r="K28" s="1">
        <v>1.44</v>
      </c>
      <c r="L28" s="9"/>
    </row>
    <row r="29" spans="2:12">
      <c r="B29" s="7"/>
      <c r="C29" s="11" t="s">
        <v>40</v>
      </c>
      <c r="D29" s="4">
        <f>SUM(D22:D28)</f>
        <v>381066</v>
      </c>
      <c r="E29" s="26">
        <f>SUM(E22:E28)</f>
        <v>127</v>
      </c>
      <c r="F29" s="30">
        <f>E29/D29</f>
        <v>3.3327560055213532E-4</v>
      </c>
      <c r="G29" s="4">
        <f>SUM(G22:G28)</f>
        <v>45</v>
      </c>
      <c r="H29" s="5">
        <f>SUM(H22:H28)</f>
        <v>2092.58</v>
      </c>
      <c r="I29" s="5">
        <f>SUM(I22:I28)</f>
        <v>249.06</v>
      </c>
      <c r="J29" s="5">
        <f>I29/D29*1000</f>
        <v>0.65358756750799074</v>
      </c>
      <c r="K29" s="5">
        <f>I29/E29</f>
        <v>1.9611023622047243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7"/>
  <sheetViews>
    <sheetView topLeftCell="A4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41239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52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42</v>
      </c>
      <c r="D21" s="19" t="s">
        <v>43</v>
      </c>
      <c r="E21" s="23" t="s">
        <v>44</v>
      </c>
      <c r="F21" s="23" t="s">
        <v>45</v>
      </c>
      <c r="G21" s="18" t="s">
        <v>46</v>
      </c>
      <c r="H21" s="19" t="s">
        <v>47</v>
      </c>
      <c r="I21" s="19" t="s">
        <v>48</v>
      </c>
      <c r="J21" s="19" t="s">
        <v>49</v>
      </c>
      <c r="K21" s="19" t="s">
        <v>50</v>
      </c>
      <c r="L21" s="9"/>
    </row>
    <row r="22" spans="2:12">
      <c r="B22" s="7"/>
      <c r="C22" s="3">
        <v>41239</v>
      </c>
      <c r="D22" s="17">
        <v>59847</v>
      </c>
      <c r="E22" s="24">
        <v>27</v>
      </c>
      <c r="F22" s="31">
        <f t="shared" ref="F22:F28" si="0">E22/D22</f>
        <v>4.5115043360569452E-4</v>
      </c>
      <c r="G22" s="17">
        <v>13</v>
      </c>
      <c r="H22" s="28">
        <v>396.22</v>
      </c>
      <c r="I22" s="1">
        <v>61.33</v>
      </c>
      <c r="J22" s="1">
        <f t="shared" ref="J22:J28" si="1">I22/D22*1000</f>
        <v>1.0247798552976757</v>
      </c>
      <c r="K22" s="1">
        <f t="shared" ref="K22:K28" si="2">I22/E22</f>
        <v>2.2714814814814814</v>
      </c>
      <c r="L22" s="9"/>
    </row>
    <row r="23" spans="2:12">
      <c r="B23" s="7"/>
      <c r="C23" s="3">
        <v>41240</v>
      </c>
      <c r="D23" s="17">
        <v>66402</v>
      </c>
      <c r="E23" s="24">
        <v>28</v>
      </c>
      <c r="F23" s="31">
        <f t="shared" si="0"/>
        <v>4.21674045962471E-4</v>
      </c>
      <c r="G23" s="17">
        <v>10</v>
      </c>
      <c r="H23" s="28">
        <v>396.48</v>
      </c>
      <c r="I23" s="1">
        <v>69.5</v>
      </c>
      <c r="J23" s="1">
        <f t="shared" si="1"/>
        <v>1.0466552212282763</v>
      </c>
      <c r="K23" s="1">
        <f t="shared" si="2"/>
        <v>2.4821428571428572</v>
      </c>
      <c r="L23" s="9"/>
    </row>
    <row r="24" spans="2:12">
      <c r="B24" s="7"/>
      <c r="C24" s="3">
        <v>41241</v>
      </c>
      <c r="D24" s="17">
        <v>64765</v>
      </c>
      <c r="E24" s="24">
        <v>24</v>
      </c>
      <c r="F24" s="31">
        <f t="shared" si="0"/>
        <v>3.7057052420288734E-4</v>
      </c>
      <c r="G24" s="17">
        <v>8</v>
      </c>
      <c r="H24" s="28">
        <v>338.15</v>
      </c>
      <c r="I24" s="1">
        <v>69.47</v>
      </c>
      <c r="J24" s="1">
        <f t="shared" si="1"/>
        <v>1.0726472631822743</v>
      </c>
      <c r="K24" s="1">
        <f t="shared" si="2"/>
        <v>2.8945833333333333</v>
      </c>
      <c r="L24" s="9"/>
    </row>
    <row r="25" spans="2:12">
      <c r="B25" s="7"/>
      <c r="C25" s="3">
        <v>41242</v>
      </c>
      <c r="D25" s="17">
        <v>47527</v>
      </c>
      <c r="E25" s="24">
        <v>32</v>
      </c>
      <c r="F25" s="31">
        <f t="shared" si="0"/>
        <v>6.7330149178361769E-4</v>
      </c>
      <c r="G25" s="17">
        <v>4</v>
      </c>
      <c r="H25" s="28">
        <v>396.24</v>
      </c>
      <c r="I25" s="1">
        <v>67.040000000000006</v>
      </c>
      <c r="J25" s="1">
        <f t="shared" si="1"/>
        <v>1.4105666252866793</v>
      </c>
      <c r="K25" s="1">
        <f t="shared" si="2"/>
        <v>2.0950000000000002</v>
      </c>
      <c r="L25" s="9"/>
    </row>
    <row r="26" spans="2:12">
      <c r="B26" s="7"/>
      <c r="C26" s="3">
        <v>41243</v>
      </c>
      <c r="D26" s="17">
        <v>45236</v>
      </c>
      <c r="E26" s="24">
        <v>23</v>
      </c>
      <c r="F26" s="31">
        <f t="shared" si="0"/>
        <v>5.0844460164470773E-4</v>
      </c>
      <c r="G26" s="17">
        <v>10</v>
      </c>
      <c r="H26" s="28">
        <v>687.23</v>
      </c>
      <c r="I26" s="1">
        <v>64.37</v>
      </c>
      <c r="J26" s="1">
        <f t="shared" si="1"/>
        <v>1.4229816959943409</v>
      </c>
      <c r="K26" s="1">
        <f t="shared" si="2"/>
        <v>2.798695652173913</v>
      </c>
      <c r="L26" s="9"/>
    </row>
    <row r="27" spans="2:12">
      <c r="B27" s="7"/>
      <c r="C27" s="3">
        <v>41244</v>
      </c>
      <c r="D27" s="17">
        <v>40967</v>
      </c>
      <c r="E27" s="24">
        <v>30</v>
      </c>
      <c r="F27" s="31">
        <f t="shared" si="0"/>
        <v>7.3229672663363196E-4</v>
      </c>
      <c r="G27" s="17">
        <v>9</v>
      </c>
      <c r="H27" s="28">
        <v>291.35000000000002</v>
      </c>
      <c r="I27" s="1">
        <v>58.87</v>
      </c>
      <c r="J27" s="1">
        <f t="shared" si="1"/>
        <v>1.4370102765640635</v>
      </c>
      <c r="K27" s="1">
        <f t="shared" si="2"/>
        <v>1.9623333333333333</v>
      </c>
      <c r="L27" s="9"/>
    </row>
    <row r="28" spans="2:12">
      <c r="B28" s="7"/>
      <c r="C28" s="3">
        <v>41245</v>
      </c>
      <c r="D28" s="17">
        <v>41138</v>
      </c>
      <c r="E28" s="24">
        <v>28</v>
      </c>
      <c r="F28" s="31">
        <f t="shared" si="0"/>
        <v>6.8063590840585343E-4</v>
      </c>
      <c r="G28" s="17">
        <v>4</v>
      </c>
      <c r="H28" s="28">
        <v>263.22000000000003</v>
      </c>
      <c r="I28" s="1">
        <v>58.64</v>
      </c>
      <c r="J28" s="1">
        <f t="shared" si="1"/>
        <v>1.4254460596042589</v>
      </c>
      <c r="K28" s="1">
        <f t="shared" si="2"/>
        <v>2.0942857142857143</v>
      </c>
      <c r="L28" s="9"/>
    </row>
    <row r="29" spans="2:12">
      <c r="B29" s="7"/>
      <c r="C29" s="11" t="s">
        <v>51</v>
      </c>
      <c r="D29" s="4">
        <f>SUM(D22:D28)</f>
        <v>365882</v>
      </c>
      <c r="E29" s="26">
        <f>SUM(E22:E28)</f>
        <v>192</v>
      </c>
      <c r="F29" s="32">
        <f>E29/D29</f>
        <v>5.2475934864245851E-4</v>
      </c>
      <c r="G29" s="4">
        <f>SUM(G22:G28)</f>
        <v>58</v>
      </c>
      <c r="H29" s="5">
        <f>SUM(H22:H28)</f>
        <v>2768.8899999999994</v>
      </c>
      <c r="I29" s="5">
        <f>SUM(I22:I28)</f>
        <v>449.21999999999997</v>
      </c>
      <c r="J29" s="5">
        <f>I29/D29*1000</f>
        <v>1.2277728885269021</v>
      </c>
      <c r="K29" s="5">
        <f>I29/E29</f>
        <v>2.3396874999999997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9"/>
  <sheetViews>
    <sheetView topLeftCell="A9" workbookViewId="0">
      <selection activeCell="E37" sqref="E3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63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53</v>
      </c>
      <c r="D23" s="19" t="s">
        <v>54</v>
      </c>
      <c r="E23" s="23" t="s">
        <v>55</v>
      </c>
      <c r="F23" s="23" t="s">
        <v>56</v>
      </c>
      <c r="G23" s="18" t="s">
        <v>57</v>
      </c>
      <c r="H23" s="19" t="s">
        <v>58</v>
      </c>
      <c r="I23" s="19" t="s">
        <v>59</v>
      </c>
      <c r="J23" s="19" t="s">
        <v>60</v>
      </c>
      <c r="K23" s="19" t="s">
        <v>61</v>
      </c>
      <c r="L23" s="9"/>
    </row>
    <row r="24" spans="2:12">
      <c r="B24" s="7"/>
      <c r="C24" s="3">
        <v>41246</v>
      </c>
      <c r="D24" s="17">
        <v>54030</v>
      </c>
      <c r="E24" s="24">
        <v>19</v>
      </c>
      <c r="F24" s="31">
        <f t="shared" ref="F24:F30" si="0">E24/D24</f>
        <v>3.5165648713677585E-4</v>
      </c>
      <c r="G24" s="17">
        <v>17</v>
      </c>
      <c r="H24" s="28">
        <v>710.8</v>
      </c>
      <c r="I24" s="1">
        <v>36.44</v>
      </c>
      <c r="J24" s="1">
        <f t="shared" ref="J24:J30" si="1">I24/D24*1000</f>
        <v>0.67444012585600588</v>
      </c>
      <c r="K24" s="1">
        <f t="shared" ref="K24:K30" si="2">I24/E24</f>
        <v>1.9178947368421051</v>
      </c>
      <c r="L24" s="9"/>
    </row>
    <row r="25" spans="2:12">
      <c r="B25" s="7"/>
      <c r="C25" s="3">
        <v>41247</v>
      </c>
      <c r="D25" s="17">
        <v>52610</v>
      </c>
      <c r="E25" s="24">
        <v>20</v>
      </c>
      <c r="F25" s="31">
        <f t="shared" si="0"/>
        <v>3.8015586390420075E-4</v>
      </c>
      <c r="G25" s="17">
        <v>7</v>
      </c>
      <c r="H25" s="28">
        <v>228.94</v>
      </c>
      <c r="I25" s="1">
        <v>37.58</v>
      </c>
      <c r="J25" s="1">
        <f t="shared" si="1"/>
        <v>0.71431286827599316</v>
      </c>
      <c r="K25" s="1">
        <f t="shared" si="2"/>
        <v>1.879</v>
      </c>
      <c r="L25" s="9"/>
    </row>
    <row r="26" spans="2:12">
      <c r="B26" s="7"/>
      <c r="C26" s="3">
        <v>41248</v>
      </c>
      <c r="D26" s="17">
        <v>49300</v>
      </c>
      <c r="E26" s="24">
        <v>31</v>
      </c>
      <c r="F26" s="31">
        <f t="shared" si="0"/>
        <v>6.2880324543610551E-4</v>
      </c>
      <c r="G26" s="17">
        <v>4</v>
      </c>
      <c r="H26" s="28">
        <v>146.34</v>
      </c>
      <c r="I26" s="1">
        <v>66.989999999999995</v>
      </c>
      <c r="J26" s="1">
        <f t="shared" si="1"/>
        <v>1.3588235294117645</v>
      </c>
      <c r="K26" s="1">
        <f t="shared" si="2"/>
        <v>2.1609677419354836</v>
      </c>
      <c r="L26" s="9"/>
    </row>
    <row r="27" spans="2:12">
      <c r="B27" s="7"/>
      <c r="C27" s="3">
        <v>41249</v>
      </c>
      <c r="D27" s="17">
        <v>54876</v>
      </c>
      <c r="E27" s="24">
        <v>30</v>
      </c>
      <c r="F27" s="31">
        <f t="shared" si="0"/>
        <v>5.466870763175158E-4</v>
      </c>
      <c r="G27" s="17">
        <v>10</v>
      </c>
      <c r="H27" s="28">
        <v>314.52999999999997</v>
      </c>
      <c r="I27" s="1">
        <v>54.3</v>
      </c>
      <c r="J27" s="1">
        <f t="shared" si="1"/>
        <v>0.98950360813470373</v>
      </c>
      <c r="K27" s="1">
        <f t="shared" si="2"/>
        <v>1.8099999999999998</v>
      </c>
      <c r="L27" s="9"/>
    </row>
    <row r="28" spans="2:12">
      <c r="B28" s="7"/>
      <c r="C28" s="3">
        <v>41250</v>
      </c>
      <c r="D28" s="17">
        <v>40980</v>
      </c>
      <c r="E28" s="24">
        <v>33</v>
      </c>
      <c r="F28" s="31">
        <f t="shared" si="0"/>
        <v>8.0527086383601755E-4</v>
      </c>
      <c r="G28" s="17">
        <v>5</v>
      </c>
      <c r="H28" s="28">
        <v>235.58</v>
      </c>
      <c r="I28" s="1">
        <v>43.39</v>
      </c>
      <c r="J28" s="1">
        <f t="shared" si="1"/>
        <v>1.0588091752074182</v>
      </c>
      <c r="K28" s="1">
        <f t="shared" si="2"/>
        <v>1.3148484848484849</v>
      </c>
      <c r="L28" s="9"/>
    </row>
    <row r="29" spans="2:12">
      <c r="B29" s="7"/>
      <c r="C29" s="3">
        <v>41251</v>
      </c>
      <c r="D29" s="17">
        <v>37357</v>
      </c>
      <c r="E29" s="24">
        <v>37</v>
      </c>
      <c r="F29" s="31">
        <f t="shared" si="0"/>
        <v>9.9044355810156055E-4</v>
      </c>
      <c r="G29" s="17">
        <v>7</v>
      </c>
      <c r="H29" s="28">
        <v>242.66</v>
      </c>
      <c r="I29" s="1">
        <v>38.36</v>
      </c>
      <c r="J29" s="1">
        <f t="shared" si="1"/>
        <v>1.0268490510479964</v>
      </c>
      <c r="K29" s="1">
        <f t="shared" si="2"/>
        <v>1.0367567567567568</v>
      </c>
      <c r="L29" s="9"/>
    </row>
    <row r="30" spans="2:12">
      <c r="B30" s="7"/>
      <c r="C30" s="3">
        <v>41252</v>
      </c>
      <c r="D30" s="17">
        <v>35199</v>
      </c>
      <c r="E30" s="24">
        <v>26</v>
      </c>
      <c r="F30" s="31">
        <f t="shared" si="0"/>
        <v>7.3865734822011993E-4</v>
      </c>
      <c r="G30" s="17">
        <v>3</v>
      </c>
      <c r="H30" s="28">
        <v>100.65</v>
      </c>
      <c r="I30" s="1">
        <v>34.33</v>
      </c>
      <c r="J30" s="1">
        <f t="shared" si="1"/>
        <v>0.97531179863064277</v>
      </c>
      <c r="K30" s="1">
        <f t="shared" si="2"/>
        <v>1.3203846153846153</v>
      </c>
      <c r="L30" s="9"/>
    </row>
    <row r="31" spans="2:12">
      <c r="B31" s="7"/>
      <c r="C31" s="11" t="s">
        <v>62</v>
      </c>
      <c r="D31" s="4">
        <f>SUM(D24:D30)</f>
        <v>324352</v>
      </c>
      <c r="E31" s="26">
        <f>SUM(E24:E30)</f>
        <v>196</v>
      </c>
      <c r="F31" s="32">
        <f>E31/D31</f>
        <v>6.0428176795580108E-4</v>
      </c>
      <c r="G31" s="4">
        <f>SUM(G24:G30)</f>
        <v>53</v>
      </c>
      <c r="H31" s="5">
        <f>SUM(H24:H30)</f>
        <v>1979.5</v>
      </c>
      <c r="I31" s="5">
        <f>SUM(I24:I30)</f>
        <v>311.39</v>
      </c>
      <c r="J31" s="5">
        <f>I31/D31*1000</f>
        <v>0.96003724348855557</v>
      </c>
      <c r="K31" s="5">
        <f>I31/E31</f>
        <v>1.5887244897959183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I33" sqref="I33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41253</v>
      </c>
      <c r="D6" s="2">
        <v>41259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74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64</v>
      </c>
      <c r="D20" s="19" t="s">
        <v>65</v>
      </c>
      <c r="E20" s="23" t="s">
        <v>66</v>
      </c>
      <c r="F20" s="23" t="s">
        <v>67</v>
      </c>
      <c r="G20" s="18" t="s">
        <v>68</v>
      </c>
      <c r="H20" s="19" t="s">
        <v>69</v>
      </c>
      <c r="I20" s="19" t="s">
        <v>70</v>
      </c>
      <c r="J20" s="19" t="s">
        <v>71</v>
      </c>
      <c r="K20" s="19" t="s">
        <v>72</v>
      </c>
      <c r="L20" s="9"/>
    </row>
    <row r="21" spans="2:12">
      <c r="B21" s="7"/>
      <c r="C21" s="3">
        <v>41253</v>
      </c>
      <c r="D21" s="17">
        <v>46408</v>
      </c>
      <c r="E21" s="24">
        <v>29</v>
      </c>
      <c r="F21" s="31">
        <f t="shared" ref="F21:F27" si="0">E21/D21</f>
        <v>6.2489225995518015E-4</v>
      </c>
      <c r="G21" s="17">
        <v>7</v>
      </c>
      <c r="H21" s="28">
        <v>165.12</v>
      </c>
      <c r="I21" s="1">
        <v>37.050359999999998</v>
      </c>
      <c r="J21" s="1">
        <f t="shared" ref="J21:J27" si="1">I21/D21*1000</f>
        <v>0.79836148939837948</v>
      </c>
      <c r="K21" s="1">
        <f t="shared" ref="K21:K27" si="2">I21/E21</f>
        <v>1.277598620689655</v>
      </c>
      <c r="L21" s="9"/>
    </row>
    <row r="22" spans="2:12">
      <c r="B22" s="7"/>
      <c r="C22" s="3">
        <v>41254</v>
      </c>
      <c r="D22" s="17">
        <v>225051</v>
      </c>
      <c r="E22" s="24">
        <v>31</v>
      </c>
      <c r="F22" s="31">
        <f t="shared" si="0"/>
        <v>1.3774655522526006E-4</v>
      </c>
      <c r="G22" s="17">
        <v>6</v>
      </c>
      <c r="H22" s="28">
        <v>279.10000000000002</v>
      </c>
      <c r="I22" s="1">
        <v>29.317039999999999</v>
      </c>
      <c r="J22" s="1">
        <f t="shared" si="1"/>
        <v>0.13026842804519864</v>
      </c>
      <c r="K22" s="1">
        <f t="shared" si="2"/>
        <v>0.94571096774193542</v>
      </c>
      <c r="L22" s="9"/>
    </row>
    <row r="23" spans="2:12">
      <c r="B23" s="7"/>
      <c r="C23" s="3">
        <v>41255</v>
      </c>
      <c r="D23" s="17">
        <v>602863</v>
      </c>
      <c r="E23" s="24">
        <v>30</v>
      </c>
      <c r="F23" s="31">
        <f t="shared" si="0"/>
        <v>4.9762549700346516E-5</v>
      </c>
      <c r="G23" s="17">
        <v>6</v>
      </c>
      <c r="H23" s="28">
        <v>403.22</v>
      </c>
      <c r="I23" s="1">
        <v>58.144739999999999</v>
      </c>
      <c r="J23" s="1">
        <f t="shared" si="1"/>
        <v>9.6447683802124193E-2</v>
      </c>
      <c r="K23" s="1">
        <f t="shared" si="2"/>
        <v>1.938158</v>
      </c>
      <c r="L23" s="9"/>
    </row>
    <row r="24" spans="2:12">
      <c r="B24" s="7"/>
      <c r="C24" s="3">
        <v>41256</v>
      </c>
      <c r="D24" s="17">
        <v>476037</v>
      </c>
      <c r="E24" s="24">
        <v>27</v>
      </c>
      <c r="F24" s="31">
        <f t="shared" si="0"/>
        <v>5.6718280301741251E-5</v>
      </c>
      <c r="G24" s="17">
        <v>4</v>
      </c>
      <c r="H24" s="28">
        <v>226.17</v>
      </c>
      <c r="I24" s="1">
        <v>48.307879999999997</v>
      </c>
      <c r="J24" s="1">
        <f t="shared" si="1"/>
        <v>0.10147925476381037</v>
      </c>
      <c r="K24" s="1">
        <f t="shared" si="2"/>
        <v>1.7891807407407407</v>
      </c>
      <c r="L24" s="9"/>
    </row>
    <row r="25" spans="2:12">
      <c r="B25" s="7"/>
      <c r="C25" s="3">
        <v>41257</v>
      </c>
      <c r="D25" s="17">
        <v>376968</v>
      </c>
      <c r="E25" s="24">
        <v>28</v>
      </c>
      <c r="F25" s="31">
        <f t="shared" si="0"/>
        <v>7.4276861696483527E-5</v>
      </c>
      <c r="G25" s="17">
        <v>5</v>
      </c>
      <c r="H25" s="28">
        <v>291.20999999999998</v>
      </c>
      <c r="I25" s="1">
        <v>42.505740000000003</v>
      </c>
      <c r="J25" s="1">
        <f t="shared" si="1"/>
        <v>0.11275689183166743</v>
      </c>
      <c r="K25" s="1">
        <f t="shared" si="2"/>
        <v>1.518062142857143</v>
      </c>
      <c r="L25" s="9"/>
    </row>
    <row r="26" spans="2:12">
      <c r="B26" s="7"/>
      <c r="C26" s="3">
        <v>41258</v>
      </c>
      <c r="D26" s="17">
        <v>360900</v>
      </c>
      <c r="E26" s="24">
        <v>15</v>
      </c>
      <c r="F26" s="31">
        <f t="shared" si="0"/>
        <v>4.1562759767248545E-5</v>
      </c>
      <c r="G26" s="17">
        <v>5</v>
      </c>
      <c r="H26" s="28">
        <v>299.10000000000002</v>
      </c>
      <c r="I26" s="1">
        <v>37.801459999999999</v>
      </c>
      <c r="J26" s="1">
        <f t="shared" si="1"/>
        <v>0.10474220005541701</v>
      </c>
      <c r="K26" s="1">
        <f t="shared" si="2"/>
        <v>2.5200973333333332</v>
      </c>
      <c r="L26" s="9"/>
    </row>
    <row r="27" spans="2:12">
      <c r="B27" s="7"/>
      <c r="C27" s="3">
        <v>41259</v>
      </c>
      <c r="D27" s="17">
        <v>291935</v>
      </c>
      <c r="E27" s="24">
        <v>20</v>
      </c>
      <c r="F27" s="31">
        <f t="shared" si="0"/>
        <v>6.8508400842653329E-5</v>
      </c>
      <c r="G27" s="17">
        <v>4</v>
      </c>
      <c r="H27" s="28">
        <v>205.2</v>
      </c>
      <c r="I27" s="1">
        <v>30.65241</v>
      </c>
      <c r="J27" s="1">
        <f t="shared" si="1"/>
        <v>0.10499737955366777</v>
      </c>
      <c r="K27" s="1">
        <f t="shared" si="2"/>
        <v>1.5326204999999999</v>
      </c>
      <c r="L27" s="9"/>
    </row>
    <row r="28" spans="2:12">
      <c r="B28" s="7"/>
      <c r="C28" s="11" t="s">
        <v>73</v>
      </c>
      <c r="D28" s="4">
        <f>SUM(D21:D27)</f>
        <v>2380162</v>
      </c>
      <c r="E28" s="26">
        <f>SUM(E21:E27)</f>
        <v>180</v>
      </c>
      <c r="F28" s="32">
        <f>E28/D28</f>
        <v>7.5625104509693036E-5</v>
      </c>
      <c r="G28" s="4">
        <f>SUM(G21:G27)</f>
        <v>37</v>
      </c>
      <c r="H28" s="5">
        <f>SUM(H21:H27)</f>
        <v>1869.1200000000001</v>
      </c>
      <c r="I28" s="5">
        <f>SUM(I21:I27)</f>
        <v>283.77963</v>
      </c>
      <c r="J28" s="5">
        <f>I28/D28*1000</f>
        <v>0.11922702320262235</v>
      </c>
      <c r="K28" s="5">
        <f>I28/E28</f>
        <v>1.5765534999999999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C9" sqref="C9:K1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41260</v>
      </c>
      <c r="D6" s="2">
        <v>41266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85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75</v>
      </c>
      <c r="D20" s="19" t="s">
        <v>76</v>
      </c>
      <c r="E20" s="23" t="s">
        <v>77</v>
      </c>
      <c r="F20" s="23" t="s">
        <v>78</v>
      </c>
      <c r="G20" s="18" t="s">
        <v>79</v>
      </c>
      <c r="H20" s="19" t="s">
        <v>80</v>
      </c>
      <c r="I20" s="19" t="s">
        <v>81</v>
      </c>
      <c r="J20" s="19" t="s">
        <v>82</v>
      </c>
      <c r="K20" s="19" t="s">
        <v>83</v>
      </c>
      <c r="L20" s="9"/>
    </row>
    <row r="21" spans="2:12">
      <c r="B21" s="7"/>
      <c r="C21" s="3">
        <v>41260</v>
      </c>
      <c r="D21" s="17">
        <v>389312</v>
      </c>
      <c r="E21" s="24">
        <v>27</v>
      </c>
      <c r="F21" s="31">
        <f t="shared" ref="F21:F27" si="0">E21/D21</f>
        <v>6.9353115239191194E-5</v>
      </c>
      <c r="G21" s="17">
        <v>1</v>
      </c>
      <c r="H21" s="28">
        <v>27.92</v>
      </c>
      <c r="I21" s="1">
        <v>43.718130000000002</v>
      </c>
      <c r="J21" s="1">
        <f t="shared" ref="J21:J27" si="1">I21/D21*1000</f>
        <v>0.11229587066414598</v>
      </c>
      <c r="K21" s="1">
        <f t="shared" ref="K21:K27" si="2">I21/E21</f>
        <v>1.6191900000000001</v>
      </c>
      <c r="L21" s="9"/>
    </row>
    <row r="22" spans="2:12">
      <c r="B22" s="7"/>
      <c r="C22" s="3">
        <v>41261</v>
      </c>
      <c r="D22" s="17">
        <v>275723</v>
      </c>
      <c r="E22" s="24">
        <v>19</v>
      </c>
      <c r="F22" s="31">
        <f t="shared" si="0"/>
        <v>6.8909739122235001E-5</v>
      </c>
      <c r="G22" s="17">
        <v>7</v>
      </c>
      <c r="H22" s="28">
        <v>296.64</v>
      </c>
      <c r="I22" s="1">
        <v>30.434329999999999</v>
      </c>
      <c r="J22" s="1">
        <f t="shared" si="1"/>
        <v>0.11038009161368474</v>
      </c>
      <c r="K22" s="1">
        <f t="shared" si="2"/>
        <v>1.6018068421052631</v>
      </c>
      <c r="L22" s="9"/>
    </row>
    <row r="23" spans="2:12">
      <c r="B23" s="7"/>
      <c r="C23" s="3">
        <v>41262</v>
      </c>
      <c r="D23" s="17">
        <v>216399</v>
      </c>
      <c r="E23" s="24">
        <v>18</v>
      </c>
      <c r="F23" s="31">
        <f t="shared" si="0"/>
        <v>8.3179681976349237E-5</v>
      </c>
      <c r="G23" s="17">
        <v>4</v>
      </c>
      <c r="H23" s="28">
        <v>113.25</v>
      </c>
      <c r="I23" s="1">
        <v>25.29167</v>
      </c>
      <c r="J23" s="1">
        <f t="shared" si="1"/>
        <v>0.11687517040282071</v>
      </c>
      <c r="K23" s="1">
        <f t="shared" si="2"/>
        <v>1.4050927777777777</v>
      </c>
      <c r="L23" s="9"/>
    </row>
    <row r="24" spans="2:12">
      <c r="B24" s="7"/>
      <c r="C24" s="3">
        <v>41263</v>
      </c>
      <c r="D24" s="17">
        <v>196525</v>
      </c>
      <c r="E24" s="24">
        <v>17</v>
      </c>
      <c r="F24" s="31">
        <f t="shared" si="0"/>
        <v>8.6502989441546876E-5</v>
      </c>
      <c r="G24" s="17">
        <v>4</v>
      </c>
      <c r="H24" s="28">
        <v>84.77</v>
      </c>
      <c r="I24" s="1">
        <v>23.57555</v>
      </c>
      <c r="J24" s="1">
        <f t="shared" si="1"/>
        <v>0.11996209133698002</v>
      </c>
      <c r="K24" s="1">
        <f t="shared" si="2"/>
        <v>1.3867970588235294</v>
      </c>
      <c r="L24" s="9"/>
    </row>
    <row r="25" spans="2:12">
      <c r="B25" s="7"/>
      <c r="C25" s="3">
        <v>41264</v>
      </c>
      <c r="D25" s="17">
        <v>44847</v>
      </c>
      <c r="E25" s="24">
        <v>3</v>
      </c>
      <c r="F25" s="31">
        <f t="shared" si="0"/>
        <v>6.6894106629205967E-5</v>
      </c>
      <c r="G25" s="17">
        <v>0</v>
      </c>
      <c r="H25" s="28">
        <v>0</v>
      </c>
      <c r="I25" s="1">
        <v>5.7126900000000003</v>
      </c>
      <c r="J25" s="1">
        <f t="shared" si="1"/>
        <v>0.12738176466653287</v>
      </c>
      <c r="K25" s="1">
        <f t="shared" si="2"/>
        <v>1.9042300000000001</v>
      </c>
      <c r="L25" s="9"/>
    </row>
    <row r="26" spans="2:12">
      <c r="B26" s="7"/>
      <c r="C26" s="3">
        <v>41265</v>
      </c>
      <c r="D26" s="17">
        <v>230060</v>
      </c>
      <c r="E26" s="24">
        <v>17</v>
      </c>
      <c r="F26" s="31">
        <f t="shared" si="0"/>
        <v>7.3893766843432143E-5</v>
      </c>
      <c r="G26" s="17">
        <v>5</v>
      </c>
      <c r="H26" s="28">
        <v>412.73</v>
      </c>
      <c r="I26" s="1">
        <v>27.39058</v>
      </c>
      <c r="J26" s="1">
        <f t="shared" si="1"/>
        <v>0.11905841954272799</v>
      </c>
      <c r="K26" s="1">
        <f t="shared" si="2"/>
        <v>1.6112105882352941</v>
      </c>
      <c r="L26" s="9"/>
    </row>
    <row r="27" spans="2:12">
      <c r="B27" s="7"/>
      <c r="C27" s="3">
        <v>41266</v>
      </c>
      <c r="D27" s="17">
        <v>246342</v>
      </c>
      <c r="E27" s="24">
        <v>18</v>
      </c>
      <c r="F27" s="31">
        <f t="shared" si="0"/>
        <v>7.3069147770173174E-5</v>
      </c>
      <c r="G27" s="17">
        <v>2</v>
      </c>
      <c r="H27" s="28">
        <v>118.37</v>
      </c>
      <c r="I27" s="1">
        <v>29.39</v>
      </c>
      <c r="J27" s="1">
        <f t="shared" si="1"/>
        <v>0.11930568072029941</v>
      </c>
      <c r="K27" s="1">
        <f t="shared" si="2"/>
        <v>1.6327777777777779</v>
      </c>
      <c r="L27" s="9"/>
    </row>
    <row r="28" spans="2:12">
      <c r="B28" s="7"/>
      <c r="C28" s="11" t="s">
        <v>84</v>
      </c>
      <c r="D28" s="4">
        <f>SUM(D21:D27)</f>
        <v>1599208</v>
      </c>
      <c r="E28" s="26">
        <f>SUM(E21:E27)</f>
        <v>119</v>
      </c>
      <c r="F28" s="32">
        <f>E28/D28</f>
        <v>7.4411833857759591E-5</v>
      </c>
      <c r="G28" s="4">
        <f>SUM(G21:G27)</f>
        <v>23</v>
      </c>
      <c r="H28" s="5">
        <f>SUM(H21:H27)</f>
        <v>1053.68</v>
      </c>
      <c r="I28" s="5">
        <f>SUM(I21:I27)</f>
        <v>185.51294999999999</v>
      </c>
      <c r="J28" s="5">
        <f>I28/D28*1000</f>
        <v>0.11600301524254505</v>
      </c>
      <c r="K28" s="5">
        <f>I28/E28</f>
        <v>1.5589323529411765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第一周（10-22～10-28）</vt:lpstr>
      <vt:lpstr>第二周（10-29～11-04）</vt:lpstr>
      <vt:lpstr>第三周（11-05～11-11）</vt:lpstr>
      <vt:lpstr>第四周（11-12～11-18）</vt:lpstr>
      <vt:lpstr>第五周（11-19～11-25)</vt:lpstr>
      <vt:lpstr>第六周（11-26～12-02)</vt:lpstr>
      <vt:lpstr>第七周（12-03～12-09)</vt:lpstr>
      <vt:lpstr>第八周（12-10～12-16)</vt:lpstr>
      <vt:lpstr>第九周（12-17～12-23)</vt:lpstr>
      <vt:lpstr>第十周（12-24～12-30)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Jula</cp:lastModifiedBy>
  <dcterms:created xsi:type="dcterms:W3CDTF">2012-04-13T03:17:55Z</dcterms:created>
  <dcterms:modified xsi:type="dcterms:W3CDTF">2013-01-04T03:35:04Z</dcterms:modified>
</cp:coreProperties>
</file>