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2" activeTab="15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第十周（12-24～1-6)" sheetId="29" r:id="rId10"/>
    <sheet name="第十一周（1-7～1-13)" sheetId="30" r:id="rId11"/>
    <sheet name="第十二周（1-14～1-20)" sheetId="31" r:id="rId12"/>
    <sheet name="第十三周（1-21～1-27)" sheetId="32" r:id="rId13"/>
    <sheet name="第十四周（1-28～2-3)" sheetId="33" r:id="rId14"/>
    <sheet name="第十五周（2-4～2-17)" sheetId="34" r:id="rId15"/>
    <sheet name="第十六周（2-18～2-24)" sheetId="35" r:id="rId16"/>
    <sheet name="Sheet2" sheetId="17" r:id="rId17"/>
  </sheets>
  <calcPr calcId="125725"/>
</workbook>
</file>

<file path=xl/calcChain.xml><?xml version="1.0" encoding="utf-8"?>
<calcChain xmlns="http://schemas.openxmlformats.org/spreadsheetml/2006/main">
  <c r="I31" i="35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7" i="34"/>
  <c r="K37" s="1"/>
  <c r="H37"/>
  <c r="G37"/>
  <c r="E37"/>
  <c r="F37" s="1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33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29" i="32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8" i="31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30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5" i="29"/>
  <c r="H35"/>
  <c r="G35"/>
  <c r="E35"/>
  <c r="D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8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H29"/>
  <c r="G29"/>
  <c r="E29"/>
  <c r="D29"/>
  <c r="J29" s="1"/>
  <c r="I29" i="23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J37" i="34" l="1"/>
  <c r="K30" i="33"/>
  <c r="J30"/>
  <c r="F31" i="21"/>
  <c r="K29" i="24"/>
  <c r="J29" i="25"/>
  <c r="F35" i="29"/>
  <c r="F28" i="30"/>
  <c r="F28" i="31"/>
  <c r="F29" i="32"/>
  <c r="J31" i="21"/>
  <c r="F29" i="23"/>
  <c r="F29" i="25"/>
  <c r="J35" i="29"/>
  <c r="J28" i="30"/>
  <c r="J28" i="31"/>
  <c r="J29" i="32"/>
  <c r="K29"/>
  <c r="K28" i="31"/>
  <c r="K28" i="30"/>
  <c r="K35" i="29"/>
  <c r="J28" i="28"/>
  <c r="F28"/>
  <c r="K28"/>
  <c r="J28" i="27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<sst xmlns="http://schemas.openxmlformats.org/spreadsheetml/2006/main" count="288" uniqueCount="147">
  <si>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</si>
  <si>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</si>
  <si>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</si>
  <si>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</si>
  <si>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</si>
  <si>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</si>
  <si>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</si>
  <si>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</si>
  <si>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</si>
  <si>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</si>
  <si>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</si>
  <si>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</si>
  <si>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</si>
  <si>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</si>
  <si>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</si>
  <si>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</si>
  <si>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</si>
  <si>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</si>
  <si>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</si>
  <si>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</si>
  <si>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</si>
  <si>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</si>
  <si>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</si>
  <si>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</si>
  <si>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</si>
  <si>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</si>
  <si>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</si>
  <si>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</si>
  <si>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</si>
  <si>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</si>
  <si>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</si>
  <si>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</si>
  <si>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</si>
  <si>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</si>
  <si>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</si>
  <si>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</si>
  <si>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</si>
  <si>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</si>
  <si>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</si>
  <si>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</si>
  <si>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</si>
  <si>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</si>
  <si>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</si>
  <si>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</si>
  <si>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</si>
  <si>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</si>
  <si>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</si>
  <si>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</si>
  <si>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</si>
  <si>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</si>
  <si>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</si>
  <si>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</si>
  <si>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</si>
  <si>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</si>
  <si>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</si>
  <si>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</si>
  <si>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</si>
  <si>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</si>
  <si>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</si>
  <si>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</si>
  <si>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</si>
  <si>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</si>
  <si>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</si>
  <si>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</si>
  <si>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</si>
  <si>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</si>
  <si>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</si>
  <si>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</si>
  <si>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</si>
  <si>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</si>
  <si>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</si>
  <si>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</si>
  <si>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</si>
  <si>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</si>
  <si>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</si>
  <si>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</si>
  <si>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</si>
  <si>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</si>
  <si>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</si>
  <si>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</si>
  <si>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</si>
  <si>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</si>
  <si>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</si>
  <si>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</si>
  <si>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</si>
  <si>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</si>
  <si>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</si>
  <si>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</si>
  <si>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</si>
  <si>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</si>
  <si>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</si>
  <si>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</si>
  <si>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</si>
  <si>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</si>
  <si>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</si>
  <si>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</si>
  <si>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</si>
  <si>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</si>
  <si>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</si>
  <si>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</si>
  <si>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</si>
  <si>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</si>
  <si>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</si>
  <si>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</si>
  <si>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</si>
  <si>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</si>
  <si>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1.利用之前积累的数据重构了投放模型，提高了投放预算；
2.扩大媒体品类学习费为；
3.整理媒体白名单；
4.持续retargeting投放；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3.持续整理媒体白名单；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</si>
  <si>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4.数据整理、分析，准备结合新算法尝试投放；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</si>
  <si>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</si>
  <si>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</si>
  <si>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</si>
  <si>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</si>
  <si>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</si>
  <si>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</si>
  <si>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</si>
  <si>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</si>
  <si>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</si>
  <si>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</si>
  <si>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</si>
  <si>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</si>
  <si>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</si>
  <si>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</si>
  <si>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</si>
  <si>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</si>
  <si>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</si>
  <si>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</si>
  <si>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</si>
  <si>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</si>
  <si>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</si>
  <si>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</si>
  <si>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</si>
  <si>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</si>
  <si>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</si>
  <si>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4.开始尝试地域+人群的投放算法；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</si>
  <si>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4.数据整理、分析，继续新算法尝试投放；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</si>
  <si>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</si>
  <si>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</si>
  <si>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</si>
  <si>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</si>
  <si>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</si>
  <si>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</si>
  <si>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</si>
  <si>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</si>
  <si>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</si>
  <si>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</si>
  <si>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</si>
  <si>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5.近期做了算法和平台升级，期间投放量会有些波动；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1.持续动态出价算法优化；
2.持续整理媒体白名单；
3.持续retargeting投放；
4.继续尝试地域+人群的投放算法；
5.近期做了算法和平台升级，期间投放量会有些波动；
6.新创意投放；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</si>
</sst>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6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43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106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86</v>
      </c>
      <c r="D20" s="19" t="s">
        <v>87</v>
      </c>
      <c r="E20" s="23" t="s">
        <v>88</v>
      </c>
      <c r="F20" s="23" t="s">
        <v>89</v>
      </c>
      <c r="G20" s="18" t="s">
        <v>90</v>
      </c>
      <c r="H20" s="19" t="s">
        <v>91</v>
      </c>
      <c r="I20" s="19" t="s">
        <v>92</v>
      </c>
      <c r="J20" s="19" t="s">
        <v>93</v>
      </c>
      <c r="K20" s="19" t="s">
        <v>94</v>
      </c>
      <c r="L20" s="9"/>
    </row>
    <row r="21" spans="2:12">
      <c r="B21" s="7"/>
      <c r="C21" s="3">
        <v>41267</v>
      </c>
      <c r="D21" s="17">
        <v>172856</v>
      </c>
      <c r="E21" s="24">
        <v>18</v>
      </c>
      <c r="F21" s="31">
        <f t="shared" ref="F21:F34" si="0">E21/D21</f>
        <v>1.0413291988707363E-4</v>
      </c>
      <c r="G21" s="17">
        <v>0</v>
      </c>
      <c r="H21" s="28">
        <v>0</v>
      </c>
      <c r="I21" s="1">
        <v>22.23509</v>
      </c>
      <c r="J21" s="1">
        <f t="shared" ref="J21:J34" si="1">I21/D21*1000</f>
        <v>0.12863360253621511</v>
      </c>
      <c r="K21" s="1">
        <f>I21/E21</f>
        <v>1.2352827777777777</v>
      </c>
      <c r="L21" s="9"/>
    </row>
    <row r="22" spans="2:12">
      <c r="B22" s="7"/>
      <c r="C22" s="3">
        <v>41268</v>
      </c>
      <c r="D22" s="17">
        <v>101532</v>
      </c>
      <c r="E22" s="24">
        <v>50</v>
      </c>
      <c r="F22" s="31">
        <f t="shared" si="0"/>
        <v>4.9245558050663835E-4</v>
      </c>
      <c r="G22" s="17">
        <v>4</v>
      </c>
      <c r="H22" s="28">
        <v>294.44</v>
      </c>
      <c r="I22" s="1">
        <v>71.287499999999994</v>
      </c>
      <c r="J22" s="1">
        <f t="shared" si="1"/>
        <v>0.70211854390733952</v>
      </c>
      <c r="K22" s="1">
        <f t="shared" ref="K22:K34" si="2">I22/E22</f>
        <v>1.4257499999999999</v>
      </c>
      <c r="L22" s="9"/>
    </row>
    <row r="23" spans="2:12">
      <c r="B23" s="7"/>
      <c r="C23" s="3">
        <v>41269</v>
      </c>
      <c r="D23" s="17">
        <v>78606</v>
      </c>
      <c r="E23" s="24">
        <v>51</v>
      </c>
      <c r="F23" s="31">
        <f t="shared" si="0"/>
        <v>6.4880543469964121E-4</v>
      </c>
      <c r="G23" s="17">
        <v>5</v>
      </c>
      <c r="H23" s="28">
        <v>149.49</v>
      </c>
      <c r="I23" s="1">
        <v>75.973339999999993</v>
      </c>
      <c r="J23" s="1">
        <f t="shared" si="1"/>
        <v>0.9665081545937968</v>
      </c>
      <c r="K23" s="1">
        <f t="shared" si="2"/>
        <v>1.4896733333333332</v>
      </c>
      <c r="L23" s="9"/>
    </row>
    <row r="24" spans="2:12">
      <c r="B24" s="7"/>
      <c r="C24" s="3">
        <v>41270</v>
      </c>
      <c r="D24" s="17">
        <v>83156</v>
      </c>
      <c r="E24" s="24">
        <v>52</v>
      </c>
      <c r="F24" s="31">
        <f t="shared" si="0"/>
        <v>6.2533070373755348E-4</v>
      </c>
      <c r="G24" s="17">
        <v>8</v>
      </c>
      <c r="H24" s="28">
        <v>317.14999999999998</v>
      </c>
      <c r="I24" s="1">
        <v>77.922089999999997</v>
      </c>
      <c r="J24" s="1">
        <f t="shared" si="1"/>
        <v>0.93705914185386496</v>
      </c>
      <c r="K24" s="1">
        <f t="shared" si="2"/>
        <v>1.4985017307692308</v>
      </c>
      <c r="L24" s="9"/>
    </row>
    <row r="25" spans="2:12">
      <c r="B25" s="7"/>
      <c r="C25" s="3">
        <v>41271</v>
      </c>
      <c r="D25" s="17">
        <v>76092</v>
      </c>
      <c r="E25" s="24">
        <v>46</v>
      </c>
      <c r="F25" s="31">
        <f t="shared" si="0"/>
        <v>6.0453135677863642E-4</v>
      </c>
      <c r="G25" s="17">
        <v>5</v>
      </c>
      <c r="H25" s="28">
        <v>185.79</v>
      </c>
      <c r="I25" s="1">
        <v>77.776529999999994</v>
      </c>
      <c r="J25" s="1">
        <f t="shared" si="1"/>
        <v>1.0221380697050939</v>
      </c>
      <c r="K25" s="1">
        <f t="shared" si="2"/>
        <v>1.6907941304347824</v>
      </c>
      <c r="L25" s="9"/>
    </row>
    <row r="26" spans="2:12">
      <c r="B26" s="7"/>
      <c r="C26" s="3">
        <v>41272</v>
      </c>
      <c r="D26" s="17">
        <v>77872</v>
      </c>
      <c r="E26" s="24">
        <v>54</v>
      </c>
      <c r="F26" s="31">
        <f t="shared" si="0"/>
        <v>6.934456544072324E-4</v>
      </c>
      <c r="G26" s="17">
        <v>3</v>
      </c>
      <c r="H26" s="28">
        <v>114.65</v>
      </c>
      <c r="I26" s="1">
        <v>78.346400000000003</v>
      </c>
      <c r="J26" s="1">
        <f t="shared" si="1"/>
        <v>1.0060920484898295</v>
      </c>
      <c r="K26" s="1">
        <f t="shared" si="2"/>
        <v>1.4508592592592593</v>
      </c>
      <c r="L26" s="9"/>
    </row>
    <row r="27" spans="2:12">
      <c r="B27" s="7"/>
      <c r="C27" s="3">
        <v>41273</v>
      </c>
      <c r="D27" s="17">
        <v>79117</v>
      </c>
      <c r="E27" s="24">
        <v>41</v>
      </c>
      <c r="F27" s="31">
        <f t="shared" si="0"/>
        <v>5.1821985161216934E-4</v>
      </c>
      <c r="G27" s="17">
        <v>5</v>
      </c>
      <c r="H27" s="28">
        <v>192.05</v>
      </c>
      <c r="I27" s="1">
        <v>79.745639999999995</v>
      </c>
      <c r="J27" s="1">
        <f t="shared" si="1"/>
        <v>1.0079457006711579</v>
      </c>
      <c r="K27" s="1">
        <f t="shared" si="2"/>
        <v>1.9450156097560973</v>
      </c>
      <c r="L27" s="9"/>
    </row>
    <row r="28" spans="2:12">
      <c r="B28" s="7"/>
      <c r="C28" s="3">
        <v>41274</v>
      </c>
      <c r="D28" s="17">
        <v>79977</v>
      </c>
      <c r="E28" s="24">
        <v>49</v>
      </c>
      <c r="F28" s="31">
        <f t="shared" si="0"/>
        <v>6.1267614439151257E-4</v>
      </c>
      <c r="G28" s="17">
        <v>9</v>
      </c>
      <c r="H28" s="28">
        <v>280</v>
      </c>
      <c r="I28" s="1">
        <v>79.342730000000003</v>
      </c>
      <c r="J28" s="1">
        <f t="shared" si="1"/>
        <v>0.99206934493666921</v>
      </c>
      <c r="K28" s="1">
        <f t="shared" si="2"/>
        <v>1.6192393877551021</v>
      </c>
      <c r="L28" s="9"/>
    </row>
    <row r="29" spans="2:12">
      <c r="B29" s="7"/>
      <c r="C29" s="3">
        <v>41275</v>
      </c>
      <c r="D29" s="17">
        <v>73258</v>
      </c>
      <c r="E29" s="24">
        <v>73</v>
      </c>
      <c r="F29" s="31">
        <f t="shared" si="0"/>
        <v>9.9647820033306944E-4</v>
      </c>
      <c r="G29" s="17">
        <v>6</v>
      </c>
      <c r="H29" s="28">
        <v>306.33</v>
      </c>
      <c r="I29" s="1">
        <v>70.576030000000003</v>
      </c>
      <c r="J29" s="1">
        <f t="shared" si="1"/>
        <v>0.96339007343907834</v>
      </c>
      <c r="K29" s="1">
        <f t="shared" si="2"/>
        <v>0.96679493150684936</v>
      </c>
      <c r="L29" s="9"/>
    </row>
    <row r="30" spans="2:12">
      <c r="B30" s="7"/>
      <c r="C30" s="3">
        <v>41276</v>
      </c>
      <c r="D30" s="17">
        <v>75927</v>
      </c>
      <c r="E30" s="24">
        <v>51</v>
      </c>
      <c r="F30" s="31">
        <f t="shared" si="0"/>
        <v>6.7169781500651937E-4</v>
      </c>
      <c r="G30" s="17">
        <v>12</v>
      </c>
      <c r="H30" s="28">
        <v>439.35</v>
      </c>
      <c r="I30" s="1">
        <v>76.960269999999994</v>
      </c>
      <c r="J30" s="1">
        <f t="shared" si="1"/>
        <v>1.013608729437486</v>
      </c>
      <c r="K30" s="1">
        <f t="shared" si="2"/>
        <v>1.5090249019607842</v>
      </c>
      <c r="L30" s="9"/>
    </row>
    <row r="31" spans="2:12">
      <c r="B31" s="7"/>
      <c r="C31" s="3">
        <v>41277</v>
      </c>
      <c r="D31" s="17">
        <v>59013</v>
      </c>
      <c r="E31" s="24">
        <v>63</v>
      </c>
      <c r="F31" s="31">
        <f t="shared" si="0"/>
        <v>1.0675613847796249E-3</v>
      </c>
      <c r="G31" s="17">
        <v>7</v>
      </c>
      <c r="H31" s="28">
        <v>266.11</v>
      </c>
      <c r="I31" s="1">
        <v>57.953589999999998</v>
      </c>
      <c r="J31" s="1">
        <f t="shared" si="1"/>
        <v>0.98204785386270821</v>
      </c>
      <c r="K31" s="1">
        <f t="shared" si="2"/>
        <v>0.91989825396825398</v>
      </c>
      <c r="L31" s="9"/>
    </row>
    <row r="32" spans="2:12">
      <c r="B32" s="7"/>
      <c r="C32" s="3">
        <v>41278</v>
      </c>
      <c r="D32" s="17">
        <v>57469</v>
      </c>
      <c r="E32" s="24">
        <v>46</v>
      </c>
      <c r="F32" s="31">
        <f t="shared" si="0"/>
        <v>8.0043153700255787E-4</v>
      </c>
      <c r="G32" s="17">
        <v>9</v>
      </c>
      <c r="H32" s="28">
        <v>341.34</v>
      </c>
      <c r="I32" s="1">
        <v>56.977240000000002</v>
      </c>
      <c r="J32" s="1">
        <f t="shared" si="1"/>
        <v>0.99144303885573093</v>
      </c>
      <c r="K32" s="1">
        <f t="shared" si="2"/>
        <v>1.238635652173913</v>
      </c>
      <c r="L32" s="9"/>
    </row>
    <row r="33" spans="2:12">
      <c r="B33" s="7"/>
      <c r="C33" s="3">
        <v>41279</v>
      </c>
      <c r="D33" s="17">
        <v>57986</v>
      </c>
      <c r="E33" s="24">
        <v>46</v>
      </c>
      <c r="F33" s="31">
        <f t="shared" si="0"/>
        <v>7.9329493325975241E-4</v>
      </c>
      <c r="G33" s="17">
        <v>8</v>
      </c>
      <c r="H33" s="28">
        <v>514.79</v>
      </c>
      <c r="I33" s="1">
        <v>57.595570000000002</v>
      </c>
      <c r="J33" s="1">
        <f t="shared" si="1"/>
        <v>0.99326682302624769</v>
      </c>
      <c r="K33" s="1">
        <f t="shared" si="2"/>
        <v>1.2520776086956522</v>
      </c>
      <c r="L33" s="9"/>
    </row>
    <row r="34" spans="2:12">
      <c r="B34" s="7"/>
      <c r="C34" s="3">
        <v>41280</v>
      </c>
      <c r="D34" s="17">
        <v>60295</v>
      </c>
      <c r="E34" s="24">
        <v>54</v>
      </c>
      <c r="F34" s="31">
        <f t="shared" si="0"/>
        <v>8.9559664980512477E-4</v>
      </c>
      <c r="G34" s="17">
        <v>4</v>
      </c>
      <c r="H34" s="28">
        <v>105.01</v>
      </c>
      <c r="I34" s="1">
        <v>60.093069999999997</v>
      </c>
      <c r="J34" s="1">
        <f t="shared" si="1"/>
        <v>0.99665096608342307</v>
      </c>
      <c r="K34" s="1">
        <f t="shared" si="2"/>
        <v>1.1128346296296296</v>
      </c>
      <c r="L34" s="9"/>
    </row>
    <row r="35" spans="2:12">
      <c r="B35" s="7"/>
      <c r="C35" s="11" t="s">
        <v>95</v>
      </c>
      <c r="D35" s="4">
        <f>SUM(D21:D34)</f>
        <v>1133156</v>
      </c>
      <c r="E35" s="26">
        <f>SUM(E21:E34)</f>
        <v>694</v>
      </c>
      <c r="F35" s="32">
        <f>E35/D35</f>
        <v>6.1244877139599485E-4</v>
      </c>
      <c r="G35" s="4">
        <f>SUM(G21:G34)</f>
        <v>85</v>
      </c>
      <c r="H35" s="5">
        <f>SUM(H21:H34)</f>
        <v>3506.5000000000005</v>
      </c>
      <c r="I35" s="5">
        <f>SUM(I21:I34)</f>
        <v>942.78508999999997</v>
      </c>
      <c r="J35" s="5">
        <f>I35/D35*1000</f>
        <v>0.8319993804913004</v>
      </c>
      <c r="K35" s="5">
        <f>I35/E35</f>
        <v>1.3584799567723342</v>
      </c>
      <c r="L35" s="9"/>
    </row>
    <row r="36" spans="2:12">
      <c r="B36" s="7"/>
      <c r="C36" s="8"/>
      <c r="D36" s="8"/>
      <c r="E36" s="8"/>
      <c r="F36" s="8"/>
      <c r="L36" s="9"/>
    </row>
    <row r="37" spans="2:12">
      <c r="B37" s="7"/>
      <c r="C37" s="16" t="s">
        <v>15</v>
      </c>
      <c r="D37" s="20"/>
      <c r="E37" s="20"/>
      <c r="F37" s="21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41281</v>
      </c>
      <c r="D6" s="2">
        <v>41287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107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96</v>
      </c>
      <c r="D20" s="19" t="s">
        <v>97</v>
      </c>
      <c r="E20" s="23" t="s">
        <v>98</v>
      </c>
      <c r="F20" s="23" t="s">
        <v>99</v>
      </c>
      <c r="G20" s="18" t="s">
        <v>100</v>
      </c>
      <c r="H20" s="19" t="s">
        <v>101</v>
      </c>
      <c r="I20" s="19" t="s">
        <v>102</v>
      </c>
      <c r="J20" s="19" t="s">
        <v>103</v>
      </c>
      <c r="K20" s="19" t="s">
        <v>104</v>
      </c>
      <c r="L20" s="9"/>
    </row>
    <row r="21" spans="2:12">
      <c r="B21" s="7"/>
      <c r="C21" s="3">
        <v>41281</v>
      </c>
      <c r="D21" s="17">
        <v>63023</v>
      </c>
      <c r="E21" s="24">
        <v>54</v>
      </c>
      <c r="F21" s="31">
        <f t="shared" ref="F21:F27" si="0">E21/D21</f>
        <v>8.5683004617361912E-4</v>
      </c>
      <c r="G21" s="17">
        <v>9</v>
      </c>
      <c r="H21" s="28">
        <v>280.55</v>
      </c>
      <c r="I21" s="1">
        <v>63.276539999999997</v>
      </c>
      <c r="J21" s="1">
        <f t="shared" ref="J21:J27" si="1">I21/D21*1000</f>
        <v>1.0040229757390158</v>
      </c>
      <c r="K21" s="1">
        <f t="shared" ref="K21:K27" si="2">I21/E21</f>
        <v>1.1717877777777777</v>
      </c>
      <c r="L21" s="9"/>
    </row>
    <row r="22" spans="2:12">
      <c r="B22" s="7"/>
      <c r="C22" s="3">
        <v>41282</v>
      </c>
      <c r="D22" s="17">
        <v>63300</v>
      </c>
      <c r="E22" s="24">
        <v>50</v>
      </c>
      <c r="F22" s="31">
        <f t="shared" si="0"/>
        <v>7.8988941548183253E-4</v>
      </c>
      <c r="G22" s="17">
        <v>14</v>
      </c>
      <c r="H22" s="28">
        <v>397.56</v>
      </c>
      <c r="I22" s="1">
        <v>60.059190000000001</v>
      </c>
      <c r="J22" s="1">
        <f t="shared" si="1"/>
        <v>0.94880236966824638</v>
      </c>
      <c r="K22" s="1">
        <f t="shared" si="2"/>
        <v>1.2011837999999999</v>
      </c>
      <c r="L22" s="9"/>
    </row>
    <row r="23" spans="2:12">
      <c r="B23" s="7"/>
      <c r="C23" s="3">
        <v>41283</v>
      </c>
      <c r="D23" s="17">
        <v>71471</v>
      </c>
      <c r="E23" s="24">
        <v>58</v>
      </c>
      <c r="F23" s="31">
        <f t="shared" si="0"/>
        <v>8.1151795833275038E-4</v>
      </c>
      <c r="G23" s="17">
        <v>6</v>
      </c>
      <c r="H23" s="28">
        <v>231</v>
      </c>
      <c r="I23" s="1">
        <v>67.086309999999997</v>
      </c>
      <c r="J23" s="1">
        <f t="shared" si="1"/>
        <v>0.93865078143582703</v>
      </c>
      <c r="K23" s="1">
        <f t="shared" si="2"/>
        <v>1.1566605172413793</v>
      </c>
      <c r="L23" s="9"/>
    </row>
    <row r="24" spans="2:12">
      <c r="B24" s="7"/>
      <c r="C24" s="3">
        <v>41284</v>
      </c>
      <c r="D24" s="17">
        <v>49553</v>
      </c>
      <c r="E24" s="24">
        <v>47</v>
      </c>
      <c r="F24" s="31">
        <f t="shared" si="0"/>
        <v>9.4847940588864443E-4</v>
      </c>
      <c r="G24" s="17">
        <v>11</v>
      </c>
      <c r="H24" s="28">
        <v>444.39</v>
      </c>
      <c r="I24" s="1">
        <v>50.952159999999999</v>
      </c>
      <c r="J24" s="1">
        <f t="shared" si="1"/>
        <v>1.0282356265009183</v>
      </c>
      <c r="K24" s="1">
        <f t="shared" si="2"/>
        <v>1.0840885106382978</v>
      </c>
      <c r="L24" s="9"/>
    </row>
    <row r="25" spans="2:12">
      <c r="B25" s="7"/>
      <c r="C25" s="3">
        <v>41285</v>
      </c>
      <c r="D25" s="17">
        <v>23415</v>
      </c>
      <c r="E25" s="24">
        <v>27</v>
      </c>
      <c r="F25" s="31">
        <f t="shared" si="0"/>
        <v>1.1531069827033953E-3</v>
      </c>
      <c r="G25" s="17">
        <v>8</v>
      </c>
      <c r="H25" s="28">
        <v>383.34</v>
      </c>
      <c r="I25" s="1">
        <v>29.85934</v>
      </c>
      <c r="J25" s="1">
        <f t="shared" si="1"/>
        <v>1.2752227204783257</v>
      </c>
      <c r="K25" s="1">
        <f t="shared" si="2"/>
        <v>1.1059014814814814</v>
      </c>
      <c r="L25" s="9"/>
    </row>
    <row r="26" spans="2:12">
      <c r="B26" s="7"/>
      <c r="C26" s="3">
        <v>41286</v>
      </c>
      <c r="D26" s="17">
        <v>22756</v>
      </c>
      <c r="E26" s="24">
        <v>14</v>
      </c>
      <c r="F26" s="31">
        <f t="shared" si="0"/>
        <v>6.1522235893830195E-4</v>
      </c>
      <c r="G26" s="17">
        <v>5</v>
      </c>
      <c r="H26" s="28">
        <v>231.17999999999998</v>
      </c>
      <c r="I26" s="1">
        <v>29.60868</v>
      </c>
      <c r="J26" s="1">
        <f t="shared" si="1"/>
        <v>1.3011372824749516</v>
      </c>
      <c r="K26" s="1">
        <f t="shared" si="2"/>
        <v>2.1149057142857144</v>
      </c>
      <c r="L26" s="9"/>
    </row>
    <row r="27" spans="2:12">
      <c r="B27" s="7"/>
      <c r="C27" s="3">
        <v>41287</v>
      </c>
      <c r="D27" s="17">
        <v>28667</v>
      </c>
      <c r="E27" s="24">
        <v>26</v>
      </c>
      <c r="F27" s="31">
        <f t="shared" si="0"/>
        <v>9.0696619806746438E-4</v>
      </c>
      <c r="G27" s="17">
        <v>8</v>
      </c>
      <c r="H27" s="28">
        <v>251.36</v>
      </c>
      <c r="I27" s="1">
        <v>33.279780000000002</v>
      </c>
      <c r="J27" s="1">
        <f t="shared" si="1"/>
        <v>1.1609090591969862</v>
      </c>
      <c r="K27" s="1">
        <f t="shared" si="2"/>
        <v>1.2799915384615386</v>
      </c>
      <c r="L27" s="9"/>
    </row>
    <row r="28" spans="2:12">
      <c r="B28" s="7"/>
      <c r="C28" s="11" t="s">
        <v>105</v>
      </c>
      <c r="D28" s="4">
        <f>SUM(D21:D27)</f>
        <v>322185</v>
      </c>
      <c r="E28" s="26">
        <f>SUM(E21:E27)</f>
        <v>276</v>
      </c>
      <c r="F28" s="32">
        <f>E28/D28</f>
        <v>8.5665068206154844E-4</v>
      </c>
      <c r="G28" s="4">
        <f>SUM(G21:G27)</f>
        <v>61</v>
      </c>
      <c r="H28" s="5">
        <f>SUM(H21:H27)</f>
        <v>2219.38</v>
      </c>
      <c r="I28" s="5">
        <f>SUM(I21:I27)</f>
        <v>334.12199999999996</v>
      </c>
      <c r="J28" s="5">
        <f>I28/D28*1000</f>
        <v>1.0370501419991618</v>
      </c>
      <c r="K28" s="5">
        <f>I28/E28</f>
        <v>1.2105869565217389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41288</v>
      </c>
      <c r="D6" s="2">
        <v>41294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107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108</v>
      </c>
      <c r="D20" s="19" t="s">
        <v>109</v>
      </c>
      <c r="E20" s="23" t="s">
        <v>110</v>
      </c>
      <c r="F20" s="23" t="s">
        <v>111</v>
      </c>
      <c r="G20" s="18" t="s">
        <v>112</v>
      </c>
      <c r="H20" s="19" t="s">
        <v>113</v>
      </c>
      <c r="I20" s="19" t="s">
        <v>114</v>
      </c>
      <c r="J20" s="19" t="s">
        <v>115</v>
      </c>
      <c r="K20" s="19" t="s">
        <v>116</v>
      </c>
      <c r="L20" s="9"/>
    </row>
    <row r="21" spans="2:12">
      <c r="B21" s="7"/>
      <c r="C21" s="3">
        <v>41288</v>
      </c>
      <c r="D21" s="17">
        <v>70683</v>
      </c>
      <c r="E21" s="24">
        <v>48</v>
      </c>
      <c r="F21" s="31">
        <f t="shared" ref="F21:F27" si="0">E21/D21</f>
        <v>6.7908832392513053E-4</v>
      </c>
      <c r="G21" s="17">
        <v>12</v>
      </c>
      <c r="H21" s="28">
        <v>478</v>
      </c>
      <c r="I21" s="1">
        <v>68.995909999999995</v>
      </c>
      <c r="J21" s="1">
        <f t="shared" ref="J21:J27" si="1">I21/D21*1000</f>
        <v>0.9761316016581072</v>
      </c>
      <c r="K21" s="1">
        <f t="shared" ref="K21:K27" si="2">I21/E21</f>
        <v>1.4374147916666666</v>
      </c>
      <c r="L21" s="9"/>
    </row>
    <row r="22" spans="2:12">
      <c r="B22" s="7"/>
      <c r="C22" s="3">
        <v>41289</v>
      </c>
      <c r="D22" s="17">
        <v>70962</v>
      </c>
      <c r="E22" s="24">
        <v>43</v>
      </c>
      <c r="F22" s="31">
        <f t="shared" si="0"/>
        <v>6.0595811842958198E-4</v>
      </c>
      <c r="G22" s="17">
        <v>16</v>
      </c>
      <c r="H22" s="28">
        <v>637.16</v>
      </c>
      <c r="I22" s="1">
        <v>66.886759999999995</v>
      </c>
      <c r="J22" s="1">
        <f t="shared" si="1"/>
        <v>0.94257151715002385</v>
      </c>
      <c r="K22" s="1">
        <f t="shared" si="2"/>
        <v>1.5555060465116277</v>
      </c>
      <c r="L22" s="9"/>
    </row>
    <row r="23" spans="2:12">
      <c r="B23" s="7"/>
      <c r="C23" s="3">
        <v>41290</v>
      </c>
      <c r="D23" s="17">
        <v>73249</v>
      </c>
      <c r="E23" s="24">
        <v>41</v>
      </c>
      <c r="F23" s="31">
        <f t="shared" si="0"/>
        <v>5.5973460388537724E-4</v>
      </c>
      <c r="G23" s="17">
        <v>28</v>
      </c>
      <c r="H23" s="28">
        <v>349.12</v>
      </c>
      <c r="I23" s="1">
        <v>71.270070000000004</v>
      </c>
      <c r="J23" s="1">
        <f t="shared" si="1"/>
        <v>0.97298352195934423</v>
      </c>
      <c r="K23" s="1">
        <f t="shared" si="2"/>
        <v>1.7382943902439025</v>
      </c>
      <c r="L23" s="9"/>
    </row>
    <row r="24" spans="2:12">
      <c r="B24" s="7"/>
      <c r="C24" s="3">
        <v>41291</v>
      </c>
      <c r="D24" s="17">
        <v>71296</v>
      </c>
      <c r="E24" s="24">
        <v>47</v>
      </c>
      <c r="F24" s="31">
        <f t="shared" si="0"/>
        <v>6.5922351885098747E-4</v>
      </c>
      <c r="G24" s="17">
        <v>5</v>
      </c>
      <c r="H24" s="28">
        <v>185.19</v>
      </c>
      <c r="I24" s="1">
        <v>70.268739999999994</v>
      </c>
      <c r="J24" s="1">
        <f t="shared" si="1"/>
        <v>0.98559161804308792</v>
      </c>
      <c r="K24" s="1">
        <f t="shared" si="2"/>
        <v>1.4950795744680849</v>
      </c>
      <c r="L24" s="9"/>
    </row>
    <row r="25" spans="2:12">
      <c r="B25" s="7"/>
      <c r="C25" s="3">
        <v>41292</v>
      </c>
      <c r="D25" s="17">
        <v>66197</v>
      </c>
      <c r="E25" s="24">
        <v>44</v>
      </c>
      <c r="F25" s="31">
        <f t="shared" si="0"/>
        <v>6.6468268954786476E-4</v>
      </c>
      <c r="G25" s="17">
        <v>12</v>
      </c>
      <c r="H25" s="28">
        <v>705.9</v>
      </c>
      <c r="I25" s="1">
        <v>65.434970000000007</v>
      </c>
      <c r="J25" s="1">
        <f t="shared" si="1"/>
        <v>0.98848845113826911</v>
      </c>
      <c r="K25" s="1">
        <f t="shared" si="2"/>
        <v>1.4871584090909094</v>
      </c>
      <c r="L25" s="9"/>
    </row>
    <row r="26" spans="2:12">
      <c r="B26" s="7"/>
      <c r="C26" s="3">
        <v>41293</v>
      </c>
      <c r="D26" s="17">
        <v>60884</v>
      </c>
      <c r="E26" s="24">
        <v>44</v>
      </c>
      <c r="F26" s="31">
        <f t="shared" si="0"/>
        <v>7.2268576309046715E-4</v>
      </c>
      <c r="G26" s="17">
        <v>10</v>
      </c>
      <c r="H26" s="28">
        <v>453.21</v>
      </c>
      <c r="I26" s="1">
        <v>60.022590000000001</v>
      </c>
      <c r="J26" s="1">
        <f t="shared" si="1"/>
        <v>0.9858516194730963</v>
      </c>
      <c r="K26" s="1">
        <f t="shared" si="2"/>
        <v>1.3641497727272727</v>
      </c>
      <c r="L26" s="9"/>
    </row>
    <row r="27" spans="2:12">
      <c r="B27" s="7"/>
      <c r="C27" s="3">
        <v>41294</v>
      </c>
      <c r="D27" s="17">
        <v>27548</v>
      </c>
      <c r="E27" s="24">
        <v>11</v>
      </c>
      <c r="F27" s="31">
        <f t="shared" si="0"/>
        <v>3.9930303470306377E-4</v>
      </c>
      <c r="G27" s="17">
        <v>6</v>
      </c>
      <c r="H27" s="28">
        <v>148.35</v>
      </c>
      <c r="I27" s="1">
        <v>24.609159999999999</v>
      </c>
      <c r="J27" s="1">
        <f t="shared" si="1"/>
        <v>0.89331929722665893</v>
      </c>
      <c r="K27" s="1">
        <f t="shared" si="2"/>
        <v>2.2371963636363636</v>
      </c>
      <c r="L27" s="9"/>
    </row>
    <row r="28" spans="2:12">
      <c r="B28" s="7"/>
      <c r="C28" s="11" t="s">
        <v>117</v>
      </c>
      <c r="D28" s="4">
        <f>SUM(D21:D27)</f>
        <v>440819</v>
      </c>
      <c r="E28" s="26">
        <f>SUM(E21:E27)</f>
        <v>278</v>
      </c>
      <c r="F28" s="32">
        <f>E28/D28</f>
        <v>6.306443234071127E-4</v>
      </c>
      <c r="G28" s="4">
        <f>SUM(G21:G27)</f>
        <v>89</v>
      </c>
      <c r="H28" s="5">
        <f>SUM(H21:H27)</f>
        <v>2956.93</v>
      </c>
      <c r="I28" s="5">
        <f>SUM(I21:I27)</f>
        <v>427.48819999999995</v>
      </c>
      <c r="J28" s="5">
        <f>I28/D28*1000</f>
        <v>0.96975901673929654</v>
      </c>
      <c r="K28" s="5">
        <f>I28/E28</f>
        <v>1.5377273381294962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3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41295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133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118</v>
      </c>
      <c r="D21" s="19" t="s">
        <v>119</v>
      </c>
      <c r="E21" s="23" t="s">
        <v>120</v>
      </c>
      <c r="F21" s="23" t="s">
        <v>121</v>
      </c>
      <c r="G21" s="18" t="s">
        <v>122</v>
      </c>
      <c r="H21" s="19" t="s">
        <v>123</v>
      </c>
      <c r="I21" s="19" t="s">
        <v>124</v>
      </c>
      <c r="J21" s="19" t="s">
        <v>125</v>
      </c>
      <c r="K21" s="19" t="s">
        <v>126</v>
      </c>
      <c r="L21" s="9"/>
    </row>
    <row r="22" spans="2:12">
      <c r="B22" s="7"/>
      <c r="C22" s="3">
        <v>41295</v>
      </c>
      <c r="D22" s="17">
        <v>56687</v>
      </c>
      <c r="E22" s="24">
        <v>50</v>
      </c>
      <c r="F22" s="31">
        <f t="shared" ref="F22:F28" si="0">E22/D22</f>
        <v>8.820364457459382E-4</v>
      </c>
      <c r="G22" s="17">
        <v>8</v>
      </c>
      <c r="H22" s="28">
        <v>254.89</v>
      </c>
      <c r="I22" s="1">
        <v>60.622169999999997</v>
      </c>
      <c r="J22" s="1">
        <f t="shared" ref="J22:J28" si="1">I22/D22*1000</f>
        <v>1.0694192672041209</v>
      </c>
      <c r="K22" s="1">
        <f t="shared" ref="K22:K28" si="2">I22/E22</f>
        <v>1.2124433999999999</v>
      </c>
      <c r="L22" s="9"/>
    </row>
    <row r="23" spans="2:12">
      <c r="B23" s="7"/>
      <c r="C23" s="3">
        <v>41296</v>
      </c>
      <c r="D23" s="17">
        <v>54852</v>
      </c>
      <c r="E23" s="24">
        <v>42</v>
      </c>
      <c r="F23" s="31">
        <f t="shared" si="0"/>
        <v>7.6569678407350692E-4</v>
      </c>
      <c r="G23" s="17">
        <v>14</v>
      </c>
      <c r="H23" s="28">
        <v>543.38</v>
      </c>
      <c r="I23" s="1">
        <v>57.422330000000002</v>
      </c>
      <c r="J23" s="1">
        <f t="shared" si="1"/>
        <v>1.0468593670239918</v>
      </c>
      <c r="K23" s="1">
        <f t="shared" si="2"/>
        <v>1.3671983333333333</v>
      </c>
      <c r="L23" s="9"/>
    </row>
    <row r="24" spans="2:12">
      <c r="B24" s="7"/>
      <c r="C24" s="3">
        <v>41297</v>
      </c>
      <c r="D24" s="17">
        <v>55603</v>
      </c>
      <c r="E24" s="24">
        <v>42</v>
      </c>
      <c r="F24" s="31">
        <f t="shared" si="0"/>
        <v>7.5535492689243386E-4</v>
      </c>
      <c r="G24" s="17">
        <v>11</v>
      </c>
      <c r="H24" s="28">
        <v>585.20999999999992</v>
      </c>
      <c r="I24" s="1">
        <v>59.159750000000003</v>
      </c>
      <c r="J24" s="1">
        <f t="shared" si="1"/>
        <v>1.0639668722910636</v>
      </c>
      <c r="K24" s="1">
        <f t="shared" si="2"/>
        <v>1.4085654761904762</v>
      </c>
      <c r="L24" s="9"/>
    </row>
    <row r="25" spans="2:12">
      <c r="B25" s="7"/>
      <c r="C25" s="3">
        <v>41298</v>
      </c>
      <c r="D25" s="17">
        <v>55992</v>
      </c>
      <c r="E25" s="24">
        <v>58</v>
      </c>
      <c r="F25" s="31">
        <f t="shared" si="0"/>
        <v>1.0358622660380055E-3</v>
      </c>
      <c r="G25" s="17">
        <v>14</v>
      </c>
      <c r="H25" s="28">
        <v>407.83</v>
      </c>
      <c r="I25" s="1">
        <v>59.120199999999997</v>
      </c>
      <c r="J25" s="1">
        <f t="shared" si="1"/>
        <v>1.0558686955279326</v>
      </c>
      <c r="K25" s="1">
        <f t="shared" si="2"/>
        <v>1.0193137931034482</v>
      </c>
      <c r="L25" s="9"/>
    </row>
    <row r="26" spans="2:12">
      <c r="B26" s="7"/>
      <c r="C26" s="3">
        <v>41299</v>
      </c>
      <c r="D26" s="17">
        <v>55850</v>
      </c>
      <c r="E26" s="24">
        <v>40</v>
      </c>
      <c r="F26" s="31">
        <f t="shared" si="0"/>
        <v>7.1620411817367952E-4</v>
      </c>
      <c r="G26" s="17">
        <v>14</v>
      </c>
      <c r="H26" s="28">
        <v>484.47999999999996</v>
      </c>
      <c r="I26" s="1">
        <v>59.078769999999999</v>
      </c>
      <c r="J26" s="1">
        <f t="shared" si="1"/>
        <v>1.0578114592658907</v>
      </c>
      <c r="K26" s="1">
        <f t="shared" si="2"/>
        <v>1.47696925</v>
      </c>
      <c r="L26" s="9"/>
    </row>
    <row r="27" spans="2:12">
      <c r="B27" s="7"/>
      <c r="C27" s="3">
        <v>41300</v>
      </c>
      <c r="D27" s="17">
        <v>52385</v>
      </c>
      <c r="E27" s="24">
        <v>49</v>
      </c>
      <c r="F27" s="31">
        <f t="shared" si="0"/>
        <v>9.3538226591581564E-4</v>
      </c>
      <c r="G27" s="17">
        <v>12</v>
      </c>
      <c r="H27" s="28">
        <v>834.66000000000008</v>
      </c>
      <c r="I27" s="1">
        <v>53.275790000000001</v>
      </c>
      <c r="J27" s="1">
        <f t="shared" si="1"/>
        <v>1.0170046769113297</v>
      </c>
      <c r="K27" s="1">
        <f t="shared" si="2"/>
        <v>1.0872610204081632</v>
      </c>
      <c r="L27" s="9"/>
    </row>
    <row r="28" spans="2:12">
      <c r="B28" s="7"/>
      <c r="C28" s="3">
        <v>41301</v>
      </c>
      <c r="D28" s="17">
        <v>47193</v>
      </c>
      <c r="E28" s="24">
        <v>39</v>
      </c>
      <c r="F28" s="31">
        <f t="shared" si="0"/>
        <v>8.2639374483503905E-4</v>
      </c>
      <c r="G28" s="17">
        <v>5</v>
      </c>
      <c r="H28" s="28">
        <v>221.7</v>
      </c>
      <c r="I28" s="1">
        <v>45.342039999999997</v>
      </c>
      <c r="J28" s="1">
        <f t="shared" si="1"/>
        <v>0.96077892907846496</v>
      </c>
      <c r="K28" s="1">
        <f t="shared" si="2"/>
        <v>1.1626164102564103</v>
      </c>
      <c r="L28" s="9"/>
    </row>
    <row r="29" spans="2:12">
      <c r="B29" s="7"/>
      <c r="C29" s="11" t="s">
        <v>127</v>
      </c>
      <c r="D29" s="4">
        <f>SUM(D22:D28)</f>
        <v>378562</v>
      </c>
      <c r="E29" s="26">
        <f>SUM(E22:E28)</f>
        <v>320</v>
      </c>
      <c r="F29" s="32">
        <f>E29/D29</f>
        <v>8.4530407172405048E-4</v>
      </c>
      <c r="G29" s="4">
        <f>SUM(G22:G28)</f>
        <v>78</v>
      </c>
      <c r="H29" s="5">
        <f>SUM(H22:H28)</f>
        <v>3332.1499999999996</v>
      </c>
      <c r="I29" s="5">
        <f>SUM(I22:I28)</f>
        <v>394.02105000000006</v>
      </c>
      <c r="J29" s="5">
        <f>I29/D29*1000</f>
        <v>1.0408362434687053</v>
      </c>
      <c r="K29" s="5">
        <f>I29/E29</f>
        <v>1.2313157812500002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38"/>
  <sheetViews>
    <sheetView topLeftCell="A6" workbookViewId="0">
      <selection activeCell="H6" sqref="H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134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44</v>
      </c>
      <c r="F22" s="23" t="s">
        <v>45</v>
      </c>
      <c r="G22" s="18" t="s">
        <v>46</v>
      </c>
      <c r="H22" s="19" t="s">
        <v>130</v>
      </c>
      <c r="I22" s="19" t="s">
        <v>131</v>
      </c>
      <c r="J22" s="19" t="s">
        <v>49</v>
      </c>
      <c r="K22" s="19" t="s">
        <v>50</v>
      </c>
      <c r="L22" s="9"/>
    </row>
    <row r="23" spans="2:12">
      <c r="B23" s="7"/>
      <c r="C23" s="3">
        <v>41302</v>
      </c>
      <c r="D23" s="17">
        <v>54132</v>
      </c>
      <c r="E23" s="24">
        <v>32</v>
      </c>
      <c r="F23" s="31">
        <f t="shared" ref="F23:F29" si="0">E23/D23</f>
        <v>5.911475652109658E-4</v>
      </c>
      <c r="G23" s="17">
        <v>13</v>
      </c>
      <c r="H23" s="28">
        <v>462.45</v>
      </c>
      <c r="I23" s="1">
        <v>54.620719999999999</v>
      </c>
      <c r="J23" s="1">
        <f t="shared" ref="J23:J29" si="1">I23/D23*1000</f>
        <v>1.0090283011896843</v>
      </c>
      <c r="K23" s="1">
        <f t="shared" ref="K23:K29" si="2">I23/E23</f>
        <v>1.7068975</v>
      </c>
      <c r="L23" s="9"/>
    </row>
    <row r="24" spans="2:12">
      <c r="B24" s="7"/>
      <c r="C24" s="3">
        <v>41303</v>
      </c>
      <c r="D24" s="17">
        <v>55060</v>
      </c>
      <c r="E24" s="24">
        <v>39</v>
      </c>
      <c r="F24" s="31">
        <f t="shared" si="0"/>
        <v>7.0831819832909554E-4</v>
      </c>
      <c r="G24" s="17">
        <v>7</v>
      </c>
      <c r="H24" s="28">
        <v>217.38</v>
      </c>
      <c r="I24" s="1">
        <v>56.926490000000001</v>
      </c>
      <c r="J24" s="1">
        <f t="shared" si="1"/>
        <v>1.0338992008717762</v>
      </c>
      <c r="K24" s="1">
        <f t="shared" si="2"/>
        <v>1.4596535897435898</v>
      </c>
      <c r="L24" s="9"/>
    </row>
    <row r="25" spans="2:12">
      <c r="B25" s="7"/>
      <c r="C25" s="3">
        <v>41304</v>
      </c>
      <c r="D25" s="17">
        <v>55985</v>
      </c>
      <c r="E25" s="24">
        <v>44</v>
      </c>
      <c r="F25" s="31">
        <f t="shared" si="0"/>
        <v>7.8592480128605879E-4</v>
      </c>
      <c r="G25" s="17">
        <v>4</v>
      </c>
      <c r="H25" s="28">
        <v>326.29000000000002</v>
      </c>
      <c r="I25" s="1">
        <v>56.697780000000002</v>
      </c>
      <c r="J25" s="1">
        <f t="shared" si="1"/>
        <v>1.0127316245422882</v>
      </c>
      <c r="K25" s="1">
        <f t="shared" si="2"/>
        <v>1.2885859090909091</v>
      </c>
      <c r="L25" s="9"/>
    </row>
    <row r="26" spans="2:12">
      <c r="B26" s="7"/>
      <c r="C26" s="3">
        <v>41305</v>
      </c>
      <c r="D26" s="17">
        <v>23514</v>
      </c>
      <c r="E26" s="24">
        <v>16</v>
      </c>
      <c r="F26" s="31">
        <f t="shared" si="0"/>
        <v>6.8044569192821298E-4</v>
      </c>
      <c r="G26" s="17">
        <v>6</v>
      </c>
      <c r="H26" s="28">
        <v>428.83</v>
      </c>
      <c r="I26" s="1">
        <v>27.659829999999999</v>
      </c>
      <c r="J26" s="1">
        <f t="shared" si="1"/>
        <v>1.1763132601854214</v>
      </c>
      <c r="K26" s="1">
        <f t="shared" si="2"/>
        <v>1.728739375</v>
      </c>
      <c r="L26" s="9"/>
    </row>
    <row r="27" spans="2:12">
      <c r="B27" s="7"/>
      <c r="C27" s="3">
        <v>41306</v>
      </c>
      <c r="D27" s="17">
        <v>52159</v>
      </c>
      <c r="E27" s="24">
        <v>38</v>
      </c>
      <c r="F27" s="31">
        <f t="shared" si="0"/>
        <v>7.2854157480013032E-4</v>
      </c>
      <c r="G27" s="17">
        <v>14</v>
      </c>
      <c r="H27" s="28">
        <v>497.16999999999996</v>
      </c>
      <c r="I27" s="1">
        <v>54.259610000000002</v>
      </c>
      <c r="J27" s="1">
        <f t="shared" si="1"/>
        <v>1.0402732030905499</v>
      </c>
      <c r="K27" s="1">
        <f t="shared" si="2"/>
        <v>1.4278844736842107</v>
      </c>
      <c r="L27" s="9"/>
    </row>
    <row r="28" spans="2:12">
      <c r="B28" s="7"/>
      <c r="C28" s="3">
        <v>41307</v>
      </c>
      <c r="D28" s="17">
        <v>44027</v>
      </c>
      <c r="E28" s="24">
        <v>35</v>
      </c>
      <c r="F28" s="31">
        <f t="shared" si="0"/>
        <v>7.9496672496422649E-4</v>
      </c>
      <c r="G28" s="17">
        <v>5</v>
      </c>
      <c r="H28" s="28">
        <v>176.81</v>
      </c>
      <c r="I28" s="1">
        <v>43.238079999999997</v>
      </c>
      <c r="J28" s="1">
        <f t="shared" si="1"/>
        <v>0.98208099575260621</v>
      </c>
      <c r="K28" s="1">
        <f t="shared" si="2"/>
        <v>1.2353737142857142</v>
      </c>
      <c r="L28" s="9"/>
    </row>
    <row r="29" spans="2:12">
      <c r="B29" s="7"/>
      <c r="C29" s="3">
        <v>41308</v>
      </c>
      <c r="D29" s="17">
        <v>46200</v>
      </c>
      <c r="E29" s="24">
        <v>33</v>
      </c>
      <c r="F29" s="31">
        <f t="shared" si="0"/>
        <v>7.1428571428571429E-4</v>
      </c>
      <c r="G29" s="17">
        <v>3</v>
      </c>
      <c r="H29" s="28">
        <v>132.5</v>
      </c>
      <c r="I29" s="1">
        <v>45.838279999999997</v>
      </c>
      <c r="J29" s="1">
        <f t="shared" si="1"/>
        <v>0.9921705627705627</v>
      </c>
      <c r="K29" s="1">
        <f t="shared" si="2"/>
        <v>1.3890387878787878</v>
      </c>
      <c r="L29" s="9"/>
    </row>
    <row r="30" spans="2:12">
      <c r="B30" s="7"/>
      <c r="C30" s="11" t="s">
        <v>132</v>
      </c>
      <c r="D30" s="4">
        <f>SUM(D23:D29)</f>
        <v>331077</v>
      </c>
      <c r="E30" s="26">
        <f>SUM(E23:E29)</f>
        <v>237</v>
      </c>
      <c r="F30" s="32">
        <f>E30/D30</f>
        <v>7.1584555858606911E-4</v>
      </c>
      <c r="G30" s="4">
        <f>SUM(G23:G29)</f>
        <v>52</v>
      </c>
      <c r="H30" s="5">
        <f>SUM(H23:H29)</f>
        <v>2241.4299999999998</v>
      </c>
      <c r="I30" s="5">
        <f>SUM(I23:I29)</f>
        <v>339.24079</v>
      </c>
      <c r="J30" s="5">
        <f>I30/D30*1000</f>
        <v>1.0246582819102505</v>
      </c>
      <c r="K30" s="5">
        <f>I30/E30</f>
        <v>1.4313957383966245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45"/>
  <sheetViews>
    <sheetView topLeftCell="A7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134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128</v>
      </c>
      <c r="D22" s="19" t="s">
        <v>129</v>
      </c>
      <c r="E22" s="23" t="s">
        <v>135</v>
      </c>
      <c r="F22" s="23" t="s">
        <v>136</v>
      </c>
      <c r="G22" s="18" t="s">
        <v>137</v>
      </c>
      <c r="H22" s="19" t="s">
        <v>130</v>
      </c>
      <c r="I22" s="19" t="s">
        <v>131</v>
      </c>
      <c r="J22" s="19" t="s">
        <v>138</v>
      </c>
      <c r="K22" s="19" t="s">
        <v>139</v>
      </c>
      <c r="L22" s="9"/>
    </row>
    <row r="23" spans="2:12">
      <c r="B23" s="7"/>
      <c r="C23" s="3">
        <v>41309</v>
      </c>
      <c r="D23" s="17">
        <v>55852</v>
      </c>
      <c r="E23" s="24">
        <v>30</v>
      </c>
      <c r="F23" s="31">
        <f t="shared" ref="F23:F36" si="0">E23/D23</f>
        <v>5.3713385375635605E-4</v>
      </c>
      <c r="G23" s="17">
        <v>10</v>
      </c>
      <c r="H23" s="28">
        <v>347.66</v>
      </c>
      <c r="I23" s="1">
        <v>57.23507</v>
      </c>
      <c r="J23" s="1">
        <f t="shared" ref="J23:J36" si="1">I23/D23*1000</f>
        <v>1.0247631239704935</v>
      </c>
      <c r="K23" s="1">
        <f t="shared" ref="K23:K36" si="2">I23/E23</f>
        <v>1.9078356666666667</v>
      </c>
      <c r="L23" s="9"/>
    </row>
    <row r="24" spans="2:12">
      <c r="B24" s="7"/>
      <c r="C24" s="3">
        <v>41310</v>
      </c>
      <c r="D24" s="17">
        <v>54058</v>
      </c>
      <c r="E24" s="24">
        <v>29</v>
      </c>
      <c r="F24" s="31">
        <f t="shared" si="0"/>
        <v>5.364608383587998E-4</v>
      </c>
      <c r="G24" s="17">
        <v>5</v>
      </c>
      <c r="H24" s="28">
        <v>400.41</v>
      </c>
      <c r="I24" s="1">
        <v>57.398449999999997</v>
      </c>
      <c r="J24" s="1">
        <f t="shared" si="1"/>
        <v>1.0617938140515741</v>
      </c>
      <c r="K24" s="1">
        <f t="shared" si="2"/>
        <v>1.9792568965517241</v>
      </c>
      <c r="L24" s="9"/>
    </row>
    <row r="25" spans="2:12">
      <c r="B25" s="7"/>
      <c r="C25" s="3">
        <v>41311</v>
      </c>
      <c r="D25" s="17">
        <v>23341</v>
      </c>
      <c r="E25" s="24">
        <v>11</v>
      </c>
      <c r="F25" s="31">
        <f t="shared" si="0"/>
        <v>4.7127372434771432E-4</v>
      </c>
      <c r="G25" s="17">
        <v>8</v>
      </c>
      <c r="H25" s="28">
        <v>396.85</v>
      </c>
      <c r="I25" s="1">
        <v>29.937819999999999</v>
      </c>
      <c r="J25" s="1">
        <f t="shared" si="1"/>
        <v>1.2826279936592262</v>
      </c>
      <c r="K25" s="1">
        <f t="shared" si="2"/>
        <v>2.7216199999999997</v>
      </c>
      <c r="L25" s="9"/>
    </row>
    <row r="26" spans="2:12">
      <c r="B26" s="7"/>
      <c r="C26" s="3">
        <v>41312</v>
      </c>
      <c r="D26" s="17">
        <v>44725</v>
      </c>
      <c r="E26" s="24">
        <v>34</v>
      </c>
      <c r="F26" s="31">
        <f t="shared" si="0"/>
        <v>7.602012297372834E-4</v>
      </c>
      <c r="G26" s="17">
        <v>6</v>
      </c>
      <c r="H26" s="28">
        <v>214.94</v>
      </c>
      <c r="I26" s="1">
        <v>57.12106</v>
      </c>
      <c r="J26" s="1">
        <f t="shared" si="1"/>
        <v>1.2771617663499162</v>
      </c>
      <c r="K26" s="1">
        <f t="shared" si="2"/>
        <v>1.6800311764705882</v>
      </c>
      <c r="L26" s="9"/>
    </row>
    <row r="27" spans="2:12">
      <c r="B27" s="7"/>
      <c r="C27" s="3">
        <v>41313</v>
      </c>
      <c r="D27" s="17">
        <v>45134</v>
      </c>
      <c r="E27" s="24">
        <v>45</v>
      </c>
      <c r="F27" s="31">
        <f t="shared" si="0"/>
        <v>9.9703106305667577E-4</v>
      </c>
      <c r="G27" s="17">
        <v>4</v>
      </c>
      <c r="H27" s="28">
        <v>574.51</v>
      </c>
      <c r="I27" s="1">
        <v>55.273090000000003</v>
      </c>
      <c r="J27" s="1">
        <f t="shared" si="1"/>
        <v>1.2246441706917182</v>
      </c>
      <c r="K27" s="1">
        <f t="shared" si="2"/>
        <v>1.228290888888889</v>
      </c>
      <c r="L27" s="9"/>
    </row>
    <row r="28" spans="2:12">
      <c r="B28" s="7"/>
      <c r="C28" s="3">
        <v>41314</v>
      </c>
      <c r="D28" s="17">
        <v>37655</v>
      </c>
      <c r="E28" s="24">
        <v>21</v>
      </c>
      <c r="F28" s="31">
        <f t="shared" si="0"/>
        <v>5.5769486124020715E-4</v>
      </c>
      <c r="G28" s="17">
        <v>6</v>
      </c>
      <c r="H28" s="28">
        <v>386.29</v>
      </c>
      <c r="I28" s="1">
        <v>46.565010000000001</v>
      </c>
      <c r="J28" s="1">
        <f t="shared" si="1"/>
        <v>1.2366222281237551</v>
      </c>
      <c r="K28" s="1">
        <f t="shared" si="2"/>
        <v>2.2173814285714286</v>
      </c>
      <c r="L28" s="9"/>
    </row>
    <row r="29" spans="2:12">
      <c r="B29" s="7"/>
      <c r="C29" s="3">
        <v>41315</v>
      </c>
      <c r="D29" s="17">
        <v>38689</v>
      </c>
      <c r="E29" s="24">
        <v>46</v>
      </c>
      <c r="F29" s="31">
        <f t="shared" si="0"/>
        <v>1.1889684406420429E-3</v>
      </c>
      <c r="G29" s="17">
        <v>5</v>
      </c>
      <c r="H29" s="28">
        <v>200.25</v>
      </c>
      <c r="I29" s="1">
        <v>47.75497</v>
      </c>
      <c r="J29" s="1">
        <f t="shared" si="1"/>
        <v>1.2343293959523378</v>
      </c>
      <c r="K29" s="1">
        <f t="shared" si="2"/>
        <v>1.0381515217391304</v>
      </c>
      <c r="L29" s="9"/>
    </row>
    <row r="30" spans="2:12">
      <c r="B30" s="7"/>
      <c r="C30" s="3">
        <v>41316</v>
      </c>
      <c r="D30" s="17">
        <v>45581</v>
      </c>
      <c r="E30" s="24">
        <v>34</v>
      </c>
      <c r="F30" s="31">
        <f t="shared" si="0"/>
        <v>7.4592483710317901E-4</v>
      </c>
      <c r="G30" s="17">
        <v>9</v>
      </c>
      <c r="H30" s="28">
        <v>402.08</v>
      </c>
      <c r="I30" s="1">
        <v>56.910879999999999</v>
      </c>
      <c r="J30" s="1">
        <f t="shared" si="1"/>
        <v>1.2485658498058401</v>
      </c>
      <c r="K30" s="1">
        <f t="shared" si="2"/>
        <v>1.6738494117647058</v>
      </c>
      <c r="L30" s="9"/>
    </row>
    <row r="31" spans="2:12">
      <c r="B31" s="7"/>
      <c r="C31" s="3">
        <v>41317</v>
      </c>
      <c r="D31" s="17">
        <v>39536</v>
      </c>
      <c r="E31" s="24">
        <v>31</v>
      </c>
      <c r="F31" s="31">
        <f t="shared" si="0"/>
        <v>7.8409550789154193E-4</v>
      </c>
      <c r="G31" s="17">
        <v>8</v>
      </c>
      <c r="H31" s="28">
        <v>192.53</v>
      </c>
      <c r="I31" s="1">
        <v>50.359029999999997</v>
      </c>
      <c r="J31" s="1">
        <f t="shared" si="1"/>
        <v>1.2737512646701739</v>
      </c>
      <c r="K31" s="1">
        <f t="shared" si="2"/>
        <v>1.6244848387096773</v>
      </c>
      <c r="L31" s="9"/>
    </row>
    <row r="32" spans="2:12">
      <c r="B32" s="7"/>
      <c r="C32" s="3">
        <v>41318</v>
      </c>
      <c r="D32" s="17">
        <v>42022</v>
      </c>
      <c r="E32" s="24">
        <v>24</v>
      </c>
      <c r="F32" s="31">
        <f t="shared" si="0"/>
        <v>5.7112940840512111E-4</v>
      </c>
      <c r="G32" s="17">
        <v>7</v>
      </c>
      <c r="H32" s="28">
        <v>435.1</v>
      </c>
      <c r="I32" s="1">
        <v>54.525219999999997</v>
      </c>
      <c r="J32" s="1">
        <f t="shared" si="1"/>
        <v>1.2975398600732948</v>
      </c>
      <c r="K32" s="1">
        <f t="shared" si="2"/>
        <v>2.2718841666666667</v>
      </c>
      <c r="L32" s="9"/>
    </row>
    <row r="33" spans="2:12">
      <c r="B33" s="7"/>
      <c r="C33" s="3">
        <v>41319</v>
      </c>
      <c r="D33" s="17">
        <v>40512</v>
      </c>
      <c r="E33" s="24">
        <v>27</v>
      </c>
      <c r="F33" s="31">
        <f t="shared" si="0"/>
        <v>6.6646919431279626E-4</v>
      </c>
      <c r="G33" s="17">
        <v>8</v>
      </c>
      <c r="H33" s="28">
        <v>428.76</v>
      </c>
      <c r="I33" s="1">
        <v>51.209090000000003</v>
      </c>
      <c r="J33" s="1">
        <f t="shared" si="1"/>
        <v>1.2640474427330175</v>
      </c>
      <c r="K33" s="1">
        <f t="shared" si="2"/>
        <v>1.896632962962963</v>
      </c>
      <c r="L33" s="9"/>
    </row>
    <row r="34" spans="2:12">
      <c r="B34" s="7"/>
      <c r="C34" s="3">
        <v>41320</v>
      </c>
      <c r="D34" s="17">
        <v>6527</v>
      </c>
      <c r="E34" s="24">
        <v>3</v>
      </c>
      <c r="F34" s="31">
        <f t="shared" si="0"/>
        <v>4.5962923241918186E-4</v>
      </c>
      <c r="G34" s="17">
        <v>1</v>
      </c>
      <c r="H34" s="28">
        <v>36.9</v>
      </c>
      <c r="I34" s="1">
        <v>8.4133800000000001</v>
      </c>
      <c r="J34" s="1">
        <f t="shared" si="1"/>
        <v>1.2890117971502988</v>
      </c>
      <c r="K34" s="1">
        <f t="shared" si="2"/>
        <v>2.8044600000000002</v>
      </c>
      <c r="L34" s="9"/>
    </row>
    <row r="35" spans="2:12">
      <c r="B35" s="7"/>
      <c r="C35" s="3">
        <v>41321</v>
      </c>
      <c r="D35" s="17">
        <v>7980</v>
      </c>
      <c r="E35" s="24">
        <v>3</v>
      </c>
      <c r="F35" s="31">
        <f t="shared" si="0"/>
        <v>3.7593984962406017E-4</v>
      </c>
      <c r="G35" s="17">
        <v>0</v>
      </c>
      <c r="H35" s="28">
        <v>0</v>
      </c>
      <c r="I35" s="1">
        <v>9.8249600000000008</v>
      </c>
      <c r="J35" s="1">
        <f t="shared" si="1"/>
        <v>1.2311979949874687</v>
      </c>
      <c r="K35" s="1">
        <f t="shared" si="2"/>
        <v>3.2749866666666669</v>
      </c>
      <c r="L35" s="9"/>
    </row>
    <row r="36" spans="2:12">
      <c r="B36" s="7"/>
      <c r="C36" s="3">
        <v>41322</v>
      </c>
      <c r="D36" s="17">
        <v>39654</v>
      </c>
      <c r="E36" s="24">
        <v>24</v>
      </c>
      <c r="F36" s="31">
        <f t="shared" si="0"/>
        <v>6.0523528521712821E-4</v>
      </c>
      <c r="G36" s="17">
        <v>6</v>
      </c>
      <c r="H36" s="28">
        <v>192.25</v>
      </c>
      <c r="I36" s="1">
        <v>49.91375</v>
      </c>
      <c r="J36" s="1">
        <f t="shared" si="1"/>
        <v>1.2587317798961013</v>
      </c>
      <c r="K36" s="1">
        <f t="shared" si="2"/>
        <v>2.0797395833333332</v>
      </c>
      <c r="L36" s="9"/>
    </row>
    <row r="37" spans="2:12">
      <c r="B37" s="7"/>
      <c r="C37" s="11" t="s">
        <v>132</v>
      </c>
      <c r="D37" s="4">
        <f>SUM(D23:D36)</f>
        <v>521266</v>
      </c>
      <c r="E37" s="26">
        <f>SUM(E23:E36)</f>
        <v>362</v>
      </c>
      <c r="F37" s="32">
        <f>E37/D37</f>
        <v>6.944630956172089E-4</v>
      </c>
      <c r="G37" s="4">
        <f>SUM(G23:G36)</f>
        <v>83</v>
      </c>
      <c r="H37" s="5">
        <f>SUM(H23:H36)</f>
        <v>4208.5300000000007</v>
      </c>
      <c r="I37" s="5">
        <f>SUM(I23:I36)</f>
        <v>632.44178000000011</v>
      </c>
      <c r="J37" s="5">
        <f>I37/D37*1000</f>
        <v>1.2132803213714305</v>
      </c>
      <c r="K37" s="5">
        <f>I37/E37</f>
        <v>1.747076740331492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15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145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146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128</v>
      </c>
      <c r="D23" s="19" t="s">
        <v>129</v>
      </c>
      <c r="E23" s="23" t="s">
        <v>140</v>
      </c>
      <c r="F23" s="23" t="s">
        <v>141</v>
      </c>
      <c r="G23" s="18" t="s">
        <v>142</v>
      </c>
      <c r="H23" s="19" t="s">
        <v>130</v>
      </c>
      <c r="I23" s="19" t="s">
        <v>131</v>
      </c>
      <c r="J23" s="19" t="s">
        <v>143</v>
      </c>
      <c r="K23" s="19" t="s">
        <v>144</v>
      </c>
      <c r="L23" s="9"/>
    </row>
    <row r="24" spans="2:12">
      <c r="B24" s="7"/>
      <c r="C24" s="3">
        <v>41323</v>
      </c>
      <c r="D24" s="17">
        <v>13456</v>
      </c>
      <c r="E24" s="24">
        <v>14</v>
      </c>
      <c r="F24" s="31">
        <f t="shared" ref="F24:F30" si="0">E24/D24</f>
        <v>1.0404280618311534E-3</v>
      </c>
      <c r="G24" s="17">
        <v>7</v>
      </c>
      <c r="H24" s="28">
        <v>334.83</v>
      </c>
      <c r="I24" s="1">
        <v>16.743020000000001</v>
      </c>
      <c r="J24" s="1">
        <f t="shared" ref="J24:J30" si="1">I24/D24*1000</f>
        <v>1.2442791319857314</v>
      </c>
      <c r="K24" s="1">
        <f t="shared" ref="K24:K30" si="2">I24/E24</f>
        <v>1.1959300000000002</v>
      </c>
      <c r="L24" s="9"/>
    </row>
    <row r="25" spans="2:12">
      <c r="B25" s="7"/>
      <c r="C25" s="3">
        <v>41324</v>
      </c>
      <c r="D25" s="17">
        <v>38887</v>
      </c>
      <c r="E25" s="24">
        <v>17</v>
      </c>
      <c r="F25" s="31">
        <f t="shared" si="0"/>
        <v>4.3716409082726875E-4</v>
      </c>
      <c r="G25" s="17">
        <v>7</v>
      </c>
      <c r="H25" s="28">
        <v>251.2</v>
      </c>
      <c r="I25" s="1">
        <v>47.47475</v>
      </c>
      <c r="J25" s="1">
        <f t="shared" si="1"/>
        <v>1.2208385835883457</v>
      </c>
      <c r="K25" s="1">
        <f t="shared" si="2"/>
        <v>2.7926323529411765</v>
      </c>
      <c r="L25" s="9"/>
    </row>
    <row r="26" spans="2:12">
      <c r="B26" s="7"/>
      <c r="C26" s="3">
        <v>41325</v>
      </c>
      <c r="D26" s="17">
        <v>40917</v>
      </c>
      <c r="E26" s="24">
        <v>19</v>
      </c>
      <c r="F26" s="31">
        <f t="shared" si="0"/>
        <v>4.6435466920839751E-4</v>
      </c>
      <c r="G26" s="17">
        <v>5</v>
      </c>
      <c r="H26" s="28">
        <v>144.29999999999998</v>
      </c>
      <c r="I26" s="1">
        <v>48.009709999999998</v>
      </c>
      <c r="J26" s="1">
        <f t="shared" si="1"/>
        <v>1.173343842412689</v>
      </c>
      <c r="K26" s="1">
        <f t="shared" si="2"/>
        <v>2.5268268421052631</v>
      </c>
      <c r="L26" s="9"/>
    </row>
    <row r="27" spans="2:12">
      <c r="B27" s="7"/>
      <c r="C27" s="3">
        <v>41326</v>
      </c>
      <c r="D27" s="17">
        <v>40297</v>
      </c>
      <c r="E27" s="24">
        <v>17</v>
      </c>
      <c r="F27" s="31">
        <f t="shared" si="0"/>
        <v>4.21867632826265E-4</v>
      </c>
      <c r="G27" s="17">
        <v>4</v>
      </c>
      <c r="H27" s="28">
        <v>163.30000000000001</v>
      </c>
      <c r="I27" s="1">
        <v>48.020429999999998</v>
      </c>
      <c r="J27" s="1">
        <f t="shared" si="1"/>
        <v>1.1916626547881977</v>
      </c>
      <c r="K27" s="1">
        <f t="shared" si="2"/>
        <v>2.8247311764705882</v>
      </c>
      <c r="L27" s="9"/>
    </row>
    <row r="28" spans="2:12">
      <c r="B28" s="7"/>
      <c r="C28" s="3">
        <v>41327</v>
      </c>
      <c r="D28" s="17">
        <v>5138</v>
      </c>
      <c r="E28" s="24">
        <v>4</v>
      </c>
      <c r="F28" s="31">
        <f t="shared" si="0"/>
        <v>7.7851304009342152E-4</v>
      </c>
      <c r="G28" s="17">
        <v>5</v>
      </c>
      <c r="H28" s="28">
        <v>135.85</v>
      </c>
      <c r="I28" s="1">
        <v>4.12113</v>
      </c>
      <c r="J28" s="1">
        <f t="shared" si="1"/>
        <v>0.80208836123005056</v>
      </c>
      <c r="K28" s="1">
        <f t="shared" si="2"/>
        <v>1.0302825</v>
      </c>
      <c r="L28" s="9"/>
    </row>
    <row r="29" spans="2:12">
      <c r="B29" s="7"/>
      <c r="C29" s="3">
        <v>41328</v>
      </c>
      <c r="D29" s="17">
        <v>1895</v>
      </c>
      <c r="E29" s="24">
        <v>1</v>
      </c>
      <c r="F29" s="31">
        <f t="shared" si="0"/>
        <v>5.2770448548812663E-4</v>
      </c>
      <c r="G29" s="17">
        <v>1</v>
      </c>
      <c r="H29" s="28">
        <v>8.9499999999999993</v>
      </c>
      <c r="I29" s="1">
        <v>1.5204800000000001</v>
      </c>
      <c r="J29" s="1">
        <f t="shared" si="1"/>
        <v>0.80236411609498692</v>
      </c>
      <c r="K29" s="1">
        <f t="shared" si="2"/>
        <v>1.5204800000000001</v>
      </c>
      <c r="L29" s="9"/>
    </row>
    <row r="30" spans="2:12">
      <c r="B30" s="7"/>
      <c r="C30" s="3">
        <v>41329</v>
      </c>
      <c r="D30" s="17">
        <v>65314</v>
      </c>
      <c r="E30" s="24">
        <v>26</v>
      </c>
      <c r="F30" s="31">
        <f t="shared" si="0"/>
        <v>3.9807698196405057E-4</v>
      </c>
      <c r="G30" s="17">
        <v>2</v>
      </c>
      <c r="H30" s="28">
        <v>111.93</v>
      </c>
      <c r="I30" s="1">
        <v>39.881160000000001</v>
      </c>
      <c r="J30" s="1">
        <f t="shared" si="1"/>
        <v>0.61060660807790057</v>
      </c>
      <c r="K30" s="1">
        <f t="shared" si="2"/>
        <v>1.5338907692307693</v>
      </c>
      <c r="L30" s="9"/>
    </row>
    <row r="31" spans="2:12">
      <c r="B31" s="7"/>
      <c r="C31" s="11" t="s">
        <v>132</v>
      </c>
      <c r="D31" s="4">
        <f>SUM(D24:D30)</f>
        <v>205904</v>
      </c>
      <c r="E31" s="26">
        <f>SUM(E24:E30)</f>
        <v>98</v>
      </c>
      <c r="F31" s="32">
        <f>E31/D31</f>
        <v>4.7594995726163647E-4</v>
      </c>
      <c r="G31" s="4">
        <f>SUM(G24:G30)</f>
        <v>31</v>
      </c>
      <c r="H31" s="5">
        <f>SUM(H24:H30)</f>
        <v>1150.3599999999999</v>
      </c>
      <c r="I31" s="5">
        <f>SUM(I24:I30)</f>
        <v>205.77067999999997</v>
      </c>
      <c r="J31" s="5">
        <f>I31/D31*1000</f>
        <v>0.9993525137928353</v>
      </c>
      <c r="K31" s="5">
        <f>I31/E31</f>
        <v>2.0997008163265303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E37" sqref="E3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63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I33" sqref="I3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74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85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第十周（12-24～1-6)</vt:lpstr>
      <vt:lpstr>第十一周（1-7～1-13)</vt:lpstr>
      <vt:lpstr>第十二周（1-14～1-20)</vt:lpstr>
      <vt:lpstr>第十三周（1-21～1-27)</vt:lpstr>
      <vt:lpstr>第十四周（1-28～2-3)</vt:lpstr>
      <vt:lpstr>第十五周（2-4～2-17)</vt:lpstr>
      <vt:lpstr>第十六周（2-18～2-24)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2013-02-28T03:40:27Z</dcterms:modified>
</cp:coreProperties>
</file>