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18" activeTab="21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第七周（12-03～12-09)" sheetId="26" r:id="rId7"/>
    <sheet name="第八周（12-10～12-16)" sheetId="27" r:id="rId8"/>
    <sheet name="第九周（12-17～12-23)" sheetId="28" r:id="rId9"/>
    <sheet name="第十周（12-24～1-6)" sheetId="29" r:id="rId10"/>
    <sheet name="第十一周（1-7～1-13)" sheetId="30" r:id="rId11"/>
    <sheet name="第十二周（1-14～1-20)" sheetId="31" r:id="rId12"/>
    <sheet name="第十三周（1-21～1-27)" sheetId="32" r:id="rId13"/>
    <sheet name="第十四周（1-28～2-3)" sheetId="33" r:id="rId14"/>
    <sheet name="第十五周（2-4～2-17)" sheetId="34" r:id="rId15"/>
    <sheet name="第十六周（2-18～2-24)" sheetId="35" r:id="rId16"/>
    <sheet name="第十七周（2-25～3-3)" sheetId="36" r:id="rId17"/>
    <sheet name="第十八周（3-4～3-10)" sheetId="37" r:id="rId18"/>
    <sheet name="第十九周（3-11～3-17）" sheetId="17" r:id="rId19"/>
    <sheet name="第二十周（3-18～3-24）" sheetId="38" r:id="rId20"/>
    <sheet name="第二十一周（3-25～3-31）" sheetId="39" r:id="rId21"/>
    <sheet name="第二十二周（4-1～4-7）" sheetId="40" r:id="rId22"/>
  </sheets>
  <calcPr calcId="125725"/>
</workbook>
</file>

<file path=xl/calcChain.xml><?xml version="1.0" encoding="utf-8"?>
<calcChain xmlns="http://schemas.openxmlformats.org/spreadsheetml/2006/main">
  <c r="I29" i="40"/>
  <c r="K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J29" l="1"/>
  <c r="I29" i="39"/>
  <c r="K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J29" l="1"/>
  <c r="I29" i="38"/>
  <c r="K29" s="1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17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F29" i="38" l="1"/>
  <c r="J29"/>
  <c r="J29" i="17"/>
  <c r="F29"/>
  <c r="K29"/>
  <c r="K25" i="37" l="1"/>
  <c r="K26"/>
  <c r="K27"/>
  <c r="K28"/>
  <c r="I29" l="1"/>
  <c r="H29"/>
  <c r="G29"/>
  <c r="E29"/>
  <c r="D29"/>
  <c r="J28"/>
  <c r="F28"/>
  <c r="J27"/>
  <c r="F27"/>
  <c r="J26"/>
  <c r="F26"/>
  <c r="J25"/>
  <c r="F25"/>
  <c r="K24"/>
  <c r="J24"/>
  <c r="F24"/>
  <c r="K23"/>
  <c r="J23"/>
  <c r="F23"/>
  <c r="K22"/>
  <c r="J22"/>
  <c r="F22"/>
  <c r="K29" l="1"/>
  <c r="F29"/>
  <c r="J29"/>
  <c r="I27" i="36" l="1"/>
  <c r="H27"/>
  <c r="G27"/>
  <c r="E27"/>
  <c r="D27"/>
  <c r="J26"/>
  <c r="F26"/>
  <c r="J25"/>
  <c r="F25"/>
  <c r="K24"/>
  <c r="J24"/>
  <c r="F24"/>
  <c r="J23"/>
  <c r="F23"/>
  <c r="K22"/>
  <c r="J22"/>
  <c r="F22"/>
  <c r="K21"/>
  <c r="J21"/>
  <c r="F21"/>
  <c r="K20"/>
  <c r="J20"/>
  <c r="F20"/>
  <c r="K27" l="1"/>
  <c r="F27"/>
  <c r="J27"/>
  <c r="I30" i="35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30" l="1"/>
  <c r="F30"/>
  <c r="J30"/>
  <c r="I37" i="34"/>
  <c r="H37"/>
  <c r="G37"/>
  <c r="E37"/>
  <c r="D37"/>
  <c r="K36"/>
  <c r="J36"/>
  <c r="F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 i="33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29" i="32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8" i="31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30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5" i="29"/>
  <c r="H35"/>
  <c r="G35"/>
  <c r="E35"/>
  <c r="D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8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7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1" i="26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29" i="25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24"/>
  <c r="H29"/>
  <c r="G29"/>
  <c r="E29"/>
  <c r="D29"/>
  <c r="J29" s="1"/>
  <c r="I29" i="23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F30" i="33" l="1"/>
  <c r="K37" i="34"/>
  <c r="F37"/>
  <c r="J37"/>
  <c r="K30" i="33"/>
  <c r="J30"/>
  <c r="F31" i="21"/>
  <c r="K29" i="24"/>
  <c r="J29" i="25"/>
  <c r="F35" i="29"/>
  <c r="F28" i="30"/>
  <c r="F28" i="31"/>
  <c r="F29" i="32"/>
  <c r="J31" i="21"/>
  <c r="F29" i="23"/>
  <c r="F29" i="25"/>
  <c r="J35" i="29"/>
  <c r="J28" i="30"/>
  <c r="J28" i="31"/>
  <c r="J29" i="32"/>
  <c r="K29"/>
  <c r="K28" i="31"/>
  <c r="K28" i="30"/>
  <c r="K35" i="29"/>
  <c r="J28" i="28"/>
  <c r="F28"/>
  <c r="K28"/>
  <c r="J28" i="27"/>
  <c r="F28"/>
  <c r="K28"/>
  <c r="J31" i="26"/>
  <c r="F31"/>
  <c r="K31"/>
  <c r="K29" i="25"/>
  <c r="F29" i="24"/>
  <c r="J29" i="23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<sst xmlns="http://schemas.openxmlformats.org/spreadsheetml/2006/main" count="399" uniqueCount="189">
  <si>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</si>
  <si>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</si>
  <si>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</si>
  <si>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</si>
  <si>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</si>
  <si>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</si>
  <si>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</si>
  <si>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</si>
  <si>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</si>
  <si>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</si>
  <si>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</si>
  <si>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</si>
  <si>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</si>
  <si>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</si>
  <si>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</si>
  <si>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</si>
  <si>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</si>
  <si>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</si>
  <si>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</si>
  <si>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</si>
  <si>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</si>
  <si>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</si>
  <si>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</si>
  <si>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</si>
  <si>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</si>
  <si>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</si>
  <si>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</si>
  <si>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</si>
  <si>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</si>
  <si>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</si>
  <si>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</si>
  <si>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</si>
  <si>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</si>
  <si>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</si>
  <si>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</si>
  <si>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</si>
  <si>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</si>
  <si>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</si>
  <si>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</si>
  <si>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5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</si>
  <si>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</si>
  <si>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</si>
  <si>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</si>
  <si>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</si>
  <si>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</si>
  <si>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</si>
  <si>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</si>
  <si>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</si>
  <si>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</si>
  <si>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</si>
  <si>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</si>
  <si>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</si>
  <si>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1.进行各场景的测试投放；
2.重新设定动态出价算法，设置了不同维度的权重，同时根据圣诞季媒体资源价格上涨调整了基价；
3.根据投放数据优化投放模型；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2.优化动态出价算法；
3.根据投放数据优化投放模型；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</si>
  <si>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</si>
  <si>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</si>
  <si>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</si>
  <si>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</si>
  <si>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</si>
  <si>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</si>
  <si>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</si>
  <si>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</si>
  <si>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</si>
  <si>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</si>
  <si>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1.优化动态出价算法；
2.根据投放数据优化投放模型；
3.持续retargeting投放；
4.挑选白名单进行白名单投放；
5.尝试新创意；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1.扩大人群学习和媒体类别学习；
2.优化动态出价算法；
3.根据投放数据优化投放模型；
4.持续retargeting投放；
5.继续挑选效果相对好的媒体进入白名单，进行白名单投放；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</si>
  <si>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</si>
  <si>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</si>
  <si>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</si>
  <si>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</si>
  <si>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</si>
  <si>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</si>
  <si>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</si>
  <si>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</si>
  <si>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</si>
  <si>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</si>
  <si>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1.配合新创意，针对目标品类进行更大面积的高曝光投放；
2.持续retargeting投放；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1.持续针对目标品类进行高曝光投放；
2.根据投放数据优化投放模型；
3.拆分投放人群，对模型人群优化动态出价算法；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</si>
  <si>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</si>
  <si>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</si>
  <si>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</si>
  <si>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</si>
  <si>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</si>
  <si>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</si>
  <si>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</si>
  <si>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</si>
  <si>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</si>
  <si>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</si>
  <si>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1.持续针对目标品类进行高曝光量投放；
2.拆分投放人群，对模型人群优化动态出价算法；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1.利用之前积累的数据重构投放模型；
2.扩大媒体品类学习；
3.整理媒体白名单；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</si>
  <si>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</si>
  <si>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</si>
  <si>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</si>
  <si>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</si>
  <si>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</si>
  <si>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</si>
  <si>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</si>
  <si>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</si>
  <si>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</si>
  <si>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</si>
  <si>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</si>
  <si>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</si>
  <si>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</si>
  <si>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</si>
  <si>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</si>
  <si>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</si>
  <si>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</si>
  <si>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</si>
  <si>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</si>
  <si>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</si>
  <si>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1.利用之前积累的数据重构了投放模型，提高了投放预算；
2.扩大媒体品类学习费为；
3.整理媒体白名单；
4.持续retargeting投放；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3.持续整理媒体白名单；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</si>
  <si>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4.数据整理、分析，准备结合新算法尝试投放；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</si>
  <si>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</si>
  <si>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</si>
  <si>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</si>
  <si>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</si>
  <si>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</si>
  <si>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</si>
  <si>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</si>
  <si>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</si>
  <si>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</si>
  <si>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</si>
  <si>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</si>
  <si>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</si>
  <si>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</si>
  <si>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</si>
  <si>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</si>
  <si>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</si>
  <si>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</si>
  <si>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</si>
  <si>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</si>
  <si>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</si>
  <si>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</si>
  <si>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</si>
  <si>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</si>
  <si>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</si>
  <si>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</si>
  <si>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4.开始尝试地域+人群的投放算法；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</si>
  <si>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4.继续尝试地域+人群的投放算法；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</si>
  <si>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</si>
  <si>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</si>
  <si>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</si>
  <si>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</si>
  <si>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</si>
  <si>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</si>
  <si>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</si>
  <si>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</si>
  <si>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</si>
  <si>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</si>
  <si>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</si>
  <si>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</si>
  <si>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</si>
  <si>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</si>
  <si>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</si>
  <si>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6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</si>
  <si>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</si>
  <si>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</si>
  <si>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</si>
  <si>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</si>
  <si>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</si>
  <si>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1.平台升级+新人群投放尝试；
2.新创意更新；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1.数据整理、分析，继续新人群尝试投放；
2.逐步调整模型、逐步加大预算；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</si>
  <si>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4.继续尝试地域+人群的投放算法；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</si>
  <si>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</si>
  <si>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</si>
  <si>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</si>
  <si>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</si>
  <si>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</si>
  <si>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</si>
  <si>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</si>
  <si>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</si>
  <si>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</si>
  <si>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</si>
  <si>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</si>
  <si>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</si>
  <si>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1.数据整理、分析，继续新人群尝试投放；
2.逐步调整模型、逐步加大预算；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1.数据整理、分析，继续新人群尝试投放；
2.逐步调整模型、逐步加大预算；
3.重新开展尝试地域+人群的投放算法；
4.继续开始retargeting投放；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</si>
  <si>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>1.数据整理、分析，继续新人群尝试投放；
2.逐步调整模型；
3.重新开展尝试地域+人群的投放算法；
4.开始retargeting投放；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1.地域+人群+媒体类别投放尝试；
2.逐步调整模型、逐步加大预算；
3.继续retargeting投放；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</si>
  <si>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</si>
  <si>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</si>
  <si>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</si>
  <si>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</si>
  <si>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</si>
  <si>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>1.地域+人群+媒体类别投放尝试；
2.逐步调整模型、逐步加大预算；
3.继续retargeting投放；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1.继续地域+人群+媒体类别投放尝试；
2.逐步调整模型、逐步加大预算；
3.继续retargeting投放；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</si>
  <si>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</si>
  <si>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</si>
  <si>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</si>
  <si>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</si>
  <si>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</si>
  <si>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</si>
  <si>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</si>
  <si>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</si>
  <si>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</si>
  <si>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</si>
  <si>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>1.地域+人群+媒体类别+白名单组合投放尝试；
2.观察数据表现，持续优化；
3.继续retargeting投放；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1.地域+人群+媒体类别+白名单组合投放尝试；
2.观察数据表现，持续优化；
3.继续retargeting投放；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</si>
</sst>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7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26" fontId="20" fillId="35" borderId="1" xfId="0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C21" s="38"/>
      <c r="D21" s="38"/>
      <c r="E21" s="38"/>
      <c r="F21" s="38"/>
      <c r="G21" s="38"/>
      <c r="H21" s="38"/>
      <c r="I21" s="38"/>
      <c r="J21" s="38"/>
      <c r="K21" s="38"/>
      <c r="L21" s="9"/>
    </row>
    <row r="22" spans="2:12">
      <c r="B22" s="7"/>
      <c r="C22" s="38"/>
      <c r="D22" s="38"/>
      <c r="E22" s="38"/>
      <c r="F22" s="38"/>
      <c r="G22" s="38"/>
      <c r="H22" s="38"/>
      <c r="I22" s="38"/>
      <c r="J22" s="38"/>
      <c r="K22" s="38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43"/>
  <sheetViews>
    <sheetView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41267</v>
      </c>
      <c r="D6" s="2">
        <v>41280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106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86</v>
      </c>
      <c r="D20" s="19" t="s">
        <v>87</v>
      </c>
      <c r="E20" s="23" t="s">
        <v>88</v>
      </c>
      <c r="F20" s="23" t="s">
        <v>89</v>
      </c>
      <c r="G20" s="18" t="s">
        <v>90</v>
      </c>
      <c r="H20" s="19" t="s">
        <v>91</v>
      </c>
      <c r="I20" s="19" t="s">
        <v>92</v>
      </c>
      <c r="J20" s="19" t="s">
        <v>93</v>
      </c>
      <c r="K20" s="19" t="s">
        <v>94</v>
      </c>
      <c r="L20" s="9"/>
    </row>
    <row r="21" spans="2:12">
      <c r="B21" s="7"/>
      <c r="C21" s="3">
        <v>41267</v>
      </c>
      <c r="D21" s="17">
        <v>172856</v>
      </c>
      <c r="E21" s="24">
        <v>18</v>
      </c>
      <c r="F21" s="31">
        <f t="shared" ref="F21:F34" si="0">E21/D21</f>
        <v>1.0413291988707363E-4</v>
      </c>
      <c r="G21" s="17">
        <v>0</v>
      </c>
      <c r="H21" s="28">
        <v>0</v>
      </c>
      <c r="I21" s="1">
        <v>22.23509</v>
      </c>
      <c r="J21" s="1">
        <f t="shared" ref="J21:J34" si="1">I21/D21*1000</f>
        <v>0.12863360253621511</v>
      </c>
      <c r="K21" s="1">
        <f>I21/E21</f>
        <v>1.2352827777777777</v>
      </c>
      <c r="L21" s="9"/>
    </row>
    <row r="22" spans="2:12">
      <c r="B22" s="7"/>
      <c r="C22" s="3">
        <v>41268</v>
      </c>
      <c r="D22" s="17">
        <v>101532</v>
      </c>
      <c r="E22" s="24">
        <v>50</v>
      </c>
      <c r="F22" s="31">
        <f t="shared" si="0"/>
        <v>4.9245558050663835E-4</v>
      </c>
      <c r="G22" s="17">
        <v>4</v>
      </c>
      <c r="H22" s="28">
        <v>294.44</v>
      </c>
      <c r="I22" s="1">
        <v>71.287499999999994</v>
      </c>
      <c r="J22" s="1">
        <f t="shared" si="1"/>
        <v>0.70211854390733952</v>
      </c>
      <c r="K22" s="1">
        <f t="shared" ref="K22:K34" si="2">I22/E22</f>
        <v>1.4257499999999999</v>
      </c>
      <c r="L22" s="9"/>
    </row>
    <row r="23" spans="2:12">
      <c r="B23" s="7"/>
      <c r="C23" s="3">
        <v>41269</v>
      </c>
      <c r="D23" s="17">
        <v>78606</v>
      </c>
      <c r="E23" s="24">
        <v>51</v>
      </c>
      <c r="F23" s="31">
        <f t="shared" si="0"/>
        <v>6.4880543469964121E-4</v>
      </c>
      <c r="G23" s="17">
        <v>5</v>
      </c>
      <c r="H23" s="28">
        <v>149.49</v>
      </c>
      <c r="I23" s="1">
        <v>75.973339999999993</v>
      </c>
      <c r="J23" s="1">
        <f t="shared" si="1"/>
        <v>0.9665081545937968</v>
      </c>
      <c r="K23" s="1">
        <f t="shared" si="2"/>
        <v>1.4896733333333332</v>
      </c>
      <c r="L23" s="9"/>
    </row>
    <row r="24" spans="2:12">
      <c r="B24" s="7"/>
      <c r="C24" s="3">
        <v>41270</v>
      </c>
      <c r="D24" s="17">
        <v>83156</v>
      </c>
      <c r="E24" s="24">
        <v>52</v>
      </c>
      <c r="F24" s="31">
        <f t="shared" si="0"/>
        <v>6.2533070373755348E-4</v>
      </c>
      <c r="G24" s="17">
        <v>8</v>
      </c>
      <c r="H24" s="28">
        <v>317.14999999999998</v>
      </c>
      <c r="I24" s="1">
        <v>77.922089999999997</v>
      </c>
      <c r="J24" s="1">
        <f t="shared" si="1"/>
        <v>0.93705914185386496</v>
      </c>
      <c r="K24" s="1">
        <f t="shared" si="2"/>
        <v>1.4985017307692308</v>
      </c>
      <c r="L24" s="9"/>
    </row>
    <row r="25" spans="2:12">
      <c r="B25" s="7"/>
      <c r="C25" s="3">
        <v>41271</v>
      </c>
      <c r="D25" s="17">
        <v>76092</v>
      </c>
      <c r="E25" s="24">
        <v>46</v>
      </c>
      <c r="F25" s="31">
        <f t="shared" si="0"/>
        <v>6.0453135677863642E-4</v>
      </c>
      <c r="G25" s="17">
        <v>5</v>
      </c>
      <c r="H25" s="28">
        <v>185.79</v>
      </c>
      <c r="I25" s="1">
        <v>77.776529999999994</v>
      </c>
      <c r="J25" s="1">
        <f t="shared" si="1"/>
        <v>1.0221380697050939</v>
      </c>
      <c r="K25" s="1">
        <f t="shared" si="2"/>
        <v>1.6907941304347824</v>
      </c>
      <c r="L25" s="9"/>
    </row>
    <row r="26" spans="2:12">
      <c r="B26" s="7"/>
      <c r="C26" s="3">
        <v>41272</v>
      </c>
      <c r="D26" s="17">
        <v>77872</v>
      </c>
      <c r="E26" s="24">
        <v>54</v>
      </c>
      <c r="F26" s="31">
        <f t="shared" si="0"/>
        <v>6.934456544072324E-4</v>
      </c>
      <c r="G26" s="17">
        <v>3</v>
      </c>
      <c r="H26" s="28">
        <v>114.65</v>
      </c>
      <c r="I26" s="1">
        <v>78.346400000000003</v>
      </c>
      <c r="J26" s="1">
        <f t="shared" si="1"/>
        <v>1.0060920484898295</v>
      </c>
      <c r="K26" s="1">
        <f t="shared" si="2"/>
        <v>1.4508592592592593</v>
      </c>
      <c r="L26" s="9"/>
    </row>
    <row r="27" spans="2:12">
      <c r="B27" s="7"/>
      <c r="C27" s="3">
        <v>41273</v>
      </c>
      <c r="D27" s="17">
        <v>79117</v>
      </c>
      <c r="E27" s="24">
        <v>41</v>
      </c>
      <c r="F27" s="31">
        <f t="shared" si="0"/>
        <v>5.1821985161216934E-4</v>
      </c>
      <c r="G27" s="17">
        <v>5</v>
      </c>
      <c r="H27" s="28">
        <v>192.05</v>
      </c>
      <c r="I27" s="1">
        <v>79.745639999999995</v>
      </c>
      <c r="J27" s="1">
        <f t="shared" si="1"/>
        <v>1.0079457006711579</v>
      </c>
      <c r="K27" s="1">
        <f t="shared" si="2"/>
        <v>1.9450156097560973</v>
      </c>
      <c r="L27" s="9"/>
    </row>
    <row r="28" spans="2:12">
      <c r="B28" s="7"/>
      <c r="C28" s="3">
        <v>41274</v>
      </c>
      <c r="D28" s="17">
        <v>79977</v>
      </c>
      <c r="E28" s="24">
        <v>49</v>
      </c>
      <c r="F28" s="31">
        <f t="shared" si="0"/>
        <v>6.1267614439151257E-4</v>
      </c>
      <c r="G28" s="17">
        <v>9</v>
      </c>
      <c r="H28" s="28">
        <v>280</v>
      </c>
      <c r="I28" s="1">
        <v>79.342730000000003</v>
      </c>
      <c r="J28" s="1">
        <f t="shared" si="1"/>
        <v>0.99206934493666921</v>
      </c>
      <c r="K28" s="1">
        <f t="shared" si="2"/>
        <v>1.6192393877551021</v>
      </c>
      <c r="L28" s="9"/>
    </row>
    <row r="29" spans="2:12">
      <c r="B29" s="7"/>
      <c r="C29" s="3">
        <v>41275</v>
      </c>
      <c r="D29" s="17">
        <v>73258</v>
      </c>
      <c r="E29" s="24">
        <v>73</v>
      </c>
      <c r="F29" s="31">
        <f t="shared" si="0"/>
        <v>9.9647820033306944E-4</v>
      </c>
      <c r="G29" s="17">
        <v>6</v>
      </c>
      <c r="H29" s="28">
        <v>306.33</v>
      </c>
      <c r="I29" s="1">
        <v>70.576030000000003</v>
      </c>
      <c r="J29" s="1">
        <f t="shared" si="1"/>
        <v>0.96339007343907834</v>
      </c>
      <c r="K29" s="1">
        <f t="shared" si="2"/>
        <v>0.96679493150684936</v>
      </c>
      <c r="L29" s="9"/>
    </row>
    <row r="30" spans="2:12">
      <c r="B30" s="7"/>
      <c r="C30" s="3">
        <v>41276</v>
      </c>
      <c r="D30" s="17">
        <v>75927</v>
      </c>
      <c r="E30" s="24">
        <v>51</v>
      </c>
      <c r="F30" s="31">
        <f t="shared" si="0"/>
        <v>6.7169781500651937E-4</v>
      </c>
      <c r="G30" s="17">
        <v>12</v>
      </c>
      <c r="H30" s="28">
        <v>439.35</v>
      </c>
      <c r="I30" s="1">
        <v>76.960269999999994</v>
      </c>
      <c r="J30" s="1">
        <f t="shared" si="1"/>
        <v>1.013608729437486</v>
      </c>
      <c r="K30" s="1">
        <f t="shared" si="2"/>
        <v>1.5090249019607842</v>
      </c>
      <c r="L30" s="9"/>
    </row>
    <row r="31" spans="2:12">
      <c r="B31" s="7"/>
      <c r="C31" s="3">
        <v>41277</v>
      </c>
      <c r="D31" s="17">
        <v>59013</v>
      </c>
      <c r="E31" s="24">
        <v>63</v>
      </c>
      <c r="F31" s="31">
        <f t="shared" si="0"/>
        <v>1.0675613847796249E-3</v>
      </c>
      <c r="G31" s="17">
        <v>7</v>
      </c>
      <c r="H31" s="28">
        <v>266.11</v>
      </c>
      <c r="I31" s="1">
        <v>57.953589999999998</v>
      </c>
      <c r="J31" s="1">
        <f t="shared" si="1"/>
        <v>0.98204785386270821</v>
      </c>
      <c r="K31" s="1">
        <f t="shared" si="2"/>
        <v>0.91989825396825398</v>
      </c>
      <c r="L31" s="9"/>
    </row>
    <row r="32" spans="2:12">
      <c r="B32" s="7"/>
      <c r="C32" s="3">
        <v>41278</v>
      </c>
      <c r="D32" s="17">
        <v>57469</v>
      </c>
      <c r="E32" s="24">
        <v>46</v>
      </c>
      <c r="F32" s="31">
        <f t="shared" si="0"/>
        <v>8.0043153700255787E-4</v>
      </c>
      <c r="G32" s="17">
        <v>9</v>
      </c>
      <c r="H32" s="28">
        <v>341.34</v>
      </c>
      <c r="I32" s="1">
        <v>56.977240000000002</v>
      </c>
      <c r="J32" s="1">
        <f t="shared" si="1"/>
        <v>0.99144303885573093</v>
      </c>
      <c r="K32" s="1">
        <f t="shared" si="2"/>
        <v>1.238635652173913</v>
      </c>
      <c r="L32" s="9"/>
    </row>
    <row r="33" spans="2:12">
      <c r="B33" s="7"/>
      <c r="C33" s="3">
        <v>41279</v>
      </c>
      <c r="D33" s="17">
        <v>57986</v>
      </c>
      <c r="E33" s="24">
        <v>46</v>
      </c>
      <c r="F33" s="31">
        <f t="shared" si="0"/>
        <v>7.9329493325975241E-4</v>
      </c>
      <c r="G33" s="17">
        <v>8</v>
      </c>
      <c r="H33" s="28">
        <v>514.79</v>
      </c>
      <c r="I33" s="1">
        <v>57.595570000000002</v>
      </c>
      <c r="J33" s="1">
        <f t="shared" si="1"/>
        <v>0.99326682302624769</v>
      </c>
      <c r="K33" s="1">
        <f t="shared" si="2"/>
        <v>1.2520776086956522</v>
      </c>
      <c r="L33" s="9"/>
    </row>
    <row r="34" spans="2:12">
      <c r="B34" s="7"/>
      <c r="C34" s="3">
        <v>41280</v>
      </c>
      <c r="D34" s="17">
        <v>60295</v>
      </c>
      <c r="E34" s="24">
        <v>54</v>
      </c>
      <c r="F34" s="31">
        <f t="shared" si="0"/>
        <v>8.9559664980512477E-4</v>
      </c>
      <c r="G34" s="17">
        <v>4</v>
      </c>
      <c r="H34" s="28">
        <v>105.01</v>
      </c>
      <c r="I34" s="1">
        <v>60.093069999999997</v>
      </c>
      <c r="J34" s="1">
        <f t="shared" si="1"/>
        <v>0.99665096608342307</v>
      </c>
      <c r="K34" s="1">
        <f t="shared" si="2"/>
        <v>1.1128346296296296</v>
      </c>
      <c r="L34" s="9"/>
    </row>
    <row r="35" spans="2:12">
      <c r="B35" s="7"/>
      <c r="C35" s="11" t="s">
        <v>95</v>
      </c>
      <c r="D35" s="4">
        <f>SUM(D21:D34)</f>
        <v>1133156</v>
      </c>
      <c r="E35" s="26">
        <f>SUM(E21:E34)</f>
        <v>694</v>
      </c>
      <c r="F35" s="32">
        <f>E35/D35</f>
        <v>6.1244877139599485E-4</v>
      </c>
      <c r="G35" s="4">
        <f>SUM(G21:G34)</f>
        <v>85</v>
      </c>
      <c r="H35" s="5">
        <f>SUM(H21:H34)</f>
        <v>3506.5000000000005</v>
      </c>
      <c r="I35" s="5">
        <f>SUM(I21:I34)</f>
        <v>942.78508999999997</v>
      </c>
      <c r="J35" s="5">
        <f>I35/D35*1000</f>
        <v>0.8319993804913004</v>
      </c>
      <c r="K35" s="5">
        <f>I35/E35</f>
        <v>1.3584799567723342</v>
      </c>
      <c r="L35" s="9"/>
    </row>
    <row r="36" spans="2:12">
      <c r="B36" s="7"/>
      <c r="C36" s="8"/>
      <c r="D36" s="8"/>
      <c r="E36" s="8"/>
      <c r="F36" s="8"/>
      <c r="L36" s="9"/>
    </row>
    <row r="37" spans="2:12">
      <c r="B37" s="7"/>
      <c r="C37" s="16" t="s">
        <v>15</v>
      </c>
      <c r="D37" s="20"/>
      <c r="E37" s="20"/>
      <c r="F37" s="21"/>
      <c r="G37" s="8"/>
      <c r="H37" s="8"/>
      <c r="I37" s="8"/>
      <c r="J37" s="8"/>
      <c r="K37" s="8"/>
      <c r="L37" s="9"/>
    </row>
    <row r="38" spans="2:12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40" spans="2:12">
      <c r="B40" s="15"/>
      <c r="D40" s="16"/>
      <c r="E40" s="16"/>
      <c r="F40" s="16"/>
    </row>
    <row r="41" spans="2:12">
      <c r="B41" s="16"/>
      <c r="C41" s="16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41281</v>
      </c>
      <c r="D6" s="2">
        <v>41287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107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96</v>
      </c>
      <c r="D20" s="19" t="s">
        <v>97</v>
      </c>
      <c r="E20" s="23" t="s">
        <v>98</v>
      </c>
      <c r="F20" s="23" t="s">
        <v>99</v>
      </c>
      <c r="G20" s="18" t="s">
        <v>100</v>
      </c>
      <c r="H20" s="19" t="s">
        <v>101</v>
      </c>
      <c r="I20" s="19" t="s">
        <v>102</v>
      </c>
      <c r="J20" s="19" t="s">
        <v>103</v>
      </c>
      <c r="K20" s="19" t="s">
        <v>104</v>
      </c>
      <c r="L20" s="9"/>
    </row>
    <row r="21" spans="2:12">
      <c r="B21" s="7"/>
      <c r="C21" s="3">
        <v>41281</v>
      </c>
      <c r="D21" s="17">
        <v>63023</v>
      </c>
      <c r="E21" s="24">
        <v>54</v>
      </c>
      <c r="F21" s="31">
        <f t="shared" ref="F21:F27" si="0">E21/D21</f>
        <v>8.5683004617361912E-4</v>
      </c>
      <c r="G21" s="17">
        <v>9</v>
      </c>
      <c r="H21" s="28">
        <v>280.55</v>
      </c>
      <c r="I21" s="1">
        <v>63.276539999999997</v>
      </c>
      <c r="J21" s="1">
        <f t="shared" ref="J21:J27" si="1">I21/D21*1000</f>
        <v>1.0040229757390158</v>
      </c>
      <c r="K21" s="1">
        <f t="shared" ref="K21:K27" si="2">I21/E21</f>
        <v>1.1717877777777777</v>
      </c>
      <c r="L21" s="9"/>
    </row>
    <row r="22" spans="2:12">
      <c r="B22" s="7"/>
      <c r="C22" s="3">
        <v>41282</v>
      </c>
      <c r="D22" s="17">
        <v>63300</v>
      </c>
      <c r="E22" s="24">
        <v>50</v>
      </c>
      <c r="F22" s="31">
        <f t="shared" si="0"/>
        <v>7.8988941548183253E-4</v>
      </c>
      <c r="G22" s="17">
        <v>14</v>
      </c>
      <c r="H22" s="28">
        <v>397.56</v>
      </c>
      <c r="I22" s="1">
        <v>60.059190000000001</v>
      </c>
      <c r="J22" s="1">
        <f t="shared" si="1"/>
        <v>0.94880236966824638</v>
      </c>
      <c r="K22" s="1">
        <f t="shared" si="2"/>
        <v>1.2011837999999999</v>
      </c>
      <c r="L22" s="9"/>
    </row>
    <row r="23" spans="2:12">
      <c r="B23" s="7"/>
      <c r="C23" s="3">
        <v>41283</v>
      </c>
      <c r="D23" s="17">
        <v>71471</v>
      </c>
      <c r="E23" s="24">
        <v>58</v>
      </c>
      <c r="F23" s="31">
        <f t="shared" si="0"/>
        <v>8.1151795833275038E-4</v>
      </c>
      <c r="G23" s="17">
        <v>6</v>
      </c>
      <c r="H23" s="28">
        <v>231</v>
      </c>
      <c r="I23" s="1">
        <v>67.086309999999997</v>
      </c>
      <c r="J23" s="1">
        <f t="shared" si="1"/>
        <v>0.93865078143582703</v>
      </c>
      <c r="K23" s="1">
        <f t="shared" si="2"/>
        <v>1.1566605172413793</v>
      </c>
      <c r="L23" s="9"/>
    </row>
    <row r="24" spans="2:12">
      <c r="B24" s="7"/>
      <c r="C24" s="3">
        <v>41284</v>
      </c>
      <c r="D24" s="17">
        <v>49553</v>
      </c>
      <c r="E24" s="24">
        <v>47</v>
      </c>
      <c r="F24" s="31">
        <f t="shared" si="0"/>
        <v>9.4847940588864443E-4</v>
      </c>
      <c r="G24" s="17">
        <v>11</v>
      </c>
      <c r="H24" s="28">
        <v>444.39</v>
      </c>
      <c r="I24" s="1">
        <v>50.952159999999999</v>
      </c>
      <c r="J24" s="1">
        <f t="shared" si="1"/>
        <v>1.0282356265009183</v>
      </c>
      <c r="K24" s="1">
        <f t="shared" si="2"/>
        <v>1.0840885106382978</v>
      </c>
      <c r="L24" s="9"/>
    </row>
    <row r="25" spans="2:12">
      <c r="B25" s="7"/>
      <c r="C25" s="3">
        <v>41285</v>
      </c>
      <c r="D25" s="17">
        <v>23415</v>
      </c>
      <c r="E25" s="24">
        <v>27</v>
      </c>
      <c r="F25" s="31">
        <f t="shared" si="0"/>
        <v>1.1531069827033953E-3</v>
      </c>
      <c r="G25" s="17">
        <v>8</v>
      </c>
      <c r="H25" s="28">
        <v>383.34</v>
      </c>
      <c r="I25" s="1">
        <v>29.85934</v>
      </c>
      <c r="J25" s="1">
        <f t="shared" si="1"/>
        <v>1.2752227204783257</v>
      </c>
      <c r="K25" s="1">
        <f t="shared" si="2"/>
        <v>1.1059014814814814</v>
      </c>
      <c r="L25" s="9"/>
    </row>
    <row r="26" spans="2:12">
      <c r="B26" s="7"/>
      <c r="C26" s="3">
        <v>41286</v>
      </c>
      <c r="D26" s="17">
        <v>22756</v>
      </c>
      <c r="E26" s="24">
        <v>14</v>
      </c>
      <c r="F26" s="31">
        <f t="shared" si="0"/>
        <v>6.1522235893830195E-4</v>
      </c>
      <c r="G26" s="17">
        <v>5</v>
      </c>
      <c r="H26" s="28">
        <v>231.17999999999998</v>
      </c>
      <c r="I26" s="1">
        <v>29.60868</v>
      </c>
      <c r="J26" s="1">
        <f t="shared" si="1"/>
        <v>1.3011372824749516</v>
      </c>
      <c r="K26" s="1">
        <f t="shared" si="2"/>
        <v>2.1149057142857144</v>
      </c>
      <c r="L26" s="9"/>
    </row>
    <row r="27" spans="2:12">
      <c r="B27" s="7"/>
      <c r="C27" s="3">
        <v>41287</v>
      </c>
      <c r="D27" s="17">
        <v>28667</v>
      </c>
      <c r="E27" s="24">
        <v>26</v>
      </c>
      <c r="F27" s="31">
        <f t="shared" si="0"/>
        <v>9.0696619806746438E-4</v>
      </c>
      <c r="G27" s="17">
        <v>8</v>
      </c>
      <c r="H27" s="28">
        <v>251.36</v>
      </c>
      <c r="I27" s="1">
        <v>33.279780000000002</v>
      </c>
      <c r="J27" s="1">
        <f t="shared" si="1"/>
        <v>1.1609090591969862</v>
      </c>
      <c r="K27" s="1">
        <f t="shared" si="2"/>
        <v>1.2799915384615386</v>
      </c>
      <c r="L27" s="9"/>
    </row>
    <row r="28" spans="2:12">
      <c r="B28" s="7"/>
      <c r="C28" s="11" t="s">
        <v>105</v>
      </c>
      <c r="D28" s="4">
        <f>SUM(D21:D27)</f>
        <v>322185</v>
      </c>
      <c r="E28" s="26">
        <f>SUM(E21:E27)</f>
        <v>276</v>
      </c>
      <c r="F28" s="32">
        <f>E28/D28</f>
        <v>8.5665068206154844E-4</v>
      </c>
      <c r="G28" s="4">
        <f>SUM(G21:G27)</f>
        <v>61</v>
      </c>
      <c r="H28" s="5">
        <f>SUM(H21:H27)</f>
        <v>2219.38</v>
      </c>
      <c r="I28" s="5">
        <f>SUM(I21:I27)</f>
        <v>334.12199999999996</v>
      </c>
      <c r="J28" s="5">
        <f>I28/D28*1000</f>
        <v>1.0370501419991618</v>
      </c>
      <c r="K28" s="5">
        <f>I28/E28</f>
        <v>1.2105869565217389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3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41288</v>
      </c>
      <c r="D6" s="2">
        <v>41294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107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108</v>
      </c>
      <c r="D20" s="19" t="s">
        <v>109</v>
      </c>
      <c r="E20" s="23" t="s">
        <v>110</v>
      </c>
      <c r="F20" s="23" t="s">
        <v>111</v>
      </c>
      <c r="G20" s="18" t="s">
        <v>112</v>
      </c>
      <c r="H20" s="19" t="s">
        <v>113</v>
      </c>
      <c r="I20" s="19" t="s">
        <v>114</v>
      </c>
      <c r="J20" s="19" t="s">
        <v>115</v>
      </c>
      <c r="K20" s="19" t="s">
        <v>116</v>
      </c>
      <c r="L20" s="9"/>
    </row>
    <row r="21" spans="2:12">
      <c r="B21" s="7"/>
      <c r="C21" s="3">
        <v>41288</v>
      </c>
      <c r="D21" s="17">
        <v>70683</v>
      </c>
      <c r="E21" s="24">
        <v>48</v>
      </c>
      <c r="F21" s="31">
        <f t="shared" ref="F21:F27" si="0">E21/D21</f>
        <v>6.7908832392513053E-4</v>
      </c>
      <c r="G21" s="17">
        <v>12</v>
      </c>
      <c r="H21" s="28">
        <v>478</v>
      </c>
      <c r="I21" s="1">
        <v>68.995909999999995</v>
      </c>
      <c r="J21" s="1">
        <f t="shared" ref="J21:J27" si="1">I21/D21*1000</f>
        <v>0.9761316016581072</v>
      </c>
      <c r="K21" s="1">
        <f t="shared" ref="K21:K27" si="2">I21/E21</f>
        <v>1.4374147916666666</v>
      </c>
      <c r="L21" s="9"/>
    </row>
    <row r="22" spans="2:12">
      <c r="B22" s="7"/>
      <c r="C22" s="3">
        <v>41289</v>
      </c>
      <c r="D22" s="17">
        <v>70962</v>
      </c>
      <c r="E22" s="24">
        <v>43</v>
      </c>
      <c r="F22" s="31">
        <f t="shared" si="0"/>
        <v>6.0595811842958198E-4</v>
      </c>
      <c r="G22" s="17">
        <v>16</v>
      </c>
      <c r="H22" s="28">
        <v>637.16</v>
      </c>
      <c r="I22" s="1">
        <v>66.886759999999995</v>
      </c>
      <c r="J22" s="1">
        <f t="shared" si="1"/>
        <v>0.94257151715002385</v>
      </c>
      <c r="K22" s="1">
        <f t="shared" si="2"/>
        <v>1.5555060465116277</v>
      </c>
      <c r="L22" s="9"/>
    </row>
    <row r="23" spans="2:12">
      <c r="B23" s="7"/>
      <c r="C23" s="3">
        <v>41290</v>
      </c>
      <c r="D23" s="17">
        <v>73249</v>
      </c>
      <c r="E23" s="24">
        <v>41</v>
      </c>
      <c r="F23" s="31">
        <f t="shared" si="0"/>
        <v>5.5973460388537724E-4</v>
      </c>
      <c r="G23" s="17">
        <v>28</v>
      </c>
      <c r="H23" s="28">
        <v>349.12</v>
      </c>
      <c r="I23" s="1">
        <v>71.270070000000004</v>
      </c>
      <c r="J23" s="1">
        <f t="shared" si="1"/>
        <v>0.97298352195934423</v>
      </c>
      <c r="K23" s="1">
        <f t="shared" si="2"/>
        <v>1.7382943902439025</v>
      </c>
      <c r="L23" s="9"/>
    </row>
    <row r="24" spans="2:12">
      <c r="B24" s="7"/>
      <c r="C24" s="3">
        <v>41291</v>
      </c>
      <c r="D24" s="17">
        <v>71296</v>
      </c>
      <c r="E24" s="24">
        <v>47</v>
      </c>
      <c r="F24" s="31">
        <f t="shared" si="0"/>
        <v>6.5922351885098747E-4</v>
      </c>
      <c r="G24" s="17">
        <v>5</v>
      </c>
      <c r="H24" s="28">
        <v>185.19</v>
      </c>
      <c r="I24" s="1">
        <v>70.268739999999994</v>
      </c>
      <c r="J24" s="1">
        <f t="shared" si="1"/>
        <v>0.98559161804308792</v>
      </c>
      <c r="K24" s="1">
        <f t="shared" si="2"/>
        <v>1.4950795744680849</v>
      </c>
      <c r="L24" s="9"/>
    </row>
    <row r="25" spans="2:12">
      <c r="B25" s="7"/>
      <c r="C25" s="3">
        <v>41292</v>
      </c>
      <c r="D25" s="17">
        <v>66197</v>
      </c>
      <c r="E25" s="24">
        <v>44</v>
      </c>
      <c r="F25" s="31">
        <f t="shared" si="0"/>
        <v>6.6468268954786476E-4</v>
      </c>
      <c r="G25" s="17">
        <v>12</v>
      </c>
      <c r="H25" s="28">
        <v>705.9</v>
      </c>
      <c r="I25" s="1">
        <v>65.434970000000007</v>
      </c>
      <c r="J25" s="1">
        <f t="shared" si="1"/>
        <v>0.98848845113826911</v>
      </c>
      <c r="K25" s="1">
        <f t="shared" si="2"/>
        <v>1.4871584090909094</v>
      </c>
      <c r="L25" s="9"/>
    </row>
    <row r="26" spans="2:12">
      <c r="B26" s="7"/>
      <c r="C26" s="3">
        <v>41293</v>
      </c>
      <c r="D26" s="17">
        <v>60884</v>
      </c>
      <c r="E26" s="24">
        <v>44</v>
      </c>
      <c r="F26" s="31">
        <f t="shared" si="0"/>
        <v>7.2268576309046715E-4</v>
      </c>
      <c r="G26" s="17">
        <v>10</v>
      </c>
      <c r="H26" s="28">
        <v>453.21</v>
      </c>
      <c r="I26" s="1">
        <v>60.022590000000001</v>
      </c>
      <c r="J26" s="1">
        <f t="shared" si="1"/>
        <v>0.9858516194730963</v>
      </c>
      <c r="K26" s="1">
        <f t="shared" si="2"/>
        <v>1.3641497727272727</v>
      </c>
      <c r="L26" s="9"/>
    </row>
    <row r="27" spans="2:12">
      <c r="B27" s="7"/>
      <c r="C27" s="3">
        <v>41294</v>
      </c>
      <c r="D27" s="17">
        <v>27548</v>
      </c>
      <c r="E27" s="24">
        <v>11</v>
      </c>
      <c r="F27" s="31">
        <f t="shared" si="0"/>
        <v>3.9930303470306377E-4</v>
      </c>
      <c r="G27" s="17">
        <v>6</v>
      </c>
      <c r="H27" s="28">
        <v>148.35</v>
      </c>
      <c r="I27" s="1">
        <v>24.609159999999999</v>
      </c>
      <c r="J27" s="1">
        <f t="shared" si="1"/>
        <v>0.89331929722665893</v>
      </c>
      <c r="K27" s="1">
        <f t="shared" si="2"/>
        <v>2.2371963636363636</v>
      </c>
      <c r="L27" s="9"/>
    </row>
    <row r="28" spans="2:12">
      <c r="B28" s="7"/>
      <c r="C28" s="11" t="s">
        <v>117</v>
      </c>
      <c r="D28" s="4">
        <f>SUM(D21:D27)</f>
        <v>440819</v>
      </c>
      <c r="E28" s="26">
        <f>SUM(E21:E27)</f>
        <v>278</v>
      </c>
      <c r="F28" s="32">
        <f>E28/D28</f>
        <v>6.306443234071127E-4</v>
      </c>
      <c r="G28" s="4">
        <f>SUM(G21:G27)</f>
        <v>89</v>
      </c>
      <c r="H28" s="5">
        <f>SUM(H21:H27)</f>
        <v>2956.93</v>
      </c>
      <c r="I28" s="5">
        <f>SUM(I21:I27)</f>
        <v>427.48819999999995</v>
      </c>
      <c r="J28" s="5">
        <f>I28/D28*1000</f>
        <v>0.96975901673929654</v>
      </c>
      <c r="K28" s="5">
        <f>I28/E28</f>
        <v>1.5377273381294962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3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41295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133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118</v>
      </c>
      <c r="D21" s="19" t="s">
        <v>119</v>
      </c>
      <c r="E21" s="23" t="s">
        <v>120</v>
      </c>
      <c r="F21" s="23" t="s">
        <v>121</v>
      </c>
      <c r="G21" s="18" t="s">
        <v>122</v>
      </c>
      <c r="H21" s="19" t="s">
        <v>123</v>
      </c>
      <c r="I21" s="19" t="s">
        <v>124</v>
      </c>
      <c r="J21" s="19" t="s">
        <v>125</v>
      </c>
      <c r="K21" s="19" t="s">
        <v>126</v>
      </c>
      <c r="L21" s="9"/>
    </row>
    <row r="22" spans="2:12">
      <c r="B22" s="7"/>
      <c r="C22" s="3">
        <v>41295</v>
      </c>
      <c r="D22" s="17">
        <v>56687</v>
      </c>
      <c r="E22" s="24">
        <v>50</v>
      </c>
      <c r="F22" s="31">
        <f t="shared" ref="F22:F28" si="0">E22/D22</f>
        <v>8.820364457459382E-4</v>
      </c>
      <c r="G22" s="17">
        <v>8</v>
      </c>
      <c r="H22" s="28">
        <v>254.89</v>
      </c>
      <c r="I22" s="1">
        <v>60.622169999999997</v>
      </c>
      <c r="J22" s="1">
        <f t="shared" ref="J22:J28" si="1">I22/D22*1000</f>
        <v>1.0694192672041209</v>
      </c>
      <c r="K22" s="1">
        <f t="shared" ref="K22:K28" si="2">I22/E22</f>
        <v>1.2124433999999999</v>
      </c>
      <c r="L22" s="9"/>
    </row>
    <row r="23" spans="2:12">
      <c r="B23" s="7"/>
      <c r="C23" s="3">
        <v>41296</v>
      </c>
      <c r="D23" s="17">
        <v>54852</v>
      </c>
      <c r="E23" s="24">
        <v>42</v>
      </c>
      <c r="F23" s="31">
        <f t="shared" si="0"/>
        <v>7.6569678407350692E-4</v>
      </c>
      <c r="G23" s="17">
        <v>14</v>
      </c>
      <c r="H23" s="28">
        <v>543.38</v>
      </c>
      <c r="I23" s="1">
        <v>57.422330000000002</v>
      </c>
      <c r="J23" s="1">
        <f t="shared" si="1"/>
        <v>1.0468593670239918</v>
      </c>
      <c r="K23" s="1">
        <f t="shared" si="2"/>
        <v>1.3671983333333333</v>
      </c>
      <c r="L23" s="9"/>
    </row>
    <row r="24" spans="2:12">
      <c r="B24" s="7"/>
      <c r="C24" s="3">
        <v>41297</v>
      </c>
      <c r="D24" s="17">
        <v>55603</v>
      </c>
      <c r="E24" s="24">
        <v>42</v>
      </c>
      <c r="F24" s="31">
        <f t="shared" si="0"/>
        <v>7.5535492689243386E-4</v>
      </c>
      <c r="G24" s="17">
        <v>11</v>
      </c>
      <c r="H24" s="28">
        <v>585.20999999999992</v>
      </c>
      <c r="I24" s="1">
        <v>59.159750000000003</v>
      </c>
      <c r="J24" s="1">
        <f t="shared" si="1"/>
        <v>1.0639668722910636</v>
      </c>
      <c r="K24" s="1">
        <f t="shared" si="2"/>
        <v>1.4085654761904762</v>
      </c>
      <c r="L24" s="9"/>
    </row>
    <row r="25" spans="2:12">
      <c r="B25" s="7"/>
      <c r="C25" s="3">
        <v>41298</v>
      </c>
      <c r="D25" s="17">
        <v>55992</v>
      </c>
      <c r="E25" s="24">
        <v>58</v>
      </c>
      <c r="F25" s="31">
        <f t="shared" si="0"/>
        <v>1.0358622660380055E-3</v>
      </c>
      <c r="G25" s="17">
        <v>14</v>
      </c>
      <c r="H25" s="28">
        <v>407.83</v>
      </c>
      <c r="I25" s="1">
        <v>59.120199999999997</v>
      </c>
      <c r="J25" s="1">
        <f t="shared" si="1"/>
        <v>1.0558686955279326</v>
      </c>
      <c r="K25" s="1">
        <f t="shared" si="2"/>
        <v>1.0193137931034482</v>
      </c>
      <c r="L25" s="9"/>
    </row>
    <row r="26" spans="2:12">
      <c r="B26" s="7"/>
      <c r="C26" s="3">
        <v>41299</v>
      </c>
      <c r="D26" s="17">
        <v>55850</v>
      </c>
      <c r="E26" s="24">
        <v>40</v>
      </c>
      <c r="F26" s="31">
        <f t="shared" si="0"/>
        <v>7.1620411817367952E-4</v>
      </c>
      <c r="G26" s="17">
        <v>14</v>
      </c>
      <c r="H26" s="28">
        <v>484.47999999999996</v>
      </c>
      <c r="I26" s="1">
        <v>59.078769999999999</v>
      </c>
      <c r="J26" s="1">
        <f t="shared" si="1"/>
        <v>1.0578114592658907</v>
      </c>
      <c r="K26" s="1">
        <f t="shared" si="2"/>
        <v>1.47696925</v>
      </c>
      <c r="L26" s="9"/>
    </row>
    <row r="27" spans="2:12">
      <c r="B27" s="7"/>
      <c r="C27" s="3">
        <v>41300</v>
      </c>
      <c r="D27" s="17">
        <v>52385</v>
      </c>
      <c r="E27" s="24">
        <v>49</v>
      </c>
      <c r="F27" s="31">
        <f t="shared" si="0"/>
        <v>9.3538226591581564E-4</v>
      </c>
      <c r="G27" s="17">
        <v>12</v>
      </c>
      <c r="H27" s="28">
        <v>834.66000000000008</v>
      </c>
      <c r="I27" s="1">
        <v>53.275790000000001</v>
      </c>
      <c r="J27" s="1">
        <f t="shared" si="1"/>
        <v>1.0170046769113297</v>
      </c>
      <c r="K27" s="1">
        <f t="shared" si="2"/>
        <v>1.0872610204081632</v>
      </c>
      <c r="L27" s="9"/>
    </row>
    <row r="28" spans="2:12">
      <c r="B28" s="7"/>
      <c r="C28" s="3">
        <v>41301</v>
      </c>
      <c r="D28" s="17">
        <v>47193</v>
      </c>
      <c r="E28" s="24">
        <v>39</v>
      </c>
      <c r="F28" s="31">
        <f t="shared" si="0"/>
        <v>8.2639374483503905E-4</v>
      </c>
      <c r="G28" s="17">
        <v>5</v>
      </c>
      <c r="H28" s="28">
        <v>221.7</v>
      </c>
      <c r="I28" s="1">
        <v>45.342039999999997</v>
      </c>
      <c r="J28" s="1">
        <f t="shared" si="1"/>
        <v>0.96077892907846496</v>
      </c>
      <c r="K28" s="1">
        <f t="shared" si="2"/>
        <v>1.1626164102564103</v>
      </c>
      <c r="L28" s="9"/>
    </row>
    <row r="29" spans="2:12">
      <c r="B29" s="7"/>
      <c r="C29" s="11" t="s">
        <v>127</v>
      </c>
      <c r="D29" s="4">
        <f>SUM(D22:D28)</f>
        <v>378562</v>
      </c>
      <c r="E29" s="26">
        <f>SUM(E22:E28)</f>
        <v>320</v>
      </c>
      <c r="F29" s="32">
        <f>E29/D29</f>
        <v>8.4530407172405048E-4</v>
      </c>
      <c r="G29" s="4">
        <f>SUM(G22:G28)</f>
        <v>78</v>
      </c>
      <c r="H29" s="5">
        <f>SUM(H22:H28)</f>
        <v>3332.1499999999996</v>
      </c>
      <c r="I29" s="5">
        <f>SUM(I22:I28)</f>
        <v>394.02105000000006</v>
      </c>
      <c r="J29" s="5">
        <f>I29/D29*1000</f>
        <v>1.0408362434687053</v>
      </c>
      <c r="K29" s="5">
        <f>I29/E29</f>
        <v>1.2313157812500002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H6" sqref="H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134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128</v>
      </c>
      <c r="D22" s="19" t="s">
        <v>129</v>
      </c>
      <c r="E22" s="23" t="s">
        <v>44</v>
      </c>
      <c r="F22" s="23" t="s">
        <v>45</v>
      </c>
      <c r="G22" s="18" t="s">
        <v>46</v>
      </c>
      <c r="H22" s="19" t="s">
        <v>130</v>
      </c>
      <c r="I22" s="19" t="s">
        <v>131</v>
      </c>
      <c r="J22" s="19" t="s">
        <v>49</v>
      </c>
      <c r="K22" s="19" t="s">
        <v>50</v>
      </c>
      <c r="L22" s="9"/>
    </row>
    <row r="23" spans="2:12">
      <c r="B23" s="7"/>
      <c r="C23" s="3">
        <v>41302</v>
      </c>
      <c r="D23" s="17">
        <v>54132</v>
      </c>
      <c r="E23" s="24">
        <v>32</v>
      </c>
      <c r="F23" s="31">
        <f t="shared" ref="F23:F29" si="0">E23/D23</f>
        <v>5.911475652109658E-4</v>
      </c>
      <c r="G23" s="17">
        <v>13</v>
      </c>
      <c r="H23" s="28">
        <v>462.45</v>
      </c>
      <c r="I23" s="1">
        <v>54.620719999999999</v>
      </c>
      <c r="J23" s="1">
        <f t="shared" ref="J23:J29" si="1">I23/D23*1000</f>
        <v>1.0090283011896843</v>
      </c>
      <c r="K23" s="1">
        <f t="shared" ref="K23:K29" si="2">I23/E23</f>
        <v>1.7068975</v>
      </c>
      <c r="L23" s="9"/>
    </row>
    <row r="24" spans="2:12">
      <c r="B24" s="7"/>
      <c r="C24" s="3">
        <v>41303</v>
      </c>
      <c r="D24" s="17">
        <v>55060</v>
      </c>
      <c r="E24" s="24">
        <v>39</v>
      </c>
      <c r="F24" s="31">
        <f t="shared" si="0"/>
        <v>7.0831819832909554E-4</v>
      </c>
      <c r="G24" s="17">
        <v>7</v>
      </c>
      <c r="H24" s="28">
        <v>217.38</v>
      </c>
      <c r="I24" s="1">
        <v>56.926490000000001</v>
      </c>
      <c r="J24" s="1">
        <f t="shared" si="1"/>
        <v>1.0338992008717762</v>
      </c>
      <c r="K24" s="1">
        <f t="shared" si="2"/>
        <v>1.4596535897435898</v>
      </c>
      <c r="L24" s="9"/>
    </row>
    <row r="25" spans="2:12">
      <c r="B25" s="7"/>
      <c r="C25" s="3">
        <v>41304</v>
      </c>
      <c r="D25" s="17">
        <v>55985</v>
      </c>
      <c r="E25" s="24">
        <v>44</v>
      </c>
      <c r="F25" s="31">
        <f t="shared" si="0"/>
        <v>7.8592480128605879E-4</v>
      </c>
      <c r="G25" s="17">
        <v>4</v>
      </c>
      <c r="H25" s="28">
        <v>326.29000000000002</v>
      </c>
      <c r="I25" s="1">
        <v>56.697780000000002</v>
      </c>
      <c r="J25" s="1">
        <f t="shared" si="1"/>
        <v>1.0127316245422882</v>
      </c>
      <c r="K25" s="1">
        <f t="shared" si="2"/>
        <v>1.2885859090909091</v>
      </c>
      <c r="L25" s="9"/>
    </row>
    <row r="26" spans="2:12">
      <c r="B26" s="7"/>
      <c r="C26" s="3">
        <v>41305</v>
      </c>
      <c r="D26" s="17">
        <v>23514</v>
      </c>
      <c r="E26" s="24">
        <v>16</v>
      </c>
      <c r="F26" s="31">
        <f t="shared" si="0"/>
        <v>6.8044569192821298E-4</v>
      </c>
      <c r="G26" s="17">
        <v>6</v>
      </c>
      <c r="H26" s="28">
        <v>428.83</v>
      </c>
      <c r="I26" s="1">
        <v>27.659829999999999</v>
      </c>
      <c r="J26" s="1">
        <f t="shared" si="1"/>
        <v>1.1763132601854214</v>
      </c>
      <c r="K26" s="1">
        <f t="shared" si="2"/>
        <v>1.728739375</v>
      </c>
      <c r="L26" s="9"/>
    </row>
    <row r="27" spans="2:12">
      <c r="B27" s="7"/>
      <c r="C27" s="3">
        <v>41306</v>
      </c>
      <c r="D27" s="17">
        <v>52159</v>
      </c>
      <c r="E27" s="24">
        <v>38</v>
      </c>
      <c r="F27" s="31">
        <f t="shared" si="0"/>
        <v>7.2854157480013032E-4</v>
      </c>
      <c r="G27" s="17">
        <v>14</v>
      </c>
      <c r="H27" s="28">
        <v>497.16999999999996</v>
      </c>
      <c r="I27" s="1">
        <v>54.259610000000002</v>
      </c>
      <c r="J27" s="1">
        <f t="shared" si="1"/>
        <v>1.0402732030905499</v>
      </c>
      <c r="K27" s="1">
        <f t="shared" si="2"/>
        <v>1.4278844736842107</v>
      </c>
      <c r="L27" s="9"/>
    </row>
    <row r="28" spans="2:12">
      <c r="B28" s="7"/>
      <c r="C28" s="3">
        <v>41307</v>
      </c>
      <c r="D28" s="17">
        <v>44027</v>
      </c>
      <c r="E28" s="24">
        <v>35</v>
      </c>
      <c r="F28" s="31">
        <f t="shared" si="0"/>
        <v>7.9496672496422649E-4</v>
      </c>
      <c r="G28" s="17">
        <v>5</v>
      </c>
      <c r="H28" s="28">
        <v>176.81</v>
      </c>
      <c r="I28" s="1">
        <v>43.238079999999997</v>
      </c>
      <c r="J28" s="1">
        <f t="shared" si="1"/>
        <v>0.98208099575260621</v>
      </c>
      <c r="K28" s="1">
        <f t="shared" si="2"/>
        <v>1.2353737142857142</v>
      </c>
      <c r="L28" s="9"/>
    </row>
    <row r="29" spans="2:12">
      <c r="B29" s="7"/>
      <c r="C29" s="3">
        <v>41308</v>
      </c>
      <c r="D29" s="17">
        <v>46200</v>
      </c>
      <c r="E29" s="24">
        <v>33</v>
      </c>
      <c r="F29" s="31">
        <f t="shared" si="0"/>
        <v>7.1428571428571429E-4</v>
      </c>
      <c r="G29" s="17">
        <v>3</v>
      </c>
      <c r="H29" s="28">
        <v>132.5</v>
      </c>
      <c r="I29" s="1">
        <v>45.838279999999997</v>
      </c>
      <c r="J29" s="1">
        <f t="shared" si="1"/>
        <v>0.9921705627705627</v>
      </c>
      <c r="K29" s="1">
        <f t="shared" si="2"/>
        <v>1.3890387878787878</v>
      </c>
      <c r="L29" s="9"/>
    </row>
    <row r="30" spans="2:12">
      <c r="B30" s="7"/>
      <c r="C30" s="11" t="s">
        <v>132</v>
      </c>
      <c r="D30" s="4">
        <f>SUM(D23:D29)</f>
        <v>331077</v>
      </c>
      <c r="E30" s="26">
        <f>SUM(E23:E29)</f>
        <v>237</v>
      </c>
      <c r="F30" s="32">
        <f>E30/D30</f>
        <v>7.1584555858606911E-4</v>
      </c>
      <c r="G30" s="4">
        <f>SUM(G23:G29)</f>
        <v>52</v>
      </c>
      <c r="H30" s="5">
        <f>SUM(H23:H29)</f>
        <v>2241.4299999999998</v>
      </c>
      <c r="I30" s="5">
        <f>SUM(I23:I29)</f>
        <v>339.24079</v>
      </c>
      <c r="J30" s="5">
        <f>I30/D30*1000</f>
        <v>1.0246582819102505</v>
      </c>
      <c r="K30" s="5">
        <f>I30/E30</f>
        <v>1.4313957383966245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L45"/>
  <sheetViews>
    <sheetView topLeftCell="A12"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134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128</v>
      </c>
      <c r="D22" s="19" t="s">
        <v>129</v>
      </c>
      <c r="E22" s="23" t="s">
        <v>135</v>
      </c>
      <c r="F22" s="23" t="s">
        <v>136</v>
      </c>
      <c r="G22" s="18" t="s">
        <v>137</v>
      </c>
      <c r="H22" s="19" t="s">
        <v>130</v>
      </c>
      <c r="I22" s="19" t="s">
        <v>131</v>
      </c>
      <c r="J22" s="19" t="s">
        <v>138</v>
      </c>
      <c r="K22" s="19" t="s">
        <v>139</v>
      </c>
      <c r="L22" s="9"/>
    </row>
    <row r="23" spans="2:12">
      <c r="B23" s="7"/>
      <c r="C23" s="3">
        <v>41309</v>
      </c>
      <c r="D23" s="17">
        <v>55852</v>
      </c>
      <c r="E23" s="24">
        <v>30</v>
      </c>
      <c r="F23" s="31">
        <f t="shared" ref="F23:F36" si="0">E23/D23</f>
        <v>5.3713385375635605E-4</v>
      </c>
      <c r="G23" s="17">
        <v>10</v>
      </c>
      <c r="H23" s="28">
        <v>347.66</v>
      </c>
      <c r="I23" s="1">
        <v>57.23507</v>
      </c>
      <c r="J23" s="1">
        <f t="shared" ref="J23:J36" si="1">I23/D23*1000</f>
        <v>1.0247631239704935</v>
      </c>
      <c r="K23" s="1">
        <f t="shared" ref="K23:K36" si="2">I23/E23</f>
        <v>1.9078356666666667</v>
      </c>
      <c r="L23" s="9"/>
    </row>
    <row r="24" spans="2:12">
      <c r="B24" s="7"/>
      <c r="C24" s="3">
        <v>41310</v>
      </c>
      <c r="D24" s="17">
        <v>54058</v>
      </c>
      <c r="E24" s="24">
        <v>29</v>
      </c>
      <c r="F24" s="31">
        <f t="shared" si="0"/>
        <v>5.364608383587998E-4</v>
      </c>
      <c r="G24" s="17">
        <v>5</v>
      </c>
      <c r="H24" s="28">
        <v>400.41</v>
      </c>
      <c r="I24" s="1">
        <v>57.398449999999997</v>
      </c>
      <c r="J24" s="1">
        <f t="shared" si="1"/>
        <v>1.0617938140515741</v>
      </c>
      <c r="K24" s="1">
        <f t="shared" si="2"/>
        <v>1.9792568965517241</v>
      </c>
      <c r="L24" s="9"/>
    </row>
    <row r="25" spans="2:12">
      <c r="B25" s="7"/>
      <c r="C25" s="3">
        <v>41311</v>
      </c>
      <c r="D25" s="17">
        <v>23341</v>
      </c>
      <c r="E25" s="24">
        <v>11</v>
      </c>
      <c r="F25" s="31">
        <f t="shared" si="0"/>
        <v>4.7127372434771432E-4</v>
      </c>
      <c r="G25" s="17">
        <v>8</v>
      </c>
      <c r="H25" s="28">
        <v>396.85</v>
      </c>
      <c r="I25" s="1">
        <v>29.937819999999999</v>
      </c>
      <c r="J25" s="1">
        <f t="shared" si="1"/>
        <v>1.2826279936592262</v>
      </c>
      <c r="K25" s="1">
        <f t="shared" si="2"/>
        <v>2.7216199999999997</v>
      </c>
      <c r="L25" s="9"/>
    </row>
    <row r="26" spans="2:12">
      <c r="B26" s="7"/>
      <c r="C26" s="3">
        <v>41312</v>
      </c>
      <c r="D26" s="17">
        <v>44725</v>
      </c>
      <c r="E26" s="24">
        <v>34</v>
      </c>
      <c r="F26" s="31">
        <f t="shared" si="0"/>
        <v>7.602012297372834E-4</v>
      </c>
      <c r="G26" s="17">
        <v>6</v>
      </c>
      <c r="H26" s="28">
        <v>214.94</v>
      </c>
      <c r="I26" s="1">
        <v>57.12106</v>
      </c>
      <c r="J26" s="1">
        <f t="shared" si="1"/>
        <v>1.2771617663499162</v>
      </c>
      <c r="K26" s="1">
        <f t="shared" si="2"/>
        <v>1.6800311764705882</v>
      </c>
      <c r="L26" s="9"/>
    </row>
    <row r="27" spans="2:12">
      <c r="B27" s="7"/>
      <c r="C27" s="3">
        <v>41313</v>
      </c>
      <c r="D27" s="17">
        <v>45134</v>
      </c>
      <c r="E27" s="24">
        <v>45</v>
      </c>
      <c r="F27" s="31">
        <f t="shared" si="0"/>
        <v>9.9703106305667577E-4</v>
      </c>
      <c r="G27" s="17">
        <v>4</v>
      </c>
      <c r="H27" s="28">
        <v>574.51</v>
      </c>
      <c r="I27" s="1">
        <v>55.273090000000003</v>
      </c>
      <c r="J27" s="1">
        <f t="shared" si="1"/>
        <v>1.2246441706917182</v>
      </c>
      <c r="K27" s="1">
        <f t="shared" si="2"/>
        <v>1.228290888888889</v>
      </c>
      <c r="L27" s="9"/>
    </row>
    <row r="28" spans="2:12">
      <c r="B28" s="7"/>
      <c r="C28" s="3">
        <v>41314</v>
      </c>
      <c r="D28" s="17">
        <v>37655</v>
      </c>
      <c r="E28" s="24">
        <v>21</v>
      </c>
      <c r="F28" s="31">
        <f t="shared" si="0"/>
        <v>5.5769486124020715E-4</v>
      </c>
      <c r="G28" s="17">
        <v>6</v>
      </c>
      <c r="H28" s="28">
        <v>386.29</v>
      </c>
      <c r="I28" s="1">
        <v>46.565010000000001</v>
      </c>
      <c r="J28" s="1">
        <f t="shared" si="1"/>
        <v>1.2366222281237551</v>
      </c>
      <c r="K28" s="1">
        <f t="shared" si="2"/>
        <v>2.2173814285714286</v>
      </c>
      <c r="L28" s="9"/>
    </row>
    <row r="29" spans="2:12">
      <c r="B29" s="7"/>
      <c r="C29" s="3">
        <v>41315</v>
      </c>
      <c r="D29" s="17">
        <v>38689</v>
      </c>
      <c r="E29" s="24">
        <v>46</v>
      </c>
      <c r="F29" s="31">
        <f t="shared" si="0"/>
        <v>1.1889684406420429E-3</v>
      </c>
      <c r="G29" s="17">
        <v>5</v>
      </c>
      <c r="H29" s="28">
        <v>200.25</v>
      </c>
      <c r="I29" s="1">
        <v>47.75497</v>
      </c>
      <c r="J29" s="1">
        <f t="shared" si="1"/>
        <v>1.2343293959523378</v>
      </c>
      <c r="K29" s="1">
        <f t="shared" si="2"/>
        <v>1.0381515217391304</v>
      </c>
      <c r="L29" s="9"/>
    </row>
    <row r="30" spans="2:12">
      <c r="B30" s="7"/>
      <c r="C30" s="3">
        <v>41316</v>
      </c>
      <c r="D30" s="17">
        <v>45581</v>
      </c>
      <c r="E30" s="24">
        <v>34</v>
      </c>
      <c r="F30" s="31">
        <f t="shared" si="0"/>
        <v>7.4592483710317901E-4</v>
      </c>
      <c r="G30" s="17">
        <v>9</v>
      </c>
      <c r="H30" s="28">
        <v>402.08</v>
      </c>
      <c r="I30" s="1">
        <v>56.910879999999999</v>
      </c>
      <c r="J30" s="1">
        <f t="shared" si="1"/>
        <v>1.2485658498058401</v>
      </c>
      <c r="K30" s="1">
        <f t="shared" si="2"/>
        <v>1.6738494117647058</v>
      </c>
      <c r="L30" s="9"/>
    </row>
    <row r="31" spans="2:12">
      <c r="B31" s="7"/>
      <c r="C31" s="3">
        <v>41317</v>
      </c>
      <c r="D31" s="17">
        <v>39536</v>
      </c>
      <c r="E31" s="24">
        <v>31</v>
      </c>
      <c r="F31" s="31">
        <f t="shared" si="0"/>
        <v>7.8409550789154193E-4</v>
      </c>
      <c r="G31" s="17">
        <v>8</v>
      </c>
      <c r="H31" s="28">
        <v>192.53</v>
      </c>
      <c r="I31" s="1">
        <v>50.359029999999997</v>
      </c>
      <c r="J31" s="1">
        <f t="shared" si="1"/>
        <v>1.2737512646701739</v>
      </c>
      <c r="K31" s="1">
        <f t="shared" si="2"/>
        <v>1.6244848387096773</v>
      </c>
      <c r="L31" s="9"/>
    </row>
    <row r="32" spans="2:12">
      <c r="B32" s="7"/>
      <c r="C32" s="3">
        <v>41318</v>
      </c>
      <c r="D32" s="17">
        <v>42022</v>
      </c>
      <c r="E32" s="24">
        <v>24</v>
      </c>
      <c r="F32" s="31">
        <f t="shared" si="0"/>
        <v>5.7112940840512111E-4</v>
      </c>
      <c r="G32" s="17">
        <v>7</v>
      </c>
      <c r="H32" s="28">
        <v>435.1</v>
      </c>
      <c r="I32" s="1">
        <v>54.525219999999997</v>
      </c>
      <c r="J32" s="1">
        <f t="shared" si="1"/>
        <v>1.2975398600732948</v>
      </c>
      <c r="K32" s="1">
        <f t="shared" si="2"/>
        <v>2.2718841666666667</v>
      </c>
      <c r="L32" s="9"/>
    </row>
    <row r="33" spans="2:12">
      <c r="B33" s="7"/>
      <c r="C33" s="3">
        <v>41319</v>
      </c>
      <c r="D33" s="17">
        <v>40512</v>
      </c>
      <c r="E33" s="24">
        <v>27</v>
      </c>
      <c r="F33" s="31">
        <f t="shared" si="0"/>
        <v>6.6646919431279626E-4</v>
      </c>
      <c r="G33" s="17">
        <v>8</v>
      </c>
      <c r="H33" s="28">
        <v>428.76</v>
      </c>
      <c r="I33" s="1">
        <v>51.209090000000003</v>
      </c>
      <c r="J33" s="1">
        <f t="shared" si="1"/>
        <v>1.2640474427330175</v>
      </c>
      <c r="K33" s="1">
        <f t="shared" si="2"/>
        <v>1.896632962962963</v>
      </c>
      <c r="L33" s="9"/>
    </row>
    <row r="34" spans="2:12">
      <c r="B34" s="7"/>
      <c r="C34" s="3">
        <v>41320</v>
      </c>
      <c r="D34" s="17">
        <v>6527</v>
      </c>
      <c r="E34" s="24">
        <v>3</v>
      </c>
      <c r="F34" s="31">
        <f t="shared" si="0"/>
        <v>4.5962923241918186E-4</v>
      </c>
      <c r="G34" s="17">
        <v>1</v>
      </c>
      <c r="H34" s="28">
        <v>36.9</v>
      </c>
      <c r="I34" s="1">
        <v>8.4133800000000001</v>
      </c>
      <c r="J34" s="1">
        <f t="shared" si="1"/>
        <v>1.2890117971502988</v>
      </c>
      <c r="K34" s="1">
        <f t="shared" si="2"/>
        <v>2.8044600000000002</v>
      </c>
      <c r="L34" s="9"/>
    </row>
    <row r="35" spans="2:12">
      <c r="B35" s="7"/>
      <c r="C35" s="3">
        <v>41321</v>
      </c>
      <c r="D35" s="17">
        <v>7980</v>
      </c>
      <c r="E35" s="24">
        <v>3</v>
      </c>
      <c r="F35" s="31">
        <f t="shared" si="0"/>
        <v>3.7593984962406017E-4</v>
      </c>
      <c r="G35" s="17">
        <v>0</v>
      </c>
      <c r="H35" s="28">
        <v>0</v>
      </c>
      <c r="I35" s="1">
        <v>9.8249600000000008</v>
      </c>
      <c r="J35" s="1">
        <f t="shared" si="1"/>
        <v>1.2311979949874687</v>
      </c>
      <c r="K35" s="1">
        <f t="shared" si="2"/>
        <v>3.2749866666666669</v>
      </c>
      <c r="L35" s="9"/>
    </row>
    <row r="36" spans="2:12">
      <c r="B36" s="7"/>
      <c r="C36" s="3">
        <v>41322</v>
      </c>
      <c r="D36" s="17">
        <v>39654</v>
      </c>
      <c r="E36" s="24">
        <v>24</v>
      </c>
      <c r="F36" s="31">
        <f t="shared" si="0"/>
        <v>6.0523528521712821E-4</v>
      </c>
      <c r="G36" s="17">
        <v>6</v>
      </c>
      <c r="H36" s="28">
        <v>192.25</v>
      </c>
      <c r="I36" s="1">
        <v>49.91375</v>
      </c>
      <c r="J36" s="1">
        <f t="shared" si="1"/>
        <v>1.2587317798961013</v>
      </c>
      <c r="K36" s="1">
        <f t="shared" si="2"/>
        <v>2.0797395833333332</v>
      </c>
      <c r="L36" s="9"/>
    </row>
    <row r="37" spans="2:12">
      <c r="B37" s="7"/>
      <c r="C37" s="11" t="s">
        <v>132</v>
      </c>
      <c r="D37" s="4">
        <f>SUM(D23:D36)</f>
        <v>521266</v>
      </c>
      <c r="E37" s="26">
        <f>SUM(E23:E36)</f>
        <v>362</v>
      </c>
      <c r="F37" s="32">
        <f>E37/D37</f>
        <v>6.944630956172089E-4</v>
      </c>
      <c r="G37" s="4">
        <f>SUM(G23:G36)</f>
        <v>83</v>
      </c>
      <c r="H37" s="5">
        <f>SUM(H23:H36)</f>
        <v>4208.5300000000007</v>
      </c>
      <c r="I37" s="5">
        <f>SUM(I23:I36)</f>
        <v>632.44178000000011</v>
      </c>
      <c r="J37" s="5">
        <f>I37/D37*1000</f>
        <v>1.2132803213714305</v>
      </c>
      <c r="K37" s="5">
        <f>I37/E37</f>
        <v>1.747076740331492</v>
      </c>
      <c r="L37" s="9"/>
    </row>
    <row r="38" spans="2:12">
      <c r="B38" s="7"/>
      <c r="C38" s="8"/>
      <c r="D38" s="8"/>
      <c r="E38" s="8"/>
      <c r="F38" s="8"/>
      <c r="L38" s="9"/>
    </row>
    <row r="39" spans="2:12">
      <c r="B39" s="7"/>
      <c r="C39" s="16" t="s">
        <v>15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>
      <c r="B42" s="15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  <row r="45" spans="2:12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157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128</v>
      </c>
      <c r="D22" s="19" t="s">
        <v>129</v>
      </c>
      <c r="E22" s="23" t="s">
        <v>140</v>
      </c>
      <c r="F22" s="23" t="s">
        <v>141</v>
      </c>
      <c r="G22" s="18" t="s">
        <v>142</v>
      </c>
      <c r="H22" s="19" t="s">
        <v>130</v>
      </c>
      <c r="I22" s="19" t="s">
        <v>131</v>
      </c>
      <c r="J22" s="19" t="s">
        <v>143</v>
      </c>
      <c r="K22" s="19" t="s">
        <v>144</v>
      </c>
      <c r="L22" s="9"/>
    </row>
    <row r="23" spans="2:12">
      <c r="B23" s="7"/>
      <c r="C23" s="3">
        <v>41323</v>
      </c>
      <c r="D23" s="17">
        <v>13456</v>
      </c>
      <c r="E23" s="24">
        <v>14</v>
      </c>
      <c r="F23" s="31">
        <f t="shared" ref="F23:F29" si="0">E23/D23</f>
        <v>1.0404280618311534E-3</v>
      </c>
      <c r="G23" s="17">
        <v>7</v>
      </c>
      <c r="H23" s="28">
        <v>334.83</v>
      </c>
      <c r="I23" s="1">
        <v>16.743020000000001</v>
      </c>
      <c r="J23" s="1">
        <f t="shared" ref="J23:J29" si="1">I23/D23*1000</f>
        <v>1.2442791319857314</v>
      </c>
      <c r="K23" s="1">
        <f t="shared" ref="K23:K29" si="2">I23/E23</f>
        <v>1.1959300000000002</v>
      </c>
      <c r="L23" s="9"/>
    </row>
    <row r="24" spans="2:12">
      <c r="B24" s="7"/>
      <c r="C24" s="3">
        <v>41324</v>
      </c>
      <c r="D24" s="17">
        <v>38887</v>
      </c>
      <c r="E24" s="24">
        <v>17</v>
      </c>
      <c r="F24" s="31">
        <f t="shared" si="0"/>
        <v>4.3716409082726875E-4</v>
      </c>
      <c r="G24" s="17">
        <v>7</v>
      </c>
      <c r="H24" s="28">
        <v>251.2</v>
      </c>
      <c r="I24" s="1">
        <v>47.47475</v>
      </c>
      <c r="J24" s="1">
        <f t="shared" si="1"/>
        <v>1.2208385835883457</v>
      </c>
      <c r="K24" s="1">
        <f t="shared" si="2"/>
        <v>2.7926323529411765</v>
      </c>
      <c r="L24" s="9"/>
    </row>
    <row r="25" spans="2:12">
      <c r="B25" s="7"/>
      <c r="C25" s="3">
        <v>41325</v>
      </c>
      <c r="D25" s="17">
        <v>40917</v>
      </c>
      <c r="E25" s="24">
        <v>19</v>
      </c>
      <c r="F25" s="31">
        <f t="shared" si="0"/>
        <v>4.6435466920839751E-4</v>
      </c>
      <c r="G25" s="17">
        <v>5</v>
      </c>
      <c r="H25" s="28">
        <v>144.29999999999998</v>
      </c>
      <c r="I25" s="1">
        <v>48.009709999999998</v>
      </c>
      <c r="J25" s="1">
        <f t="shared" si="1"/>
        <v>1.173343842412689</v>
      </c>
      <c r="K25" s="1">
        <f t="shared" si="2"/>
        <v>2.5268268421052631</v>
      </c>
      <c r="L25" s="9"/>
    </row>
    <row r="26" spans="2:12">
      <c r="B26" s="7"/>
      <c r="C26" s="3">
        <v>41326</v>
      </c>
      <c r="D26" s="17">
        <v>40297</v>
      </c>
      <c r="E26" s="24">
        <v>17</v>
      </c>
      <c r="F26" s="31">
        <f t="shared" si="0"/>
        <v>4.21867632826265E-4</v>
      </c>
      <c r="G26" s="17">
        <v>4</v>
      </c>
      <c r="H26" s="28">
        <v>163.30000000000001</v>
      </c>
      <c r="I26" s="1">
        <v>48.020429999999998</v>
      </c>
      <c r="J26" s="1">
        <f t="shared" si="1"/>
        <v>1.1916626547881977</v>
      </c>
      <c r="K26" s="1">
        <f t="shared" si="2"/>
        <v>2.8247311764705882</v>
      </c>
      <c r="L26" s="9"/>
    </row>
    <row r="27" spans="2:12">
      <c r="B27" s="7"/>
      <c r="C27" s="3">
        <v>41327</v>
      </c>
      <c r="D27" s="17">
        <v>5138</v>
      </c>
      <c r="E27" s="24">
        <v>4</v>
      </c>
      <c r="F27" s="31">
        <f t="shared" si="0"/>
        <v>7.7851304009342152E-4</v>
      </c>
      <c r="G27" s="17">
        <v>5</v>
      </c>
      <c r="H27" s="28">
        <v>135.85</v>
      </c>
      <c r="I27" s="1">
        <v>4.12113</v>
      </c>
      <c r="J27" s="1">
        <f t="shared" si="1"/>
        <v>0.80208836123005056</v>
      </c>
      <c r="K27" s="1">
        <f t="shared" si="2"/>
        <v>1.0302825</v>
      </c>
      <c r="L27" s="9"/>
    </row>
    <row r="28" spans="2:12">
      <c r="B28" s="7"/>
      <c r="C28" s="3">
        <v>41328</v>
      </c>
      <c r="D28" s="17">
        <v>1895</v>
      </c>
      <c r="E28" s="24">
        <v>1</v>
      </c>
      <c r="F28" s="31">
        <f t="shared" si="0"/>
        <v>5.2770448548812663E-4</v>
      </c>
      <c r="G28" s="17">
        <v>1</v>
      </c>
      <c r="H28" s="28">
        <v>8.9499999999999993</v>
      </c>
      <c r="I28" s="1">
        <v>1.5204800000000001</v>
      </c>
      <c r="J28" s="1">
        <f t="shared" si="1"/>
        <v>0.80236411609498692</v>
      </c>
      <c r="K28" s="1">
        <f t="shared" si="2"/>
        <v>1.5204800000000001</v>
      </c>
      <c r="L28" s="9"/>
    </row>
    <row r="29" spans="2:12">
      <c r="B29" s="7"/>
      <c r="C29" s="3">
        <v>41329</v>
      </c>
      <c r="D29" s="17">
        <v>65314</v>
      </c>
      <c r="E29" s="24">
        <v>26</v>
      </c>
      <c r="F29" s="31">
        <f t="shared" si="0"/>
        <v>3.9807698196405057E-4</v>
      </c>
      <c r="G29" s="17">
        <v>2</v>
      </c>
      <c r="H29" s="28">
        <v>111.93</v>
      </c>
      <c r="I29" s="1">
        <v>39.881160000000001</v>
      </c>
      <c r="J29" s="1">
        <f t="shared" si="1"/>
        <v>0.61060660807790057</v>
      </c>
      <c r="K29" s="1">
        <f t="shared" si="2"/>
        <v>1.5338907692307693</v>
      </c>
      <c r="L29" s="9"/>
    </row>
    <row r="30" spans="2:12">
      <c r="B30" s="7"/>
      <c r="C30" s="11" t="s">
        <v>132</v>
      </c>
      <c r="D30" s="4">
        <f>SUM(D23:D29)</f>
        <v>205904</v>
      </c>
      <c r="E30" s="26">
        <f>SUM(E23:E29)</f>
        <v>98</v>
      </c>
      <c r="F30" s="32">
        <f>E30/D30</f>
        <v>4.7594995726163647E-4</v>
      </c>
      <c r="G30" s="4">
        <f>SUM(G23:G29)</f>
        <v>31</v>
      </c>
      <c r="H30" s="5">
        <f>SUM(H23:H29)</f>
        <v>1150.3599999999999</v>
      </c>
      <c r="I30" s="5">
        <f>SUM(I23:I29)</f>
        <v>205.77067999999997</v>
      </c>
      <c r="J30" s="5">
        <f>I30/D30*1000</f>
        <v>0.9993525137928353</v>
      </c>
      <c r="K30" s="5">
        <f>I30/E30</f>
        <v>2.0997008163265303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L35"/>
  <sheetViews>
    <sheetView workbookViewId="0">
      <selection activeCell="C9" sqref="C9:K1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41330</v>
      </c>
      <c r="D6" s="2">
        <v>41336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156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L17" s="9"/>
    </row>
    <row r="18" spans="2:12">
      <c r="B18" s="7"/>
      <c r="C18" s="22" t="s">
        <v>14</v>
      </c>
      <c r="D18" s="8"/>
      <c r="E18" s="8"/>
      <c r="F18" s="8"/>
      <c r="L18" s="9"/>
    </row>
    <row r="19" spans="2:12">
      <c r="B19" s="7"/>
      <c r="C19" s="19" t="s">
        <v>128</v>
      </c>
      <c r="D19" s="19" t="s">
        <v>129</v>
      </c>
      <c r="E19" s="23" t="s">
        <v>145</v>
      </c>
      <c r="F19" s="23" t="s">
        <v>146</v>
      </c>
      <c r="G19" s="18" t="s">
        <v>147</v>
      </c>
      <c r="H19" s="19" t="s">
        <v>130</v>
      </c>
      <c r="I19" s="19" t="s">
        <v>131</v>
      </c>
      <c r="J19" s="19" t="s">
        <v>148</v>
      </c>
      <c r="K19" s="19" t="s">
        <v>149</v>
      </c>
      <c r="L19" s="9"/>
    </row>
    <row r="20" spans="2:12">
      <c r="B20" s="7"/>
      <c r="C20" s="3">
        <v>41330</v>
      </c>
      <c r="D20" s="17">
        <v>61277</v>
      </c>
      <c r="E20" s="24">
        <v>20</v>
      </c>
      <c r="F20" s="31">
        <f t="shared" ref="F20:F26" si="0">E20/D20</f>
        <v>3.2638673564306346E-4</v>
      </c>
      <c r="G20" s="17">
        <v>6</v>
      </c>
      <c r="H20" s="28">
        <v>169.41</v>
      </c>
      <c r="I20" s="1">
        <v>40.238079999999997</v>
      </c>
      <c r="J20" s="1">
        <f t="shared" ref="J20:J26" si="1">I20/D20*1000</f>
        <v>0.65665877898722191</v>
      </c>
      <c r="K20" s="1">
        <f t="shared" ref="K20:K24" si="2">I20/E20</f>
        <v>2.0119039999999999</v>
      </c>
      <c r="L20" s="9"/>
    </row>
    <row r="21" spans="2:12">
      <c r="B21" s="7"/>
      <c r="C21" s="3">
        <v>41331</v>
      </c>
      <c r="D21" s="17">
        <v>59926</v>
      </c>
      <c r="E21" s="24">
        <v>9</v>
      </c>
      <c r="F21" s="31">
        <f t="shared" si="0"/>
        <v>1.5018522844841971E-4</v>
      </c>
      <c r="G21" s="17">
        <v>9</v>
      </c>
      <c r="H21" s="28">
        <v>459.23</v>
      </c>
      <c r="I21" s="1">
        <v>41.358400000000003</v>
      </c>
      <c r="J21" s="1">
        <f t="shared" si="1"/>
        <v>0.69015786136234691</v>
      </c>
      <c r="K21" s="1">
        <f t="shared" si="2"/>
        <v>4.5953777777777782</v>
      </c>
      <c r="L21" s="9"/>
    </row>
    <row r="22" spans="2:12">
      <c r="B22" s="7"/>
      <c r="C22" s="3">
        <v>41332</v>
      </c>
      <c r="D22" s="17">
        <v>4</v>
      </c>
      <c r="E22" s="24">
        <v>7</v>
      </c>
      <c r="F22" s="31">
        <f t="shared" si="0"/>
        <v>1.75</v>
      </c>
      <c r="G22" s="17">
        <v>4</v>
      </c>
      <c r="H22" s="28">
        <v>241.5</v>
      </c>
      <c r="I22" s="1">
        <v>2.9399999999999999E-3</v>
      </c>
      <c r="J22" s="1">
        <f t="shared" si="1"/>
        <v>0.73499999999999999</v>
      </c>
      <c r="K22" s="1">
        <f t="shared" si="2"/>
        <v>4.1999999999999996E-4</v>
      </c>
      <c r="L22" s="9"/>
    </row>
    <row r="23" spans="2:12">
      <c r="B23" s="7"/>
      <c r="C23" s="3">
        <v>41333</v>
      </c>
      <c r="D23" s="17">
        <v>2</v>
      </c>
      <c r="E23" s="24">
        <v>0</v>
      </c>
      <c r="F23" s="31">
        <f t="shared" si="0"/>
        <v>0</v>
      </c>
      <c r="G23" s="17">
        <v>4</v>
      </c>
      <c r="H23" s="28">
        <v>244.59</v>
      </c>
      <c r="I23" s="1">
        <v>2.0999999999999999E-3</v>
      </c>
      <c r="J23" s="1">
        <f t="shared" si="1"/>
        <v>1.05</v>
      </c>
      <c r="K23" s="33" t="s">
        <v>150</v>
      </c>
      <c r="L23" s="9"/>
    </row>
    <row r="24" spans="2:12">
      <c r="B24" s="7"/>
      <c r="C24" s="3">
        <v>41334</v>
      </c>
      <c r="D24" s="17">
        <v>60632</v>
      </c>
      <c r="E24" s="24">
        <v>1</v>
      </c>
      <c r="F24" s="31">
        <f t="shared" si="0"/>
        <v>1.6492941021242907E-5</v>
      </c>
      <c r="G24" s="17">
        <v>6</v>
      </c>
      <c r="H24" s="28">
        <v>287.91000000000003</v>
      </c>
      <c r="I24" s="1">
        <v>34.161459999999998</v>
      </c>
      <c r="J24" s="1">
        <f t="shared" si="1"/>
        <v>0.56342294497954881</v>
      </c>
      <c r="K24" s="1">
        <f t="shared" si="2"/>
        <v>34.161459999999998</v>
      </c>
      <c r="L24" s="9"/>
    </row>
    <row r="25" spans="2:12">
      <c r="B25" s="7"/>
      <c r="C25" s="3">
        <v>41335</v>
      </c>
      <c r="D25" s="17">
        <v>11402</v>
      </c>
      <c r="E25" s="24">
        <v>0</v>
      </c>
      <c r="F25" s="31">
        <f t="shared" si="0"/>
        <v>0</v>
      </c>
      <c r="G25" s="17">
        <v>6</v>
      </c>
      <c r="H25" s="28">
        <v>407.72</v>
      </c>
      <c r="I25" s="1">
        <v>7.6272200000000003</v>
      </c>
      <c r="J25" s="1">
        <f t="shared" si="1"/>
        <v>0.66893702859147519</v>
      </c>
      <c r="K25" s="33" t="s">
        <v>150</v>
      </c>
      <c r="L25" s="9"/>
    </row>
    <row r="26" spans="2:12">
      <c r="B26" s="7"/>
      <c r="C26" s="3">
        <v>41336</v>
      </c>
      <c r="D26" s="17">
        <v>55795</v>
      </c>
      <c r="E26" s="24">
        <v>0</v>
      </c>
      <c r="F26" s="31">
        <f t="shared" si="0"/>
        <v>0</v>
      </c>
      <c r="G26" s="17">
        <v>3</v>
      </c>
      <c r="H26" s="28">
        <v>306.69</v>
      </c>
      <c r="I26" s="1">
        <v>30.763369999999998</v>
      </c>
      <c r="J26" s="1">
        <f t="shared" si="1"/>
        <v>0.55136427995340076</v>
      </c>
      <c r="K26" s="33" t="s">
        <v>150</v>
      </c>
      <c r="L26" s="9"/>
    </row>
    <row r="27" spans="2:12">
      <c r="B27" s="7"/>
      <c r="C27" s="11" t="s">
        <v>132</v>
      </c>
      <c r="D27" s="4">
        <f>SUM(D20:D26)</f>
        <v>249038</v>
      </c>
      <c r="E27" s="26">
        <f>SUM(E20:E26)</f>
        <v>37</v>
      </c>
      <c r="F27" s="32">
        <f>E27/D27</f>
        <v>1.4857170391667136E-4</v>
      </c>
      <c r="G27" s="4">
        <f>SUM(G20:G26)</f>
        <v>38</v>
      </c>
      <c r="H27" s="5">
        <f>SUM(H20:H26)</f>
        <v>2117.0500000000002</v>
      </c>
      <c r="I27" s="5">
        <f>SUM(I20:I26)</f>
        <v>154.15357</v>
      </c>
      <c r="J27" s="5">
        <f>I27/D27*1000</f>
        <v>0.61899617729021272</v>
      </c>
      <c r="K27" s="5">
        <f>I27/E27</f>
        <v>4.1663127027027027</v>
      </c>
      <c r="L27" s="9"/>
    </row>
    <row r="28" spans="2:12">
      <c r="B28" s="7"/>
      <c r="C28" s="8"/>
      <c r="D28" s="8"/>
      <c r="E28" s="8"/>
      <c r="F28" s="8"/>
      <c r="L28" s="9"/>
    </row>
    <row r="29" spans="2:12">
      <c r="B29" s="7"/>
      <c r="C29" s="16" t="s">
        <v>15</v>
      </c>
      <c r="D29" s="20"/>
      <c r="E29" s="20"/>
      <c r="F29" s="21"/>
      <c r="G29" s="8"/>
      <c r="H29" s="8"/>
      <c r="I29" s="8"/>
      <c r="J29" s="8"/>
      <c r="K29" s="8"/>
      <c r="L29" s="9"/>
    </row>
    <row r="30" spans="2:12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4"/>
    </row>
    <row r="32" spans="2:12">
      <c r="B32" s="15"/>
      <c r="D32" s="16"/>
      <c r="E32" s="16"/>
      <c r="F32" s="16"/>
    </row>
    <row r="33" spans="2:6">
      <c r="B33" s="16"/>
      <c r="C33" s="16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</sheetData>
  <mergeCells count="2">
    <mergeCell ref="B2:L2"/>
    <mergeCell ref="C9:K16"/>
  </mergeCells>
  <phoneticPr fontId="2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41337</v>
      </c>
      <c r="D6" s="2">
        <v>41343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170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128</v>
      </c>
      <c r="D21" s="19" t="s">
        <v>129</v>
      </c>
      <c r="E21" s="23" t="s">
        <v>151</v>
      </c>
      <c r="F21" s="23" t="s">
        <v>152</v>
      </c>
      <c r="G21" s="18" t="s">
        <v>153</v>
      </c>
      <c r="H21" s="19" t="s">
        <v>130</v>
      </c>
      <c r="I21" s="19" t="s">
        <v>131</v>
      </c>
      <c r="J21" s="19" t="s">
        <v>154</v>
      </c>
      <c r="K21" s="19" t="s">
        <v>155</v>
      </c>
      <c r="L21" s="9"/>
    </row>
    <row r="22" spans="2:12">
      <c r="B22" s="7"/>
      <c r="C22" s="3">
        <v>41337</v>
      </c>
      <c r="D22" s="17">
        <v>53833</v>
      </c>
      <c r="E22" s="24">
        <v>22</v>
      </c>
      <c r="F22" s="31">
        <f t="shared" ref="F22:F28" si="0">E22/D22</f>
        <v>4.0867126112235989E-4</v>
      </c>
      <c r="G22" s="17">
        <v>3</v>
      </c>
      <c r="H22" s="28">
        <v>100.6</v>
      </c>
      <c r="I22" s="1">
        <v>29.18083</v>
      </c>
      <c r="J22" s="1">
        <f t="shared" ref="J22:J28" si="1">I22/D22*1000</f>
        <v>0.54206211803169058</v>
      </c>
      <c r="K22" s="1">
        <f t="shared" ref="K22:K28" si="2">I22/E22</f>
        <v>1.3264013636363636</v>
      </c>
      <c r="L22" s="9"/>
    </row>
    <row r="23" spans="2:12">
      <c r="B23" s="7"/>
      <c r="C23" s="3">
        <v>41338</v>
      </c>
      <c r="D23" s="17">
        <v>57880</v>
      </c>
      <c r="E23" s="24">
        <v>19</v>
      </c>
      <c r="F23" s="31">
        <f t="shared" si="0"/>
        <v>3.2826537664132691E-4</v>
      </c>
      <c r="G23" s="17">
        <v>4</v>
      </c>
      <c r="H23" s="28">
        <v>121.78</v>
      </c>
      <c r="I23" s="1">
        <v>35.334269999999997</v>
      </c>
      <c r="J23" s="1">
        <f t="shared" si="1"/>
        <v>0.61047460262612296</v>
      </c>
      <c r="K23" s="1">
        <f t="shared" si="2"/>
        <v>1.8596984210526315</v>
      </c>
      <c r="L23" s="9"/>
    </row>
    <row r="24" spans="2:12">
      <c r="B24" s="7"/>
      <c r="C24" s="3">
        <v>41339</v>
      </c>
      <c r="D24" s="17">
        <v>55935</v>
      </c>
      <c r="E24" s="24">
        <v>17</v>
      </c>
      <c r="F24" s="31">
        <f t="shared" si="0"/>
        <v>3.0392419772950748E-4</v>
      </c>
      <c r="G24" s="17">
        <v>9</v>
      </c>
      <c r="H24" s="28">
        <v>299.89</v>
      </c>
      <c r="I24" s="1">
        <v>37.418509999999998</v>
      </c>
      <c r="J24" s="1">
        <f t="shared" si="1"/>
        <v>0.66896415482256189</v>
      </c>
      <c r="K24" s="1">
        <f t="shared" si="2"/>
        <v>2.2010888235294117</v>
      </c>
      <c r="L24" s="9"/>
    </row>
    <row r="25" spans="2:12">
      <c r="B25" s="7"/>
      <c r="C25" s="3">
        <v>41340</v>
      </c>
      <c r="D25" s="17">
        <v>46022</v>
      </c>
      <c r="E25" s="24">
        <v>9</v>
      </c>
      <c r="F25" s="31">
        <f t="shared" si="0"/>
        <v>1.9555864586502108E-4</v>
      </c>
      <c r="G25" s="17">
        <v>3</v>
      </c>
      <c r="H25" s="28">
        <v>113.44</v>
      </c>
      <c r="I25" s="1">
        <v>25.581320000000002</v>
      </c>
      <c r="J25" s="1">
        <f t="shared" si="1"/>
        <v>0.55584981095997565</v>
      </c>
      <c r="K25" s="1">
        <f t="shared" si="2"/>
        <v>2.8423688888888892</v>
      </c>
      <c r="L25" s="9"/>
    </row>
    <row r="26" spans="2:12">
      <c r="B26" s="7"/>
      <c r="C26" s="3">
        <v>41341</v>
      </c>
      <c r="D26" s="17">
        <v>1792</v>
      </c>
      <c r="E26" s="24">
        <v>4</v>
      </c>
      <c r="F26" s="31">
        <f t="shared" si="0"/>
        <v>2.232142857142857E-3</v>
      </c>
      <c r="G26" s="17">
        <v>2</v>
      </c>
      <c r="H26" s="28">
        <v>171.7</v>
      </c>
      <c r="I26" s="1">
        <v>0.99956999999999996</v>
      </c>
      <c r="J26" s="1">
        <f t="shared" si="1"/>
        <v>0.55779575892857136</v>
      </c>
      <c r="K26" s="1">
        <f t="shared" si="2"/>
        <v>0.24989249999999999</v>
      </c>
      <c r="L26" s="9"/>
    </row>
    <row r="27" spans="2:12">
      <c r="B27" s="7"/>
      <c r="C27" s="3">
        <v>41342</v>
      </c>
      <c r="D27" s="17">
        <v>55868</v>
      </c>
      <c r="E27" s="24">
        <v>15</v>
      </c>
      <c r="F27" s="31">
        <f t="shared" si="0"/>
        <v>2.6849001217154722E-4</v>
      </c>
      <c r="G27" s="17">
        <v>4</v>
      </c>
      <c r="H27" s="28">
        <v>254.26</v>
      </c>
      <c r="I27" s="1">
        <v>31.93093</v>
      </c>
      <c r="J27" s="1">
        <f t="shared" si="1"/>
        <v>0.57154238562325488</v>
      </c>
      <c r="K27" s="1">
        <f t="shared" si="2"/>
        <v>2.1287286666666665</v>
      </c>
      <c r="L27" s="9"/>
    </row>
    <row r="28" spans="2:12">
      <c r="B28" s="7"/>
      <c r="C28" s="3">
        <v>41343</v>
      </c>
      <c r="D28" s="17">
        <v>55403</v>
      </c>
      <c r="E28" s="24">
        <v>25</v>
      </c>
      <c r="F28" s="31">
        <f t="shared" si="0"/>
        <v>4.5123910257567282E-4</v>
      </c>
      <c r="G28" s="17">
        <v>2</v>
      </c>
      <c r="H28" s="28">
        <v>41.36</v>
      </c>
      <c r="I28" s="1">
        <v>33.189309999999999</v>
      </c>
      <c r="J28" s="1">
        <f t="shared" si="1"/>
        <v>0.59905257838023218</v>
      </c>
      <c r="K28" s="1">
        <f t="shared" si="2"/>
        <v>1.3275724</v>
      </c>
      <c r="L28" s="9"/>
    </row>
    <row r="29" spans="2:12">
      <c r="B29" s="7"/>
      <c r="C29" s="11" t="s">
        <v>132</v>
      </c>
      <c r="D29" s="4">
        <f>SUM(D22:D28)</f>
        <v>326733</v>
      </c>
      <c r="E29" s="26">
        <f>SUM(E22:E28)</f>
        <v>111</v>
      </c>
      <c r="F29" s="32">
        <f>E29/D29</f>
        <v>3.3972693300033974E-4</v>
      </c>
      <c r="G29" s="4">
        <f>SUM(G22:G28)</f>
        <v>27</v>
      </c>
      <c r="H29" s="5">
        <f>SUM(H22:H28)</f>
        <v>1103.03</v>
      </c>
      <c r="I29" s="5">
        <f>SUM(I22:I28)</f>
        <v>193.63473999999999</v>
      </c>
      <c r="J29" s="5">
        <f>I29/D29*1000</f>
        <v>0.59263906614881257</v>
      </c>
      <c r="K29" s="5">
        <f>I29/E29</f>
        <v>1.744457117117117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2:L37"/>
  <sheetViews>
    <sheetView topLeftCell="A4" workbookViewId="0">
      <selection activeCell="F6" sqref="F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158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159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160</v>
      </c>
      <c r="D5" s="19" t="s">
        <v>161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41344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162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171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163</v>
      </c>
      <c r="D20" s="8"/>
      <c r="E20" s="8"/>
      <c r="F20" s="8"/>
      <c r="L20" s="9"/>
    </row>
    <row r="21" spans="2:12">
      <c r="B21" s="7"/>
      <c r="C21" s="19" t="s">
        <v>128</v>
      </c>
      <c r="D21" s="19" t="s">
        <v>129</v>
      </c>
      <c r="E21" s="23" t="s">
        <v>164</v>
      </c>
      <c r="F21" s="23" t="s">
        <v>165</v>
      </c>
      <c r="G21" s="18" t="s">
        <v>166</v>
      </c>
      <c r="H21" s="19" t="s">
        <v>130</v>
      </c>
      <c r="I21" s="19" t="s">
        <v>131</v>
      </c>
      <c r="J21" s="19" t="s">
        <v>167</v>
      </c>
      <c r="K21" s="19" t="s">
        <v>168</v>
      </c>
      <c r="L21" s="9"/>
    </row>
    <row r="22" spans="2:12">
      <c r="B22" s="7"/>
      <c r="C22" s="3">
        <v>41344</v>
      </c>
      <c r="D22" s="17">
        <v>55821</v>
      </c>
      <c r="E22" s="24">
        <v>19</v>
      </c>
      <c r="F22" s="31">
        <f t="shared" ref="F22:F28" si="0">E22/D22</f>
        <v>3.403736944877376E-4</v>
      </c>
      <c r="G22" s="17">
        <v>4</v>
      </c>
      <c r="H22" s="28">
        <v>151.71</v>
      </c>
      <c r="I22" s="1">
        <v>31.8108</v>
      </c>
      <c r="J22" s="1">
        <f t="shared" ref="J22:J28" si="1">I22/D22*1000</f>
        <v>0.56987155371634324</v>
      </c>
      <c r="K22" s="1">
        <f t="shared" ref="K22:K28" si="2">I22/E22</f>
        <v>1.6742526315789474</v>
      </c>
      <c r="L22" s="9"/>
    </row>
    <row r="23" spans="2:12">
      <c r="B23" s="7"/>
      <c r="C23" s="3">
        <v>41345</v>
      </c>
      <c r="D23" s="17">
        <v>25736</v>
      </c>
      <c r="E23" s="24">
        <v>11</v>
      </c>
      <c r="F23" s="31">
        <f t="shared" si="0"/>
        <v>4.2741684799502643E-4</v>
      </c>
      <c r="G23" s="17">
        <v>7</v>
      </c>
      <c r="H23" s="28">
        <v>481</v>
      </c>
      <c r="I23" s="1">
        <v>15.118130000000001</v>
      </c>
      <c r="J23" s="1">
        <f t="shared" si="1"/>
        <v>0.58743122474354992</v>
      </c>
      <c r="K23" s="1">
        <f t="shared" si="2"/>
        <v>1.3743754545454545</v>
      </c>
      <c r="L23" s="9"/>
    </row>
    <row r="24" spans="2:12">
      <c r="B24" s="7"/>
      <c r="C24" s="3">
        <v>41346</v>
      </c>
      <c r="D24" s="17">
        <v>40440</v>
      </c>
      <c r="E24" s="24">
        <v>16</v>
      </c>
      <c r="F24" s="31">
        <f t="shared" si="0"/>
        <v>3.956478733926805E-4</v>
      </c>
      <c r="G24" s="17">
        <v>4</v>
      </c>
      <c r="H24" s="28">
        <v>177.25</v>
      </c>
      <c r="I24" s="1">
        <v>25.63974</v>
      </c>
      <c r="J24" s="1">
        <f t="shared" si="1"/>
        <v>0.63401928783382788</v>
      </c>
      <c r="K24" s="1">
        <f t="shared" si="2"/>
        <v>1.60248375</v>
      </c>
      <c r="L24" s="9"/>
    </row>
    <row r="25" spans="2:12">
      <c r="B25" s="7"/>
      <c r="C25" s="3">
        <v>41347</v>
      </c>
      <c r="D25" s="17">
        <v>40732</v>
      </c>
      <c r="E25" s="24">
        <v>12</v>
      </c>
      <c r="F25" s="31">
        <f t="shared" si="0"/>
        <v>2.9460866149464793E-4</v>
      </c>
      <c r="G25" s="17">
        <v>6</v>
      </c>
      <c r="H25" s="28">
        <v>320.65000000000003</v>
      </c>
      <c r="I25" s="1">
        <v>25.157769999999999</v>
      </c>
      <c r="J25" s="1">
        <f t="shared" si="1"/>
        <v>0.61764141215751733</v>
      </c>
      <c r="K25" s="1">
        <f t="shared" si="2"/>
        <v>2.0964808333333331</v>
      </c>
      <c r="L25" s="9"/>
    </row>
    <row r="26" spans="2:12">
      <c r="B26" s="7"/>
      <c r="C26" s="3">
        <v>41348</v>
      </c>
      <c r="D26" s="17">
        <v>36832</v>
      </c>
      <c r="E26" s="24">
        <v>12</v>
      </c>
      <c r="F26" s="31">
        <f t="shared" si="0"/>
        <v>3.2580364900086883E-4</v>
      </c>
      <c r="G26" s="17">
        <v>8</v>
      </c>
      <c r="H26" s="28">
        <v>394.22</v>
      </c>
      <c r="I26" s="1">
        <v>24.610420000000001</v>
      </c>
      <c r="J26" s="1">
        <f t="shared" si="1"/>
        <v>0.66818038662033019</v>
      </c>
      <c r="K26" s="1">
        <f t="shared" si="2"/>
        <v>2.0508683333333333</v>
      </c>
      <c r="L26" s="9"/>
    </row>
    <row r="27" spans="2:12">
      <c r="B27" s="7"/>
      <c r="C27" s="3">
        <v>41349</v>
      </c>
      <c r="D27" s="17">
        <v>22750</v>
      </c>
      <c r="E27" s="24">
        <v>12</v>
      </c>
      <c r="F27" s="31">
        <f t="shared" si="0"/>
        <v>5.2747252747252743E-4</v>
      </c>
      <c r="G27" s="17">
        <v>5</v>
      </c>
      <c r="H27" s="28">
        <v>319.60000000000002</v>
      </c>
      <c r="I27" s="1">
        <v>13.568630000000001</v>
      </c>
      <c r="J27" s="1">
        <f t="shared" si="1"/>
        <v>0.59642329670329675</v>
      </c>
      <c r="K27" s="1">
        <f t="shared" si="2"/>
        <v>1.1307191666666667</v>
      </c>
      <c r="L27" s="9"/>
    </row>
    <row r="28" spans="2:12">
      <c r="B28" s="7"/>
      <c r="C28" s="3">
        <v>41350</v>
      </c>
      <c r="D28" s="17">
        <v>52701</v>
      </c>
      <c r="E28" s="24">
        <v>23</v>
      </c>
      <c r="F28" s="31">
        <f t="shared" si="0"/>
        <v>4.3642435627407451E-4</v>
      </c>
      <c r="G28" s="17">
        <v>3</v>
      </c>
      <c r="H28" s="28">
        <v>159.88</v>
      </c>
      <c r="I28" s="1">
        <v>33.467440000000003</v>
      </c>
      <c r="J28" s="1">
        <f t="shared" si="1"/>
        <v>0.63504373731048758</v>
      </c>
      <c r="K28" s="1">
        <f t="shared" si="2"/>
        <v>1.455106086956522</v>
      </c>
      <c r="L28" s="9"/>
    </row>
    <row r="29" spans="2:12">
      <c r="B29" s="7"/>
      <c r="C29" s="11" t="s">
        <v>132</v>
      </c>
      <c r="D29" s="4">
        <f>SUM(D22:D28)</f>
        <v>275012</v>
      </c>
      <c r="E29" s="26">
        <f>SUM(E22:E28)</f>
        <v>105</v>
      </c>
      <c r="F29" s="32">
        <f>E29/D29</f>
        <v>3.8180152138815761E-4</v>
      </c>
      <c r="G29" s="4">
        <f>SUM(G22:G28)</f>
        <v>37</v>
      </c>
      <c r="H29" s="5">
        <f>SUM(H22:H28)</f>
        <v>2004.3100000000004</v>
      </c>
      <c r="I29" s="5">
        <f>SUM(I22:I28)</f>
        <v>169.37293000000003</v>
      </c>
      <c r="J29" s="5">
        <f>I29/D29*1000</f>
        <v>0.61587468910447551</v>
      </c>
      <c r="K29" s="5">
        <f>I29/E29</f>
        <v>1.613075523809524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169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37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L37"/>
  <sheetViews>
    <sheetView topLeftCell="A4"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158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159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160</v>
      </c>
      <c r="D5" s="19" t="s">
        <v>161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162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177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163</v>
      </c>
      <c r="D20" s="8"/>
      <c r="E20" s="8"/>
      <c r="F20" s="8"/>
      <c r="L20" s="9"/>
    </row>
    <row r="21" spans="2:12">
      <c r="B21" s="7"/>
      <c r="C21" s="19" t="s">
        <v>128</v>
      </c>
      <c r="D21" s="19" t="s">
        <v>129</v>
      </c>
      <c r="E21" s="23" t="s">
        <v>172</v>
      </c>
      <c r="F21" s="23" t="s">
        <v>173</v>
      </c>
      <c r="G21" s="18" t="s">
        <v>174</v>
      </c>
      <c r="H21" s="19" t="s">
        <v>130</v>
      </c>
      <c r="I21" s="19" t="s">
        <v>131</v>
      </c>
      <c r="J21" s="19" t="s">
        <v>175</v>
      </c>
      <c r="K21" s="19" t="s">
        <v>176</v>
      </c>
      <c r="L21" s="9"/>
    </row>
    <row r="22" spans="2:12">
      <c r="B22" s="7"/>
      <c r="C22" s="3">
        <v>41351</v>
      </c>
      <c r="D22" s="17">
        <v>57857</v>
      </c>
      <c r="E22" s="24">
        <v>16</v>
      </c>
      <c r="F22" s="31">
        <f t="shared" ref="F22:F28" si="0">E22/D22</f>
        <v>2.7654389270096965E-4</v>
      </c>
      <c r="G22" s="17">
        <v>5</v>
      </c>
      <c r="H22" s="28">
        <v>310.89999999999998</v>
      </c>
      <c r="I22" s="1">
        <v>37.592469999999999</v>
      </c>
      <c r="J22" s="1">
        <f t="shared" ref="J22:J28" si="1">I22/D22*1000</f>
        <v>0.64974799937777616</v>
      </c>
      <c r="K22" s="1">
        <f t="shared" ref="K22:K28" si="2">I22/E22</f>
        <v>2.3495293749999999</v>
      </c>
      <c r="L22" s="9"/>
    </row>
    <row r="23" spans="2:12">
      <c r="B23" s="7"/>
      <c r="C23" s="3">
        <v>41352</v>
      </c>
      <c r="D23" s="17">
        <v>26156</v>
      </c>
      <c r="E23" s="24">
        <v>10</v>
      </c>
      <c r="F23" s="31">
        <f t="shared" si="0"/>
        <v>3.8232145588010399E-4</v>
      </c>
      <c r="G23" s="17">
        <v>0</v>
      </c>
      <c r="H23" s="28">
        <v>0</v>
      </c>
      <c r="I23" s="1">
        <v>15.651579999999999</v>
      </c>
      <c r="J23" s="1">
        <f t="shared" si="1"/>
        <v>0.59839348524239178</v>
      </c>
      <c r="K23" s="1">
        <f t="shared" si="2"/>
        <v>1.5651579999999998</v>
      </c>
      <c r="L23" s="9"/>
    </row>
    <row r="24" spans="2:12">
      <c r="B24" s="7"/>
      <c r="C24" s="3">
        <v>41353</v>
      </c>
      <c r="D24" s="17">
        <v>24953</v>
      </c>
      <c r="E24" s="24">
        <v>4</v>
      </c>
      <c r="F24" s="31">
        <f t="shared" si="0"/>
        <v>1.6030136656914999E-4</v>
      </c>
      <c r="G24" s="17">
        <v>6</v>
      </c>
      <c r="H24" s="28">
        <v>170.69</v>
      </c>
      <c r="I24" s="1">
        <v>15.054130000000001</v>
      </c>
      <c r="J24" s="1">
        <f t="shared" si="1"/>
        <v>0.60329940287740957</v>
      </c>
      <c r="K24" s="1">
        <f t="shared" si="2"/>
        <v>3.7635325000000002</v>
      </c>
      <c r="L24" s="9"/>
    </row>
    <row r="25" spans="2:12">
      <c r="B25" s="7"/>
      <c r="C25" s="3">
        <v>41354</v>
      </c>
      <c r="D25" s="17">
        <v>49444</v>
      </c>
      <c r="E25" s="24">
        <v>25</v>
      </c>
      <c r="F25" s="31">
        <f t="shared" si="0"/>
        <v>5.0562252244964003E-4</v>
      </c>
      <c r="G25" s="17">
        <v>3</v>
      </c>
      <c r="H25" s="28">
        <v>143.5</v>
      </c>
      <c r="I25" s="1">
        <v>33.113779999999998</v>
      </c>
      <c r="J25" s="1">
        <f t="shared" si="1"/>
        <v>0.66972291885769764</v>
      </c>
      <c r="K25" s="1">
        <f t="shared" si="2"/>
        <v>1.3245511999999999</v>
      </c>
      <c r="L25" s="9"/>
    </row>
    <row r="26" spans="2:12">
      <c r="B26" s="7"/>
      <c r="C26" s="3">
        <v>41355</v>
      </c>
      <c r="D26" s="17">
        <v>35315</v>
      </c>
      <c r="E26" s="24">
        <v>8</v>
      </c>
      <c r="F26" s="31">
        <f t="shared" si="0"/>
        <v>2.265326348577092E-4</v>
      </c>
      <c r="G26" s="17">
        <v>2</v>
      </c>
      <c r="H26" s="28">
        <v>20.9</v>
      </c>
      <c r="I26" s="1">
        <v>24.37847</v>
      </c>
      <c r="J26" s="1">
        <f t="shared" si="1"/>
        <v>0.69031488036245225</v>
      </c>
      <c r="K26" s="1">
        <f t="shared" si="2"/>
        <v>3.04730875</v>
      </c>
      <c r="L26" s="9"/>
    </row>
    <row r="27" spans="2:12">
      <c r="B27" s="7"/>
      <c r="C27" s="3">
        <v>41356</v>
      </c>
      <c r="D27" s="17">
        <v>40453</v>
      </c>
      <c r="E27" s="24">
        <v>16</v>
      </c>
      <c r="F27" s="31">
        <f t="shared" si="0"/>
        <v>3.9552072775813908E-4</v>
      </c>
      <c r="G27" s="17">
        <v>3</v>
      </c>
      <c r="H27" s="28">
        <v>235.77</v>
      </c>
      <c r="I27" s="1">
        <v>28.41722</v>
      </c>
      <c r="J27" s="1">
        <f t="shared" si="1"/>
        <v>0.70247497095394662</v>
      </c>
      <c r="K27" s="1">
        <f t="shared" si="2"/>
        <v>1.77607625</v>
      </c>
      <c r="L27" s="9"/>
    </row>
    <row r="28" spans="2:12">
      <c r="B28" s="7"/>
      <c r="C28" s="3">
        <v>41357</v>
      </c>
      <c r="D28" s="17">
        <v>47049</v>
      </c>
      <c r="E28" s="24">
        <v>21</v>
      </c>
      <c r="F28" s="31">
        <f t="shared" si="0"/>
        <v>4.4634317413760124E-4</v>
      </c>
      <c r="G28" s="17">
        <v>4</v>
      </c>
      <c r="H28" s="28">
        <v>235.86</v>
      </c>
      <c r="I28" s="1">
        <v>32.619</v>
      </c>
      <c r="J28" s="1">
        <f t="shared" si="1"/>
        <v>0.69329847605687678</v>
      </c>
      <c r="K28" s="1">
        <f t="shared" si="2"/>
        <v>1.5532857142857144</v>
      </c>
      <c r="L28" s="9"/>
    </row>
    <row r="29" spans="2:12">
      <c r="B29" s="7"/>
      <c r="C29" s="11" t="s">
        <v>132</v>
      </c>
      <c r="D29" s="4">
        <f>SUM(D22:D28)</f>
        <v>281227</v>
      </c>
      <c r="E29" s="26">
        <f>SUM(E22:E28)</f>
        <v>100</v>
      </c>
      <c r="F29" s="32">
        <f>E29/D29</f>
        <v>3.5558463447677498E-4</v>
      </c>
      <c r="G29" s="4">
        <f>SUM(G22:G28)</f>
        <v>23</v>
      </c>
      <c r="H29" s="5">
        <f>SUM(H22:H28)</f>
        <v>1117.6199999999999</v>
      </c>
      <c r="I29" s="5">
        <f>SUM(I22:I28)</f>
        <v>186.82665</v>
      </c>
      <c r="J29" s="5">
        <f>I29/D29*1000</f>
        <v>0.66432686050770373</v>
      </c>
      <c r="K29" s="5">
        <f>I29/E29</f>
        <v>1.8682665000000001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169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L37"/>
  <sheetViews>
    <sheetView topLeftCell="A2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158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159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160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162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188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163</v>
      </c>
      <c r="D20" s="8"/>
      <c r="E20" s="8"/>
      <c r="F20" s="8"/>
      <c r="L20" s="9"/>
    </row>
    <row r="21" spans="2:12">
      <c r="B21" s="7"/>
      <c r="C21" s="19" t="s">
        <v>128</v>
      </c>
      <c r="D21" s="19" t="s">
        <v>129</v>
      </c>
      <c r="E21" s="23" t="s">
        <v>178</v>
      </c>
      <c r="F21" s="23" t="s">
        <v>179</v>
      </c>
      <c r="G21" s="18" t="s">
        <v>180</v>
      </c>
      <c r="H21" s="19" t="s">
        <v>130</v>
      </c>
      <c r="I21" s="19" t="s">
        <v>131</v>
      </c>
      <c r="J21" s="19" t="s">
        <v>181</v>
      </c>
      <c r="K21" s="19" t="s">
        <v>182</v>
      </c>
      <c r="L21" s="9"/>
    </row>
    <row r="22" spans="2:12">
      <c r="B22" s="7"/>
      <c r="C22" s="3">
        <v>41358</v>
      </c>
      <c r="D22" s="17">
        <v>52425</v>
      </c>
      <c r="E22" s="24">
        <v>20</v>
      </c>
      <c r="F22" s="31">
        <f t="shared" ref="F22:F28" si="0">E22/D22</f>
        <v>3.8149737720553169E-4</v>
      </c>
      <c r="G22" s="17">
        <v>6</v>
      </c>
      <c r="H22" s="28">
        <v>262.12</v>
      </c>
      <c r="I22" s="1">
        <v>39.650000000000006</v>
      </c>
      <c r="J22" s="1">
        <f t="shared" ref="J22:J28" si="1">I22/D22*1000</f>
        <v>0.75631855030996675</v>
      </c>
      <c r="K22" s="1">
        <f t="shared" ref="K22:K28" si="2">I22/E22</f>
        <v>1.9825000000000004</v>
      </c>
      <c r="L22" s="9"/>
    </row>
    <row r="23" spans="2:12">
      <c r="B23" s="7"/>
      <c r="C23" s="3">
        <v>41359</v>
      </c>
      <c r="D23" s="17">
        <v>17060</v>
      </c>
      <c r="E23" s="24">
        <v>8</v>
      </c>
      <c r="F23" s="31">
        <f t="shared" si="0"/>
        <v>4.6893317702227433E-4</v>
      </c>
      <c r="G23" s="17">
        <v>4</v>
      </c>
      <c r="H23" s="28">
        <v>238.64999999999998</v>
      </c>
      <c r="I23" s="1">
        <v>12.05</v>
      </c>
      <c r="J23" s="1">
        <f t="shared" si="1"/>
        <v>0.70633059788980068</v>
      </c>
      <c r="K23" s="1">
        <f t="shared" si="2"/>
        <v>1.5062500000000001</v>
      </c>
      <c r="L23" s="9"/>
    </row>
    <row r="24" spans="2:12">
      <c r="B24" s="7"/>
      <c r="C24" s="3">
        <v>41360</v>
      </c>
      <c r="D24" s="17">
        <v>7791</v>
      </c>
      <c r="E24" s="24">
        <v>9</v>
      </c>
      <c r="F24" s="31">
        <f t="shared" si="0"/>
        <v>1.1551790527531767E-3</v>
      </c>
      <c r="G24" s="17">
        <v>4</v>
      </c>
      <c r="H24" s="28">
        <v>62.24</v>
      </c>
      <c r="I24" s="1">
        <v>5.9</v>
      </c>
      <c r="J24" s="1">
        <f t="shared" si="1"/>
        <v>0.75728404569374919</v>
      </c>
      <c r="K24" s="1">
        <f t="shared" si="2"/>
        <v>0.65555555555555556</v>
      </c>
      <c r="L24" s="9"/>
    </row>
    <row r="25" spans="2:12">
      <c r="B25" s="7"/>
      <c r="C25" s="3">
        <v>41361</v>
      </c>
      <c r="D25" s="17">
        <v>6717</v>
      </c>
      <c r="E25" s="24">
        <v>6</v>
      </c>
      <c r="F25" s="31">
        <f t="shared" si="0"/>
        <v>8.9325591782045551E-4</v>
      </c>
      <c r="G25" s="17">
        <v>6</v>
      </c>
      <c r="H25" s="28">
        <v>161.11000000000001</v>
      </c>
      <c r="I25" s="1">
        <v>5.38</v>
      </c>
      <c r="J25" s="1">
        <f t="shared" si="1"/>
        <v>0.80095280631234178</v>
      </c>
      <c r="K25" s="1">
        <f t="shared" si="2"/>
        <v>0.89666666666666661</v>
      </c>
      <c r="L25" s="9"/>
    </row>
    <row r="26" spans="2:12">
      <c r="B26" s="7"/>
      <c r="C26" s="3">
        <v>41362</v>
      </c>
      <c r="D26" s="17">
        <v>6454</v>
      </c>
      <c r="E26" s="24">
        <v>4</v>
      </c>
      <c r="F26" s="31">
        <f t="shared" si="0"/>
        <v>6.1977068484660679E-4</v>
      </c>
      <c r="G26" s="17">
        <v>7</v>
      </c>
      <c r="H26" s="28">
        <v>162.25</v>
      </c>
      <c r="I26" s="1">
        <v>5.1400000000000006</v>
      </c>
      <c r="J26" s="1">
        <f t="shared" si="1"/>
        <v>0.79640533002788982</v>
      </c>
      <c r="K26" s="1">
        <f t="shared" si="2"/>
        <v>1.2850000000000001</v>
      </c>
      <c r="L26" s="9"/>
    </row>
    <row r="27" spans="2:12">
      <c r="B27" s="7"/>
      <c r="C27" s="3">
        <v>41363</v>
      </c>
      <c r="D27" s="17">
        <v>29476</v>
      </c>
      <c r="E27" s="24">
        <v>14</v>
      </c>
      <c r="F27" s="31">
        <f t="shared" si="0"/>
        <v>4.7496268150359612E-4</v>
      </c>
      <c r="G27" s="17">
        <v>7</v>
      </c>
      <c r="H27" s="28">
        <v>137.56</v>
      </c>
      <c r="I27" s="1">
        <v>17.349999999999998</v>
      </c>
      <c r="J27" s="1">
        <f t="shared" si="1"/>
        <v>0.58861446600624223</v>
      </c>
      <c r="K27" s="1">
        <f t="shared" si="2"/>
        <v>1.2392857142857141</v>
      </c>
      <c r="L27" s="9"/>
    </row>
    <row r="28" spans="2:12">
      <c r="B28" s="7"/>
      <c r="C28" s="3">
        <v>41364</v>
      </c>
      <c r="D28" s="17">
        <v>41451</v>
      </c>
      <c r="E28" s="24">
        <v>21</v>
      </c>
      <c r="F28" s="31">
        <f t="shared" si="0"/>
        <v>5.0662227690526161E-4</v>
      </c>
      <c r="G28" s="17">
        <v>3</v>
      </c>
      <c r="H28" s="28">
        <v>235.12</v>
      </c>
      <c r="I28" s="1">
        <v>23.62</v>
      </c>
      <c r="J28" s="1">
        <f t="shared" si="1"/>
        <v>0.56982943716677525</v>
      </c>
      <c r="K28" s="1">
        <f t="shared" si="2"/>
        <v>1.1247619047619049</v>
      </c>
      <c r="L28" s="9"/>
    </row>
    <row r="29" spans="2:12">
      <c r="B29" s="7"/>
      <c r="C29" s="11" t="s">
        <v>132</v>
      </c>
      <c r="D29" s="4">
        <f>SUM(D22:D28)</f>
        <v>161374</v>
      </c>
      <c r="E29" s="26">
        <f>SUM(E22:E28)</f>
        <v>82</v>
      </c>
      <c r="F29" s="32">
        <f>E29/D29</f>
        <v>5.0813637884665431E-4</v>
      </c>
      <c r="G29" s="4">
        <f>SUM(G22:G28)</f>
        <v>37</v>
      </c>
      <c r="H29" s="5">
        <f>SUM(H22:H28)</f>
        <v>1259.0500000000002</v>
      </c>
      <c r="I29" s="5">
        <f>SUM(I22:I28)</f>
        <v>109.09</v>
      </c>
      <c r="J29" s="5">
        <f>I29/D29*1000</f>
        <v>0.67600728741928684</v>
      </c>
      <c r="K29" s="5">
        <f>I29/E29</f>
        <v>1.3303658536585365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169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L37"/>
  <sheetViews>
    <sheetView tabSelected="1" topLeftCell="A4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158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159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160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162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188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163</v>
      </c>
      <c r="D20" s="8"/>
      <c r="E20" s="8"/>
      <c r="F20" s="8"/>
      <c r="L20" s="9"/>
    </row>
    <row r="21" spans="2:12">
      <c r="B21" s="7"/>
      <c r="C21" s="19" t="s">
        <v>128</v>
      </c>
      <c r="D21" s="19" t="s">
        <v>129</v>
      </c>
      <c r="E21" s="23" t="s">
        <v>183</v>
      </c>
      <c r="F21" s="23" t="s">
        <v>184</v>
      </c>
      <c r="G21" s="18" t="s">
        <v>185</v>
      </c>
      <c r="H21" s="19" t="s">
        <v>130</v>
      </c>
      <c r="I21" s="19" t="s">
        <v>131</v>
      </c>
      <c r="J21" s="19" t="s">
        <v>186</v>
      </c>
      <c r="K21" s="19" t="s">
        <v>187</v>
      </c>
      <c r="L21" s="9"/>
    </row>
    <row r="22" spans="2:12">
      <c r="B22" s="7"/>
      <c r="C22" s="3">
        <v>41365</v>
      </c>
      <c r="D22" s="17">
        <v>51111</v>
      </c>
      <c r="E22" s="24">
        <v>26</v>
      </c>
      <c r="F22" s="31">
        <f t="shared" ref="F22:F28" si="0">E22/D22</f>
        <v>5.086967580364305E-4</v>
      </c>
      <c r="G22" s="17">
        <v>12</v>
      </c>
      <c r="H22" s="28">
        <v>433.66</v>
      </c>
      <c r="I22" s="1">
        <v>33.53051</v>
      </c>
      <c r="J22" s="1">
        <f t="shared" ref="J22:J28" si="1">I22/D22*1000</f>
        <v>0.65603314355031206</v>
      </c>
      <c r="K22" s="1">
        <f t="shared" ref="K22:K28" si="2">I22/E22</f>
        <v>1.2896350000000001</v>
      </c>
      <c r="L22" s="9"/>
    </row>
    <row r="23" spans="2:12">
      <c r="B23" s="7"/>
      <c r="C23" s="3">
        <v>41366</v>
      </c>
      <c r="D23" s="17">
        <v>51358</v>
      </c>
      <c r="E23" s="24">
        <v>21</v>
      </c>
      <c r="F23" s="31">
        <f t="shared" si="0"/>
        <v>4.0889442735309007E-4</v>
      </c>
      <c r="G23" s="17">
        <v>5</v>
      </c>
      <c r="H23" s="28">
        <v>227.25</v>
      </c>
      <c r="I23" s="1">
        <v>33.37144</v>
      </c>
      <c r="J23" s="1">
        <f t="shared" si="1"/>
        <v>0.64978075470228591</v>
      </c>
      <c r="K23" s="1">
        <f t="shared" si="2"/>
        <v>1.5891161904761906</v>
      </c>
      <c r="L23" s="9"/>
    </row>
    <row r="24" spans="2:12">
      <c r="B24" s="7"/>
      <c r="C24" s="3">
        <v>41367</v>
      </c>
      <c r="D24" s="17">
        <v>32132</v>
      </c>
      <c r="E24" s="24">
        <v>16</v>
      </c>
      <c r="F24" s="31">
        <f t="shared" si="0"/>
        <v>4.979459728619445E-4</v>
      </c>
      <c r="G24" s="17">
        <v>6</v>
      </c>
      <c r="H24" s="28">
        <v>179.05</v>
      </c>
      <c r="I24" s="1">
        <v>18.608830000000001</v>
      </c>
      <c r="J24" s="1">
        <f t="shared" si="1"/>
        <v>0.57913699738578373</v>
      </c>
      <c r="K24" s="1">
        <f t="shared" si="2"/>
        <v>1.1630518750000001</v>
      </c>
      <c r="L24" s="9"/>
    </row>
    <row r="25" spans="2:12">
      <c r="B25" s="7"/>
      <c r="C25" s="3">
        <v>41368</v>
      </c>
      <c r="D25" s="17">
        <v>31724</v>
      </c>
      <c r="E25" s="24">
        <v>16</v>
      </c>
      <c r="F25" s="31">
        <f t="shared" si="0"/>
        <v>5.0435001891312571E-4</v>
      </c>
      <c r="G25" s="17">
        <v>7</v>
      </c>
      <c r="H25" s="28">
        <v>185.78</v>
      </c>
      <c r="I25" s="1">
        <v>19.169830000000001</v>
      </c>
      <c r="J25" s="1">
        <f t="shared" si="1"/>
        <v>0.60426900769133784</v>
      </c>
      <c r="K25" s="1">
        <f t="shared" si="2"/>
        <v>1.1981143750000001</v>
      </c>
      <c r="L25" s="9"/>
    </row>
    <row r="26" spans="2:12">
      <c r="B26" s="7"/>
      <c r="C26" s="3">
        <v>41369</v>
      </c>
      <c r="D26" s="17">
        <v>31526</v>
      </c>
      <c r="E26" s="24">
        <v>13</v>
      </c>
      <c r="F26" s="31">
        <f t="shared" si="0"/>
        <v>4.1235805366998668E-4</v>
      </c>
      <c r="G26" s="17">
        <v>15</v>
      </c>
      <c r="H26" s="28">
        <v>771.58</v>
      </c>
      <c r="I26" s="1">
        <v>18.755109999999998</v>
      </c>
      <c r="J26" s="1">
        <f t="shared" si="1"/>
        <v>0.59490928122819253</v>
      </c>
      <c r="K26" s="1">
        <f t="shared" si="2"/>
        <v>1.4427007692307692</v>
      </c>
      <c r="L26" s="9"/>
    </row>
    <row r="27" spans="2:12">
      <c r="B27" s="7"/>
      <c r="C27" s="3">
        <v>41370</v>
      </c>
      <c r="D27" s="17">
        <v>29318</v>
      </c>
      <c r="E27" s="24">
        <v>16</v>
      </c>
      <c r="F27" s="31">
        <f t="shared" si="0"/>
        <v>5.4573981854151034E-4</v>
      </c>
      <c r="G27" s="17">
        <v>7</v>
      </c>
      <c r="H27" s="28">
        <v>252.77</v>
      </c>
      <c r="I27" s="1">
        <v>16.91058</v>
      </c>
      <c r="J27" s="1">
        <f t="shared" si="1"/>
        <v>0.57679855378948086</v>
      </c>
      <c r="K27" s="1">
        <f t="shared" si="2"/>
        <v>1.05691125</v>
      </c>
      <c r="L27" s="9"/>
    </row>
    <row r="28" spans="2:12">
      <c r="B28" s="7"/>
      <c r="C28" s="3">
        <v>41371</v>
      </c>
      <c r="D28" s="17">
        <v>36113</v>
      </c>
      <c r="E28" s="24">
        <v>10</v>
      </c>
      <c r="F28" s="31">
        <f t="shared" si="0"/>
        <v>2.7690859247362444E-4</v>
      </c>
      <c r="G28" s="17">
        <v>6</v>
      </c>
      <c r="H28" s="28">
        <v>275.60000000000002</v>
      </c>
      <c r="I28" s="1">
        <v>20.987130000000001</v>
      </c>
      <c r="J28" s="1">
        <f t="shared" si="1"/>
        <v>0.58115166283609776</v>
      </c>
      <c r="K28" s="1">
        <f t="shared" si="2"/>
        <v>2.0987130000000001</v>
      </c>
      <c r="L28" s="9"/>
    </row>
    <row r="29" spans="2:12">
      <c r="B29" s="7"/>
      <c r="C29" s="11" t="s">
        <v>132</v>
      </c>
      <c r="D29" s="4">
        <f>SUM(D22:D28)</f>
        <v>263282</v>
      </c>
      <c r="E29" s="26">
        <f>SUM(E22:E28)</f>
        <v>118</v>
      </c>
      <c r="F29" s="32">
        <f>E29/D29</f>
        <v>4.4818863424009238E-4</v>
      </c>
      <c r="G29" s="4">
        <f>SUM(G22:G28)</f>
        <v>58</v>
      </c>
      <c r="H29" s="5">
        <f>SUM(H22:H28)</f>
        <v>2325.69</v>
      </c>
      <c r="I29" s="5">
        <f>SUM(I22:I28)</f>
        <v>161.33343000000002</v>
      </c>
      <c r="J29" s="5">
        <f>I29/D29*1000</f>
        <v>0.61277804787262335</v>
      </c>
      <c r="K29" s="5">
        <f>I29/E29</f>
        <v>1.3672324576271189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169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38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4" sqref="F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39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6" sqref="F2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41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7"/>
  <sheetViews>
    <sheetView topLeftCell="A4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52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42</v>
      </c>
      <c r="D21" s="19" t="s">
        <v>43</v>
      </c>
      <c r="E21" s="23" t="s">
        <v>44</v>
      </c>
      <c r="F21" s="23" t="s">
        <v>45</v>
      </c>
      <c r="G21" s="18" t="s">
        <v>46</v>
      </c>
      <c r="H21" s="19" t="s">
        <v>47</v>
      </c>
      <c r="I21" s="19" t="s">
        <v>48</v>
      </c>
      <c r="J21" s="19" t="s">
        <v>49</v>
      </c>
      <c r="K21" s="19" t="s">
        <v>50</v>
      </c>
      <c r="L21" s="9"/>
    </row>
    <row r="22" spans="2:12">
      <c r="B22" s="7"/>
      <c r="C22" s="3">
        <v>41239</v>
      </c>
      <c r="D22" s="17">
        <v>59847</v>
      </c>
      <c r="E22" s="24">
        <v>27</v>
      </c>
      <c r="F22" s="31">
        <f t="shared" ref="F22:F28" si="0">E22/D22</f>
        <v>4.5115043360569452E-4</v>
      </c>
      <c r="G22" s="17">
        <v>13</v>
      </c>
      <c r="H22" s="28">
        <v>396.22</v>
      </c>
      <c r="I22" s="1">
        <v>61.33</v>
      </c>
      <c r="J22" s="1">
        <f t="shared" ref="J22:J28" si="1">I22/D22*1000</f>
        <v>1.0247798552976757</v>
      </c>
      <c r="K22" s="1">
        <f t="shared" ref="K22:K28" si="2">I22/E22</f>
        <v>2.2714814814814814</v>
      </c>
      <c r="L22" s="9"/>
    </row>
    <row r="23" spans="2:12">
      <c r="B23" s="7"/>
      <c r="C23" s="3">
        <v>41240</v>
      </c>
      <c r="D23" s="17">
        <v>66402</v>
      </c>
      <c r="E23" s="24">
        <v>28</v>
      </c>
      <c r="F23" s="31">
        <f t="shared" si="0"/>
        <v>4.21674045962471E-4</v>
      </c>
      <c r="G23" s="17">
        <v>10</v>
      </c>
      <c r="H23" s="28">
        <v>396.48</v>
      </c>
      <c r="I23" s="1">
        <v>69.5</v>
      </c>
      <c r="J23" s="1">
        <f t="shared" si="1"/>
        <v>1.0466552212282763</v>
      </c>
      <c r="K23" s="1">
        <f t="shared" si="2"/>
        <v>2.4821428571428572</v>
      </c>
      <c r="L23" s="9"/>
    </row>
    <row r="24" spans="2:12">
      <c r="B24" s="7"/>
      <c r="C24" s="3">
        <v>41241</v>
      </c>
      <c r="D24" s="17">
        <v>64765</v>
      </c>
      <c r="E24" s="24">
        <v>24</v>
      </c>
      <c r="F24" s="31">
        <f t="shared" si="0"/>
        <v>3.7057052420288734E-4</v>
      </c>
      <c r="G24" s="17">
        <v>8</v>
      </c>
      <c r="H24" s="28">
        <v>338.15</v>
      </c>
      <c r="I24" s="1">
        <v>69.47</v>
      </c>
      <c r="J24" s="1">
        <f t="shared" si="1"/>
        <v>1.0726472631822743</v>
      </c>
      <c r="K24" s="1">
        <f t="shared" si="2"/>
        <v>2.8945833333333333</v>
      </c>
      <c r="L24" s="9"/>
    </row>
    <row r="25" spans="2:12">
      <c r="B25" s="7"/>
      <c r="C25" s="3">
        <v>41242</v>
      </c>
      <c r="D25" s="17">
        <v>47527</v>
      </c>
      <c r="E25" s="24">
        <v>32</v>
      </c>
      <c r="F25" s="31">
        <f t="shared" si="0"/>
        <v>6.7330149178361769E-4</v>
      </c>
      <c r="G25" s="17">
        <v>4</v>
      </c>
      <c r="H25" s="28">
        <v>396.24</v>
      </c>
      <c r="I25" s="1">
        <v>67.040000000000006</v>
      </c>
      <c r="J25" s="1">
        <f t="shared" si="1"/>
        <v>1.4105666252866793</v>
      </c>
      <c r="K25" s="1">
        <f t="shared" si="2"/>
        <v>2.0950000000000002</v>
      </c>
      <c r="L25" s="9"/>
    </row>
    <row r="26" spans="2:12">
      <c r="B26" s="7"/>
      <c r="C26" s="3">
        <v>41243</v>
      </c>
      <c r="D26" s="17">
        <v>45236</v>
      </c>
      <c r="E26" s="24">
        <v>23</v>
      </c>
      <c r="F26" s="31">
        <f t="shared" si="0"/>
        <v>5.0844460164470773E-4</v>
      </c>
      <c r="G26" s="17">
        <v>10</v>
      </c>
      <c r="H26" s="28">
        <v>687.23</v>
      </c>
      <c r="I26" s="1">
        <v>64.37</v>
      </c>
      <c r="J26" s="1">
        <f t="shared" si="1"/>
        <v>1.4229816959943409</v>
      </c>
      <c r="K26" s="1">
        <f t="shared" si="2"/>
        <v>2.798695652173913</v>
      </c>
      <c r="L26" s="9"/>
    </row>
    <row r="27" spans="2:12">
      <c r="B27" s="7"/>
      <c r="C27" s="3">
        <v>41244</v>
      </c>
      <c r="D27" s="17">
        <v>40967</v>
      </c>
      <c r="E27" s="24">
        <v>30</v>
      </c>
      <c r="F27" s="31">
        <f t="shared" si="0"/>
        <v>7.3229672663363196E-4</v>
      </c>
      <c r="G27" s="17">
        <v>9</v>
      </c>
      <c r="H27" s="28">
        <v>291.35000000000002</v>
      </c>
      <c r="I27" s="1">
        <v>58.87</v>
      </c>
      <c r="J27" s="1">
        <f t="shared" si="1"/>
        <v>1.4370102765640635</v>
      </c>
      <c r="K27" s="1">
        <f t="shared" si="2"/>
        <v>1.9623333333333333</v>
      </c>
      <c r="L27" s="9"/>
    </row>
    <row r="28" spans="2:12">
      <c r="B28" s="7"/>
      <c r="C28" s="3">
        <v>41245</v>
      </c>
      <c r="D28" s="17">
        <v>41138</v>
      </c>
      <c r="E28" s="24">
        <v>28</v>
      </c>
      <c r="F28" s="31">
        <f t="shared" si="0"/>
        <v>6.8063590840585343E-4</v>
      </c>
      <c r="G28" s="17">
        <v>4</v>
      </c>
      <c r="H28" s="28">
        <v>263.22000000000003</v>
      </c>
      <c r="I28" s="1">
        <v>58.64</v>
      </c>
      <c r="J28" s="1">
        <f t="shared" si="1"/>
        <v>1.4254460596042589</v>
      </c>
      <c r="K28" s="1">
        <f t="shared" si="2"/>
        <v>2.0942857142857143</v>
      </c>
      <c r="L28" s="9"/>
    </row>
    <row r="29" spans="2:12">
      <c r="B29" s="7"/>
      <c r="C29" s="11" t="s">
        <v>51</v>
      </c>
      <c r="D29" s="4">
        <f>SUM(D22:D28)</f>
        <v>365882</v>
      </c>
      <c r="E29" s="26">
        <f>SUM(E22:E28)</f>
        <v>192</v>
      </c>
      <c r="F29" s="32">
        <f>E29/D29</f>
        <v>5.2475934864245851E-4</v>
      </c>
      <c r="G29" s="4">
        <f>SUM(G22:G28)</f>
        <v>58</v>
      </c>
      <c r="H29" s="5">
        <f>SUM(H22:H28)</f>
        <v>2768.8899999999994</v>
      </c>
      <c r="I29" s="5">
        <f>SUM(I22:I28)</f>
        <v>449.21999999999997</v>
      </c>
      <c r="J29" s="5">
        <f>I29/D29*1000</f>
        <v>1.2277728885269021</v>
      </c>
      <c r="K29" s="5">
        <f>I29/E29</f>
        <v>2.3396874999999997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9"/>
  <sheetViews>
    <sheetView topLeftCell="A9" workbookViewId="0">
      <selection activeCell="E37" sqref="E3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53</v>
      </c>
      <c r="D23" s="19" t="s">
        <v>54</v>
      </c>
      <c r="E23" s="23" t="s">
        <v>55</v>
      </c>
      <c r="F23" s="23" t="s">
        <v>56</v>
      </c>
      <c r="G23" s="18" t="s">
        <v>57</v>
      </c>
      <c r="H23" s="19" t="s">
        <v>58</v>
      </c>
      <c r="I23" s="19" t="s">
        <v>59</v>
      </c>
      <c r="J23" s="19" t="s">
        <v>60</v>
      </c>
      <c r="K23" s="19" t="s">
        <v>61</v>
      </c>
      <c r="L23" s="9"/>
    </row>
    <row r="24" spans="2:12">
      <c r="B24" s="7"/>
      <c r="C24" s="3">
        <v>41246</v>
      </c>
      <c r="D24" s="17">
        <v>54030</v>
      </c>
      <c r="E24" s="24">
        <v>19</v>
      </c>
      <c r="F24" s="31">
        <f t="shared" ref="F24:F30" si="0">E24/D24</f>
        <v>3.5165648713677585E-4</v>
      </c>
      <c r="G24" s="17">
        <v>17</v>
      </c>
      <c r="H24" s="28">
        <v>710.8</v>
      </c>
      <c r="I24" s="1">
        <v>36.44</v>
      </c>
      <c r="J24" s="1">
        <f t="shared" ref="J24:J30" si="1">I24/D24*1000</f>
        <v>0.67444012585600588</v>
      </c>
      <c r="K24" s="1">
        <f t="shared" ref="K24:K30" si="2">I24/E24</f>
        <v>1.9178947368421051</v>
      </c>
      <c r="L24" s="9"/>
    </row>
    <row r="25" spans="2:12">
      <c r="B25" s="7"/>
      <c r="C25" s="3">
        <v>41247</v>
      </c>
      <c r="D25" s="17">
        <v>52610</v>
      </c>
      <c r="E25" s="24">
        <v>20</v>
      </c>
      <c r="F25" s="31">
        <f t="shared" si="0"/>
        <v>3.8015586390420075E-4</v>
      </c>
      <c r="G25" s="17">
        <v>7</v>
      </c>
      <c r="H25" s="28">
        <v>228.94</v>
      </c>
      <c r="I25" s="1">
        <v>37.58</v>
      </c>
      <c r="J25" s="1">
        <f t="shared" si="1"/>
        <v>0.71431286827599316</v>
      </c>
      <c r="K25" s="1">
        <f t="shared" si="2"/>
        <v>1.879</v>
      </c>
      <c r="L25" s="9"/>
    </row>
    <row r="26" spans="2:12">
      <c r="B26" s="7"/>
      <c r="C26" s="3">
        <v>41248</v>
      </c>
      <c r="D26" s="17">
        <v>49300</v>
      </c>
      <c r="E26" s="24">
        <v>31</v>
      </c>
      <c r="F26" s="31">
        <f t="shared" si="0"/>
        <v>6.2880324543610551E-4</v>
      </c>
      <c r="G26" s="17">
        <v>4</v>
      </c>
      <c r="H26" s="28">
        <v>146.34</v>
      </c>
      <c r="I26" s="1">
        <v>66.989999999999995</v>
      </c>
      <c r="J26" s="1">
        <f t="shared" si="1"/>
        <v>1.3588235294117645</v>
      </c>
      <c r="K26" s="1">
        <f t="shared" si="2"/>
        <v>2.1609677419354836</v>
      </c>
      <c r="L26" s="9"/>
    </row>
    <row r="27" spans="2:12">
      <c r="B27" s="7"/>
      <c r="C27" s="3">
        <v>41249</v>
      </c>
      <c r="D27" s="17">
        <v>54876</v>
      </c>
      <c r="E27" s="24">
        <v>30</v>
      </c>
      <c r="F27" s="31">
        <f t="shared" si="0"/>
        <v>5.466870763175158E-4</v>
      </c>
      <c r="G27" s="17">
        <v>10</v>
      </c>
      <c r="H27" s="28">
        <v>314.52999999999997</v>
      </c>
      <c r="I27" s="1">
        <v>54.3</v>
      </c>
      <c r="J27" s="1">
        <f t="shared" si="1"/>
        <v>0.98950360813470373</v>
      </c>
      <c r="K27" s="1">
        <f t="shared" si="2"/>
        <v>1.8099999999999998</v>
      </c>
      <c r="L27" s="9"/>
    </row>
    <row r="28" spans="2:12">
      <c r="B28" s="7"/>
      <c r="C28" s="3">
        <v>41250</v>
      </c>
      <c r="D28" s="17">
        <v>40980</v>
      </c>
      <c r="E28" s="24">
        <v>33</v>
      </c>
      <c r="F28" s="31">
        <f t="shared" si="0"/>
        <v>8.0527086383601755E-4</v>
      </c>
      <c r="G28" s="17">
        <v>5</v>
      </c>
      <c r="H28" s="28">
        <v>235.58</v>
      </c>
      <c r="I28" s="1">
        <v>43.39</v>
      </c>
      <c r="J28" s="1">
        <f t="shared" si="1"/>
        <v>1.0588091752074182</v>
      </c>
      <c r="K28" s="1">
        <f t="shared" si="2"/>
        <v>1.3148484848484849</v>
      </c>
      <c r="L28" s="9"/>
    </row>
    <row r="29" spans="2:12">
      <c r="B29" s="7"/>
      <c r="C29" s="3">
        <v>41251</v>
      </c>
      <c r="D29" s="17">
        <v>37357</v>
      </c>
      <c r="E29" s="24">
        <v>37</v>
      </c>
      <c r="F29" s="31">
        <f t="shared" si="0"/>
        <v>9.9044355810156055E-4</v>
      </c>
      <c r="G29" s="17">
        <v>7</v>
      </c>
      <c r="H29" s="28">
        <v>242.66</v>
      </c>
      <c r="I29" s="1">
        <v>38.36</v>
      </c>
      <c r="J29" s="1">
        <f t="shared" si="1"/>
        <v>1.0268490510479964</v>
      </c>
      <c r="K29" s="1">
        <f t="shared" si="2"/>
        <v>1.0367567567567568</v>
      </c>
      <c r="L29" s="9"/>
    </row>
    <row r="30" spans="2:12">
      <c r="B30" s="7"/>
      <c r="C30" s="3">
        <v>41252</v>
      </c>
      <c r="D30" s="17">
        <v>35199</v>
      </c>
      <c r="E30" s="24">
        <v>26</v>
      </c>
      <c r="F30" s="31">
        <f t="shared" si="0"/>
        <v>7.3865734822011993E-4</v>
      </c>
      <c r="G30" s="17">
        <v>3</v>
      </c>
      <c r="H30" s="28">
        <v>100.65</v>
      </c>
      <c r="I30" s="1">
        <v>34.33</v>
      </c>
      <c r="J30" s="1">
        <f t="shared" si="1"/>
        <v>0.97531179863064277</v>
      </c>
      <c r="K30" s="1">
        <f t="shared" si="2"/>
        <v>1.3203846153846153</v>
      </c>
      <c r="L30" s="9"/>
    </row>
    <row r="31" spans="2:12">
      <c r="B31" s="7"/>
      <c r="C31" s="11" t="s">
        <v>62</v>
      </c>
      <c r="D31" s="4">
        <f>SUM(D24:D30)</f>
        <v>324352</v>
      </c>
      <c r="E31" s="26">
        <f>SUM(E24:E30)</f>
        <v>196</v>
      </c>
      <c r="F31" s="32">
        <f>E31/D31</f>
        <v>6.0428176795580108E-4</v>
      </c>
      <c r="G31" s="4">
        <f>SUM(G24:G30)</f>
        <v>53</v>
      </c>
      <c r="H31" s="5">
        <f>SUM(H24:H30)</f>
        <v>1979.5</v>
      </c>
      <c r="I31" s="5">
        <f>SUM(I24:I30)</f>
        <v>311.39</v>
      </c>
      <c r="J31" s="5">
        <f>I31/D31*1000</f>
        <v>0.96003724348855557</v>
      </c>
      <c r="K31" s="5">
        <f>I31/E31</f>
        <v>1.5887244897959183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I33" sqref="I3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74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64</v>
      </c>
      <c r="D20" s="19" t="s">
        <v>65</v>
      </c>
      <c r="E20" s="23" t="s">
        <v>66</v>
      </c>
      <c r="F20" s="23" t="s">
        <v>67</v>
      </c>
      <c r="G20" s="18" t="s">
        <v>68</v>
      </c>
      <c r="H20" s="19" t="s">
        <v>69</v>
      </c>
      <c r="I20" s="19" t="s">
        <v>70</v>
      </c>
      <c r="J20" s="19" t="s">
        <v>71</v>
      </c>
      <c r="K20" s="19" t="s">
        <v>72</v>
      </c>
      <c r="L20" s="9"/>
    </row>
    <row r="21" spans="2:12">
      <c r="B21" s="7"/>
      <c r="C21" s="3">
        <v>41253</v>
      </c>
      <c r="D21" s="17">
        <v>46408</v>
      </c>
      <c r="E21" s="24">
        <v>29</v>
      </c>
      <c r="F21" s="31">
        <f t="shared" ref="F21:F27" si="0">E21/D21</f>
        <v>6.2489225995518015E-4</v>
      </c>
      <c r="G21" s="17">
        <v>7</v>
      </c>
      <c r="H21" s="28">
        <v>165.12</v>
      </c>
      <c r="I21" s="1">
        <v>37.050359999999998</v>
      </c>
      <c r="J21" s="1">
        <f t="shared" ref="J21:J27" si="1">I21/D21*1000</f>
        <v>0.79836148939837948</v>
      </c>
      <c r="K21" s="1">
        <f t="shared" ref="K21:K27" si="2">I21/E21</f>
        <v>1.277598620689655</v>
      </c>
      <c r="L21" s="9"/>
    </row>
    <row r="22" spans="2:12">
      <c r="B22" s="7"/>
      <c r="C22" s="3">
        <v>41254</v>
      </c>
      <c r="D22" s="17">
        <v>225051</v>
      </c>
      <c r="E22" s="24">
        <v>31</v>
      </c>
      <c r="F22" s="31">
        <f t="shared" si="0"/>
        <v>1.3774655522526006E-4</v>
      </c>
      <c r="G22" s="17">
        <v>6</v>
      </c>
      <c r="H22" s="28">
        <v>279.10000000000002</v>
      </c>
      <c r="I22" s="1">
        <v>29.317039999999999</v>
      </c>
      <c r="J22" s="1">
        <f t="shared" si="1"/>
        <v>0.13026842804519864</v>
      </c>
      <c r="K22" s="1">
        <f t="shared" si="2"/>
        <v>0.94571096774193542</v>
      </c>
      <c r="L22" s="9"/>
    </row>
    <row r="23" spans="2:12">
      <c r="B23" s="7"/>
      <c r="C23" s="3">
        <v>41255</v>
      </c>
      <c r="D23" s="17">
        <v>602863</v>
      </c>
      <c r="E23" s="24">
        <v>30</v>
      </c>
      <c r="F23" s="31">
        <f t="shared" si="0"/>
        <v>4.9762549700346516E-5</v>
      </c>
      <c r="G23" s="17">
        <v>6</v>
      </c>
      <c r="H23" s="28">
        <v>403.22</v>
      </c>
      <c r="I23" s="1">
        <v>58.144739999999999</v>
      </c>
      <c r="J23" s="1">
        <f t="shared" si="1"/>
        <v>9.6447683802124193E-2</v>
      </c>
      <c r="K23" s="1">
        <f t="shared" si="2"/>
        <v>1.938158</v>
      </c>
      <c r="L23" s="9"/>
    </row>
    <row r="24" spans="2:12">
      <c r="B24" s="7"/>
      <c r="C24" s="3">
        <v>41256</v>
      </c>
      <c r="D24" s="17">
        <v>476037</v>
      </c>
      <c r="E24" s="24">
        <v>27</v>
      </c>
      <c r="F24" s="31">
        <f t="shared" si="0"/>
        <v>5.6718280301741251E-5</v>
      </c>
      <c r="G24" s="17">
        <v>4</v>
      </c>
      <c r="H24" s="28">
        <v>226.17</v>
      </c>
      <c r="I24" s="1">
        <v>48.307879999999997</v>
      </c>
      <c r="J24" s="1">
        <f t="shared" si="1"/>
        <v>0.10147925476381037</v>
      </c>
      <c r="K24" s="1">
        <f t="shared" si="2"/>
        <v>1.7891807407407407</v>
      </c>
      <c r="L24" s="9"/>
    </row>
    <row r="25" spans="2:12">
      <c r="B25" s="7"/>
      <c r="C25" s="3">
        <v>41257</v>
      </c>
      <c r="D25" s="17">
        <v>376968</v>
      </c>
      <c r="E25" s="24">
        <v>28</v>
      </c>
      <c r="F25" s="31">
        <f t="shared" si="0"/>
        <v>7.4276861696483527E-5</v>
      </c>
      <c r="G25" s="17">
        <v>5</v>
      </c>
      <c r="H25" s="28">
        <v>291.20999999999998</v>
      </c>
      <c r="I25" s="1">
        <v>42.505740000000003</v>
      </c>
      <c r="J25" s="1">
        <f t="shared" si="1"/>
        <v>0.11275689183166743</v>
      </c>
      <c r="K25" s="1">
        <f t="shared" si="2"/>
        <v>1.518062142857143</v>
      </c>
      <c r="L25" s="9"/>
    </row>
    <row r="26" spans="2:12">
      <c r="B26" s="7"/>
      <c r="C26" s="3">
        <v>41258</v>
      </c>
      <c r="D26" s="17">
        <v>360900</v>
      </c>
      <c r="E26" s="24">
        <v>15</v>
      </c>
      <c r="F26" s="31">
        <f t="shared" si="0"/>
        <v>4.1562759767248545E-5</v>
      </c>
      <c r="G26" s="17">
        <v>5</v>
      </c>
      <c r="H26" s="28">
        <v>299.10000000000002</v>
      </c>
      <c r="I26" s="1">
        <v>37.801459999999999</v>
      </c>
      <c r="J26" s="1">
        <f t="shared" si="1"/>
        <v>0.10474220005541701</v>
      </c>
      <c r="K26" s="1">
        <f t="shared" si="2"/>
        <v>2.5200973333333332</v>
      </c>
      <c r="L26" s="9"/>
    </row>
    <row r="27" spans="2:12">
      <c r="B27" s="7"/>
      <c r="C27" s="3">
        <v>41259</v>
      </c>
      <c r="D27" s="17">
        <v>291935</v>
      </c>
      <c r="E27" s="24">
        <v>20</v>
      </c>
      <c r="F27" s="31">
        <f t="shared" si="0"/>
        <v>6.8508400842653329E-5</v>
      </c>
      <c r="G27" s="17">
        <v>4</v>
      </c>
      <c r="H27" s="28">
        <v>205.2</v>
      </c>
      <c r="I27" s="1">
        <v>30.65241</v>
      </c>
      <c r="J27" s="1">
        <f t="shared" si="1"/>
        <v>0.10499737955366777</v>
      </c>
      <c r="K27" s="1">
        <f t="shared" si="2"/>
        <v>1.5326204999999999</v>
      </c>
      <c r="L27" s="9"/>
    </row>
    <row r="28" spans="2:12">
      <c r="B28" s="7"/>
      <c r="C28" s="11" t="s">
        <v>73</v>
      </c>
      <c r="D28" s="4">
        <f>SUM(D21:D27)</f>
        <v>2380162</v>
      </c>
      <c r="E28" s="26">
        <f>SUM(E21:E27)</f>
        <v>180</v>
      </c>
      <c r="F28" s="32">
        <f>E28/D28</f>
        <v>7.5625104509693036E-5</v>
      </c>
      <c r="G28" s="4">
        <f>SUM(G21:G27)</f>
        <v>37</v>
      </c>
      <c r="H28" s="5">
        <f>SUM(H21:H27)</f>
        <v>1869.1200000000001</v>
      </c>
      <c r="I28" s="5">
        <f>SUM(I21:I27)</f>
        <v>283.77963</v>
      </c>
      <c r="J28" s="5">
        <f>I28/D28*1000</f>
        <v>0.11922702320262235</v>
      </c>
      <c r="K28" s="5">
        <f>I28/E28</f>
        <v>1.5765534999999999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85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75</v>
      </c>
      <c r="D20" s="19" t="s">
        <v>76</v>
      </c>
      <c r="E20" s="23" t="s">
        <v>77</v>
      </c>
      <c r="F20" s="23" t="s">
        <v>78</v>
      </c>
      <c r="G20" s="18" t="s">
        <v>79</v>
      </c>
      <c r="H20" s="19" t="s">
        <v>80</v>
      </c>
      <c r="I20" s="19" t="s">
        <v>81</v>
      </c>
      <c r="J20" s="19" t="s">
        <v>82</v>
      </c>
      <c r="K20" s="19" t="s">
        <v>83</v>
      </c>
      <c r="L20" s="9"/>
    </row>
    <row r="21" spans="2:12">
      <c r="B21" s="7"/>
      <c r="C21" s="3">
        <v>41260</v>
      </c>
      <c r="D21" s="17">
        <v>389312</v>
      </c>
      <c r="E21" s="24">
        <v>27</v>
      </c>
      <c r="F21" s="31">
        <f t="shared" ref="F21:F27" si="0">E21/D21</f>
        <v>6.9353115239191194E-5</v>
      </c>
      <c r="G21" s="17">
        <v>1</v>
      </c>
      <c r="H21" s="28">
        <v>27.92</v>
      </c>
      <c r="I21" s="1">
        <v>43.718130000000002</v>
      </c>
      <c r="J21" s="1">
        <f t="shared" ref="J21:J27" si="1">I21/D21*1000</f>
        <v>0.11229587066414598</v>
      </c>
      <c r="K21" s="1">
        <f t="shared" ref="K21:K27" si="2">I21/E21</f>
        <v>1.6191900000000001</v>
      </c>
      <c r="L21" s="9"/>
    </row>
    <row r="22" spans="2:12">
      <c r="B22" s="7"/>
      <c r="C22" s="3">
        <v>41261</v>
      </c>
      <c r="D22" s="17">
        <v>275723</v>
      </c>
      <c r="E22" s="24">
        <v>19</v>
      </c>
      <c r="F22" s="31">
        <f t="shared" si="0"/>
        <v>6.8909739122235001E-5</v>
      </c>
      <c r="G22" s="17">
        <v>7</v>
      </c>
      <c r="H22" s="28">
        <v>296.64</v>
      </c>
      <c r="I22" s="1">
        <v>30.434329999999999</v>
      </c>
      <c r="J22" s="1">
        <f t="shared" si="1"/>
        <v>0.11038009161368474</v>
      </c>
      <c r="K22" s="1">
        <f t="shared" si="2"/>
        <v>1.6018068421052631</v>
      </c>
      <c r="L22" s="9"/>
    </row>
    <row r="23" spans="2:12">
      <c r="B23" s="7"/>
      <c r="C23" s="3">
        <v>41262</v>
      </c>
      <c r="D23" s="17">
        <v>216399</v>
      </c>
      <c r="E23" s="24">
        <v>18</v>
      </c>
      <c r="F23" s="31">
        <f t="shared" si="0"/>
        <v>8.3179681976349237E-5</v>
      </c>
      <c r="G23" s="17">
        <v>4</v>
      </c>
      <c r="H23" s="28">
        <v>113.25</v>
      </c>
      <c r="I23" s="1">
        <v>25.29167</v>
      </c>
      <c r="J23" s="1">
        <f t="shared" si="1"/>
        <v>0.11687517040282071</v>
      </c>
      <c r="K23" s="1">
        <f t="shared" si="2"/>
        <v>1.4050927777777777</v>
      </c>
      <c r="L23" s="9"/>
    </row>
    <row r="24" spans="2:12">
      <c r="B24" s="7"/>
      <c r="C24" s="3">
        <v>41263</v>
      </c>
      <c r="D24" s="17">
        <v>196525</v>
      </c>
      <c r="E24" s="24">
        <v>17</v>
      </c>
      <c r="F24" s="31">
        <f t="shared" si="0"/>
        <v>8.6502989441546876E-5</v>
      </c>
      <c r="G24" s="17">
        <v>4</v>
      </c>
      <c r="H24" s="28">
        <v>84.77</v>
      </c>
      <c r="I24" s="1">
        <v>23.57555</v>
      </c>
      <c r="J24" s="1">
        <f t="shared" si="1"/>
        <v>0.11996209133698002</v>
      </c>
      <c r="K24" s="1">
        <f t="shared" si="2"/>
        <v>1.3867970588235294</v>
      </c>
      <c r="L24" s="9"/>
    </row>
    <row r="25" spans="2:12">
      <c r="B25" s="7"/>
      <c r="C25" s="3">
        <v>41264</v>
      </c>
      <c r="D25" s="17">
        <v>44847</v>
      </c>
      <c r="E25" s="24">
        <v>3</v>
      </c>
      <c r="F25" s="31">
        <f t="shared" si="0"/>
        <v>6.6894106629205967E-5</v>
      </c>
      <c r="G25" s="17">
        <v>0</v>
      </c>
      <c r="H25" s="28">
        <v>0</v>
      </c>
      <c r="I25" s="1">
        <v>5.7126900000000003</v>
      </c>
      <c r="J25" s="1">
        <f t="shared" si="1"/>
        <v>0.12738176466653287</v>
      </c>
      <c r="K25" s="1">
        <f t="shared" si="2"/>
        <v>1.9042300000000001</v>
      </c>
      <c r="L25" s="9"/>
    </row>
    <row r="26" spans="2:12">
      <c r="B26" s="7"/>
      <c r="C26" s="3">
        <v>41265</v>
      </c>
      <c r="D26" s="17">
        <v>230060</v>
      </c>
      <c r="E26" s="24">
        <v>17</v>
      </c>
      <c r="F26" s="31">
        <f t="shared" si="0"/>
        <v>7.3893766843432143E-5</v>
      </c>
      <c r="G26" s="17">
        <v>5</v>
      </c>
      <c r="H26" s="28">
        <v>412.73</v>
      </c>
      <c r="I26" s="1">
        <v>27.39058</v>
      </c>
      <c r="J26" s="1">
        <f t="shared" si="1"/>
        <v>0.11905841954272799</v>
      </c>
      <c r="K26" s="1">
        <f t="shared" si="2"/>
        <v>1.6112105882352941</v>
      </c>
      <c r="L26" s="9"/>
    </row>
    <row r="27" spans="2:12">
      <c r="B27" s="7"/>
      <c r="C27" s="3">
        <v>41266</v>
      </c>
      <c r="D27" s="17">
        <v>246342</v>
      </c>
      <c r="E27" s="24">
        <v>18</v>
      </c>
      <c r="F27" s="31">
        <f t="shared" si="0"/>
        <v>7.3069147770173174E-5</v>
      </c>
      <c r="G27" s="17">
        <v>2</v>
      </c>
      <c r="H27" s="28">
        <v>118.37</v>
      </c>
      <c r="I27" s="1">
        <v>29.39</v>
      </c>
      <c r="J27" s="1">
        <f t="shared" si="1"/>
        <v>0.11930568072029941</v>
      </c>
      <c r="K27" s="1">
        <f t="shared" si="2"/>
        <v>1.6327777777777779</v>
      </c>
      <c r="L27" s="9"/>
    </row>
    <row r="28" spans="2:12">
      <c r="B28" s="7"/>
      <c r="C28" s="11" t="s">
        <v>84</v>
      </c>
      <c r="D28" s="4">
        <f>SUM(D21:D27)</f>
        <v>1599208</v>
      </c>
      <c r="E28" s="26">
        <f>SUM(E21:E27)</f>
        <v>119</v>
      </c>
      <c r="F28" s="32">
        <f>E28/D28</f>
        <v>7.4411833857759591E-5</v>
      </c>
      <c r="G28" s="4">
        <f>SUM(G21:G27)</f>
        <v>23</v>
      </c>
      <c r="H28" s="5">
        <f>SUM(H21:H27)</f>
        <v>1053.68</v>
      </c>
      <c r="I28" s="5">
        <f>SUM(I21:I27)</f>
        <v>185.51294999999999</v>
      </c>
      <c r="J28" s="5">
        <f>I28/D28*1000</f>
        <v>0.11600301524254505</v>
      </c>
      <c r="K28" s="5">
        <f>I28/E28</f>
        <v>1.5589323529411765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第七周（12-03～12-09)</vt:lpstr>
      <vt:lpstr>第八周（12-10～12-16)</vt:lpstr>
      <vt:lpstr>第九周（12-17～12-23)</vt:lpstr>
      <vt:lpstr>第十周（12-24～1-6)</vt:lpstr>
      <vt:lpstr>第十一周（1-7～1-13)</vt:lpstr>
      <vt:lpstr>第十二周（1-14～1-20)</vt:lpstr>
      <vt:lpstr>第十三周（1-21～1-27)</vt:lpstr>
      <vt:lpstr>第十四周（1-28～2-3)</vt:lpstr>
      <vt:lpstr>第十五周（2-4～2-17)</vt:lpstr>
      <vt:lpstr>第十六周（2-18～2-24)</vt:lpstr>
      <vt:lpstr>第十七周（2-25～3-3)</vt:lpstr>
      <vt:lpstr>第十八周（3-4～3-10)</vt:lpstr>
      <vt:lpstr>第十九周（3-11～3-17）</vt:lpstr>
      <vt:lpstr>第二十周（3-18～3-24）</vt:lpstr>
      <vt:lpstr>第二十一周（3-25～3-31）</vt:lpstr>
      <vt:lpstr>第二十二周（4-1～4-7）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2013-04-10T06:26:49Z</dcterms:modified>
</cp:coreProperties>
</file>